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578\Desktop\мусорка учебная\Excel\15-16 lesson\"/>
    </mc:Choice>
  </mc:AlternateContent>
  <bookViews>
    <workbookView xWindow="0" yWindow="0" windowWidth="28800" windowHeight="11565" activeTab="4"/>
  </bookViews>
  <sheets>
    <sheet name="Котировки" sheetId="1" r:id="rId1"/>
    <sheet name="Выплаты" sheetId="2" r:id="rId2"/>
    <sheet name="Сделки" sheetId="3" r:id="rId3"/>
    <sheet name="Сумма сводная таблица" sheetId="4" r:id="rId4"/>
    <sheet name="Сумма по дням" sheetId="5" r:id="rId5"/>
  </sheets>
  <definedNames>
    <definedName name="_xlnm._FilterDatabase" localSheetId="1" hidden="1">Выплаты!$B$11:$B$18</definedName>
    <definedName name="выплаты">Выплаты!$B$12:$B$18</definedName>
    <definedName name="выплаты_">Выплаты!$B$12:$B$18</definedName>
    <definedName name="Даты_выплат">Выплаты!$B$4:$B$10</definedName>
    <definedName name="Котировки">Котировки!$A$1:$H$769</definedName>
    <definedName name="привет">'Сумма по дням'!$I$2:$I$8</definedName>
    <definedName name="СберБ_БО3R_1day_13102017_30102020__1" localSheetId="0">Котировки!$A$1:$H$769</definedName>
  </definedNames>
  <calcPr calcId="162913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O202" i="3" s="1"/>
  <c r="N7" i="3"/>
  <c r="N8" i="3"/>
  <c r="O274" i="3" s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2" i="3"/>
  <c r="O178" i="3"/>
  <c r="O3" i="3"/>
  <c r="O4" i="3"/>
  <c r="O5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6" i="3"/>
  <c r="M507" i="3"/>
  <c r="M508" i="3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G3" i="3"/>
  <c r="G4" i="3"/>
  <c r="G5" i="3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G16" i="3"/>
  <c r="G17" i="3"/>
  <c r="G18" i="3"/>
  <c r="I18" i="3" s="1"/>
  <c r="G19" i="3"/>
  <c r="I19" i="3" s="1"/>
  <c r="G20" i="3"/>
  <c r="I20" i="3" s="1"/>
  <c r="G21" i="3"/>
  <c r="G22" i="3"/>
  <c r="G23" i="3"/>
  <c r="I23" i="3" s="1"/>
  <c r="G24" i="3"/>
  <c r="I24" i="3" s="1"/>
  <c r="G25" i="3"/>
  <c r="I25" i="3" s="1"/>
  <c r="G26" i="3"/>
  <c r="I26" i="3" s="1"/>
  <c r="G27" i="3"/>
  <c r="I27" i="3" s="1"/>
  <c r="G28" i="3"/>
  <c r="G29" i="3"/>
  <c r="I29" i="3" s="1"/>
  <c r="G30" i="3"/>
  <c r="I30" i="3" s="1"/>
  <c r="G31" i="3"/>
  <c r="I31" i="3" s="1"/>
  <c r="G32" i="3"/>
  <c r="I32" i="3" s="1"/>
  <c r="G33" i="3"/>
  <c r="G34" i="3"/>
  <c r="G35" i="3"/>
  <c r="I35" i="3" s="1"/>
  <c r="G36" i="3"/>
  <c r="I36" i="3" s="1"/>
  <c r="G37" i="3"/>
  <c r="I37" i="3" s="1"/>
  <c r="G38" i="3"/>
  <c r="I38" i="3" s="1"/>
  <c r="G39" i="3"/>
  <c r="G40" i="3"/>
  <c r="G41" i="3"/>
  <c r="I41" i="3" s="1"/>
  <c r="G42" i="3"/>
  <c r="I42" i="3" s="1"/>
  <c r="G43" i="3"/>
  <c r="I43" i="3" s="1"/>
  <c r="G44" i="3"/>
  <c r="I44" i="3" s="1"/>
  <c r="G45" i="3"/>
  <c r="I45" i="3" s="1"/>
  <c r="G46" i="3"/>
  <c r="G47" i="3"/>
  <c r="I47" i="3" s="1"/>
  <c r="G48" i="3"/>
  <c r="I48" i="3" s="1"/>
  <c r="G49" i="3"/>
  <c r="I49" i="3" s="1"/>
  <c r="G50" i="3"/>
  <c r="I50" i="3" s="1"/>
  <c r="G51" i="3"/>
  <c r="G52" i="3"/>
  <c r="G53" i="3"/>
  <c r="G54" i="3"/>
  <c r="I54" i="3" s="1"/>
  <c r="G55" i="3"/>
  <c r="I55" i="3" s="1"/>
  <c r="G56" i="3"/>
  <c r="I56" i="3" s="1"/>
  <c r="G57" i="3"/>
  <c r="G58" i="3"/>
  <c r="I58" i="3" s="1"/>
  <c r="G59" i="3"/>
  <c r="I59" i="3" s="1"/>
  <c r="G60" i="3"/>
  <c r="I60" i="3" s="1"/>
  <c r="G61" i="3"/>
  <c r="I61" i="3" s="1"/>
  <c r="G62" i="3"/>
  <c r="I62" i="3" s="1"/>
  <c r="G63" i="3"/>
  <c r="G64" i="3"/>
  <c r="G65" i="3"/>
  <c r="I65" i="3" s="1"/>
  <c r="G66" i="3"/>
  <c r="I66" i="3" s="1"/>
  <c r="G67" i="3"/>
  <c r="I67" i="3" s="1"/>
  <c r="G68" i="3"/>
  <c r="I68" i="3" s="1"/>
  <c r="G69" i="3"/>
  <c r="G70" i="3"/>
  <c r="G71" i="3"/>
  <c r="I71" i="3" s="1"/>
  <c r="G72" i="3"/>
  <c r="I72" i="3" s="1"/>
  <c r="G73" i="3"/>
  <c r="I73" i="3" s="1"/>
  <c r="G74" i="3"/>
  <c r="I74" i="3" s="1"/>
  <c r="G75" i="3"/>
  <c r="G76" i="3"/>
  <c r="I76" i="3" s="1"/>
  <c r="G77" i="3"/>
  <c r="I77" i="3" s="1"/>
  <c r="G78" i="3"/>
  <c r="I78" i="3" s="1"/>
  <c r="G79" i="3"/>
  <c r="I79" i="3" s="1"/>
  <c r="G80" i="3"/>
  <c r="I80" i="3" s="1"/>
  <c r="G81" i="3"/>
  <c r="G82" i="3"/>
  <c r="G83" i="3"/>
  <c r="G84" i="3"/>
  <c r="I84" i="3" s="1"/>
  <c r="G85" i="3"/>
  <c r="I85" i="3" s="1"/>
  <c r="G86" i="3"/>
  <c r="I86" i="3" s="1"/>
  <c r="G87" i="3"/>
  <c r="G88" i="3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G96" i="3"/>
  <c r="I96" i="3" s="1"/>
  <c r="G97" i="3"/>
  <c r="I97" i="3" s="1"/>
  <c r="G98" i="3"/>
  <c r="I98" i="3" s="1"/>
  <c r="G99" i="3"/>
  <c r="G100" i="3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G114" i="3"/>
  <c r="I114" i="3" s="1"/>
  <c r="G115" i="3"/>
  <c r="I115" i="3" s="1"/>
  <c r="G116" i="3"/>
  <c r="I116" i="3" s="1"/>
  <c r="G117" i="3"/>
  <c r="I117" i="3" s="1"/>
  <c r="G118" i="3"/>
  <c r="G119" i="3"/>
  <c r="I119" i="3" s="1"/>
  <c r="G120" i="3"/>
  <c r="I120" i="3" s="1"/>
  <c r="G121" i="3"/>
  <c r="I121" i="3" s="1"/>
  <c r="G122" i="3"/>
  <c r="I122" i="3" s="1"/>
  <c r="G123" i="3"/>
  <c r="G124" i="3"/>
  <c r="G125" i="3"/>
  <c r="I125" i="3" s="1"/>
  <c r="G126" i="3"/>
  <c r="I126" i="3" s="1"/>
  <c r="G127" i="3"/>
  <c r="I127" i="3" s="1"/>
  <c r="G128" i="3"/>
  <c r="I128" i="3" s="1"/>
  <c r="G129" i="3"/>
  <c r="I129" i="3" s="1"/>
  <c r="G130" i="3"/>
  <c r="I130" i="3" s="1"/>
  <c r="G131" i="3"/>
  <c r="I131" i="3" s="1"/>
  <c r="G132" i="3"/>
  <c r="I132" i="3" s="1"/>
  <c r="G133" i="3"/>
  <c r="I133" i="3" s="1"/>
  <c r="G134" i="3"/>
  <c r="I134" i="3" s="1"/>
  <c r="G135" i="3"/>
  <c r="I135" i="3" s="1"/>
  <c r="G136" i="3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G143" i="3"/>
  <c r="I143" i="3" s="1"/>
  <c r="G144" i="3"/>
  <c r="I144" i="3" s="1"/>
  <c r="G145" i="3"/>
  <c r="I145" i="3" s="1"/>
  <c r="G146" i="3"/>
  <c r="I146" i="3" s="1"/>
  <c r="G147" i="3"/>
  <c r="I147" i="3" s="1"/>
  <c r="G148" i="3"/>
  <c r="I148" i="3" s="1"/>
  <c r="G149" i="3"/>
  <c r="I149" i="3" s="1"/>
  <c r="G150" i="3"/>
  <c r="I150" i="3" s="1"/>
  <c r="G151" i="3"/>
  <c r="I151" i="3" s="1"/>
  <c r="G152" i="3"/>
  <c r="I152" i="3" s="1"/>
  <c r="G153" i="3"/>
  <c r="I153" i="3" s="1"/>
  <c r="G154" i="3"/>
  <c r="G155" i="3"/>
  <c r="I155" i="3" s="1"/>
  <c r="G156" i="3"/>
  <c r="I156" i="3" s="1"/>
  <c r="G157" i="3"/>
  <c r="I157" i="3" s="1"/>
  <c r="G158" i="3"/>
  <c r="I158" i="3" s="1"/>
  <c r="G159" i="3"/>
  <c r="I159" i="3" s="1"/>
  <c r="G160" i="3"/>
  <c r="G161" i="3"/>
  <c r="I161" i="3" s="1"/>
  <c r="G162" i="3"/>
  <c r="I162" i="3" s="1"/>
  <c r="G163" i="3"/>
  <c r="I163" i="3" s="1"/>
  <c r="G164" i="3"/>
  <c r="I164" i="3" s="1"/>
  <c r="G165" i="3"/>
  <c r="G166" i="3"/>
  <c r="I166" i="3" s="1"/>
  <c r="G167" i="3"/>
  <c r="I167" i="3" s="1"/>
  <c r="G168" i="3"/>
  <c r="I168" i="3" s="1"/>
  <c r="G169" i="3"/>
  <c r="I169" i="3" s="1"/>
  <c r="G170" i="3"/>
  <c r="I170" i="3" s="1"/>
  <c r="G171" i="3"/>
  <c r="I171" i="3" s="1"/>
  <c r="G172" i="3"/>
  <c r="G173" i="3"/>
  <c r="G174" i="3"/>
  <c r="I174" i="3" s="1"/>
  <c r="G175" i="3"/>
  <c r="I175" i="3" s="1"/>
  <c r="G176" i="3"/>
  <c r="I176" i="3" s="1"/>
  <c r="G177" i="3"/>
  <c r="I177" i="3" s="1"/>
  <c r="G178" i="3"/>
  <c r="G179" i="3"/>
  <c r="I179" i="3" s="1"/>
  <c r="G180" i="3"/>
  <c r="I180" i="3" s="1"/>
  <c r="G181" i="3"/>
  <c r="I181" i="3" s="1"/>
  <c r="G182" i="3"/>
  <c r="I182" i="3" s="1"/>
  <c r="G183" i="3"/>
  <c r="I183" i="3" s="1"/>
  <c r="G184" i="3"/>
  <c r="G185" i="3"/>
  <c r="G186" i="3"/>
  <c r="I186" i="3" s="1"/>
  <c r="G187" i="3"/>
  <c r="I187" i="3" s="1"/>
  <c r="G188" i="3"/>
  <c r="I188" i="3" s="1"/>
  <c r="G189" i="3"/>
  <c r="I189" i="3" s="1"/>
  <c r="G190" i="3"/>
  <c r="G191" i="3"/>
  <c r="I191" i="3" s="1"/>
  <c r="G192" i="3"/>
  <c r="I192" i="3" s="1"/>
  <c r="G193" i="3"/>
  <c r="I193" i="3" s="1"/>
  <c r="G194" i="3"/>
  <c r="I194" i="3" s="1"/>
  <c r="G195" i="3"/>
  <c r="I195" i="3" s="1"/>
  <c r="G196" i="3"/>
  <c r="I196" i="3" s="1"/>
  <c r="G197" i="3"/>
  <c r="G198" i="3"/>
  <c r="I198" i="3" s="1"/>
  <c r="G199" i="3"/>
  <c r="I199" i="3" s="1"/>
  <c r="G200" i="3"/>
  <c r="I200" i="3" s="1"/>
  <c r="G201" i="3"/>
  <c r="G202" i="3"/>
  <c r="G203" i="3"/>
  <c r="I203" i="3" s="1"/>
  <c r="G204" i="3"/>
  <c r="I204" i="3" s="1"/>
  <c r="G205" i="3"/>
  <c r="I205" i="3" s="1"/>
  <c r="G206" i="3"/>
  <c r="I206" i="3" s="1"/>
  <c r="G207" i="3"/>
  <c r="I207" i="3" s="1"/>
  <c r="G208" i="3"/>
  <c r="G209" i="3"/>
  <c r="G210" i="3"/>
  <c r="I210" i="3" s="1"/>
  <c r="G211" i="3"/>
  <c r="I211" i="3" s="1"/>
  <c r="G212" i="3"/>
  <c r="I212" i="3" s="1"/>
  <c r="G213" i="3"/>
  <c r="I213" i="3" s="1"/>
  <c r="G214" i="3"/>
  <c r="G215" i="3"/>
  <c r="I215" i="3" s="1"/>
  <c r="G216" i="3"/>
  <c r="I216" i="3" s="1"/>
  <c r="G217" i="3"/>
  <c r="I217" i="3" s="1"/>
  <c r="G218" i="3"/>
  <c r="I218" i="3" s="1"/>
  <c r="G219" i="3"/>
  <c r="I219" i="3" s="1"/>
  <c r="G220" i="3"/>
  <c r="G221" i="3"/>
  <c r="I221" i="3" s="1"/>
  <c r="G222" i="3"/>
  <c r="I222" i="3" s="1"/>
  <c r="G223" i="3"/>
  <c r="I223" i="3" s="1"/>
  <c r="G224" i="3"/>
  <c r="I224" i="3" s="1"/>
  <c r="G225" i="3"/>
  <c r="I225" i="3" s="1"/>
  <c r="G226" i="3"/>
  <c r="G227" i="3"/>
  <c r="G228" i="3"/>
  <c r="I228" i="3" s="1"/>
  <c r="G229" i="3"/>
  <c r="I229" i="3" s="1"/>
  <c r="G230" i="3"/>
  <c r="I230" i="3" s="1"/>
  <c r="G231" i="3"/>
  <c r="I231" i="3" s="1"/>
  <c r="G232" i="3"/>
  <c r="G233" i="3"/>
  <c r="I233" i="3" s="1"/>
  <c r="G234" i="3"/>
  <c r="I234" i="3" s="1"/>
  <c r="G235" i="3"/>
  <c r="I235" i="3" s="1"/>
  <c r="G236" i="3"/>
  <c r="I236" i="3" s="1"/>
  <c r="G237" i="3"/>
  <c r="I237" i="3" s="1"/>
  <c r="G238" i="3"/>
  <c r="G239" i="3"/>
  <c r="I239" i="3" s="1"/>
  <c r="G240" i="3"/>
  <c r="I240" i="3" s="1"/>
  <c r="G241" i="3"/>
  <c r="I241" i="3" s="1"/>
  <c r="G242" i="3"/>
  <c r="I242" i="3" s="1"/>
  <c r="G243" i="3"/>
  <c r="I243" i="3" s="1"/>
  <c r="G244" i="3"/>
  <c r="G245" i="3"/>
  <c r="I245" i="3" s="1"/>
  <c r="G246" i="3"/>
  <c r="I246" i="3" s="1"/>
  <c r="G247" i="3"/>
  <c r="I247" i="3" s="1"/>
  <c r="G248" i="3"/>
  <c r="I248" i="3" s="1"/>
  <c r="G249" i="3"/>
  <c r="I249" i="3" s="1"/>
  <c r="G250" i="3"/>
  <c r="G251" i="3"/>
  <c r="I251" i="3" s="1"/>
  <c r="G252" i="3"/>
  <c r="I252" i="3" s="1"/>
  <c r="G253" i="3"/>
  <c r="I253" i="3" s="1"/>
  <c r="G254" i="3"/>
  <c r="I254" i="3" s="1"/>
  <c r="G255" i="3"/>
  <c r="G256" i="3"/>
  <c r="G257" i="3"/>
  <c r="I257" i="3" s="1"/>
  <c r="G258" i="3"/>
  <c r="I258" i="3" s="1"/>
  <c r="G259" i="3"/>
  <c r="I259" i="3" s="1"/>
  <c r="G260" i="3"/>
  <c r="I260" i="3" s="1"/>
  <c r="G261" i="3"/>
  <c r="I261" i="3" s="1"/>
  <c r="G262" i="3"/>
  <c r="G263" i="3"/>
  <c r="G264" i="3"/>
  <c r="I264" i="3" s="1"/>
  <c r="G265" i="3"/>
  <c r="I265" i="3" s="1"/>
  <c r="G266" i="3"/>
  <c r="I266" i="3" s="1"/>
  <c r="G267" i="3"/>
  <c r="I267" i="3" s="1"/>
  <c r="G268" i="3"/>
  <c r="G269" i="3"/>
  <c r="I269" i="3" s="1"/>
  <c r="G270" i="3"/>
  <c r="I270" i="3" s="1"/>
  <c r="G271" i="3"/>
  <c r="I271" i="3" s="1"/>
  <c r="G272" i="3"/>
  <c r="I272" i="3" s="1"/>
  <c r="G273" i="3"/>
  <c r="G274" i="3"/>
  <c r="G275" i="3"/>
  <c r="G276" i="3"/>
  <c r="I276" i="3" s="1"/>
  <c r="G277" i="3"/>
  <c r="I277" i="3" s="1"/>
  <c r="G278" i="3"/>
  <c r="I278" i="3" s="1"/>
  <c r="G279" i="3"/>
  <c r="I279" i="3" s="1"/>
  <c r="G280" i="3"/>
  <c r="G281" i="3"/>
  <c r="G282" i="3"/>
  <c r="I282" i="3" s="1"/>
  <c r="J282" i="3" s="1"/>
  <c r="G283" i="3"/>
  <c r="I283" i="3" s="1"/>
  <c r="G284" i="3"/>
  <c r="I284" i="3" s="1"/>
  <c r="G285" i="3"/>
  <c r="G286" i="3"/>
  <c r="G287" i="3"/>
  <c r="I287" i="3" s="1"/>
  <c r="G288" i="3"/>
  <c r="I288" i="3" s="1"/>
  <c r="G289" i="3"/>
  <c r="I289" i="3" s="1"/>
  <c r="G290" i="3"/>
  <c r="I290" i="3" s="1"/>
  <c r="G291" i="3"/>
  <c r="I291" i="3" s="1"/>
  <c r="G292" i="3"/>
  <c r="I292" i="3" s="1"/>
  <c r="G293" i="3"/>
  <c r="G294" i="3"/>
  <c r="I294" i="3" s="1"/>
  <c r="G295" i="3"/>
  <c r="I295" i="3" s="1"/>
  <c r="G296" i="3"/>
  <c r="I296" i="3" s="1"/>
  <c r="G297" i="3"/>
  <c r="G298" i="3"/>
  <c r="G299" i="3"/>
  <c r="I299" i="3" s="1"/>
  <c r="G300" i="3"/>
  <c r="I300" i="3" s="1"/>
  <c r="G301" i="3"/>
  <c r="I301" i="3" s="1"/>
  <c r="G302" i="3"/>
  <c r="I302" i="3" s="1"/>
  <c r="G303" i="3"/>
  <c r="I303" i="3" s="1"/>
  <c r="G304" i="3"/>
  <c r="G305" i="3"/>
  <c r="G306" i="3"/>
  <c r="I306" i="3" s="1"/>
  <c r="G307" i="3"/>
  <c r="I307" i="3" s="1"/>
  <c r="G308" i="3"/>
  <c r="I308" i="3" s="1"/>
  <c r="G309" i="3"/>
  <c r="I309" i="3" s="1"/>
  <c r="G310" i="3"/>
  <c r="G311" i="3"/>
  <c r="I311" i="3" s="1"/>
  <c r="G312" i="3"/>
  <c r="I312" i="3" s="1"/>
  <c r="G313" i="3"/>
  <c r="I313" i="3" s="1"/>
  <c r="G314" i="3"/>
  <c r="I314" i="3" s="1"/>
  <c r="G315" i="3"/>
  <c r="I315" i="3" s="1"/>
  <c r="G316" i="3"/>
  <c r="I316" i="3" s="1"/>
  <c r="G317" i="3"/>
  <c r="I317" i="3" s="1"/>
  <c r="G318" i="3"/>
  <c r="I318" i="3" s="1"/>
  <c r="G319" i="3"/>
  <c r="I319" i="3" s="1"/>
  <c r="G320" i="3"/>
  <c r="I320" i="3" s="1"/>
  <c r="G321" i="3"/>
  <c r="G322" i="3"/>
  <c r="G323" i="3"/>
  <c r="I323" i="3" s="1"/>
  <c r="G324" i="3"/>
  <c r="I324" i="3" s="1"/>
  <c r="G325" i="3"/>
  <c r="I325" i="3" s="1"/>
  <c r="G326" i="3"/>
  <c r="I326" i="3" s="1"/>
  <c r="G327" i="3"/>
  <c r="I327" i="3" s="1"/>
  <c r="G328" i="3"/>
  <c r="G329" i="3"/>
  <c r="I329" i="3" s="1"/>
  <c r="G330" i="3"/>
  <c r="G331" i="3"/>
  <c r="I331" i="3" s="1"/>
  <c r="G332" i="3"/>
  <c r="I332" i="3" s="1"/>
  <c r="G333" i="3"/>
  <c r="I333" i="3" s="1"/>
  <c r="G334" i="3"/>
  <c r="G335" i="3"/>
  <c r="I335" i="3" s="1"/>
  <c r="G336" i="3"/>
  <c r="I336" i="3" s="1"/>
  <c r="G337" i="3"/>
  <c r="I337" i="3" s="1"/>
  <c r="G338" i="3"/>
  <c r="I338" i="3" s="1"/>
  <c r="G339" i="3"/>
  <c r="I339" i="3" s="1"/>
  <c r="G340" i="3"/>
  <c r="G341" i="3"/>
  <c r="G342" i="3"/>
  <c r="I342" i="3" s="1"/>
  <c r="G343" i="3"/>
  <c r="I343" i="3" s="1"/>
  <c r="G344" i="3"/>
  <c r="I344" i="3" s="1"/>
  <c r="G345" i="3"/>
  <c r="I345" i="3" s="1"/>
  <c r="G346" i="3"/>
  <c r="I346" i="3" s="1"/>
  <c r="G347" i="3"/>
  <c r="I347" i="3" s="1"/>
  <c r="G348" i="3"/>
  <c r="I348" i="3" s="1"/>
  <c r="G349" i="3"/>
  <c r="I349" i="3" s="1"/>
  <c r="G350" i="3"/>
  <c r="I350" i="3" s="1"/>
  <c r="G351" i="3"/>
  <c r="I351" i="3" s="1"/>
  <c r="G352" i="3"/>
  <c r="G353" i="3"/>
  <c r="G354" i="3"/>
  <c r="G355" i="3"/>
  <c r="I355" i="3" s="1"/>
  <c r="G356" i="3"/>
  <c r="I356" i="3" s="1"/>
  <c r="G357" i="3"/>
  <c r="I357" i="3" s="1"/>
  <c r="G358" i="3"/>
  <c r="G359" i="3"/>
  <c r="I359" i="3" s="1"/>
  <c r="G360" i="3"/>
  <c r="I360" i="3" s="1"/>
  <c r="G361" i="3"/>
  <c r="I361" i="3" s="1"/>
  <c r="G362" i="3"/>
  <c r="I362" i="3" s="1"/>
  <c r="G363" i="3"/>
  <c r="I363" i="3" s="1"/>
  <c r="G364" i="3"/>
  <c r="G365" i="3"/>
  <c r="G366" i="3"/>
  <c r="I366" i="3" s="1"/>
  <c r="G367" i="3"/>
  <c r="I367" i="3" s="1"/>
  <c r="G368" i="3"/>
  <c r="I368" i="3" s="1"/>
  <c r="G369" i="3"/>
  <c r="G370" i="3"/>
  <c r="I370" i="3" s="1"/>
  <c r="G371" i="3"/>
  <c r="I371" i="3" s="1"/>
  <c r="G372" i="3"/>
  <c r="I372" i="3" s="1"/>
  <c r="G373" i="3"/>
  <c r="I373" i="3" s="1"/>
  <c r="G374" i="3"/>
  <c r="I374" i="3" s="1"/>
  <c r="G375" i="3"/>
  <c r="I375" i="3" s="1"/>
  <c r="G376" i="3"/>
  <c r="G377" i="3"/>
  <c r="I377" i="3" s="1"/>
  <c r="G378" i="3"/>
  <c r="I378" i="3" s="1"/>
  <c r="G379" i="3"/>
  <c r="I379" i="3" s="1"/>
  <c r="G380" i="3"/>
  <c r="I380" i="3" s="1"/>
  <c r="G381" i="3"/>
  <c r="I381" i="3" s="1"/>
  <c r="G382" i="3"/>
  <c r="G383" i="3"/>
  <c r="I383" i="3" s="1"/>
  <c r="G384" i="3"/>
  <c r="I384" i="3" s="1"/>
  <c r="G385" i="3"/>
  <c r="I385" i="3" s="1"/>
  <c r="G386" i="3"/>
  <c r="I386" i="3" s="1"/>
  <c r="G387" i="3"/>
  <c r="G388" i="3"/>
  <c r="I388" i="3" s="1"/>
  <c r="G389" i="3"/>
  <c r="G390" i="3"/>
  <c r="I390" i="3" s="1"/>
  <c r="G391" i="3"/>
  <c r="I391" i="3" s="1"/>
  <c r="G392" i="3"/>
  <c r="I392" i="3" s="1"/>
  <c r="G393" i="3"/>
  <c r="I393" i="3" s="1"/>
  <c r="G394" i="3"/>
  <c r="G395" i="3"/>
  <c r="I395" i="3" s="1"/>
  <c r="G396" i="3"/>
  <c r="I396" i="3" s="1"/>
  <c r="G397" i="3"/>
  <c r="I397" i="3" s="1"/>
  <c r="G398" i="3"/>
  <c r="I398" i="3" s="1"/>
  <c r="G399" i="3"/>
  <c r="I399" i="3" s="1"/>
  <c r="G400" i="3"/>
  <c r="G401" i="3"/>
  <c r="G402" i="3"/>
  <c r="I402" i="3" s="1"/>
  <c r="G403" i="3"/>
  <c r="I403" i="3" s="1"/>
  <c r="G404" i="3"/>
  <c r="I404" i="3" s="1"/>
  <c r="G405" i="3"/>
  <c r="I405" i="3" s="1"/>
  <c r="G406" i="3"/>
  <c r="G407" i="3"/>
  <c r="I407" i="3" s="1"/>
  <c r="G408" i="3"/>
  <c r="I408" i="3" s="1"/>
  <c r="G409" i="3"/>
  <c r="I409" i="3" s="1"/>
  <c r="G410" i="3"/>
  <c r="I410" i="3" s="1"/>
  <c r="G411" i="3"/>
  <c r="G412" i="3"/>
  <c r="G413" i="3"/>
  <c r="I413" i="3" s="1"/>
  <c r="G414" i="3"/>
  <c r="I414" i="3" s="1"/>
  <c r="G415" i="3"/>
  <c r="I415" i="3" s="1"/>
  <c r="G416" i="3"/>
  <c r="I416" i="3" s="1"/>
  <c r="G417" i="3"/>
  <c r="I417" i="3" s="1"/>
  <c r="G418" i="3"/>
  <c r="I418" i="3" s="1"/>
  <c r="G419" i="3"/>
  <c r="G420" i="3"/>
  <c r="I420" i="3" s="1"/>
  <c r="G421" i="3"/>
  <c r="I421" i="3" s="1"/>
  <c r="G422" i="3"/>
  <c r="I422" i="3" s="1"/>
  <c r="G423" i="3"/>
  <c r="G424" i="3"/>
  <c r="G425" i="3"/>
  <c r="I425" i="3" s="1"/>
  <c r="G426" i="3"/>
  <c r="I426" i="3" s="1"/>
  <c r="G427" i="3"/>
  <c r="I427" i="3" s="1"/>
  <c r="G428" i="3"/>
  <c r="I428" i="3" s="1"/>
  <c r="G429" i="3"/>
  <c r="G430" i="3"/>
  <c r="I430" i="3" s="1"/>
  <c r="G431" i="3"/>
  <c r="G432" i="3"/>
  <c r="I432" i="3" s="1"/>
  <c r="G433" i="3"/>
  <c r="I433" i="3" s="1"/>
  <c r="G434" i="3"/>
  <c r="I434" i="3" s="1"/>
  <c r="G435" i="3"/>
  <c r="I435" i="3" s="1"/>
  <c r="G436" i="3"/>
  <c r="G437" i="3"/>
  <c r="I437" i="3" s="1"/>
  <c r="G438" i="3"/>
  <c r="I438" i="3" s="1"/>
  <c r="G439" i="3"/>
  <c r="I439" i="3" s="1"/>
  <c r="G440" i="3"/>
  <c r="I440" i="3" s="1"/>
  <c r="G441" i="3"/>
  <c r="I441" i="3" s="1"/>
  <c r="G442" i="3"/>
  <c r="G443" i="3"/>
  <c r="G444" i="3"/>
  <c r="I444" i="3" s="1"/>
  <c r="G445" i="3"/>
  <c r="I445" i="3" s="1"/>
  <c r="G446" i="3"/>
  <c r="I446" i="3" s="1"/>
  <c r="G447" i="3"/>
  <c r="I447" i="3" s="1"/>
  <c r="G448" i="3"/>
  <c r="G449" i="3"/>
  <c r="I449" i="3" s="1"/>
  <c r="G450" i="3"/>
  <c r="I450" i="3" s="1"/>
  <c r="G451" i="3"/>
  <c r="I451" i="3" s="1"/>
  <c r="G452" i="3"/>
  <c r="I452" i="3" s="1"/>
  <c r="G453" i="3"/>
  <c r="I453" i="3" s="1"/>
  <c r="G454" i="3"/>
  <c r="G455" i="3"/>
  <c r="I455" i="3" s="1"/>
  <c r="G456" i="3"/>
  <c r="I456" i="3" s="1"/>
  <c r="G457" i="3"/>
  <c r="I457" i="3" s="1"/>
  <c r="G458" i="3"/>
  <c r="I458" i="3" s="1"/>
  <c r="G459" i="3"/>
  <c r="I459" i="3" s="1"/>
  <c r="G460" i="3"/>
  <c r="I460" i="3" s="1"/>
  <c r="G461" i="3"/>
  <c r="I461" i="3" s="1"/>
  <c r="G462" i="3"/>
  <c r="I462" i="3" s="1"/>
  <c r="G463" i="3"/>
  <c r="I463" i="3" s="1"/>
  <c r="G464" i="3"/>
  <c r="I464" i="3" s="1"/>
  <c r="G465" i="3"/>
  <c r="I465" i="3" s="1"/>
  <c r="G466" i="3"/>
  <c r="G467" i="3"/>
  <c r="G468" i="3"/>
  <c r="I468" i="3" s="1"/>
  <c r="G469" i="3"/>
  <c r="I469" i="3" s="1"/>
  <c r="G470" i="3"/>
  <c r="I470" i="3" s="1"/>
  <c r="G471" i="3"/>
  <c r="I471" i="3" s="1"/>
  <c r="G472" i="3"/>
  <c r="I472" i="3" s="1"/>
  <c r="G473" i="3"/>
  <c r="I473" i="3" s="1"/>
  <c r="G474" i="3"/>
  <c r="I474" i="3" s="1"/>
  <c r="G475" i="3"/>
  <c r="I475" i="3" s="1"/>
  <c r="G476" i="3"/>
  <c r="I476" i="3" s="1"/>
  <c r="G477" i="3"/>
  <c r="I477" i="3" s="1"/>
  <c r="G478" i="3"/>
  <c r="G479" i="3"/>
  <c r="G480" i="3"/>
  <c r="I480" i="3" s="1"/>
  <c r="G481" i="3"/>
  <c r="I481" i="3" s="1"/>
  <c r="G482" i="3"/>
  <c r="I482" i="3" s="1"/>
  <c r="G483" i="3"/>
  <c r="I483" i="3" s="1"/>
  <c r="G484" i="3"/>
  <c r="I484" i="3" s="1"/>
  <c r="G485" i="3"/>
  <c r="I485" i="3" s="1"/>
  <c r="G486" i="3"/>
  <c r="I486" i="3" s="1"/>
  <c r="G487" i="3"/>
  <c r="I487" i="3" s="1"/>
  <c r="G488" i="3"/>
  <c r="I488" i="3" s="1"/>
  <c r="G489" i="3"/>
  <c r="I489" i="3" s="1"/>
  <c r="G490" i="3"/>
  <c r="G491" i="3"/>
  <c r="I491" i="3" s="1"/>
  <c r="G492" i="3"/>
  <c r="I492" i="3" s="1"/>
  <c r="G493" i="3"/>
  <c r="I493" i="3" s="1"/>
  <c r="G494" i="3"/>
  <c r="I494" i="3" s="1"/>
  <c r="G495" i="3"/>
  <c r="G496" i="3"/>
  <c r="G497" i="3"/>
  <c r="G498" i="3"/>
  <c r="I498" i="3" s="1"/>
  <c r="G499" i="3"/>
  <c r="I499" i="3" s="1"/>
  <c r="G500" i="3"/>
  <c r="I500" i="3" s="1"/>
  <c r="G501" i="3"/>
  <c r="I501" i="3" s="1"/>
  <c r="G502" i="3"/>
  <c r="I502" i="3" s="1"/>
  <c r="G503" i="3"/>
  <c r="I503" i="3" s="1"/>
  <c r="G504" i="3"/>
  <c r="I504" i="3" s="1"/>
  <c r="G505" i="3"/>
  <c r="I505" i="3" s="1"/>
  <c r="G506" i="3"/>
  <c r="I506" i="3" s="1"/>
  <c r="G507" i="3"/>
  <c r="I507" i="3" s="1"/>
  <c r="G508" i="3"/>
  <c r="G509" i="3"/>
  <c r="I509" i="3" s="1"/>
  <c r="H2" i="3"/>
  <c r="G2" i="3"/>
  <c r="I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J23" i="3" s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J58" i="3" s="1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J130" i="3" s="1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J203" i="3" s="1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J251" i="3" s="1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J269" i="3" s="1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J473" i="3" s="1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J490" i="3" s="1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2" i="3"/>
  <c r="E2" i="3"/>
  <c r="I3" i="3"/>
  <c r="I4" i="3"/>
  <c r="I5" i="3"/>
  <c r="I15" i="3"/>
  <c r="I16" i="3"/>
  <c r="I17" i="3"/>
  <c r="I21" i="3"/>
  <c r="I22" i="3"/>
  <c r="I28" i="3"/>
  <c r="I33" i="3"/>
  <c r="I34" i="3"/>
  <c r="I39" i="3"/>
  <c r="I40" i="3"/>
  <c r="J40" i="3" s="1"/>
  <c r="I46" i="3"/>
  <c r="I51" i="3"/>
  <c r="I52" i="3"/>
  <c r="I53" i="3"/>
  <c r="J53" i="3" s="1"/>
  <c r="I57" i="3"/>
  <c r="I63" i="3"/>
  <c r="I64" i="3"/>
  <c r="I69" i="3"/>
  <c r="I70" i="3"/>
  <c r="I75" i="3"/>
  <c r="I81" i="3"/>
  <c r="I82" i="3"/>
  <c r="I83" i="3"/>
  <c r="I87" i="3"/>
  <c r="I88" i="3"/>
  <c r="I95" i="3"/>
  <c r="I99" i="3"/>
  <c r="I100" i="3"/>
  <c r="J100" i="3" s="1"/>
  <c r="I106" i="3"/>
  <c r="I113" i="3"/>
  <c r="I118" i="3"/>
  <c r="I123" i="3"/>
  <c r="I124" i="3"/>
  <c r="I136" i="3"/>
  <c r="I142" i="3"/>
  <c r="I154" i="3"/>
  <c r="I160" i="3"/>
  <c r="I165" i="3"/>
  <c r="I172" i="3"/>
  <c r="I173" i="3"/>
  <c r="I178" i="3"/>
  <c r="I184" i="3"/>
  <c r="I185" i="3"/>
  <c r="J185" i="3" s="1"/>
  <c r="I190" i="3"/>
  <c r="I197" i="3"/>
  <c r="J197" i="3" s="1"/>
  <c r="I201" i="3"/>
  <c r="I202" i="3"/>
  <c r="I208" i="3"/>
  <c r="I209" i="3"/>
  <c r="I214" i="3"/>
  <c r="I220" i="3"/>
  <c r="I226" i="3"/>
  <c r="I227" i="3"/>
  <c r="I232" i="3"/>
  <c r="I238" i="3"/>
  <c r="I244" i="3"/>
  <c r="I250" i="3"/>
  <c r="I255" i="3"/>
  <c r="I256" i="3"/>
  <c r="I262" i="3"/>
  <c r="I263" i="3"/>
  <c r="I268" i="3"/>
  <c r="I273" i="3"/>
  <c r="I274" i="3"/>
  <c r="I275" i="3"/>
  <c r="I280" i="3"/>
  <c r="I281" i="3"/>
  <c r="I285" i="3"/>
  <c r="J285" i="3" s="1"/>
  <c r="I286" i="3"/>
  <c r="I293" i="3"/>
  <c r="I297" i="3"/>
  <c r="I298" i="3"/>
  <c r="I304" i="3"/>
  <c r="I305" i="3"/>
  <c r="I310" i="3"/>
  <c r="I321" i="3"/>
  <c r="I322" i="3"/>
  <c r="I328" i="3"/>
  <c r="I330" i="3"/>
  <c r="I334" i="3"/>
  <c r="I340" i="3"/>
  <c r="I341" i="3"/>
  <c r="I352" i="3"/>
  <c r="I353" i="3"/>
  <c r="I354" i="3"/>
  <c r="I358" i="3"/>
  <c r="I364" i="3"/>
  <c r="J364" i="3" s="1"/>
  <c r="I365" i="3"/>
  <c r="I369" i="3"/>
  <c r="I376" i="3"/>
  <c r="I382" i="3"/>
  <c r="I387" i="3"/>
  <c r="I389" i="3"/>
  <c r="I394" i="3"/>
  <c r="I400" i="3"/>
  <c r="I401" i="3"/>
  <c r="I406" i="3"/>
  <c r="I411" i="3"/>
  <c r="I412" i="3"/>
  <c r="I419" i="3"/>
  <c r="I423" i="3"/>
  <c r="I424" i="3"/>
  <c r="I429" i="3"/>
  <c r="I431" i="3"/>
  <c r="I436" i="3"/>
  <c r="I442" i="3"/>
  <c r="I443" i="3"/>
  <c r="I448" i="3"/>
  <c r="I454" i="3"/>
  <c r="I466" i="3"/>
  <c r="J466" i="3" s="1"/>
  <c r="I467" i="3"/>
  <c r="J467" i="3" s="1"/>
  <c r="I478" i="3"/>
  <c r="I479" i="3"/>
  <c r="I490" i="3"/>
  <c r="I495" i="3"/>
  <c r="I496" i="3"/>
  <c r="I497" i="3"/>
  <c r="I508" i="3"/>
  <c r="D2" i="5"/>
  <c r="E3" i="3"/>
  <c r="E4" i="3"/>
  <c r="J4" i="3" s="1"/>
  <c r="E5" i="3"/>
  <c r="E6" i="3"/>
  <c r="E7" i="3"/>
  <c r="E8" i="3"/>
  <c r="J8" i="3" s="1"/>
  <c r="E9" i="3"/>
  <c r="E10" i="3"/>
  <c r="J10" i="3" s="1"/>
  <c r="E11" i="3"/>
  <c r="E12" i="3"/>
  <c r="E13" i="3"/>
  <c r="E14" i="3"/>
  <c r="J14" i="3" s="1"/>
  <c r="E15" i="3"/>
  <c r="E16" i="3"/>
  <c r="E17" i="3"/>
  <c r="E18" i="3"/>
  <c r="E19" i="3"/>
  <c r="E20" i="3"/>
  <c r="J20" i="3" s="1"/>
  <c r="E21" i="3"/>
  <c r="E22" i="3"/>
  <c r="E23" i="3"/>
  <c r="E24" i="3"/>
  <c r="E25" i="3"/>
  <c r="E26" i="3"/>
  <c r="J26" i="3" s="1"/>
  <c r="E27" i="3"/>
  <c r="J27" i="3" s="1"/>
  <c r="E28" i="3"/>
  <c r="E29" i="3"/>
  <c r="E30" i="3"/>
  <c r="E31" i="3"/>
  <c r="E32" i="3"/>
  <c r="E33" i="3"/>
  <c r="E34" i="3"/>
  <c r="E35" i="3"/>
  <c r="E36" i="3"/>
  <c r="E37" i="3"/>
  <c r="E38" i="3"/>
  <c r="J38" i="3" s="1"/>
  <c r="E39" i="3"/>
  <c r="E40" i="3"/>
  <c r="E41" i="3"/>
  <c r="E42" i="3"/>
  <c r="E43" i="3"/>
  <c r="E44" i="3"/>
  <c r="E45" i="3"/>
  <c r="J45" i="3" s="1"/>
  <c r="E46" i="3"/>
  <c r="E47" i="3"/>
  <c r="E48" i="3"/>
  <c r="E49" i="3"/>
  <c r="E50" i="3"/>
  <c r="J50" i="3" s="1"/>
  <c r="E51" i="3"/>
  <c r="E52" i="3"/>
  <c r="E53" i="3"/>
  <c r="E54" i="3"/>
  <c r="E55" i="3"/>
  <c r="E56" i="3"/>
  <c r="J56" i="3" s="1"/>
  <c r="E57" i="3"/>
  <c r="E58" i="3"/>
  <c r="E59" i="3"/>
  <c r="E60" i="3"/>
  <c r="E61" i="3"/>
  <c r="E62" i="3"/>
  <c r="J62" i="3" s="1"/>
  <c r="E63" i="3"/>
  <c r="E64" i="3"/>
  <c r="E65" i="3"/>
  <c r="E66" i="3"/>
  <c r="E67" i="3"/>
  <c r="E68" i="3"/>
  <c r="J68" i="3" s="1"/>
  <c r="E69" i="3"/>
  <c r="E70" i="3"/>
  <c r="J70" i="3" s="1"/>
  <c r="E71" i="3"/>
  <c r="E72" i="3"/>
  <c r="E73" i="3"/>
  <c r="E74" i="3"/>
  <c r="E75" i="3"/>
  <c r="E76" i="3"/>
  <c r="E77" i="3"/>
  <c r="E78" i="3"/>
  <c r="E79" i="3"/>
  <c r="E80" i="3"/>
  <c r="J80" i="3" s="1"/>
  <c r="E81" i="3"/>
  <c r="E82" i="3"/>
  <c r="E83" i="3"/>
  <c r="E84" i="3"/>
  <c r="E85" i="3"/>
  <c r="E86" i="3"/>
  <c r="J86" i="3" s="1"/>
  <c r="E87" i="3"/>
  <c r="E88" i="3"/>
  <c r="J88" i="3" s="1"/>
  <c r="E89" i="3"/>
  <c r="E90" i="3"/>
  <c r="E91" i="3"/>
  <c r="E92" i="3"/>
  <c r="J92" i="3" s="1"/>
  <c r="E93" i="3"/>
  <c r="J93" i="3" s="1"/>
  <c r="E94" i="3"/>
  <c r="E95" i="3"/>
  <c r="E96" i="3"/>
  <c r="E97" i="3"/>
  <c r="E98" i="3"/>
  <c r="J98" i="3" s="1"/>
  <c r="E99" i="3"/>
  <c r="E100" i="3"/>
  <c r="E101" i="3"/>
  <c r="E102" i="3"/>
  <c r="E103" i="3"/>
  <c r="E104" i="3"/>
  <c r="J104" i="3" s="1"/>
  <c r="E105" i="3"/>
  <c r="E106" i="3"/>
  <c r="E107" i="3"/>
  <c r="E108" i="3"/>
  <c r="E109" i="3"/>
  <c r="E110" i="3"/>
  <c r="J110" i="3" s="1"/>
  <c r="E111" i="3"/>
  <c r="E112" i="3"/>
  <c r="E113" i="3"/>
  <c r="E114" i="3"/>
  <c r="E115" i="3"/>
  <c r="E116" i="3"/>
  <c r="J116" i="3" s="1"/>
  <c r="E117" i="3"/>
  <c r="J117" i="3" s="1"/>
  <c r="E118" i="3"/>
  <c r="E119" i="3"/>
  <c r="E120" i="3"/>
  <c r="E121" i="3"/>
  <c r="E122" i="3"/>
  <c r="E123" i="3"/>
  <c r="E124" i="3"/>
  <c r="E125" i="3"/>
  <c r="E126" i="3"/>
  <c r="E127" i="3"/>
  <c r="E128" i="3"/>
  <c r="J128" i="3" s="1"/>
  <c r="E129" i="3"/>
  <c r="E130" i="3"/>
  <c r="E131" i="3"/>
  <c r="E132" i="3"/>
  <c r="E133" i="3"/>
  <c r="E134" i="3"/>
  <c r="J134" i="3" s="1"/>
  <c r="E135" i="3"/>
  <c r="E136" i="3"/>
  <c r="E137" i="3"/>
  <c r="E138" i="3"/>
  <c r="E139" i="3"/>
  <c r="E140" i="3"/>
  <c r="J140" i="3" s="1"/>
  <c r="E141" i="3"/>
  <c r="E142" i="3"/>
  <c r="E143" i="3"/>
  <c r="E144" i="3"/>
  <c r="E145" i="3"/>
  <c r="E146" i="3"/>
  <c r="J146" i="3" s="1"/>
  <c r="E147" i="3"/>
  <c r="E148" i="3"/>
  <c r="E149" i="3"/>
  <c r="E150" i="3"/>
  <c r="E151" i="3"/>
  <c r="E152" i="3"/>
  <c r="J152" i="3" s="1"/>
  <c r="E153" i="3"/>
  <c r="E154" i="3"/>
  <c r="E155" i="3"/>
  <c r="E156" i="3"/>
  <c r="E157" i="3"/>
  <c r="E158" i="3"/>
  <c r="E159" i="3"/>
  <c r="J159" i="3" s="1"/>
  <c r="E160" i="3"/>
  <c r="E161" i="3"/>
  <c r="E162" i="3"/>
  <c r="E163" i="3"/>
  <c r="E164" i="3"/>
  <c r="J164" i="3" s="1"/>
  <c r="E165" i="3"/>
  <c r="E166" i="3"/>
  <c r="J166" i="3" s="1"/>
  <c r="E167" i="3"/>
  <c r="E168" i="3"/>
  <c r="E169" i="3"/>
  <c r="E170" i="3"/>
  <c r="J170" i="3" s="1"/>
  <c r="E171" i="3"/>
  <c r="E172" i="3"/>
  <c r="E173" i="3"/>
  <c r="E174" i="3"/>
  <c r="E175" i="3"/>
  <c r="E176" i="3"/>
  <c r="J176" i="3" s="1"/>
  <c r="E177" i="3"/>
  <c r="E178" i="3"/>
  <c r="E179" i="3"/>
  <c r="E180" i="3"/>
  <c r="E181" i="3"/>
  <c r="E182" i="3"/>
  <c r="E183" i="3"/>
  <c r="J183" i="3" s="1"/>
  <c r="E184" i="3"/>
  <c r="E185" i="3"/>
  <c r="E186" i="3"/>
  <c r="E187" i="3"/>
  <c r="E188" i="3"/>
  <c r="J188" i="3" s="1"/>
  <c r="E189" i="3"/>
  <c r="E190" i="3"/>
  <c r="E191" i="3"/>
  <c r="E192" i="3"/>
  <c r="E193" i="3"/>
  <c r="E194" i="3"/>
  <c r="E195" i="3"/>
  <c r="J195" i="3" s="1"/>
  <c r="E196" i="3"/>
  <c r="J196" i="3" s="1"/>
  <c r="E197" i="3"/>
  <c r="E198" i="3"/>
  <c r="E199" i="3"/>
  <c r="E200" i="3"/>
  <c r="J200" i="3" s="1"/>
  <c r="E201" i="3"/>
  <c r="E202" i="3"/>
  <c r="J202" i="3" s="1"/>
  <c r="E203" i="3"/>
  <c r="E204" i="3"/>
  <c r="E205" i="3"/>
  <c r="E206" i="3"/>
  <c r="E207" i="3"/>
  <c r="J207" i="3" s="1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J225" i="3" s="1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J248" i="3" s="1"/>
  <c r="E249" i="3"/>
  <c r="E250" i="3"/>
  <c r="E251" i="3"/>
  <c r="E252" i="3"/>
  <c r="E253" i="3"/>
  <c r="E254" i="3"/>
  <c r="J254" i="3" s="1"/>
  <c r="E255" i="3"/>
  <c r="E256" i="3"/>
  <c r="E257" i="3"/>
  <c r="E258" i="3"/>
  <c r="E259" i="3"/>
  <c r="E260" i="3"/>
  <c r="J260" i="3" s="1"/>
  <c r="E261" i="3"/>
  <c r="E262" i="3"/>
  <c r="J262" i="3" s="1"/>
  <c r="E263" i="3"/>
  <c r="E264" i="3"/>
  <c r="E265" i="3"/>
  <c r="E266" i="3"/>
  <c r="J266" i="3" s="1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J279" i="3" s="1"/>
  <c r="E280" i="3"/>
  <c r="J280" i="3" s="1"/>
  <c r="E281" i="3"/>
  <c r="E282" i="3"/>
  <c r="E283" i="3"/>
  <c r="E284" i="3"/>
  <c r="E285" i="3"/>
  <c r="E286" i="3"/>
  <c r="E287" i="3"/>
  <c r="E288" i="3"/>
  <c r="E289" i="3"/>
  <c r="E290" i="3"/>
  <c r="J290" i="3" s="1"/>
  <c r="E291" i="3"/>
  <c r="E292" i="3"/>
  <c r="E293" i="3"/>
  <c r="E294" i="3"/>
  <c r="E295" i="3"/>
  <c r="E296" i="3"/>
  <c r="J296" i="3" s="1"/>
  <c r="E297" i="3"/>
  <c r="E298" i="3"/>
  <c r="E299" i="3"/>
  <c r="E300" i="3"/>
  <c r="E301" i="3"/>
  <c r="E302" i="3"/>
  <c r="J302" i="3" s="1"/>
  <c r="E303" i="3"/>
  <c r="E304" i="3"/>
  <c r="E305" i="3"/>
  <c r="E306" i="3"/>
  <c r="E307" i="3"/>
  <c r="E308" i="3"/>
  <c r="E309" i="3"/>
  <c r="J309" i="3" s="1"/>
  <c r="E310" i="3"/>
  <c r="J310" i="3" s="1"/>
  <c r="E311" i="3"/>
  <c r="E312" i="3"/>
  <c r="E313" i="3"/>
  <c r="E314" i="3"/>
  <c r="E315" i="3"/>
  <c r="E316" i="3"/>
  <c r="J316" i="3" s="1"/>
  <c r="E317" i="3"/>
  <c r="E318" i="3"/>
  <c r="E319" i="3"/>
  <c r="E320" i="3"/>
  <c r="E321" i="3"/>
  <c r="E322" i="3"/>
  <c r="J322" i="3" s="1"/>
  <c r="E323" i="3"/>
  <c r="E324" i="3"/>
  <c r="E325" i="3"/>
  <c r="E326" i="3"/>
  <c r="J326" i="3" s="1"/>
  <c r="E327" i="3"/>
  <c r="E328" i="3"/>
  <c r="E329" i="3"/>
  <c r="E330" i="3"/>
  <c r="E331" i="3"/>
  <c r="E332" i="3"/>
  <c r="J332" i="3" s="1"/>
  <c r="E333" i="3"/>
  <c r="E334" i="3"/>
  <c r="E335" i="3"/>
  <c r="E336" i="3"/>
  <c r="E337" i="3"/>
  <c r="E338" i="3"/>
  <c r="J338" i="3" s="1"/>
  <c r="E339" i="3"/>
  <c r="E340" i="3"/>
  <c r="E341" i="3"/>
  <c r="E342" i="3"/>
  <c r="E343" i="3"/>
  <c r="E344" i="3"/>
  <c r="E345" i="3"/>
  <c r="E346" i="3"/>
  <c r="J346" i="3" s="1"/>
  <c r="E347" i="3"/>
  <c r="J347" i="3" s="1"/>
  <c r="E348" i="3"/>
  <c r="E349" i="3"/>
  <c r="E350" i="3"/>
  <c r="E351" i="3"/>
  <c r="E352" i="3"/>
  <c r="E353" i="3"/>
  <c r="E354" i="3"/>
  <c r="E355" i="3"/>
  <c r="E356" i="3"/>
  <c r="E357" i="3"/>
  <c r="J357" i="3" s="1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J377" i="3" s="1"/>
  <c r="E378" i="3"/>
  <c r="E379" i="3"/>
  <c r="E380" i="3"/>
  <c r="J380" i="3" s="1"/>
  <c r="E381" i="3"/>
  <c r="E382" i="3"/>
  <c r="E383" i="3"/>
  <c r="E384" i="3"/>
  <c r="E385" i="3"/>
  <c r="E386" i="3"/>
  <c r="E387" i="3"/>
  <c r="E388" i="3"/>
  <c r="J388" i="3" s="1"/>
  <c r="E389" i="3"/>
  <c r="E390" i="3"/>
  <c r="E391" i="3"/>
  <c r="E392" i="3"/>
  <c r="J392" i="3" s="1"/>
  <c r="E393" i="3"/>
  <c r="J393" i="3" s="1"/>
  <c r="E394" i="3"/>
  <c r="E395" i="3"/>
  <c r="E396" i="3"/>
  <c r="E397" i="3"/>
  <c r="E398" i="3"/>
  <c r="E399" i="3"/>
  <c r="E400" i="3"/>
  <c r="J400" i="3" s="1"/>
  <c r="E401" i="3"/>
  <c r="E402" i="3"/>
  <c r="E403" i="3"/>
  <c r="E404" i="3"/>
  <c r="J404" i="3" s="1"/>
  <c r="E405" i="3"/>
  <c r="E406" i="3"/>
  <c r="E407" i="3"/>
  <c r="E408" i="3"/>
  <c r="E409" i="3"/>
  <c r="E410" i="3"/>
  <c r="E411" i="3"/>
  <c r="E412" i="3"/>
  <c r="E413" i="3"/>
  <c r="E414" i="3"/>
  <c r="E415" i="3"/>
  <c r="E416" i="3"/>
  <c r="J416" i="3" s="1"/>
  <c r="E417" i="3"/>
  <c r="E418" i="3"/>
  <c r="J418" i="3" s="1"/>
  <c r="E419" i="3"/>
  <c r="E420" i="3"/>
  <c r="E421" i="3"/>
  <c r="E422" i="3"/>
  <c r="E423" i="3"/>
  <c r="E424" i="3"/>
  <c r="E425" i="3"/>
  <c r="E426" i="3"/>
  <c r="E427" i="3"/>
  <c r="E428" i="3"/>
  <c r="J428" i="3" s="1"/>
  <c r="E429" i="3"/>
  <c r="E430" i="3"/>
  <c r="E431" i="3"/>
  <c r="E432" i="3"/>
  <c r="E433" i="3"/>
  <c r="E434" i="3"/>
  <c r="E435" i="3"/>
  <c r="E436" i="3"/>
  <c r="E437" i="3"/>
  <c r="E438" i="3"/>
  <c r="E439" i="3"/>
  <c r="E440" i="3"/>
  <c r="J440" i="3" s="1"/>
  <c r="E441" i="3"/>
  <c r="E442" i="3"/>
  <c r="J442" i="3" s="1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J455" i="3" s="1"/>
  <c r="E456" i="3"/>
  <c r="E457" i="3"/>
  <c r="E458" i="3"/>
  <c r="E459" i="3"/>
  <c r="E460" i="3"/>
  <c r="J460" i="3" s="1"/>
  <c r="E461" i="3"/>
  <c r="E462" i="3"/>
  <c r="E463" i="3"/>
  <c r="E464" i="3"/>
  <c r="J464" i="3" s="1"/>
  <c r="E465" i="3"/>
  <c r="J465" i="3" s="1"/>
  <c r="E466" i="3"/>
  <c r="E467" i="3"/>
  <c r="E468" i="3"/>
  <c r="E469" i="3"/>
  <c r="E470" i="3"/>
  <c r="E471" i="3"/>
  <c r="J471" i="3" s="1"/>
  <c r="E472" i="3"/>
  <c r="J472" i="3" s="1"/>
  <c r="E473" i="3"/>
  <c r="E474" i="3"/>
  <c r="E475" i="3"/>
  <c r="E476" i="3"/>
  <c r="E477" i="3"/>
  <c r="E478" i="3"/>
  <c r="E479" i="3"/>
  <c r="E480" i="3"/>
  <c r="E481" i="3"/>
  <c r="E482" i="3"/>
  <c r="E483" i="3"/>
  <c r="E484" i="3"/>
  <c r="J484" i="3" s="1"/>
  <c r="E485" i="3"/>
  <c r="E486" i="3"/>
  <c r="E487" i="3"/>
  <c r="E488" i="3"/>
  <c r="J488" i="3" s="1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J501" i="3" s="1"/>
  <c r="E502" i="3"/>
  <c r="E503" i="3"/>
  <c r="E504" i="3"/>
  <c r="E505" i="3"/>
  <c r="E506" i="3"/>
  <c r="J506" i="3" s="1"/>
  <c r="E507" i="3"/>
  <c r="E508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3" i="3"/>
  <c r="D4" i="3"/>
  <c r="D5" i="3"/>
  <c r="D6" i="3"/>
  <c r="D7" i="3"/>
  <c r="D8" i="3"/>
  <c r="D9" i="3"/>
  <c r="D2" i="3"/>
  <c r="K8" i="3" s="1"/>
  <c r="O166" i="3" l="1"/>
  <c r="O70" i="3"/>
  <c r="O418" i="3"/>
  <c r="O346" i="3"/>
  <c r="O18" i="3"/>
  <c r="O130" i="3"/>
  <c r="O11" i="3"/>
  <c r="O490" i="3"/>
  <c r="O58" i="3"/>
  <c r="O406" i="3"/>
  <c r="O262" i="3"/>
  <c r="O118" i="3"/>
  <c r="O466" i="3"/>
  <c r="O322" i="3"/>
  <c r="O250" i="3"/>
  <c r="O106" i="3"/>
  <c r="O24" i="3"/>
  <c r="O382" i="3"/>
  <c r="O238" i="3"/>
  <c r="O94" i="3"/>
  <c r="O442" i="3"/>
  <c r="O370" i="3"/>
  <c r="O298" i="3"/>
  <c r="O226" i="3"/>
  <c r="O154" i="3"/>
  <c r="O82" i="3"/>
  <c r="O478" i="3"/>
  <c r="O334" i="3"/>
  <c r="O190" i="3"/>
  <c r="O40" i="3"/>
  <c r="O394" i="3"/>
  <c r="O454" i="3"/>
  <c r="O310" i="3"/>
  <c r="O502" i="3"/>
  <c r="O430" i="3"/>
  <c r="O358" i="3"/>
  <c r="O286" i="3"/>
  <c r="O214" i="3"/>
  <c r="O142" i="3"/>
  <c r="O498" i="3"/>
  <c r="O450" i="3"/>
  <c r="O414" i="3"/>
  <c r="O366" i="3"/>
  <c r="O342" i="3"/>
  <c r="O306" i="3"/>
  <c r="O270" i="3"/>
  <c r="O234" i="3"/>
  <c r="O186" i="3"/>
  <c r="O150" i="3"/>
  <c r="O114" i="3"/>
  <c r="O90" i="3"/>
  <c r="O66" i="3"/>
  <c r="O39" i="3"/>
  <c r="O461" i="3"/>
  <c r="O437" i="3"/>
  <c r="O401" i="3"/>
  <c r="O353" i="3"/>
  <c r="O317" i="3"/>
  <c r="O281" i="3"/>
  <c r="O245" i="3"/>
  <c r="O209" i="3"/>
  <c r="O173" i="3"/>
  <c r="O137" i="3"/>
  <c r="O89" i="3"/>
  <c r="O17" i="3"/>
  <c r="O508" i="3"/>
  <c r="O496" i="3"/>
  <c r="O484" i="3"/>
  <c r="O472" i="3"/>
  <c r="O460" i="3"/>
  <c r="O448" i="3"/>
  <c r="O436" i="3"/>
  <c r="O424" i="3"/>
  <c r="O412" i="3"/>
  <c r="O400" i="3"/>
  <c r="O388" i="3"/>
  <c r="O376" i="3"/>
  <c r="O364" i="3"/>
  <c r="O352" i="3"/>
  <c r="O340" i="3"/>
  <c r="O328" i="3"/>
  <c r="O316" i="3"/>
  <c r="O304" i="3"/>
  <c r="O292" i="3"/>
  <c r="O280" i="3"/>
  <c r="O268" i="3"/>
  <c r="O256" i="3"/>
  <c r="O244" i="3"/>
  <c r="O232" i="3"/>
  <c r="O220" i="3"/>
  <c r="O208" i="3"/>
  <c r="O196" i="3"/>
  <c r="O184" i="3"/>
  <c r="O172" i="3"/>
  <c r="O160" i="3"/>
  <c r="O148" i="3"/>
  <c r="O136" i="3"/>
  <c r="O124" i="3"/>
  <c r="O112" i="3"/>
  <c r="O100" i="3"/>
  <c r="O88" i="3"/>
  <c r="O76" i="3"/>
  <c r="O64" i="3"/>
  <c r="O52" i="3"/>
  <c r="O33" i="3"/>
  <c r="O486" i="3"/>
  <c r="O462" i="3"/>
  <c r="O438" i="3"/>
  <c r="O402" i="3"/>
  <c r="O378" i="3"/>
  <c r="O318" i="3"/>
  <c r="O282" i="3"/>
  <c r="O246" i="3"/>
  <c r="O210" i="3"/>
  <c r="O162" i="3"/>
  <c r="O126" i="3"/>
  <c r="O78" i="3"/>
  <c r="O9" i="3"/>
  <c r="O23" i="3"/>
  <c r="O45" i="3"/>
  <c r="O16" i="3"/>
  <c r="O30" i="3"/>
  <c r="O497" i="3"/>
  <c r="O473" i="3"/>
  <c r="O425" i="3"/>
  <c r="O413" i="3"/>
  <c r="O377" i="3"/>
  <c r="O341" i="3"/>
  <c r="O305" i="3"/>
  <c r="O269" i="3"/>
  <c r="O221" i="3"/>
  <c r="O185" i="3"/>
  <c r="O149" i="3"/>
  <c r="O113" i="3"/>
  <c r="O77" i="3"/>
  <c r="O37" i="3"/>
  <c r="O504" i="3"/>
  <c r="O492" i="3"/>
  <c r="O480" i="3"/>
  <c r="O468" i="3"/>
  <c r="O456" i="3"/>
  <c r="O444" i="3"/>
  <c r="O432" i="3"/>
  <c r="O420" i="3"/>
  <c r="O408" i="3"/>
  <c r="O396" i="3"/>
  <c r="O384" i="3"/>
  <c r="O372" i="3"/>
  <c r="O360" i="3"/>
  <c r="O348" i="3"/>
  <c r="O336" i="3"/>
  <c r="O324" i="3"/>
  <c r="O312" i="3"/>
  <c r="O300" i="3"/>
  <c r="O288" i="3"/>
  <c r="O276" i="3"/>
  <c r="O264" i="3"/>
  <c r="O252" i="3"/>
  <c r="O240" i="3"/>
  <c r="O228" i="3"/>
  <c r="O216" i="3"/>
  <c r="O204" i="3"/>
  <c r="O192" i="3"/>
  <c r="O180" i="3"/>
  <c r="O168" i="3"/>
  <c r="O156" i="3"/>
  <c r="O144" i="3"/>
  <c r="O132" i="3"/>
  <c r="O120" i="3"/>
  <c r="O108" i="3"/>
  <c r="O96" i="3"/>
  <c r="O84" i="3"/>
  <c r="O72" i="3"/>
  <c r="O60" i="3"/>
  <c r="O47" i="3"/>
  <c r="O31" i="3"/>
  <c r="O10" i="3"/>
  <c r="O474" i="3"/>
  <c r="O426" i="3"/>
  <c r="O390" i="3"/>
  <c r="O354" i="3"/>
  <c r="O330" i="3"/>
  <c r="O294" i="3"/>
  <c r="O258" i="3"/>
  <c r="O222" i="3"/>
  <c r="O198" i="3"/>
  <c r="O174" i="3"/>
  <c r="O138" i="3"/>
  <c r="O102" i="3"/>
  <c r="O54" i="3"/>
  <c r="O485" i="3"/>
  <c r="O449" i="3"/>
  <c r="O389" i="3"/>
  <c r="O365" i="3"/>
  <c r="O329" i="3"/>
  <c r="O293" i="3"/>
  <c r="O257" i="3"/>
  <c r="O233" i="3"/>
  <c r="O197" i="3"/>
  <c r="O161" i="3"/>
  <c r="O125" i="3"/>
  <c r="O101" i="3"/>
  <c r="O65" i="3"/>
  <c r="O53" i="3"/>
  <c r="O12" i="3"/>
  <c r="O503" i="3"/>
  <c r="O491" i="3"/>
  <c r="O479" i="3"/>
  <c r="O467" i="3"/>
  <c r="O455" i="3"/>
  <c r="O443" i="3"/>
  <c r="O431" i="3"/>
  <c r="O419" i="3"/>
  <c r="O407" i="3"/>
  <c r="O395" i="3"/>
  <c r="O383" i="3"/>
  <c r="O371" i="3"/>
  <c r="O359" i="3"/>
  <c r="O347" i="3"/>
  <c r="O335" i="3"/>
  <c r="O323" i="3"/>
  <c r="O311" i="3"/>
  <c r="O299" i="3"/>
  <c r="O287" i="3"/>
  <c r="O275" i="3"/>
  <c r="O263" i="3"/>
  <c r="O251" i="3"/>
  <c r="O239" i="3"/>
  <c r="O227" i="3"/>
  <c r="O215" i="3"/>
  <c r="O203" i="3"/>
  <c r="O191" i="3"/>
  <c r="O179" i="3"/>
  <c r="O167" i="3"/>
  <c r="O155" i="3"/>
  <c r="O143" i="3"/>
  <c r="O131" i="3"/>
  <c r="O119" i="3"/>
  <c r="O107" i="3"/>
  <c r="O95" i="3"/>
  <c r="O83" i="3"/>
  <c r="O71" i="3"/>
  <c r="O59" i="3"/>
  <c r="O46" i="3"/>
  <c r="O25" i="3"/>
  <c r="O507" i="3"/>
  <c r="O501" i="3"/>
  <c r="O495" i="3"/>
  <c r="O489" i="3"/>
  <c r="O483" i="3"/>
  <c r="O477" i="3"/>
  <c r="O471" i="3"/>
  <c r="O465" i="3"/>
  <c r="O459" i="3"/>
  <c r="O453" i="3"/>
  <c r="O447" i="3"/>
  <c r="O441" i="3"/>
  <c r="O435" i="3"/>
  <c r="O429" i="3"/>
  <c r="O423" i="3"/>
  <c r="O417" i="3"/>
  <c r="O411" i="3"/>
  <c r="O405" i="3"/>
  <c r="O399" i="3"/>
  <c r="O393" i="3"/>
  <c r="O387" i="3"/>
  <c r="O381" i="3"/>
  <c r="O375" i="3"/>
  <c r="O369" i="3"/>
  <c r="O363" i="3"/>
  <c r="O357" i="3"/>
  <c r="O351" i="3"/>
  <c r="O345" i="3"/>
  <c r="O339" i="3"/>
  <c r="O333" i="3"/>
  <c r="O327" i="3"/>
  <c r="O321" i="3"/>
  <c r="O315" i="3"/>
  <c r="O309" i="3"/>
  <c r="O303" i="3"/>
  <c r="O297" i="3"/>
  <c r="O291" i="3"/>
  <c r="O285" i="3"/>
  <c r="O279" i="3"/>
  <c r="O273" i="3"/>
  <c r="O267" i="3"/>
  <c r="O261" i="3"/>
  <c r="O255" i="3"/>
  <c r="O249" i="3"/>
  <c r="O243" i="3"/>
  <c r="O237" i="3"/>
  <c r="O231" i="3"/>
  <c r="O225" i="3"/>
  <c r="O219" i="3"/>
  <c r="O213" i="3"/>
  <c r="O207" i="3"/>
  <c r="O201" i="3"/>
  <c r="O195" i="3"/>
  <c r="O189" i="3"/>
  <c r="O183" i="3"/>
  <c r="O177" i="3"/>
  <c r="O171" i="3"/>
  <c r="O165" i="3"/>
  <c r="O159" i="3"/>
  <c r="O153" i="3"/>
  <c r="O147" i="3"/>
  <c r="O141" i="3"/>
  <c r="O135" i="3"/>
  <c r="O129" i="3"/>
  <c r="O123" i="3"/>
  <c r="O117" i="3"/>
  <c r="O111" i="3"/>
  <c r="O105" i="3"/>
  <c r="O99" i="3"/>
  <c r="O93" i="3"/>
  <c r="O87" i="3"/>
  <c r="O81" i="3"/>
  <c r="O75" i="3"/>
  <c r="O69" i="3"/>
  <c r="O63" i="3"/>
  <c r="O57" i="3"/>
  <c r="O51" i="3"/>
  <c r="O43" i="3"/>
  <c r="O36" i="3"/>
  <c r="O29" i="3"/>
  <c r="O22" i="3"/>
  <c r="O15" i="3"/>
  <c r="O7" i="3"/>
  <c r="O509" i="3"/>
  <c r="O506" i="3"/>
  <c r="O500" i="3"/>
  <c r="O494" i="3"/>
  <c r="O488" i="3"/>
  <c r="O482" i="3"/>
  <c r="O476" i="3"/>
  <c r="O470" i="3"/>
  <c r="O464" i="3"/>
  <c r="O458" i="3"/>
  <c r="O452" i="3"/>
  <c r="O446" i="3"/>
  <c r="O440" i="3"/>
  <c r="O434" i="3"/>
  <c r="O428" i="3"/>
  <c r="O422" i="3"/>
  <c r="O416" i="3"/>
  <c r="O410" i="3"/>
  <c r="O404" i="3"/>
  <c r="O398" i="3"/>
  <c r="O392" i="3"/>
  <c r="O386" i="3"/>
  <c r="O380" i="3"/>
  <c r="O374" i="3"/>
  <c r="O368" i="3"/>
  <c r="O362" i="3"/>
  <c r="O356" i="3"/>
  <c r="O350" i="3"/>
  <c r="O344" i="3"/>
  <c r="O338" i="3"/>
  <c r="O332" i="3"/>
  <c r="O326" i="3"/>
  <c r="O320" i="3"/>
  <c r="O314" i="3"/>
  <c r="O308" i="3"/>
  <c r="O302" i="3"/>
  <c r="O296" i="3"/>
  <c r="O290" i="3"/>
  <c r="O284" i="3"/>
  <c r="O278" i="3"/>
  <c r="O272" i="3"/>
  <c r="O266" i="3"/>
  <c r="O260" i="3"/>
  <c r="O254" i="3"/>
  <c r="O248" i="3"/>
  <c r="O242" i="3"/>
  <c r="O236" i="3"/>
  <c r="O230" i="3"/>
  <c r="O224" i="3"/>
  <c r="O218" i="3"/>
  <c r="O212" i="3"/>
  <c r="O206" i="3"/>
  <c r="O200" i="3"/>
  <c r="O194" i="3"/>
  <c r="O188" i="3"/>
  <c r="O182" i="3"/>
  <c r="O176" i="3"/>
  <c r="O170" i="3"/>
  <c r="O164" i="3"/>
  <c r="O158" i="3"/>
  <c r="O152" i="3"/>
  <c r="O146" i="3"/>
  <c r="O140" i="3"/>
  <c r="O134" i="3"/>
  <c r="O128" i="3"/>
  <c r="O122" i="3"/>
  <c r="O116" i="3"/>
  <c r="O110" i="3"/>
  <c r="O104" i="3"/>
  <c r="O98" i="3"/>
  <c r="O92" i="3"/>
  <c r="O86" i="3"/>
  <c r="O80" i="3"/>
  <c r="O74" i="3"/>
  <c r="O68" i="3"/>
  <c r="O62" i="3"/>
  <c r="O56" i="3"/>
  <c r="O49" i="3"/>
  <c r="O42" i="3"/>
  <c r="O35" i="3"/>
  <c r="O28" i="3"/>
  <c r="O21" i="3"/>
  <c r="O13" i="3"/>
  <c r="O6" i="3"/>
  <c r="O505" i="3"/>
  <c r="O499" i="3"/>
  <c r="O493" i="3"/>
  <c r="O487" i="3"/>
  <c r="O481" i="3"/>
  <c r="O475" i="3"/>
  <c r="O469" i="3"/>
  <c r="O463" i="3"/>
  <c r="O457" i="3"/>
  <c r="O451" i="3"/>
  <c r="O445" i="3"/>
  <c r="O439" i="3"/>
  <c r="O433" i="3"/>
  <c r="O427" i="3"/>
  <c r="O421" i="3"/>
  <c r="O415" i="3"/>
  <c r="O409" i="3"/>
  <c r="O403" i="3"/>
  <c r="O397" i="3"/>
  <c r="O391" i="3"/>
  <c r="O385" i="3"/>
  <c r="O379" i="3"/>
  <c r="O373" i="3"/>
  <c r="O367" i="3"/>
  <c r="O361" i="3"/>
  <c r="O355" i="3"/>
  <c r="O349" i="3"/>
  <c r="O343" i="3"/>
  <c r="O337" i="3"/>
  <c r="O331" i="3"/>
  <c r="O325" i="3"/>
  <c r="O319" i="3"/>
  <c r="O313" i="3"/>
  <c r="O307" i="3"/>
  <c r="O301" i="3"/>
  <c r="O295" i="3"/>
  <c r="O289" i="3"/>
  <c r="O283" i="3"/>
  <c r="O277" i="3"/>
  <c r="O271" i="3"/>
  <c r="O265" i="3"/>
  <c r="O259" i="3"/>
  <c r="O253" i="3"/>
  <c r="O247" i="3"/>
  <c r="O241" i="3"/>
  <c r="O235" i="3"/>
  <c r="O229" i="3"/>
  <c r="O223" i="3"/>
  <c r="O217" i="3"/>
  <c r="O211" i="3"/>
  <c r="O205" i="3"/>
  <c r="O199" i="3"/>
  <c r="O193" i="3"/>
  <c r="O187" i="3"/>
  <c r="O181" i="3"/>
  <c r="O175" i="3"/>
  <c r="O169" i="3"/>
  <c r="O163" i="3"/>
  <c r="O157" i="3"/>
  <c r="O151" i="3"/>
  <c r="O145" i="3"/>
  <c r="O139" i="3"/>
  <c r="O133" i="3"/>
  <c r="O127" i="3"/>
  <c r="O121" i="3"/>
  <c r="O115" i="3"/>
  <c r="O109" i="3"/>
  <c r="O103" i="3"/>
  <c r="O97" i="3"/>
  <c r="O91" i="3"/>
  <c r="O85" i="3"/>
  <c r="O79" i="3"/>
  <c r="O73" i="3"/>
  <c r="O67" i="3"/>
  <c r="O61" i="3"/>
  <c r="O55" i="3"/>
  <c r="O48" i="3"/>
  <c r="O41" i="3"/>
  <c r="O34" i="3"/>
  <c r="O27" i="3"/>
  <c r="O19" i="3"/>
  <c r="O50" i="3"/>
  <c r="O44" i="3"/>
  <c r="O38" i="3"/>
  <c r="O32" i="3"/>
  <c r="O26" i="3"/>
  <c r="O20" i="3"/>
  <c r="O14" i="3"/>
  <c r="O8" i="3"/>
  <c r="J186" i="3"/>
  <c r="J66" i="3"/>
  <c r="J214" i="3"/>
  <c r="J99" i="3"/>
  <c r="J17" i="3"/>
  <c r="J462" i="3"/>
  <c r="J450" i="3"/>
  <c r="J444" i="3"/>
  <c r="J432" i="3"/>
  <c r="J378" i="3"/>
  <c r="J324" i="3"/>
  <c r="J288" i="3"/>
  <c r="J240" i="3"/>
  <c r="J228" i="3"/>
  <c r="J204" i="3"/>
  <c r="J180" i="3"/>
  <c r="J174" i="3"/>
  <c r="J132" i="3"/>
  <c r="J108" i="3"/>
  <c r="J24" i="3"/>
  <c r="J34" i="3"/>
  <c r="J430" i="3"/>
  <c r="J493" i="3"/>
  <c r="J505" i="3"/>
  <c r="J424" i="3"/>
  <c r="J406" i="3"/>
  <c r="J382" i="3"/>
  <c r="J358" i="3"/>
  <c r="J334" i="3"/>
  <c r="J226" i="3"/>
  <c r="J136" i="3"/>
  <c r="J46" i="3"/>
  <c r="J495" i="3"/>
  <c r="J508" i="3"/>
  <c r="J454" i="3"/>
  <c r="J436" i="3"/>
  <c r="J376" i="3"/>
  <c r="J328" i="3"/>
  <c r="J208" i="3"/>
  <c r="J172" i="3"/>
  <c r="J154" i="3"/>
  <c r="J118" i="3"/>
  <c r="J106" i="3"/>
  <c r="J64" i="3"/>
  <c r="J28" i="3"/>
  <c r="J333" i="3"/>
  <c r="J177" i="3"/>
  <c r="J87" i="3"/>
  <c r="J69" i="3"/>
  <c r="J15" i="3"/>
  <c r="K478" i="3"/>
  <c r="K443" i="3"/>
  <c r="K392" i="3"/>
  <c r="K340" i="3"/>
  <c r="K305" i="3"/>
  <c r="K269" i="3"/>
  <c r="K229" i="3"/>
  <c r="K145" i="3"/>
  <c r="K84" i="3"/>
  <c r="K42" i="3"/>
  <c r="J412" i="3"/>
  <c r="K3" i="3"/>
  <c r="K477" i="3"/>
  <c r="K442" i="3"/>
  <c r="K390" i="3"/>
  <c r="K356" i="3"/>
  <c r="K321" i="3"/>
  <c r="K267" i="3"/>
  <c r="M267" i="3" s="1"/>
  <c r="K225" i="3"/>
  <c r="K206" i="3"/>
  <c r="K164" i="3"/>
  <c r="K122" i="3"/>
  <c r="K102" i="3"/>
  <c r="K60" i="3"/>
  <c r="K41" i="3"/>
  <c r="K19" i="3"/>
  <c r="J411" i="3"/>
  <c r="J339" i="3"/>
  <c r="J315" i="3"/>
  <c r="K5" i="3"/>
  <c r="K458" i="3"/>
  <c r="K424" i="3"/>
  <c r="K406" i="3"/>
  <c r="K371" i="3"/>
  <c r="K338" i="3"/>
  <c r="K303" i="3"/>
  <c r="K266" i="3"/>
  <c r="K224" i="3"/>
  <c r="K182" i="3"/>
  <c r="M182" i="3" s="1"/>
  <c r="K163" i="3"/>
  <c r="K121" i="3"/>
  <c r="K101" i="3"/>
  <c r="K79" i="3"/>
  <c r="K59" i="3"/>
  <c r="K38" i="3"/>
  <c r="K17" i="3"/>
  <c r="J370" i="3"/>
  <c r="J352" i="3"/>
  <c r="J298" i="3"/>
  <c r="J16" i="3"/>
  <c r="K504" i="3"/>
  <c r="K470" i="3"/>
  <c r="K435" i="3"/>
  <c r="K383" i="3"/>
  <c r="K332" i="3"/>
  <c r="K297" i="3"/>
  <c r="K239" i="3"/>
  <c r="K197" i="3"/>
  <c r="K135" i="3"/>
  <c r="K93" i="3"/>
  <c r="K73" i="3"/>
  <c r="K31" i="3"/>
  <c r="K9" i="3"/>
  <c r="J477" i="3"/>
  <c r="J441" i="3"/>
  <c r="J387" i="3"/>
  <c r="J303" i="3"/>
  <c r="J291" i="3"/>
  <c r="J261" i="3"/>
  <c r="J249" i="3"/>
  <c r="J231" i="3"/>
  <c r="J219" i="3"/>
  <c r="J141" i="3"/>
  <c r="J123" i="3"/>
  <c r="J105" i="3"/>
  <c r="J81" i="3"/>
  <c r="K496" i="3"/>
  <c r="K426" i="3"/>
  <c r="K375" i="3"/>
  <c r="K323" i="3"/>
  <c r="K249" i="3"/>
  <c r="K187" i="3"/>
  <c r="K165" i="3"/>
  <c r="K103" i="3"/>
  <c r="K62" i="3"/>
  <c r="K494" i="3"/>
  <c r="K425" i="3"/>
  <c r="K304" i="3"/>
  <c r="J502" i="3"/>
  <c r="J417" i="3"/>
  <c r="J399" i="3"/>
  <c r="J255" i="3"/>
  <c r="K476" i="3"/>
  <c r="J153" i="3"/>
  <c r="K418" i="3"/>
  <c r="J354" i="3"/>
  <c r="K503" i="3"/>
  <c r="K485" i="3"/>
  <c r="K468" i="3"/>
  <c r="K450" i="3"/>
  <c r="K434" i="3"/>
  <c r="K417" i="3"/>
  <c r="K399" i="3"/>
  <c r="K382" i="3"/>
  <c r="K364" i="3"/>
  <c r="K347" i="3"/>
  <c r="K330" i="3"/>
  <c r="K312" i="3"/>
  <c r="K296" i="3"/>
  <c r="K278" i="3"/>
  <c r="K258" i="3"/>
  <c r="K237" i="3"/>
  <c r="K216" i="3"/>
  <c r="K195" i="3"/>
  <c r="K174" i="3"/>
  <c r="K153" i="3"/>
  <c r="K134" i="3"/>
  <c r="K113" i="3"/>
  <c r="K92" i="3"/>
  <c r="K71" i="3"/>
  <c r="K50" i="3"/>
  <c r="K30" i="3"/>
  <c r="K10" i="3"/>
  <c r="K16" i="3"/>
  <c r="K22" i="3"/>
  <c r="K28" i="3"/>
  <c r="K34" i="3"/>
  <c r="K40" i="3"/>
  <c r="K46" i="3"/>
  <c r="K52" i="3"/>
  <c r="K58" i="3"/>
  <c r="K64" i="3"/>
  <c r="K70" i="3"/>
  <c r="K76" i="3"/>
  <c r="K82" i="3"/>
  <c r="K88" i="3"/>
  <c r="K94" i="3"/>
  <c r="K100" i="3"/>
  <c r="K106" i="3"/>
  <c r="K112" i="3"/>
  <c r="K118" i="3"/>
  <c r="K124" i="3"/>
  <c r="K130" i="3"/>
  <c r="K136" i="3"/>
  <c r="K142" i="3"/>
  <c r="K148" i="3"/>
  <c r="K154" i="3"/>
  <c r="K160" i="3"/>
  <c r="K166" i="3"/>
  <c r="K172" i="3"/>
  <c r="K178" i="3"/>
  <c r="K184" i="3"/>
  <c r="K190" i="3"/>
  <c r="K196" i="3"/>
  <c r="K202" i="3"/>
  <c r="K208" i="3"/>
  <c r="K214" i="3"/>
  <c r="K220" i="3"/>
  <c r="K226" i="3"/>
  <c r="K232" i="3"/>
  <c r="K238" i="3"/>
  <c r="K244" i="3"/>
  <c r="K250" i="3"/>
  <c r="K256" i="3"/>
  <c r="K262" i="3"/>
  <c r="K268" i="3"/>
  <c r="K274" i="3"/>
  <c r="K11" i="3"/>
  <c r="K18" i="3"/>
  <c r="K25" i="3"/>
  <c r="K32" i="3"/>
  <c r="K39" i="3"/>
  <c r="K47" i="3"/>
  <c r="K54" i="3"/>
  <c r="K61" i="3"/>
  <c r="K68" i="3"/>
  <c r="K75" i="3"/>
  <c r="K83" i="3"/>
  <c r="K90" i="3"/>
  <c r="K97" i="3"/>
  <c r="K104" i="3"/>
  <c r="K111" i="3"/>
  <c r="K119" i="3"/>
  <c r="K126" i="3"/>
  <c r="K133" i="3"/>
  <c r="K140" i="3"/>
  <c r="K147" i="3"/>
  <c r="K155" i="3"/>
  <c r="K162" i="3"/>
  <c r="K169" i="3"/>
  <c r="K176" i="3"/>
  <c r="K183" i="3"/>
  <c r="K191" i="3"/>
  <c r="K198" i="3"/>
  <c r="K205" i="3"/>
  <c r="K212" i="3"/>
  <c r="K219" i="3"/>
  <c r="K227" i="3"/>
  <c r="K234" i="3"/>
  <c r="K241" i="3"/>
  <c r="K248" i="3"/>
  <c r="K255" i="3"/>
  <c r="K263" i="3"/>
  <c r="K270" i="3"/>
  <c r="K277" i="3"/>
  <c r="K283" i="3"/>
  <c r="K289" i="3"/>
  <c r="K295" i="3"/>
  <c r="K301" i="3"/>
  <c r="K307" i="3"/>
  <c r="K313" i="3"/>
  <c r="K319" i="3"/>
  <c r="K325" i="3"/>
  <c r="K331" i="3"/>
  <c r="K337" i="3"/>
  <c r="K343" i="3"/>
  <c r="K349" i="3"/>
  <c r="K355" i="3"/>
  <c r="K361" i="3"/>
  <c r="K367" i="3"/>
  <c r="K373" i="3"/>
  <c r="K379" i="3"/>
  <c r="K385" i="3"/>
  <c r="K391" i="3"/>
  <c r="K397" i="3"/>
  <c r="K403" i="3"/>
  <c r="K409" i="3"/>
  <c r="K415" i="3"/>
  <c r="K421" i="3"/>
  <c r="K427" i="3"/>
  <c r="K433" i="3"/>
  <c r="K439" i="3"/>
  <c r="K445" i="3"/>
  <c r="K451" i="3"/>
  <c r="K457" i="3"/>
  <c r="K463" i="3"/>
  <c r="K469" i="3"/>
  <c r="K475" i="3"/>
  <c r="K481" i="3"/>
  <c r="K487" i="3"/>
  <c r="K493" i="3"/>
  <c r="K499" i="3"/>
  <c r="K505" i="3"/>
  <c r="K4" i="3"/>
  <c r="K12" i="3"/>
  <c r="K20" i="3"/>
  <c r="K29" i="3"/>
  <c r="K37" i="3"/>
  <c r="K45" i="3"/>
  <c r="K55" i="3"/>
  <c r="K63" i="3"/>
  <c r="K72" i="3"/>
  <c r="K80" i="3"/>
  <c r="K89" i="3"/>
  <c r="K98" i="3"/>
  <c r="K107" i="3"/>
  <c r="K115" i="3"/>
  <c r="K123" i="3"/>
  <c r="K132" i="3"/>
  <c r="K141" i="3"/>
  <c r="K150" i="3"/>
  <c r="K158" i="3"/>
  <c r="K167" i="3"/>
  <c r="K175" i="3"/>
  <c r="K185" i="3"/>
  <c r="K193" i="3"/>
  <c r="K201" i="3"/>
  <c r="K210" i="3"/>
  <c r="K218" i="3"/>
  <c r="K228" i="3"/>
  <c r="K236" i="3"/>
  <c r="K245" i="3"/>
  <c r="K253" i="3"/>
  <c r="K261" i="3"/>
  <c r="K271" i="3"/>
  <c r="K279" i="3"/>
  <c r="K286" i="3"/>
  <c r="K293" i="3"/>
  <c r="K300" i="3"/>
  <c r="K308" i="3"/>
  <c r="K315" i="3"/>
  <c r="K322" i="3"/>
  <c r="K329" i="3"/>
  <c r="K336" i="3"/>
  <c r="K344" i="3"/>
  <c r="K351" i="3"/>
  <c r="K358" i="3"/>
  <c r="K365" i="3"/>
  <c r="K372" i="3"/>
  <c r="K380" i="3"/>
  <c r="K387" i="3"/>
  <c r="K394" i="3"/>
  <c r="K401" i="3"/>
  <c r="K408" i="3"/>
  <c r="K416" i="3"/>
  <c r="K423" i="3"/>
  <c r="K430" i="3"/>
  <c r="K437" i="3"/>
  <c r="K444" i="3"/>
  <c r="K452" i="3"/>
  <c r="K459" i="3"/>
  <c r="K466" i="3"/>
  <c r="K473" i="3"/>
  <c r="K480" i="3"/>
  <c r="K488" i="3"/>
  <c r="K495" i="3"/>
  <c r="K502" i="3"/>
  <c r="K509" i="3"/>
  <c r="K13" i="3"/>
  <c r="K23" i="3"/>
  <c r="K33" i="3"/>
  <c r="K43" i="3"/>
  <c r="K53" i="3"/>
  <c r="K65" i="3"/>
  <c r="K74" i="3"/>
  <c r="K85" i="3"/>
  <c r="K95" i="3"/>
  <c r="K105" i="3"/>
  <c r="K116" i="3"/>
  <c r="K127" i="3"/>
  <c r="K137" i="3"/>
  <c r="K146" i="3"/>
  <c r="K157" i="3"/>
  <c r="K168" i="3"/>
  <c r="K179" i="3"/>
  <c r="K188" i="3"/>
  <c r="K199" i="3"/>
  <c r="K209" i="3"/>
  <c r="K221" i="3"/>
  <c r="K230" i="3"/>
  <c r="K240" i="3"/>
  <c r="K251" i="3"/>
  <c r="K260" i="3"/>
  <c r="K272" i="3"/>
  <c r="K281" i="3"/>
  <c r="K290" i="3"/>
  <c r="K298" i="3"/>
  <c r="K306" i="3"/>
  <c r="K316" i="3"/>
  <c r="K324" i="3"/>
  <c r="K333" i="3"/>
  <c r="K341" i="3"/>
  <c r="K350" i="3"/>
  <c r="K359" i="3"/>
  <c r="K368" i="3"/>
  <c r="K376" i="3"/>
  <c r="K384" i="3"/>
  <c r="K393" i="3"/>
  <c r="K402" i="3"/>
  <c r="K411" i="3"/>
  <c r="K419" i="3"/>
  <c r="K428" i="3"/>
  <c r="K436" i="3"/>
  <c r="K446" i="3"/>
  <c r="K454" i="3"/>
  <c r="K462" i="3"/>
  <c r="K471" i="3"/>
  <c r="K479" i="3"/>
  <c r="K489" i="3"/>
  <c r="K497" i="3"/>
  <c r="K506" i="3"/>
  <c r="K2" i="3"/>
  <c r="K14" i="3"/>
  <c r="K24" i="3"/>
  <c r="K35" i="3"/>
  <c r="K44" i="3"/>
  <c r="K56" i="3"/>
  <c r="K66" i="3"/>
  <c r="K77" i="3"/>
  <c r="K86" i="3"/>
  <c r="K96" i="3"/>
  <c r="K108" i="3"/>
  <c r="K117" i="3"/>
  <c r="K128" i="3"/>
  <c r="K138" i="3"/>
  <c r="K149" i="3"/>
  <c r="K159" i="3"/>
  <c r="K170" i="3"/>
  <c r="K180" i="3"/>
  <c r="K189" i="3"/>
  <c r="K200" i="3"/>
  <c r="K211" i="3"/>
  <c r="K222" i="3"/>
  <c r="K231" i="3"/>
  <c r="K242" i="3"/>
  <c r="K252" i="3"/>
  <c r="K264" i="3"/>
  <c r="K273" i="3"/>
  <c r="K282" i="3"/>
  <c r="K291" i="3"/>
  <c r="K299" i="3"/>
  <c r="K309" i="3"/>
  <c r="K317" i="3"/>
  <c r="K326" i="3"/>
  <c r="K334" i="3"/>
  <c r="K342" i="3"/>
  <c r="K352" i="3"/>
  <c r="K360" i="3"/>
  <c r="K369" i="3"/>
  <c r="K377" i="3"/>
  <c r="K386" i="3"/>
  <c r="K395" i="3"/>
  <c r="K404" i="3"/>
  <c r="K412" i="3"/>
  <c r="K420" i="3"/>
  <c r="K429" i="3"/>
  <c r="K438" i="3"/>
  <c r="K447" i="3"/>
  <c r="K455" i="3"/>
  <c r="K464" i="3"/>
  <c r="K472" i="3"/>
  <c r="K482" i="3"/>
  <c r="K490" i="3"/>
  <c r="K498" i="3"/>
  <c r="K507" i="3"/>
  <c r="K6" i="3"/>
  <c r="K15" i="3"/>
  <c r="K26" i="3"/>
  <c r="K36" i="3"/>
  <c r="K48" i="3"/>
  <c r="K57" i="3"/>
  <c r="K67" i="3"/>
  <c r="K78" i="3"/>
  <c r="K87" i="3"/>
  <c r="K99" i="3"/>
  <c r="K109" i="3"/>
  <c r="K120" i="3"/>
  <c r="K129" i="3"/>
  <c r="K139" i="3"/>
  <c r="K151" i="3"/>
  <c r="K161" i="3"/>
  <c r="K171" i="3"/>
  <c r="K181" i="3"/>
  <c r="K192" i="3"/>
  <c r="K203" i="3"/>
  <c r="K213" i="3"/>
  <c r="K223" i="3"/>
  <c r="K233" i="3"/>
  <c r="K243" i="3"/>
  <c r="K254" i="3"/>
  <c r="K265" i="3"/>
  <c r="K275" i="3"/>
  <c r="K284" i="3"/>
  <c r="K292" i="3"/>
  <c r="K302" i="3"/>
  <c r="K310" i="3"/>
  <c r="K318" i="3"/>
  <c r="K327" i="3"/>
  <c r="K335" i="3"/>
  <c r="K345" i="3"/>
  <c r="K353" i="3"/>
  <c r="K362" i="3"/>
  <c r="K370" i="3"/>
  <c r="K378" i="3"/>
  <c r="K388" i="3"/>
  <c r="K396" i="3"/>
  <c r="K405" i="3"/>
  <c r="K413" i="3"/>
  <c r="K422" i="3"/>
  <c r="K431" i="3"/>
  <c r="K440" i="3"/>
  <c r="K448" i="3"/>
  <c r="K456" i="3"/>
  <c r="K465" i="3"/>
  <c r="K474" i="3"/>
  <c r="K483" i="3"/>
  <c r="K491" i="3"/>
  <c r="K500" i="3"/>
  <c r="K508" i="3"/>
  <c r="K461" i="3"/>
  <c r="K410" i="3"/>
  <c r="K357" i="3"/>
  <c r="K288" i="3"/>
  <c r="K207" i="3"/>
  <c r="K125" i="3"/>
  <c r="K21" i="3"/>
  <c r="J365" i="3"/>
  <c r="K460" i="3"/>
  <c r="K407" i="3"/>
  <c r="K374" i="3"/>
  <c r="K339" i="3"/>
  <c r="K287" i="3"/>
  <c r="K247" i="3"/>
  <c r="K186" i="3"/>
  <c r="K144" i="3"/>
  <c r="K81" i="3"/>
  <c r="J369" i="3"/>
  <c r="J171" i="3"/>
  <c r="J147" i="3"/>
  <c r="J57" i="3"/>
  <c r="J3" i="3"/>
  <c r="J423" i="3"/>
  <c r="K492" i="3"/>
  <c r="K441" i="3"/>
  <c r="K389" i="3"/>
  <c r="K354" i="3"/>
  <c r="K320" i="3"/>
  <c r="K285" i="3"/>
  <c r="K246" i="3"/>
  <c r="K204" i="3"/>
  <c r="K143" i="3"/>
  <c r="J82" i="3"/>
  <c r="K486" i="3"/>
  <c r="K453" i="3"/>
  <c r="K400" i="3"/>
  <c r="K366" i="3"/>
  <c r="K348" i="3"/>
  <c r="K314" i="3"/>
  <c r="K280" i="3"/>
  <c r="K259" i="3"/>
  <c r="K217" i="3"/>
  <c r="K177" i="3"/>
  <c r="K156" i="3"/>
  <c r="K114" i="3"/>
  <c r="K51" i="3"/>
  <c r="J483" i="3"/>
  <c r="J447" i="3"/>
  <c r="J497" i="3"/>
  <c r="J478" i="3"/>
  <c r="J274" i="3"/>
  <c r="J256" i="3"/>
  <c r="K501" i="3"/>
  <c r="K484" i="3"/>
  <c r="K467" i="3"/>
  <c r="K449" i="3"/>
  <c r="K432" i="3"/>
  <c r="K414" i="3"/>
  <c r="K398" i="3"/>
  <c r="K381" i="3"/>
  <c r="K363" i="3"/>
  <c r="K346" i="3"/>
  <c r="K328" i="3"/>
  <c r="K311" i="3"/>
  <c r="K294" i="3"/>
  <c r="K276" i="3"/>
  <c r="K257" i="3"/>
  <c r="K235" i="3"/>
  <c r="K215" i="3"/>
  <c r="K194" i="3"/>
  <c r="K173" i="3"/>
  <c r="K152" i="3"/>
  <c r="K131" i="3"/>
  <c r="K110" i="3"/>
  <c r="K91" i="3"/>
  <c r="K69" i="3"/>
  <c r="K49" i="3"/>
  <c r="K27" i="3"/>
  <c r="K7" i="3"/>
  <c r="J420" i="3"/>
  <c r="J250" i="3"/>
  <c r="J113" i="3"/>
  <c r="J33" i="3"/>
  <c r="J500" i="3"/>
  <c r="J494" i="3"/>
  <c r="J482" i="3"/>
  <c r="J476" i="3"/>
  <c r="J431" i="3"/>
  <c r="M419" i="3"/>
  <c r="J293" i="3"/>
  <c r="J190" i="3"/>
  <c r="J304" i="3"/>
  <c r="J292" i="3"/>
  <c r="J286" i="3"/>
  <c r="J268" i="3"/>
  <c r="J238" i="3"/>
  <c r="J220" i="3"/>
  <c r="J184" i="3"/>
  <c r="J178" i="3"/>
  <c r="J160" i="3"/>
  <c r="J142" i="3"/>
  <c r="J124" i="3"/>
  <c r="J401" i="3"/>
  <c r="J341" i="3"/>
  <c r="J305" i="3"/>
  <c r="J22" i="3"/>
  <c r="J112" i="3"/>
  <c r="J94" i="3"/>
  <c r="J76" i="3"/>
  <c r="J456" i="3"/>
  <c r="J470" i="3"/>
  <c r="J458" i="3"/>
  <c r="J452" i="3"/>
  <c r="J446" i="3"/>
  <c r="J434" i="3"/>
  <c r="J422" i="3"/>
  <c r="J410" i="3"/>
  <c r="J398" i="3"/>
  <c r="J386" i="3"/>
  <c r="J374" i="3"/>
  <c r="J368" i="3"/>
  <c r="J362" i="3"/>
  <c r="J356" i="3"/>
  <c r="J350" i="3"/>
  <c r="J344" i="3"/>
  <c r="J320" i="3"/>
  <c r="J314" i="3"/>
  <c r="J308" i="3"/>
  <c r="J284" i="3"/>
  <c r="J278" i="3"/>
  <c r="J272" i="3"/>
  <c r="J242" i="3"/>
  <c r="J236" i="3"/>
  <c r="J230" i="3"/>
  <c r="J224" i="3"/>
  <c r="J218" i="3"/>
  <c r="J212" i="3"/>
  <c r="J206" i="3"/>
  <c r="J194" i="3"/>
  <c r="J182" i="3"/>
  <c r="J158" i="3"/>
  <c r="J122" i="3"/>
  <c r="J74" i="3"/>
  <c r="J44" i="3"/>
  <c r="J32" i="3"/>
  <c r="M505" i="3"/>
  <c r="J504" i="3"/>
  <c r="J498" i="3"/>
  <c r="J486" i="3"/>
  <c r="J474" i="3"/>
  <c r="J408" i="3"/>
  <c r="J402" i="3"/>
  <c r="J396" i="3"/>
  <c r="J390" i="3"/>
  <c r="J366" i="3"/>
  <c r="J348" i="3"/>
  <c r="J342" i="3"/>
  <c r="J336" i="3"/>
  <c r="J312" i="3"/>
  <c r="J300" i="3"/>
  <c r="J270" i="3"/>
  <c r="J258" i="3"/>
  <c r="J246" i="3"/>
  <c r="J234" i="3"/>
  <c r="J216" i="3"/>
  <c r="J192" i="3"/>
  <c r="J162" i="3"/>
  <c r="J150" i="3"/>
  <c r="J138" i="3"/>
  <c r="J126" i="3"/>
  <c r="J120" i="3"/>
  <c r="J96" i="3"/>
  <c r="J78" i="3"/>
  <c r="J54" i="3"/>
  <c r="J42" i="3"/>
  <c r="J18" i="3"/>
  <c r="J12" i="3"/>
  <c r="J294" i="3"/>
  <c r="J491" i="3"/>
  <c r="J485" i="3"/>
  <c r="J449" i="3"/>
  <c r="J413" i="3"/>
  <c r="J395" i="3"/>
  <c r="J359" i="3"/>
  <c r="M335" i="3"/>
  <c r="J329" i="3"/>
  <c r="J323" i="3"/>
  <c r="J311" i="3"/>
  <c r="J287" i="3"/>
  <c r="J257" i="3"/>
  <c r="J239" i="3"/>
  <c r="J233" i="3"/>
  <c r="J215" i="3"/>
  <c r="J179" i="3"/>
  <c r="J161" i="3"/>
  <c r="J149" i="3"/>
  <c r="J143" i="3"/>
  <c r="J131" i="3"/>
  <c r="J125" i="3"/>
  <c r="J107" i="3"/>
  <c r="J89" i="3"/>
  <c r="J77" i="3"/>
  <c r="J71" i="3"/>
  <c r="J41" i="3"/>
  <c r="J35" i="3"/>
  <c r="J2" i="3"/>
  <c r="L432" i="3" s="1"/>
  <c r="J499" i="3"/>
  <c r="J475" i="3"/>
  <c r="J463" i="3"/>
  <c r="J445" i="3"/>
  <c r="J409" i="3"/>
  <c r="J391" i="3"/>
  <c r="J343" i="3"/>
  <c r="J307" i="3"/>
  <c r="J295" i="3"/>
  <c r="J283" i="3"/>
  <c r="J271" i="3"/>
  <c r="J259" i="3"/>
  <c r="J235" i="3"/>
  <c r="J223" i="3"/>
  <c r="J199" i="3"/>
  <c r="J175" i="3"/>
  <c r="J163" i="3"/>
  <c r="J139" i="3"/>
  <c r="J127" i="3"/>
  <c r="J115" i="3"/>
  <c r="J103" i="3"/>
  <c r="J91" i="3"/>
  <c r="J79" i="3"/>
  <c r="J43" i="3"/>
  <c r="J25" i="3"/>
  <c r="J487" i="3"/>
  <c r="J451" i="3"/>
  <c r="J439" i="3"/>
  <c r="J415" i="3"/>
  <c r="J379" i="3"/>
  <c r="J367" i="3"/>
  <c r="J355" i="3"/>
  <c r="J289" i="3"/>
  <c r="J247" i="3"/>
  <c r="J211" i="3"/>
  <c r="J187" i="3"/>
  <c r="J169" i="3"/>
  <c r="J151" i="3"/>
  <c r="J121" i="3"/>
  <c r="J61" i="3"/>
  <c r="J37" i="3"/>
  <c r="J7" i="3"/>
  <c r="J492" i="3"/>
  <c r="J468" i="3"/>
  <c r="J426" i="3"/>
  <c r="J330" i="3"/>
  <c r="J252" i="3"/>
  <c r="J168" i="3"/>
  <c r="J102" i="3"/>
  <c r="J36" i="3"/>
  <c r="J384" i="3"/>
  <c r="J481" i="3"/>
  <c r="J427" i="3"/>
  <c r="J403" i="3"/>
  <c r="J385" i="3"/>
  <c r="J373" i="3"/>
  <c r="J361" i="3"/>
  <c r="J337" i="3"/>
  <c r="J325" i="3"/>
  <c r="J313" i="3"/>
  <c r="J277" i="3"/>
  <c r="J265" i="3"/>
  <c r="J253" i="3"/>
  <c r="J241" i="3"/>
  <c r="J229" i="3"/>
  <c r="J217" i="3"/>
  <c r="J205" i="3"/>
  <c r="J193" i="3"/>
  <c r="J181" i="3"/>
  <c r="J157" i="3"/>
  <c r="J145" i="3"/>
  <c r="J133" i="3"/>
  <c r="J109" i="3"/>
  <c r="J97" i="3"/>
  <c r="J85" i="3"/>
  <c r="J73" i="3"/>
  <c r="J49" i="3"/>
  <c r="J31" i="3"/>
  <c r="J19" i="3"/>
  <c r="J469" i="3"/>
  <c r="J457" i="3"/>
  <c r="J433" i="3"/>
  <c r="J421" i="3"/>
  <c r="J397" i="3"/>
  <c r="J349" i="3"/>
  <c r="J331" i="3"/>
  <c r="J319" i="3"/>
  <c r="J301" i="3"/>
  <c r="J67" i="3"/>
  <c r="J55" i="3"/>
  <c r="J13" i="3"/>
  <c r="J480" i="3"/>
  <c r="J438" i="3"/>
  <c r="J306" i="3"/>
  <c r="J210" i="3"/>
  <c r="J156" i="3"/>
  <c r="J60" i="3"/>
  <c r="M95" i="3"/>
  <c r="J95" i="3"/>
  <c r="J414" i="3"/>
  <c r="J372" i="3"/>
  <c r="J360" i="3"/>
  <c r="J318" i="3"/>
  <c r="J276" i="3"/>
  <c r="J264" i="3"/>
  <c r="J222" i="3"/>
  <c r="J198" i="3"/>
  <c r="J144" i="3"/>
  <c r="J114" i="3"/>
  <c r="J90" i="3"/>
  <c r="J84" i="3"/>
  <c r="J72" i="3"/>
  <c r="J48" i="3"/>
  <c r="J30" i="3"/>
  <c r="J6" i="3"/>
  <c r="L465" i="3" s="1"/>
  <c r="M509" i="3"/>
  <c r="J509" i="3"/>
  <c r="J437" i="3"/>
  <c r="J383" i="3"/>
  <c r="J275" i="3"/>
  <c r="J221" i="3"/>
  <c r="J167" i="3"/>
  <c r="J59" i="3"/>
  <c r="J5" i="3"/>
  <c r="J419" i="3"/>
  <c r="J496" i="3"/>
  <c r="J394" i="3"/>
  <c r="J244" i="3"/>
  <c r="J232" i="3"/>
  <c r="J148" i="3"/>
  <c r="J52" i="3"/>
  <c r="J448" i="3"/>
  <c r="J340" i="3"/>
  <c r="J489" i="3"/>
  <c r="J459" i="3"/>
  <c r="J453" i="3"/>
  <c r="J435" i="3"/>
  <c r="J381" i="3"/>
  <c r="J375" i="3"/>
  <c r="J351" i="3"/>
  <c r="J327" i="3"/>
  <c r="J297" i="3"/>
  <c r="J243" i="3"/>
  <c r="J213" i="3"/>
  <c r="J189" i="3"/>
  <c r="J75" i="3"/>
  <c r="J63" i="3"/>
  <c r="J39" i="3"/>
  <c r="J21" i="3"/>
  <c r="J9" i="3"/>
  <c r="J507" i="3"/>
  <c r="J429" i="3"/>
  <c r="J405" i="3"/>
  <c r="J363" i="3"/>
  <c r="J345" i="3"/>
  <c r="J321" i="3"/>
  <c r="J273" i="3"/>
  <c r="J267" i="3"/>
  <c r="J237" i="3"/>
  <c r="J201" i="3"/>
  <c r="J165" i="3"/>
  <c r="J135" i="3"/>
  <c r="J129" i="3"/>
  <c r="J111" i="3"/>
  <c r="J51" i="3"/>
  <c r="J503" i="3"/>
  <c r="J461" i="3"/>
  <c r="J425" i="3"/>
  <c r="J389" i="3"/>
  <c r="J335" i="3"/>
  <c r="J317" i="3"/>
  <c r="J281" i="3"/>
  <c r="J263" i="3"/>
  <c r="J245" i="3"/>
  <c r="J227" i="3"/>
  <c r="J137" i="3"/>
  <c r="J101" i="3"/>
  <c r="J83" i="3"/>
  <c r="J29" i="3"/>
  <c r="J11" i="3"/>
  <c r="J479" i="3"/>
  <c r="J443" i="3"/>
  <c r="J407" i="3"/>
  <c r="J371" i="3"/>
  <c r="J353" i="3"/>
  <c r="J299" i="3"/>
  <c r="J209" i="3"/>
  <c r="J191" i="3"/>
  <c r="J173" i="3"/>
  <c r="J155" i="3"/>
  <c r="J119" i="3"/>
  <c r="J65" i="3"/>
  <c r="J47" i="3"/>
  <c r="L132" i="3"/>
  <c r="L377" i="3" l="1"/>
  <c r="L33" i="3"/>
  <c r="L2" i="3"/>
  <c r="L3" i="3"/>
  <c r="L149" i="3"/>
  <c r="L78" i="3"/>
  <c r="L14" i="3"/>
  <c r="L136" i="3"/>
  <c r="L450" i="3"/>
  <c r="L310" i="3"/>
  <c r="L322" i="3"/>
  <c r="L382" i="3"/>
  <c r="L193" i="3"/>
  <c r="L275" i="3"/>
  <c r="L302" i="3"/>
  <c r="L208" i="3"/>
  <c r="L148" i="3"/>
  <c r="L348" i="3"/>
  <c r="L137" i="3"/>
  <c r="L323" i="3"/>
  <c r="L249" i="3"/>
  <c r="L230" i="3"/>
  <c r="L49" i="3"/>
  <c r="L4" i="3"/>
  <c r="L504" i="3"/>
  <c r="L496" i="3"/>
  <c r="L332" i="3"/>
  <c r="L409" i="3"/>
  <c r="L464" i="3"/>
  <c r="L436" i="3"/>
  <c r="L210" i="3"/>
  <c r="L324" i="3"/>
  <c r="L203" i="3"/>
  <c r="L177" i="3"/>
  <c r="L158" i="3"/>
  <c r="L414" i="3"/>
  <c r="L472" i="3"/>
  <c r="L463" i="3"/>
  <c r="L393" i="3"/>
  <c r="L418" i="3"/>
  <c r="L321" i="3"/>
  <c r="L121" i="3"/>
  <c r="L361" i="3"/>
  <c r="L329" i="3"/>
  <c r="L66" i="3"/>
  <c r="L252" i="3"/>
  <c r="L59" i="3"/>
  <c r="L105" i="3"/>
  <c r="L86" i="3"/>
  <c r="L403" i="3"/>
  <c r="L184" i="3"/>
  <c r="L349" i="3"/>
  <c r="L449" i="3"/>
  <c r="L114" i="3"/>
  <c r="L311" i="3"/>
  <c r="L42" i="3"/>
  <c r="L408" i="3"/>
  <c r="L196" i="3"/>
  <c r="L442" i="3"/>
  <c r="L259" i="3"/>
  <c r="L317" i="3"/>
  <c r="L488" i="3"/>
  <c r="L316" i="3"/>
  <c r="L47" i="3"/>
  <c r="L459" i="3"/>
  <c r="L387" i="3"/>
  <c r="L171" i="3"/>
  <c r="L27" i="3"/>
  <c r="L206" i="3"/>
  <c r="L241" i="3"/>
  <c r="L169" i="3"/>
  <c r="L220" i="3"/>
  <c r="L325" i="3"/>
  <c r="L419" i="3"/>
  <c r="L265" i="3"/>
  <c r="L244" i="3"/>
  <c r="L185" i="3"/>
  <c r="L497" i="3"/>
  <c r="L466" i="3"/>
  <c r="L112" i="3"/>
  <c r="L268" i="3"/>
  <c r="L31" i="3"/>
  <c r="L67" i="3"/>
  <c r="L103" i="3"/>
  <c r="L139" i="3"/>
  <c r="L175" i="3"/>
  <c r="L211" i="3"/>
  <c r="L247" i="3"/>
  <c r="L32" i="3"/>
  <c r="L68" i="3"/>
  <c r="L104" i="3"/>
  <c r="L140" i="3"/>
  <c r="L176" i="3"/>
  <c r="L212" i="3"/>
  <c r="L248" i="3"/>
  <c r="L284" i="3"/>
  <c r="L39" i="3"/>
  <c r="L75" i="3"/>
  <c r="L111" i="3"/>
  <c r="L147" i="3"/>
  <c r="L183" i="3"/>
  <c r="L219" i="3"/>
  <c r="L255" i="3"/>
  <c r="L291" i="3"/>
  <c r="L327" i="3"/>
  <c r="L363" i="3"/>
  <c r="L399" i="3"/>
  <c r="L435" i="3"/>
  <c r="L471" i="3"/>
  <c r="L507" i="3"/>
  <c r="L71" i="3"/>
  <c r="L143" i="3"/>
  <c r="L215" i="3"/>
  <c r="L280" i="3"/>
  <c r="L330" i="3"/>
  <c r="L373" i="3"/>
  <c r="L416" i="3"/>
  <c r="L460" i="3"/>
  <c r="L503" i="3"/>
  <c r="L72" i="3"/>
  <c r="L144" i="3"/>
  <c r="L216" i="3"/>
  <c r="L281" i="3"/>
  <c r="L331" i="3"/>
  <c r="L82" i="3"/>
  <c r="L190" i="3"/>
  <c r="L287" i="3"/>
  <c r="L355" i="3"/>
  <c r="L407" i="3"/>
  <c r="L458" i="3"/>
  <c r="L16" i="3"/>
  <c r="L124" i="3"/>
  <c r="L232" i="3"/>
  <c r="L318" i="3"/>
  <c r="L374" i="3"/>
  <c r="L426" i="3"/>
  <c r="L478" i="3"/>
  <c r="L53" i="3"/>
  <c r="L113" i="3"/>
  <c r="L269" i="3"/>
  <c r="L370" i="3"/>
  <c r="L448" i="3"/>
  <c r="L54" i="3"/>
  <c r="L222" i="3"/>
  <c r="L346" i="3"/>
  <c r="L422" i="3"/>
  <c r="L500" i="3"/>
  <c r="L178" i="3"/>
  <c r="L319" i="3"/>
  <c r="L401" i="3"/>
  <c r="L479" i="3"/>
  <c r="L126" i="3"/>
  <c r="L456" i="3"/>
  <c r="L283" i="3"/>
  <c r="L455" i="3"/>
  <c r="L282" i="3"/>
  <c r="L468" i="3"/>
  <c r="L138" i="3"/>
  <c r="L246" i="3"/>
  <c r="L383" i="3"/>
  <c r="L434" i="3"/>
  <c r="L486" i="3"/>
  <c r="L70" i="3"/>
  <c r="L142" i="3"/>
  <c r="L293" i="3"/>
  <c r="L462" i="3"/>
  <c r="L90" i="3"/>
  <c r="L256" i="3"/>
  <c r="L360" i="3"/>
  <c r="L437" i="3"/>
  <c r="L22" i="3"/>
  <c r="L202" i="3"/>
  <c r="L334" i="3"/>
  <c r="L413" i="3"/>
  <c r="L491" i="3"/>
  <c r="L150" i="3"/>
  <c r="L238" i="3"/>
  <c r="L428" i="3"/>
  <c r="L234" i="3"/>
  <c r="L286" i="3"/>
  <c r="L509" i="3"/>
  <c r="L394" i="3"/>
  <c r="L389" i="3"/>
  <c r="L7" i="3"/>
  <c r="L79" i="3"/>
  <c r="L115" i="3"/>
  <c r="L187" i="3"/>
  <c r="L8" i="3"/>
  <c r="L80" i="3"/>
  <c r="L152" i="3"/>
  <c r="L224" i="3"/>
  <c r="L296" i="3"/>
  <c r="L51" i="3"/>
  <c r="L123" i="3"/>
  <c r="L195" i="3"/>
  <c r="L267" i="3"/>
  <c r="L303" i="3"/>
  <c r="L375" i="3"/>
  <c r="L447" i="3"/>
  <c r="L23" i="3"/>
  <c r="L167" i="3"/>
  <c r="L298" i="3"/>
  <c r="L388" i="3"/>
  <c r="L96" i="3"/>
  <c r="L362" i="3"/>
  <c r="L130" i="3"/>
  <c r="L40" i="3"/>
  <c r="L457" i="3"/>
  <c r="L440" i="3"/>
  <c r="L420" i="3"/>
  <c r="L492" i="3"/>
  <c r="L186" i="3"/>
  <c r="L37" i="3"/>
  <c r="L73" i="3"/>
  <c r="L109" i="3"/>
  <c r="L145" i="3"/>
  <c r="L181" i="3"/>
  <c r="L217" i="3"/>
  <c r="L253" i="3"/>
  <c r="L38" i="3"/>
  <c r="L74" i="3"/>
  <c r="L110" i="3"/>
  <c r="L146" i="3"/>
  <c r="L182" i="3"/>
  <c r="L218" i="3"/>
  <c r="L254" i="3"/>
  <c r="L290" i="3"/>
  <c r="L9" i="3"/>
  <c r="L45" i="3"/>
  <c r="L81" i="3"/>
  <c r="L117" i="3"/>
  <c r="L153" i="3"/>
  <c r="L189" i="3"/>
  <c r="L225" i="3"/>
  <c r="L261" i="3"/>
  <c r="L297" i="3"/>
  <c r="L333" i="3"/>
  <c r="L369" i="3"/>
  <c r="L405" i="3"/>
  <c r="L441" i="3"/>
  <c r="L477" i="3"/>
  <c r="L11" i="3"/>
  <c r="L83" i="3"/>
  <c r="L155" i="3"/>
  <c r="L227" i="3"/>
  <c r="L288" i="3"/>
  <c r="L337" i="3"/>
  <c r="L380" i="3"/>
  <c r="L424" i="3"/>
  <c r="L467" i="3"/>
  <c r="L12" i="3"/>
  <c r="L84" i="3"/>
  <c r="L156" i="3"/>
  <c r="L228" i="3"/>
  <c r="L289" i="3"/>
  <c r="L338" i="3"/>
  <c r="L101" i="3"/>
  <c r="L209" i="3"/>
  <c r="L301" i="3"/>
  <c r="L364" i="3"/>
  <c r="L415" i="3"/>
  <c r="L30" i="3"/>
  <c r="L328" i="3"/>
  <c r="L384" i="3"/>
  <c r="L430" i="3"/>
  <c r="L5" i="3"/>
  <c r="L484" i="3"/>
  <c r="L379" i="3"/>
  <c r="L446" i="3"/>
  <c r="L43" i="3"/>
  <c r="L151" i="3"/>
  <c r="L223" i="3"/>
  <c r="L44" i="3"/>
  <c r="L116" i="3"/>
  <c r="L188" i="3"/>
  <c r="L260" i="3"/>
  <c r="L15" i="3"/>
  <c r="L87" i="3"/>
  <c r="L159" i="3"/>
  <c r="L231" i="3"/>
  <c r="L339" i="3"/>
  <c r="L411" i="3"/>
  <c r="L483" i="3"/>
  <c r="L95" i="3"/>
  <c r="L239" i="3"/>
  <c r="L344" i="3"/>
  <c r="L431" i="3"/>
  <c r="L474" i="3"/>
  <c r="L24" i="3"/>
  <c r="L76" i="3"/>
  <c r="L480" i="3"/>
  <c r="L378" i="3"/>
  <c r="L100" i="3"/>
  <c r="L439" i="3"/>
  <c r="L295" i="3"/>
  <c r="L94" i="3"/>
  <c r="L412" i="3"/>
  <c r="L294" i="3"/>
  <c r="L18" i="3"/>
  <c r="L410" i="3"/>
  <c r="L250" i="3"/>
  <c r="L6" i="3"/>
  <c r="L469" i="3"/>
  <c r="L400" i="3"/>
  <c r="L304" i="3"/>
  <c r="L174" i="3"/>
  <c r="L502" i="3"/>
  <c r="L433" i="3"/>
  <c r="L347" i="3"/>
  <c r="L245" i="3"/>
  <c r="L65" i="3"/>
  <c r="L307" i="3"/>
  <c r="L204" i="3"/>
  <c r="L108" i="3"/>
  <c r="L481" i="3"/>
  <c r="L395" i="3"/>
  <c r="L306" i="3"/>
  <c r="L179" i="3"/>
  <c r="L35" i="3"/>
  <c r="L453" i="3"/>
  <c r="L381" i="3"/>
  <c r="L309" i="3"/>
  <c r="L237" i="3"/>
  <c r="L165" i="3"/>
  <c r="L93" i="3"/>
  <c r="L21" i="3"/>
  <c r="L272" i="3"/>
  <c r="L200" i="3"/>
  <c r="L128" i="3"/>
  <c r="L56" i="3"/>
  <c r="L235" i="3"/>
  <c r="L163" i="3"/>
  <c r="L91" i="3"/>
  <c r="L19" i="3"/>
  <c r="L300" i="3"/>
  <c r="L258" i="3"/>
  <c r="L392" i="3"/>
  <c r="L406" i="3"/>
  <c r="L506" i="3"/>
  <c r="L64" i="3"/>
  <c r="L427" i="3"/>
  <c r="L397" i="3"/>
  <c r="L180" i="3"/>
  <c r="L335" i="3"/>
  <c r="L508" i="3"/>
  <c r="L353" i="3"/>
  <c r="L454" i="3"/>
  <c r="L125" i="3"/>
  <c r="L312" i="3"/>
  <c r="L421" i="3"/>
  <c r="L494" i="3"/>
  <c r="L340" i="3"/>
  <c r="L52" i="3"/>
  <c r="L372" i="3"/>
  <c r="L118" i="3"/>
  <c r="L240" i="3"/>
  <c r="L120" i="3"/>
  <c r="L402" i="3"/>
  <c r="L191" i="3"/>
  <c r="L315" i="3"/>
  <c r="L243" i="3"/>
  <c r="L99" i="3"/>
  <c r="L278" i="3"/>
  <c r="L134" i="3"/>
  <c r="L62" i="3"/>
  <c r="L97" i="3"/>
  <c r="L25" i="3"/>
  <c r="L41" i="3"/>
  <c r="L161" i="3"/>
  <c r="L404" i="3"/>
  <c r="L277" i="3"/>
  <c r="L58" i="3"/>
  <c r="L274" i="3"/>
  <c r="L499" i="3"/>
  <c r="L396" i="3"/>
  <c r="L221" i="3"/>
  <c r="L89" i="3"/>
  <c r="L461" i="3"/>
  <c r="L391" i="3"/>
  <c r="L292" i="3"/>
  <c r="L160" i="3"/>
  <c r="L493" i="3"/>
  <c r="L425" i="3"/>
  <c r="L336" i="3"/>
  <c r="L226" i="3"/>
  <c r="L46" i="3"/>
  <c r="L299" i="3"/>
  <c r="L192" i="3"/>
  <c r="L60" i="3"/>
  <c r="L452" i="3"/>
  <c r="L366" i="3"/>
  <c r="L270" i="3"/>
  <c r="L131" i="3"/>
  <c r="L501" i="3"/>
  <c r="L429" i="3"/>
  <c r="L357" i="3"/>
  <c r="L285" i="3"/>
  <c r="L213" i="3"/>
  <c r="L141" i="3"/>
  <c r="L69" i="3"/>
  <c r="L266" i="3"/>
  <c r="L194" i="3"/>
  <c r="L122" i="3"/>
  <c r="L50" i="3"/>
  <c r="L229" i="3"/>
  <c r="L157" i="3"/>
  <c r="L85" i="3"/>
  <c r="L13" i="3"/>
  <c r="L342" i="3"/>
  <c r="L341" i="3"/>
  <c r="L444" i="3"/>
  <c r="L106" i="3"/>
  <c r="L320" i="3"/>
  <c r="L77" i="3"/>
  <c r="L482" i="3"/>
  <c r="L28" i="3"/>
  <c r="L386" i="3"/>
  <c r="L257" i="3"/>
  <c r="L490" i="3"/>
  <c r="L385" i="3"/>
  <c r="L198" i="3"/>
  <c r="L487" i="3"/>
  <c r="L358" i="3"/>
  <c r="L197" i="3"/>
  <c r="L34" i="3"/>
  <c r="L451" i="3"/>
  <c r="L365" i="3"/>
  <c r="L276" i="3"/>
  <c r="L102" i="3"/>
  <c r="L485" i="3"/>
  <c r="L398" i="3"/>
  <c r="L326" i="3"/>
  <c r="L173" i="3"/>
  <c r="L29" i="3"/>
  <c r="L271" i="3"/>
  <c r="L48" i="3"/>
  <c r="L445" i="3"/>
  <c r="L359" i="3"/>
  <c r="L262" i="3"/>
  <c r="L119" i="3"/>
  <c r="L495" i="3"/>
  <c r="L423" i="3"/>
  <c r="L351" i="3"/>
  <c r="L279" i="3"/>
  <c r="L207" i="3"/>
  <c r="L135" i="3"/>
  <c r="L63" i="3"/>
  <c r="L314" i="3"/>
  <c r="L242" i="3"/>
  <c r="L170" i="3"/>
  <c r="L98" i="3"/>
  <c r="L26" i="3"/>
  <c r="L205" i="3"/>
  <c r="L133" i="3"/>
  <c r="L61" i="3"/>
  <c r="L498" i="3"/>
  <c r="L305" i="3"/>
  <c r="L354" i="3"/>
  <c r="L350" i="3"/>
  <c r="L162" i="3"/>
  <c r="L505" i="3"/>
  <c r="L376" i="3"/>
  <c r="L233" i="3"/>
  <c r="L475" i="3"/>
  <c r="L371" i="3"/>
  <c r="L172" i="3"/>
  <c r="L473" i="3"/>
  <c r="L343" i="3"/>
  <c r="L166" i="3"/>
  <c r="L17" i="3"/>
  <c r="L443" i="3"/>
  <c r="L356" i="3"/>
  <c r="L264" i="3"/>
  <c r="L88" i="3"/>
  <c r="L476" i="3"/>
  <c r="L390" i="3"/>
  <c r="L313" i="3"/>
  <c r="L154" i="3"/>
  <c r="L10" i="3"/>
  <c r="L263" i="3"/>
  <c r="L168" i="3"/>
  <c r="L36" i="3"/>
  <c r="L438" i="3"/>
  <c r="L352" i="3"/>
  <c r="L251" i="3"/>
  <c r="L107" i="3"/>
  <c r="L489" i="3"/>
  <c r="L417" i="3"/>
  <c r="L345" i="3"/>
  <c r="L273" i="3"/>
  <c r="L201" i="3"/>
  <c r="L129" i="3"/>
  <c r="L57" i="3"/>
  <c r="L308" i="3"/>
  <c r="L236" i="3"/>
  <c r="L164" i="3"/>
  <c r="L92" i="3"/>
  <c r="L20" i="3"/>
  <c r="L199" i="3"/>
  <c r="L127" i="3"/>
  <c r="L55" i="3"/>
  <c r="L368" i="3"/>
  <c r="L214" i="3"/>
  <c r="L367" i="3"/>
  <c r="L470" i="3"/>
</calcChain>
</file>

<file path=xl/connections.xml><?xml version="1.0" encoding="utf-8"?>
<connections xmlns="http://schemas.openxmlformats.org/spreadsheetml/2006/main">
  <connection id="1" name="СберБ_БО3R_1day_13102017_30102020 (1)" type="6" refreshedVersion="6" background="1" saveData="1">
    <textPr codePage="65001" sourceFile="C:\Users\20578\Downloads\СберБ_БО3R_1day_13102017_30102020 (1).txt" decimal="," thousands=" " semicolon="1">
      <textFields count="10">
        <textField/>
        <textField/>
        <textField type="DMY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<sst xmlns="http://schemas.openxmlformats.org/spreadsheetml/2006/main" count="567" uniqueCount="47">
  <si>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</si>
  <si>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</si>
  <si>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</si>
  <si>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</si>
  <si>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</si>
  <si>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</si>
  <si>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</si>
  <si>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&lt;OPENINT&gt;</t>
  </si>
  <si>
    <t>Купоны</t>
  </si>
  <si>
    <t>Погашение</t>
  </si>
  <si>
    <t> № </t>
  </si>
  <si>
    <t>  Дата  </t>
  </si>
  <si>
    <t>  Ставка  </t>
  </si>
  <si>
    <t>  % от </t>
  </si>
  <si>
    <t> Номинала  </t>
  </si>
  <si>
    <t>  Размер </t>
  </si>
  <si>
    <t> (ден)  </t>
  </si>
  <si>
    <t>8% </t>
  </si>
  <si>
    <t>3,989  </t>
  </si>
  <si>
    <t>39,89 RUR  </t>
  </si>
  <si>
    <t>1,315  </t>
  </si>
  <si>
    <t>13,15 RUR  </t>
  </si>
  <si>
    <t>100  </t>
  </si>
  <si>
    <t>1000 RUR</t>
  </si>
  <si>
    <t>Дата</t>
  </si>
  <si>
    <t>Количество</t>
  </si>
  <si>
    <t>Тип сделки</t>
  </si>
  <si>
    <t>Покупка</t>
  </si>
  <si>
    <t>Продажа</t>
  </si>
  <si>
    <t>Количество (net)</t>
  </si>
  <si>
    <t>Названия строк</t>
  </si>
  <si>
    <t>Общий итог</t>
  </si>
  <si>
    <t>Сумма по полю Количество (net)</t>
  </si>
  <si>
    <t>Сумма</t>
  </si>
  <si>
    <t>Open/Close</t>
  </si>
  <si>
    <t>Ближайшая дата купона</t>
  </si>
  <si>
    <t>предыдущая выплата</t>
  </si>
  <si>
    <t>Open</t>
  </si>
  <si>
    <t>Close</t>
  </si>
  <si>
    <t>следующая выплата</t>
  </si>
  <si>
    <t>НКД</t>
  </si>
  <si>
    <t>CF</t>
  </si>
  <si>
    <t>Открытая позиция</t>
  </si>
  <si>
    <t>Прибыль, без учета инфляции</t>
  </si>
  <si>
    <t>сумма купонного дохода</t>
  </si>
  <si>
    <t>БС при 5%</t>
  </si>
  <si>
    <t>ЧПС при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</si>
</sst>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9"/>
      <color rgb="FF385867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double">
        <color rgb="FFE9E9E9"/>
      </left>
      <right style="double">
        <color rgb="FFE9E9E9"/>
      </right>
      <top style="double">
        <color rgb="FFE9E9E9"/>
      </top>
      <bottom/>
      <diagonal/>
    </border>
    <border>
      <left style="double">
        <color rgb="FFE9E9E9"/>
      </left>
      <right style="double">
        <color rgb="FFE9E9E9"/>
      </right>
      <top/>
      <bottom style="medium">
        <color rgb="FFE9E6E6"/>
      </bottom>
      <diagonal/>
    </border>
    <border>
      <left/>
      <right/>
      <top/>
      <bottom style="medium">
        <color rgb="FFEEEEEE"/>
      </bottom>
      <diagonal/>
    </border>
    <border>
      <left style="double">
        <color rgb="FFE9E9E9"/>
      </left>
      <right/>
      <top style="double">
        <color rgb="FFE9E9E9"/>
      </top>
      <bottom style="double">
        <color rgb="FFE9E9E9"/>
      </bottom>
      <diagonal/>
    </border>
    <border>
      <left/>
      <right/>
      <top style="double">
        <color rgb="FFE9E9E9"/>
      </top>
      <bottom style="double">
        <color rgb="FFE9E9E9"/>
      </bottom>
      <diagonal/>
    </border>
    <border>
      <left/>
      <right style="double">
        <color rgb="FFE9E9E9"/>
      </right>
      <top style="double">
        <color rgb="FFE9E9E9"/>
      </top>
      <bottom style="double">
        <color rgb="FFE9E9E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3" fillId="3" borderId="8" xfId="0" applyFont="1" applyFill="1" applyBorder="1"/>
    <xf numFmtId="0" fontId="3" fillId="3" borderId="0" xfId="0" applyFont="1" applyFill="1"/>
    <xf numFmtId="0" fontId="0" fillId="0" borderId="9" xfId="0" applyBorder="1"/>
    <xf numFmtId="0" fontId="0" fillId="0" borderId="12" xfId="0" applyFill="1" applyBorder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/>
    </xf>
    <xf numFmtId="14" fontId="3" fillId="3" borderId="0" xfId="0" applyNumberFormat="1" applyFont="1" applyFill="1" applyBorder="1"/>
    <xf numFmtId="14" fontId="3" fillId="3" borderId="7" xfId="0" applyNumberFormat="1" applyFont="1" applyFill="1" applyBorder="1"/>
    <xf numFmtId="14" fontId="0" fillId="0" borderId="7" xfId="0" applyNumberFormat="1" applyBorder="1"/>
    <xf numFmtId="14" fontId="0" fillId="0" borderId="10" xfId="0" applyNumberFormat="1" applyBorder="1"/>
    <xf numFmtId="14" fontId="0" fillId="0" borderId="11" xfId="0" applyNumberFormat="1" applyFill="1" applyBorder="1"/>
    <xf numFmtId="165" fontId="3" fillId="3" borderId="0" xfId="0" applyNumberFormat="1" applyFont="1" applyFill="1" applyBorder="1"/>
    <xf numFmtId="165" fontId="0" fillId="0" borderId="0" xfId="0" applyNumberForma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3" name="Рисунок 2" descr="https://bonds.finam.ru/i/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8025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аниил Борисов" refreshedDate="44522.752207523146" createdVersion="6" refreshedVersion="6" minRefreshableVersion="3" recordCount="508">
  <cacheSource type="worksheet">
    <worksheetSource ref="A1:D509" sheet="Сделки"/>
  </cacheSource>
  <cacheFields count="4">
    <cacheField name="Дата" numFmtId="164">
      <sharedItems containsSemiMixedTypes="0" containsNonDate="0" containsDate="1" containsString="0" minDate="2017-10-13T00:00:00" maxDate="2020-12-09T00:00:00" count="350">
        <d v="2017-10-13T00:00:00"/>
        <d v="2017-10-18T00:00:00"/>
        <d v="2017-10-19T00:00:00"/>
        <d v="2017-10-20T00:00:00"/>
        <d v="2017-10-23T00:00:00"/>
        <d v="2017-10-24T00:00:00"/>
        <d v="2017-10-27T00:00:00"/>
        <d v="2017-11-02T00:00:00"/>
        <d v="2017-11-03T00:00:00"/>
        <d v="2017-11-07T00:00:00"/>
        <d v="2017-11-10T00:00:00"/>
        <d v="2017-11-14T00:00:00"/>
        <d v="2017-11-16T00:00:00"/>
        <d v="2017-11-17T00:00:00"/>
        <d v="2017-11-22T00:00:00"/>
        <d v="2017-11-30T00:00:00"/>
        <d v="2017-12-01T00:00:00"/>
        <d v="2017-12-04T00:00:00"/>
        <d v="2017-12-08T00:00:00"/>
        <d v="2017-12-11T00:00:00"/>
        <d v="2017-12-12T00:00:00"/>
        <d v="2017-12-14T00:00:00"/>
        <d v="2017-12-15T00:00:00"/>
        <d v="2017-12-22T00:00:00"/>
        <d v="2017-12-26T00:00:00"/>
        <d v="2017-12-29T00:00:00"/>
        <d v="2018-01-03T00:00:00"/>
        <d v="2018-01-05T00:00:00"/>
        <d v="2018-01-12T00:00:00"/>
        <d v="2018-01-23T00:00:00"/>
        <d v="2018-01-24T00:00:00"/>
        <d v="2018-01-25T00:00:00"/>
        <d v="2018-01-26T00:00:00"/>
        <d v="2018-02-01T00:00:00"/>
        <d v="2018-02-09T00:00:00"/>
        <d v="2018-02-15T00:00:00"/>
        <d v="2018-02-16T00:00:00"/>
        <d v="2018-02-21T00:00:00"/>
        <d v="2018-02-22T00:00:00"/>
        <d v="2018-03-02T00:00:00"/>
        <d v="2018-03-05T00:00:00"/>
        <d v="2018-03-07T00:00:00"/>
        <d v="2018-03-09T00:00:00"/>
        <d v="2018-03-13T00:00:00"/>
        <d v="2018-03-14T00:00:00"/>
        <d v="2018-03-15T00:00:00"/>
        <d v="2018-03-16T00:00:00"/>
        <d v="2018-03-19T00:00:00"/>
        <d v="2018-03-20T00:00:00"/>
        <d v="2018-03-23T00:00:00"/>
        <d v="2018-03-28T00:00:00"/>
        <d v="2018-03-29T00:00:00"/>
        <d v="2018-03-30T00:00:00"/>
        <d v="2018-04-03T00:00:00"/>
        <d v="2018-04-06T00:00:00"/>
        <d v="2018-04-10T00:00:00"/>
        <d v="2018-04-12T00:00:00"/>
        <d v="2018-04-13T00:00:00"/>
        <d v="2018-04-23T00:00:00"/>
        <d v="2018-04-25T00:00:00"/>
        <d v="2018-04-30T00:00:00"/>
        <d v="2018-05-08T00:00:00"/>
        <d v="2018-05-10T00:00:00"/>
        <d v="2018-05-11T00:00:00"/>
        <d v="2018-05-14T00:00:00"/>
        <d v="2018-05-18T00:00:00"/>
        <d v="2018-05-22T00:00:00"/>
        <d v="2018-05-24T00:00:00"/>
        <d v="2018-05-30T00:00:00"/>
        <d v="2018-06-01T00:00:00"/>
        <d v="2018-06-11T00:00:00"/>
        <d v="2018-06-15T00:00:00"/>
        <d v="2018-06-18T00:00:00"/>
        <d v="2018-06-19T00:00:00"/>
        <d v="2018-06-22T00:00:00"/>
        <d v="2018-06-25T00:00:00"/>
        <d v="2018-06-29T00:00:00"/>
        <d v="2018-07-02T00:00:00"/>
        <d v="2018-07-06T00:00:00"/>
        <d v="2018-07-13T00:00:00"/>
        <d v="2018-07-18T00:00:00"/>
        <d v="2018-07-26T00:00:00"/>
        <d v="2018-07-27T00:00:00"/>
        <d v="2018-07-30T00:00:00"/>
        <d v="2018-08-01T00:00:00"/>
        <d v="2018-08-02T00:00:00"/>
        <d v="2018-08-03T00:00:00"/>
        <d v="2018-08-06T00:00:00"/>
        <d v="2018-08-07T00:00:00"/>
        <d v="2018-08-10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8T00:00:00"/>
        <d v="2018-08-29T00:00:00"/>
        <d v="2018-08-31T00:00:00"/>
        <d v="2018-09-03T00:00:00"/>
        <d v="2018-09-04T00:00:00"/>
        <d v="2018-09-05T00:00:00"/>
        <d v="2018-09-06T00:00:00"/>
        <d v="2018-09-07T00:00:00"/>
        <d v="2018-09-12T00:00:00"/>
        <d v="2018-09-14T00:00:00"/>
        <d v="2018-09-17T00:00:00"/>
        <d v="2018-09-18T00:00:00"/>
        <d v="2018-09-21T00:00:00"/>
        <d v="2018-09-24T00:00:00"/>
        <d v="2018-09-25T00:00:00"/>
        <d v="2018-09-28T00:00:00"/>
        <d v="2018-10-05T00:00:00"/>
        <d v="2018-10-09T00:00:00"/>
        <d v="2018-10-10T00:00:00"/>
        <d v="2018-10-11T00:00:00"/>
        <d v="2018-10-12T00:00:00"/>
        <d v="2018-10-15T00:00:00"/>
        <d v="2018-10-19T00:00:00"/>
        <d v="2018-10-24T00:00:00"/>
        <d v="2018-10-26T00:00:00"/>
        <d v="2018-10-29T00:00:00"/>
        <d v="2018-10-30T00:00:00"/>
        <d v="2018-11-02T00:00:00"/>
        <d v="2018-11-06T00:00:00"/>
        <d v="2018-11-08T00:00:00"/>
        <d v="2018-11-09T00:00:00"/>
        <d v="2018-11-16T00:00:00"/>
        <d v="2018-11-19T00:00:00"/>
        <d v="2018-11-22T00:00:00"/>
        <d v="2018-11-27T00:00:00"/>
        <d v="2018-11-29T00:00:00"/>
        <d v="2018-11-30T00:00:00"/>
        <d v="2018-12-04T00:00:00"/>
        <d v="2018-12-06T00:00:00"/>
        <d v="2018-12-07T00:00:00"/>
        <d v="2018-12-11T00:00:00"/>
        <d v="2018-12-14T00:00:00"/>
        <d v="2018-12-18T00:00:00"/>
        <d v="2018-12-19T00:00:00"/>
        <d v="2018-12-21T00:00:00"/>
        <d v="2018-12-26T00:00:00"/>
        <d v="2019-01-03T00:00:00"/>
        <d v="2019-01-09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4T00:00:00"/>
        <d v="2019-01-25T00:00:00"/>
        <d v="2019-01-29T00:00:00"/>
        <d v="2019-02-01T00:00:00"/>
        <d v="2019-02-05T00:00:00"/>
        <d v="2019-02-07T00:00:00"/>
        <d v="2019-02-13T00:00:00"/>
        <d v="2019-02-15T00:00:00"/>
        <d v="2019-02-22T00:00:00"/>
        <d v="2019-03-01T00:00:00"/>
        <d v="2019-03-06T00:00:00"/>
        <d v="2019-03-07T00:00:00"/>
        <d v="2019-03-14T00:00:00"/>
        <d v="2019-03-15T00:00:00"/>
        <d v="2019-03-18T00:00:00"/>
        <d v="2019-03-20T00:00:00"/>
        <d v="2019-03-22T00:00:00"/>
        <d v="2019-03-26T00:00:00"/>
        <d v="2019-03-27T00:00:00"/>
        <d v="2019-03-29T00:00:00"/>
        <d v="2019-04-02T00:00:00"/>
        <d v="2019-04-04T00:00:00"/>
        <d v="2019-04-05T00:00:00"/>
        <d v="2019-04-09T00:00:00"/>
        <d v="2019-04-10T00:00:00"/>
        <d v="2019-04-12T00:00:00"/>
        <d v="2019-04-15T00:00:00"/>
        <d v="2019-04-17T00:00:00"/>
        <d v="2019-04-19T00:00:00"/>
        <d v="2019-04-23T00:00:00"/>
        <d v="2019-04-24T00:00:00"/>
        <d v="2019-04-26T00:00:00"/>
        <d v="2019-04-30T00:00:00"/>
        <d v="2019-05-02T00:00:00"/>
        <d v="2019-05-03T00:00:00"/>
        <d v="2019-05-08T00:00:00"/>
        <d v="2019-05-13T00:00:00"/>
        <d v="2019-05-14T00:00:00"/>
        <d v="2019-05-15T00:00:00"/>
        <d v="2019-05-16T00:00:00"/>
        <d v="2019-05-20T00:00:00"/>
        <d v="2019-05-23T00:00:00"/>
        <d v="2019-05-24T00:00:00"/>
        <d v="2019-05-30T00:00:00"/>
        <d v="2019-05-31T00:00:00"/>
        <d v="2019-06-05T00:00:00"/>
        <d v="2019-06-07T00:00:00"/>
        <d v="2019-06-10T00:00:00"/>
        <d v="2019-06-11T00:00:00"/>
        <d v="2019-06-14T00:00:00"/>
        <d v="2019-06-21T00:00:00"/>
        <d v="2019-06-25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3T00:00:00"/>
        <d v="2019-07-30T00:00:00"/>
        <d v="2019-08-08T00:00:00"/>
        <d v="2019-08-09T00:00:00"/>
        <d v="2019-08-19T00:00:00"/>
        <d v="2019-08-28T00:00:00"/>
        <d v="2019-08-29T00:00:00"/>
        <d v="2019-08-30T00:00:00"/>
        <d v="2019-09-02T00:00:00"/>
        <d v="2019-09-06T00:00:00"/>
        <d v="2019-09-13T00:00:00"/>
        <d v="2019-09-16T00:00:00"/>
        <d v="2019-09-17T00:00:00"/>
        <d v="2019-09-25T00:00:00"/>
        <d v="2019-09-26T00:00:00"/>
        <d v="2019-10-08T00:00:00"/>
        <d v="2019-10-10T00:00:00"/>
        <d v="2019-10-11T00:00:00"/>
        <d v="2019-10-14T00:00:00"/>
        <d v="2019-10-15T00:00:00"/>
        <d v="2019-10-16T00:00:00"/>
        <d v="2019-10-18T00:00:00"/>
        <d v="2019-10-24T00:00:00"/>
        <d v="2019-11-01T00:00:00"/>
        <d v="2019-11-06T00:00:00"/>
        <d v="2019-11-07T00:00:00"/>
        <d v="2019-11-08T00:00:00"/>
        <d v="2019-11-15T00:00:00"/>
        <d v="2019-11-22T00:00:00"/>
        <d v="2019-11-27T00:00:00"/>
        <d v="2019-12-04T00:00:00"/>
        <d v="2019-12-06T00:00:00"/>
        <d v="2019-12-09T00:00:00"/>
        <d v="2019-12-12T00:00:00"/>
        <d v="2019-12-17T00:00:00"/>
        <d v="2019-12-18T00:00:00"/>
        <d v="2019-12-19T00:00:00"/>
        <d v="2019-12-20T00:00:00"/>
        <d v="2019-12-24T00:00:00"/>
        <d v="2019-12-30T00:00:00"/>
        <d v="2020-01-03T00:00:00"/>
        <d v="2020-01-06T00:00:00"/>
        <d v="2020-01-10T00:00:00"/>
        <d v="2020-01-16T00:00:00"/>
        <d v="2020-01-22T00:00:00"/>
        <d v="2020-01-23T00:00:00"/>
        <d v="2020-01-24T00:00:00"/>
        <d v="2020-01-28T00:00:00"/>
        <d v="2020-01-30T00:00:00"/>
        <d v="2020-01-31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18T00:00:00"/>
        <d v="2020-02-20T00:00:00"/>
        <d v="2020-02-21T00:00:00"/>
        <d v="2020-02-25T00:00:00"/>
        <d v="2020-02-26T00:00:00"/>
        <d v="2020-02-28T00:00:00"/>
        <d v="2020-03-06T00:00:00"/>
        <d v="2020-03-11T00:00:00"/>
        <d v="2020-03-13T00:00:00"/>
        <d v="2020-03-18T00:00:00"/>
        <d v="2020-03-20T00:00:00"/>
        <d v="2020-03-24T00:00:00"/>
        <d v="2020-03-25T00:00:00"/>
        <d v="2020-03-26T00:00:00"/>
        <d v="2020-04-03T00:00:00"/>
        <d v="2020-04-06T00:00:00"/>
        <d v="2020-04-07T00:00:00"/>
        <d v="2020-04-08T00:00:00"/>
        <d v="2020-04-10T00:00:00"/>
        <d v="2020-04-13T00:00:00"/>
        <d v="2020-04-15T00:00:00"/>
        <d v="2020-04-17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8T00:00:00"/>
        <d v="2020-05-15T00:00:00"/>
        <d v="2020-05-18T00:00:00"/>
        <d v="2020-05-21T00:00:00"/>
        <d v="2020-05-22T00:00:00"/>
        <d v="2020-05-26T00:00:00"/>
        <d v="2020-06-01T00:00:00"/>
        <d v="2020-06-03T00:00:00"/>
        <d v="2020-06-05T00:00:00"/>
        <d v="2020-06-11T00:00:00"/>
        <d v="2020-06-15T00:00:00"/>
        <d v="2020-06-18T00:00:00"/>
        <d v="2020-06-19T00:00:00"/>
        <d v="2020-06-22T00:00:00"/>
        <d v="2020-06-23T00:00:00"/>
        <d v="2020-06-25T00:00:00"/>
        <d v="2020-06-26T00:00:00"/>
        <d v="2020-06-29T00:00:00"/>
        <d v="2020-06-30T00:00:00"/>
        <d v="2020-07-03T00:00:00"/>
        <d v="2020-07-06T00:00:00"/>
        <d v="2020-07-07T00:00:00"/>
        <d v="2020-07-10T00:00:00"/>
        <d v="2020-07-13T00:00:00"/>
        <d v="2020-07-15T00:00:00"/>
        <d v="2020-07-20T00:00:00"/>
        <d v="2020-07-31T00:00:00"/>
        <d v="2020-08-10T00:00:00"/>
        <d v="2020-08-11T00:00:00"/>
        <d v="2020-08-13T00:00:00"/>
        <d v="2020-08-14T00:00:00"/>
        <d v="2020-08-17T00:00:00"/>
        <d v="2020-08-21T00:00:00"/>
        <d v="2020-08-26T00:00:00"/>
        <d v="2020-08-28T00:00:00"/>
        <d v="2020-08-31T00:00:00"/>
        <d v="2020-09-01T00:00:00"/>
        <d v="2020-09-02T00:00:00"/>
        <d v="2020-09-03T00:00:00"/>
        <d v="2020-09-04T00:00:00"/>
        <d v="2020-09-14T00:00:00"/>
        <d v="2020-09-18T00:00:00"/>
        <d v="2020-09-23T00:00:00"/>
        <d v="2020-09-25T00:00:00"/>
        <d v="2020-10-02T00:00:00"/>
        <d v="2020-10-09T00:00:00"/>
        <d v="2020-10-14T00:00:00"/>
        <d v="2020-10-16T00:00:00"/>
        <d v="2020-10-20T00:00:00"/>
        <d v="2020-12-08T00:00:00"/>
      </sharedItems>
    </cacheField>
    <cacheField name="Количество" numFmtId="0">
      <sharedItems containsSemiMixedTypes="0" containsString="0" containsNumber="1" containsInteger="1" minValue="0" maxValue="2250"/>
    </cacheField>
    <cacheField name="Тип сделки" numFmtId="0">
      <sharedItems containsBlank="1"/>
    </cacheField>
    <cacheField name="Количество (net)" numFmtId="0">
      <sharedItems containsSemiMixedTypes="0" containsString="0" containsNumber="1" containsInteger="1" minValue="-2250" maxValue="750" count="176">
        <n v="290"/>
        <n v="90"/>
        <n v="380"/>
        <n v="570"/>
        <n v="-490"/>
        <n v="-800"/>
        <n v="260"/>
        <n v="230"/>
        <n v="410"/>
        <n v="-390"/>
        <n v="-100"/>
        <n v="700"/>
        <n v="-330"/>
        <n v="-470"/>
        <n v="150"/>
        <n v="30"/>
        <n v="250"/>
        <n v="-620"/>
        <n v="-920"/>
        <n v="-80"/>
        <n v="330"/>
        <n v="550"/>
        <n v="740"/>
        <n v="-1110"/>
        <n v="-520"/>
        <n v="-30"/>
        <n v="610"/>
        <n v="-460"/>
        <n v="60"/>
        <n v="-320"/>
        <n v="-640"/>
        <n v="510"/>
        <n v="40"/>
        <n v="-750"/>
        <n v="220"/>
        <n v="-170"/>
        <n v="540"/>
        <n v="50"/>
        <n v="360"/>
        <n v="-290"/>
        <n v="390"/>
        <n v="200"/>
        <n v="450"/>
        <n v="350"/>
        <n v="-220"/>
        <n v="80"/>
        <n v="-90"/>
        <n v="600"/>
        <n v="-660"/>
        <n v="-1000"/>
        <n v="320"/>
        <n v="-230"/>
        <n v="110"/>
        <n v="-500"/>
        <n v="500"/>
        <n v="-40"/>
        <n v="-120"/>
        <n v="580"/>
        <n v="420"/>
        <n v="-710"/>
        <n v="-380"/>
        <n v="130"/>
        <n v="590"/>
        <n v="-240"/>
        <n v="-60"/>
        <n v="640"/>
        <n v="-1680"/>
        <n v="190"/>
        <n v="-50"/>
        <n v="0"/>
        <n v="470"/>
        <n v="180"/>
        <n v="-2130"/>
        <n v="-310"/>
        <n v="530"/>
        <n v="280"/>
        <n v="-400"/>
        <n v="680"/>
        <n v="-770"/>
        <n v="-550"/>
        <n v="310"/>
        <n v="-1010"/>
        <n v="400"/>
        <n v="-410"/>
        <n v="440"/>
        <n v="-610"/>
        <n v="490"/>
        <n v="210"/>
        <n v="170"/>
        <n v="-600"/>
        <n v="710"/>
        <n v="-10"/>
        <n v="-1370"/>
        <n v="690"/>
        <n v="-810"/>
        <n v="-1070"/>
        <n v="460"/>
        <n v="160"/>
        <n v="-1320"/>
        <n v="340"/>
        <n v="-300"/>
        <n v="270"/>
        <n v="-580"/>
        <n v="-1250"/>
        <n v="-1060"/>
        <n v="-1300"/>
        <n v="750"/>
        <n v="-430"/>
        <n v="-1120"/>
        <n v="-20"/>
        <n v="-830"/>
        <n v="-720"/>
        <n v="370"/>
        <n v="-340"/>
        <n v="-180"/>
        <n v="-970"/>
        <n v="240"/>
        <n v="-780"/>
        <n v="660"/>
        <n v="-1190"/>
        <n v="-190"/>
        <n v="720"/>
        <n v="-1420"/>
        <n v="730"/>
        <n v="-590"/>
        <n v="-110"/>
        <n v="-270"/>
        <n v="-690"/>
        <n v="560"/>
        <n v="120"/>
        <n v="-1020"/>
        <n v="650"/>
        <n v="-350"/>
        <n v="300"/>
        <n v="-570"/>
        <n v="10"/>
        <n v="670"/>
        <n v="-630"/>
        <n v="-140"/>
        <n v="-160"/>
        <n v="-360"/>
        <n v="140"/>
        <n v="-280"/>
        <n v="520"/>
        <n v="-680"/>
        <n v="20"/>
        <n v="-1750"/>
        <n v="-1180"/>
        <n v="480"/>
        <n v="-1540"/>
        <n v="-530"/>
        <n v="-790"/>
        <n v="-1280"/>
        <n v="-70"/>
        <n v="630"/>
        <n v="-1520"/>
        <n v="-130"/>
        <n v="-510"/>
        <n v="-1140"/>
        <n v="-540"/>
        <n v="-250"/>
        <n v="-150"/>
        <n v="-560"/>
        <n v="-200"/>
        <n v="-940"/>
        <n v="-2250"/>
        <n v="-1360"/>
        <n v="-450"/>
        <n v="-210"/>
        <n v="-480"/>
        <n v="-420"/>
        <n v="-1260"/>
        <n v="100"/>
        <n v="-650"/>
        <n v="-1100"/>
        <n v="-3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x v="0"/>
    <n v="290"/>
    <s v="Покупка"/>
    <x v="0"/>
  </r>
  <r>
    <x v="0"/>
    <n v="90"/>
    <s v="Покупка"/>
    <x v="1"/>
  </r>
  <r>
    <x v="1"/>
    <n v="380"/>
    <s v="Покупка"/>
    <x v="2"/>
  </r>
  <r>
    <x v="2"/>
    <n v="570"/>
    <s v="Покупка"/>
    <x v="3"/>
  </r>
  <r>
    <x v="3"/>
    <n v="490"/>
    <s v="Продажа"/>
    <x v="4"/>
  </r>
  <r>
    <x v="3"/>
    <n v="800"/>
    <s v="Продажа"/>
    <x v="5"/>
  </r>
  <r>
    <x v="3"/>
    <n v="260"/>
    <s v="Покупка"/>
    <x v="6"/>
  </r>
  <r>
    <x v="4"/>
    <n v="230"/>
    <s v="Покупка"/>
    <x v="7"/>
  </r>
  <r>
    <x v="5"/>
    <n v="410"/>
    <s v="Покупка"/>
    <x v="8"/>
  </r>
  <r>
    <x v="5"/>
    <n v="390"/>
    <s v="Продажа"/>
    <x v="9"/>
  </r>
  <r>
    <x v="6"/>
    <n v="90"/>
    <s v="Покупка"/>
    <x v="1"/>
  </r>
  <r>
    <x v="6"/>
    <n v="100"/>
    <s v="Продажа"/>
    <x v="10"/>
  </r>
  <r>
    <x v="7"/>
    <n v="700"/>
    <s v="Покупка"/>
    <x v="11"/>
  </r>
  <r>
    <x v="8"/>
    <n v="330"/>
    <s v="Продажа"/>
    <x v="12"/>
  </r>
  <r>
    <x v="8"/>
    <n v="470"/>
    <s v="Продажа"/>
    <x v="13"/>
  </r>
  <r>
    <x v="9"/>
    <n v="150"/>
    <s v="Покупка"/>
    <x v="14"/>
  </r>
  <r>
    <x v="9"/>
    <n v="90"/>
    <s v="Покупка"/>
    <x v="1"/>
  </r>
  <r>
    <x v="10"/>
    <n v="30"/>
    <s v="Покупка"/>
    <x v="15"/>
  </r>
  <r>
    <x v="10"/>
    <n v="250"/>
    <s v="Покупка"/>
    <x v="16"/>
  </r>
  <r>
    <x v="10"/>
    <n v="700"/>
    <s v="Покупка"/>
    <x v="11"/>
  </r>
  <r>
    <x v="11"/>
    <n v="620"/>
    <s v="Продажа"/>
    <x v="17"/>
  </r>
  <r>
    <x v="12"/>
    <n v="920"/>
    <s v="Продажа"/>
    <x v="18"/>
  </r>
  <r>
    <x v="13"/>
    <n v="80"/>
    <s v="Продажа"/>
    <x v="19"/>
  </r>
  <r>
    <x v="13"/>
    <n v="330"/>
    <s v="Покупка"/>
    <x v="20"/>
  </r>
  <r>
    <x v="14"/>
    <n v="550"/>
    <s v="Покупка"/>
    <x v="21"/>
  </r>
  <r>
    <x v="15"/>
    <n v="740"/>
    <s v="Покупка"/>
    <x v="22"/>
  </r>
  <r>
    <x v="16"/>
    <n v="1110"/>
    <s v="Продажа"/>
    <x v="23"/>
  </r>
  <r>
    <x v="17"/>
    <n v="520"/>
    <s v="Продажа"/>
    <x v="24"/>
  </r>
  <r>
    <x v="18"/>
    <n v="30"/>
    <s v="Продажа"/>
    <x v="25"/>
  </r>
  <r>
    <x v="18"/>
    <n v="610"/>
    <s v="Покупка"/>
    <x v="26"/>
  </r>
  <r>
    <x v="18"/>
    <n v="460"/>
    <s v="Продажа"/>
    <x v="27"/>
  </r>
  <r>
    <x v="18"/>
    <n v="570"/>
    <s v="Покупка"/>
    <x v="3"/>
  </r>
  <r>
    <x v="19"/>
    <n v="60"/>
    <s v="Покупка"/>
    <x v="28"/>
  </r>
  <r>
    <x v="20"/>
    <n v="320"/>
    <s v="Продажа"/>
    <x v="29"/>
  </r>
  <r>
    <x v="21"/>
    <n v="410"/>
    <s v="Покупка"/>
    <x v="8"/>
  </r>
  <r>
    <x v="22"/>
    <n v="640"/>
    <s v="Продажа"/>
    <x v="30"/>
  </r>
  <r>
    <x v="23"/>
    <n v="510"/>
    <s v="Покупка"/>
    <x v="31"/>
  </r>
  <r>
    <x v="24"/>
    <n v="40"/>
    <s v="Покупка"/>
    <x v="32"/>
  </r>
  <r>
    <x v="25"/>
    <n v="750"/>
    <s v="Продажа"/>
    <x v="33"/>
  </r>
  <r>
    <x v="25"/>
    <n v="220"/>
    <s v="Покупка"/>
    <x v="34"/>
  </r>
  <r>
    <x v="25"/>
    <n v="170"/>
    <s v="Продажа"/>
    <x v="35"/>
  </r>
  <r>
    <x v="26"/>
    <n v="540"/>
    <s v="Покупка"/>
    <x v="36"/>
  </r>
  <r>
    <x v="27"/>
    <n v="620"/>
    <s v="Продажа"/>
    <x v="17"/>
  </r>
  <r>
    <x v="28"/>
    <n v="50"/>
    <s v="Покупка"/>
    <x v="37"/>
  </r>
  <r>
    <x v="28"/>
    <n v="50"/>
    <s v="Покупка"/>
    <x v="37"/>
  </r>
  <r>
    <x v="28"/>
    <n v="360"/>
    <s v="Покупка"/>
    <x v="38"/>
  </r>
  <r>
    <x v="29"/>
    <n v="290"/>
    <s v="Продажа"/>
    <x v="39"/>
  </r>
  <r>
    <x v="30"/>
    <n v="390"/>
    <s v="Покупка"/>
    <x v="40"/>
  </r>
  <r>
    <x v="31"/>
    <n v="200"/>
    <s v="Покупка"/>
    <x v="41"/>
  </r>
  <r>
    <x v="32"/>
    <n v="750"/>
    <s v="Продажа"/>
    <x v="33"/>
  </r>
  <r>
    <x v="33"/>
    <n v="450"/>
    <s v="Покупка"/>
    <x v="42"/>
  </r>
  <r>
    <x v="34"/>
    <n v="390"/>
    <s v="Продажа"/>
    <x v="9"/>
  </r>
  <r>
    <x v="34"/>
    <n v="350"/>
    <s v="Покупка"/>
    <x v="43"/>
  </r>
  <r>
    <x v="35"/>
    <n v="220"/>
    <s v="Продажа"/>
    <x v="44"/>
  </r>
  <r>
    <x v="36"/>
    <n v="30"/>
    <s v="Покупка"/>
    <x v="15"/>
  </r>
  <r>
    <x v="37"/>
    <n v="80"/>
    <s v="Покупка"/>
    <x v="45"/>
  </r>
  <r>
    <x v="38"/>
    <n v="90"/>
    <s v="Продажа"/>
    <x v="46"/>
  </r>
  <r>
    <x v="39"/>
    <n v="360"/>
    <s v="Покупка"/>
    <x v="38"/>
  </r>
  <r>
    <x v="39"/>
    <n v="600"/>
    <s v="Покупка"/>
    <x v="47"/>
  </r>
  <r>
    <x v="40"/>
    <n v="660"/>
    <s v="Продажа"/>
    <x v="48"/>
  </r>
  <r>
    <x v="40"/>
    <n v="230"/>
    <s v="Покупка"/>
    <x v="7"/>
  </r>
  <r>
    <x v="41"/>
    <n v="570"/>
    <s v="Покупка"/>
    <x v="3"/>
  </r>
  <r>
    <x v="41"/>
    <n v="1000"/>
    <s v="Продажа"/>
    <x v="49"/>
  </r>
  <r>
    <x v="41"/>
    <n v="200"/>
    <s v="Покупка"/>
    <x v="41"/>
  </r>
  <r>
    <x v="42"/>
    <n v="320"/>
    <s v="Покупка"/>
    <x v="50"/>
  </r>
  <r>
    <x v="42"/>
    <n v="230"/>
    <s v="Продажа"/>
    <x v="51"/>
  </r>
  <r>
    <x v="42"/>
    <n v="110"/>
    <s v="Покупка"/>
    <x v="52"/>
  </r>
  <r>
    <x v="43"/>
    <n v="500"/>
    <s v="Продажа"/>
    <x v="53"/>
  </r>
  <r>
    <x v="44"/>
    <n v="500"/>
    <s v="Покупка"/>
    <x v="54"/>
  </r>
  <r>
    <x v="45"/>
    <n v="40"/>
    <s v="Продажа"/>
    <x v="55"/>
  </r>
  <r>
    <x v="45"/>
    <n v="120"/>
    <s v="Продажа"/>
    <x v="56"/>
  </r>
  <r>
    <x v="46"/>
    <n v="580"/>
    <s v="Покупка"/>
    <x v="57"/>
  </r>
  <r>
    <x v="46"/>
    <n v="290"/>
    <s v="Продажа"/>
    <x v="39"/>
  </r>
  <r>
    <x v="47"/>
    <n v="420"/>
    <s v="Покупка"/>
    <x v="58"/>
  </r>
  <r>
    <x v="47"/>
    <n v="710"/>
    <s v="Продажа"/>
    <x v="59"/>
  </r>
  <r>
    <x v="48"/>
    <n v="380"/>
    <s v="Продажа"/>
    <x v="60"/>
  </r>
  <r>
    <x v="49"/>
    <n v="130"/>
    <s v="Покупка"/>
    <x v="61"/>
  </r>
  <r>
    <x v="49"/>
    <n v="290"/>
    <s v="Покупка"/>
    <x v="0"/>
  </r>
  <r>
    <x v="49"/>
    <n v="590"/>
    <s v="Покупка"/>
    <x v="62"/>
  </r>
  <r>
    <x v="49"/>
    <n v="240"/>
    <s v="Продажа"/>
    <x v="63"/>
  </r>
  <r>
    <x v="50"/>
    <n v="320"/>
    <s v="Продажа"/>
    <x v="29"/>
  </r>
  <r>
    <x v="51"/>
    <n v="40"/>
    <s v="Продажа"/>
    <x v="55"/>
  </r>
  <r>
    <x v="52"/>
    <n v="60"/>
    <s v="Продажа"/>
    <x v="64"/>
  </r>
  <r>
    <x v="52"/>
    <n v="590"/>
    <s v="Покупка"/>
    <x v="62"/>
  </r>
  <r>
    <x v="53"/>
    <n v="570"/>
    <s v="Покупка"/>
    <x v="3"/>
  </r>
  <r>
    <x v="53"/>
    <n v="1000"/>
    <s v="Продажа"/>
    <x v="49"/>
  </r>
  <r>
    <x v="54"/>
    <n v="640"/>
    <s v="Покупка"/>
    <x v="65"/>
  </r>
  <r>
    <x v="54"/>
    <n v="640"/>
    <s v="Покупка"/>
    <x v="65"/>
  </r>
  <r>
    <x v="55"/>
    <n v="1680"/>
    <s v="Продажа"/>
    <x v="66"/>
  </r>
  <r>
    <x v="56"/>
    <n v="380"/>
    <s v="Покупка"/>
    <x v="2"/>
  </r>
  <r>
    <x v="57"/>
    <n v="190"/>
    <s v="Покупка"/>
    <x v="67"/>
  </r>
  <r>
    <x v="57"/>
    <n v="220"/>
    <s v="Покупка"/>
    <x v="34"/>
  </r>
  <r>
    <x v="57"/>
    <n v="50"/>
    <s v="Продажа"/>
    <x v="68"/>
  </r>
  <r>
    <x v="57"/>
    <n v="0"/>
    <m/>
    <x v="69"/>
  </r>
  <r>
    <x v="58"/>
    <n v="470"/>
    <s v="Покупка"/>
    <x v="70"/>
  </r>
  <r>
    <x v="59"/>
    <n v="60"/>
    <s v="Покупка"/>
    <x v="28"/>
  </r>
  <r>
    <x v="60"/>
    <n v="740"/>
    <s v="Покупка"/>
    <x v="22"/>
  </r>
  <r>
    <x v="60"/>
    <n v="180"/>
    <s v="Покупка"/>
    <x v="71"/>
  </r>
  <r>
    <x v="61"/>
    <n v="2130"/>
    <s v="Продажа"/>
    <x v="72"/>
  </r>
  <r>
    <x v="62"/>
    <n v="310"/>
    <s v="Продажа"/>
    <x v="73"/>
  </r>
  <r>
    <x v="63"/>
    <n v="530"/>
    <s v="Покупка"/>
    <x v="74"/>
  </r>
  <r>
    <x v="63"/>
    <n v="360"/>
    <s v="Покупка"/>
    <x v="38"/>
  </r>
  <r>
    <x v="64"/>
    <n v="420"/>
    <s v="Покупка"/>
    <x v="58"/>
  </r>
  <r>
    <x v="64"/>
    <n v="330"/>
    <s v="Продажа"/>
    <x v="12"/>
  </r>
  <r>
    <x v="65"/>
    <n v="660"/>
    <s v="Продажа"/>
    <x v="48"/>
  </r>
  <r>
    <x v="65"/>
    <n v="280"/>
    <s v="Покупка"/>
    <x v="75"/>
  </r>
  <r>
    <x v="66"/>
    <n v="40"/>
    <s v="Продажа"/>
    <x v="55"/>
  </r>
  <r>
    <x v="66"/>
    <n v="90"/>
    <s v="Покупка"/>
    <x v="1"/>
  </r>
  <r>
    <x v="67"/>
    <n v="380"/>
    <s v="Покупка"/>
    <x v="2"/>
  </r>
  <r>
    <x v="68"/>
    <n v="400"/>
    <s v="Продажа"/>
    <x v="76"/>
  </r>
  <r>
    <x v="69"/>
    <n v="680"/>
    <s v="Покупка"/>
    <x v="77"/>
  </r>
  <r>
    <x v="69"/>
    <n v="770"/>
    <s v="Продажа"/>
    <x v="78"/>
  </r>
  <r>
    <x v="70"/>
    <n v="550"/>
    <s v="Продажа"/>
    <x v="79"/>
  </r>
  <r>
    <x v="70"/>
    <n v="360"/>
    <s v="Покупка"/>
    <x v="38"/>
  </r>
  <r>
    <x v="71"/>
    <n v="450"/>
    <s v="Покупка"/>
    <x v="42"/>
  </r>
  <r>
    <x v="72"/>
    <n v="310"/>
    <s v="Покупка"/>
    <x v="80"/>
  </r>
  <r>
    <x v="73"/>
    <n v="1010"/>
    <s v="Продажа"/>
    <x v="81"/>
  </r>
  <r>
    <x v="74"/>
    <n v="400"/>
    <s v="Покупка"/>
    <x v="82"/>
  </r>
  <r>
    <x v="74"/>
    <n v="600"/>
    <s v="Покупка"/>
    <x v="47"/>
  </r>
  <r>
    <x v="75"/>
    <n v="170"/>
    <s v="Продажа"/>
    <x v="35"/>
  </r>
  <r>
    <x v="76"/>
    <n v="410"/>
    <s v="Продажа"/>
    <x v="83"/>
  </r>
  <r>
    <x v="77"/>
    <n v="380"/>
    <s v="Продажа"/>
    <x v="60"/>
  </r>
  <r>
    <x v="78"/>
    <n v="440"/>
    <s v="Покупка"/>
    <x v="84"/>
  </r>
  <r>
    <x v="79"/>
    <n v="610"/>
    <s v="Продажа"/>
    <x v="85"/>
  </r>
  <r>
    <x v="79"/>
    <n v="490"/>
    <s v="Покупка"/>
    <x v="86"/>
  </r>
  <r>
    <x v="79"/>
    <n v="210"/>
    <s v="Покупка"/>
    <x v="87"/>
  </r>
  <r>
    <x v="80"/>
    <n v="170"/>
    <s v="Покупка"/>
    <x v="88"/>
  </r>
  <r>
    <x v="81"/>
    <n v="600"/>
    <s v="Продажа"/>
    <x v="89"/>
  </r>
  <r>
    <x v="82"/>
    <n v="100"/>
    <s v="Продажа"/>
    <x v="10"/>
  </r>
  <r>
    <x v="82"/>
    <n v="710"/>
    <s v="Покупка"/>
    <x v="90"/>
  </r>
  <r>
    <x v="83"/>
    <n v="10"/>
    <s v="Продажа"/>
    <x v="91"/>
  </r>
  <r>
    <x v="84"/>
    <n v="360"/>
    <s v="Покупка"/>
    <x v="38"/>
  </r>
  <r>
    <x v="84"/>
    <n v="540"/>
    <s v="Покупка"/>
    <x v="36"/>
  </r>
  <r>
    <x v="85"/>
    <n v="1370"/>
    <s v="Продажа"/>
    <x v="92"/>
  </r>
  <r>
    <x v="85"/>
    <n v="690"/>
    <s v="Покупка"/>
    <x v="93"/>
  </r>
  <r>
    <x v="86"/>
    <n v="810"/>
    <s v="Продажа"/>
    <x v="94"/>
  </r>
  <r>
    <x v="86"/>
    <n v="100"/>
    <s v="Продажа"/>
    <x v="10"/>
  </r>
  <r>
    <x v="87"/>
    <n v="60"/>
    <s v="Покупка"/>
    <x v="28"/>
  </r>
  <r>
    <x v="88"/>
    <n v="440"/>
    <s v="Покупка"/>
    <x v="84"/>
  </r>
  <r>
    <x v="88"/>
    <n v="600"/>
    <s v="Продажа"/>
    <x v="89"/>
  </r>
  <r>
    <x v="89"/>
    <n v="530"/>
    <s v="Покупка"/>
    <x v="74"/>
  </r>
  <r>
    <x v="90"/>
    <n v="610"/>
    <s v="Покупка"/>
    <x v="26"/>
  </r>
  <r>
    <x v="91"/>
    <n v="1070"/>
    <s v="Продажа"/>
    <x v="95"/>
  </r>
  <r>
    <x v="92"/>
    <n v="190"/>
    <s v="Покупка"/>
    <x v="67"/>
  </r>
  <r>
    <x v="93"/>
    <n v="530"/>
    <s v="Покупка"/>
    <x v="74"/>
  </r>
  <r>
    <x v="93"/>
    <n v="460"/>
    <s v="Покупка"/>
    <x v="96"/>
  </r>
  <r>
    <x v="93"/>
    <n v="160"/>
    <s v="Покупка"/>
    <x v="97"/>
  </r>
  <r>
    <x v="94"/>
    <n v="1320"/>
    <s v="Продажа"/>
    <x v="98"/>
  </r>
  <r>
    <x v="95"/>
    <n v="340"/>
    <s v="Покупка"/>
    <x v="99"/>
  </r>
  <r>
    <x v="96"/>
    <n v="490"/>
    <s v="Продажа"/>
    <x v="4"/>
  </r>
  <r>
    <x v="97"/>
    <n v="310"/>
    <s v="Покупка"/>
    <x v="80"/>
  </r>
  <r>
    <x v="98"/>
    <n v="110"/>
    <s v="Покупка"/>
    <x v="52"/>
  </r>
  <r>
    <x v="99"/>
    <n v="300"/>
    <s v="Продажа"/>
    <x v="100"/>
  </r>
  <r>
    <x v="100"/>
    <n v="80"/>
    <s v="Покупка"/>
    <x v="45"/>
  </r>
  <r>
    <x v="100"/>
    <n v="270"/>
    <s v="Покупка"/>
    <x v="101"/>
  </r>
  <r>
    <x v="100"/>
    <n v="350"/>
    <s v="Покупка"/>
    <x v="43"/>
  </r>
  <r>
    <x v="101"/>
    <n v="580"/>
    <s v="Продажа"/>
    <x v="102"/>
  </r>
  <r>
    <x v="102"/>
    <n v="500"/>
    <s v="Покупка"/>
    <x v="54"/>
  </r>
  <r>
    <x v="103"/>
    <n v="610"/>
    <s v="Покупка"/>
    <x v="26"/>
  </r>
  <r>
    <x v="103"/>
    <n v="1250"/>
    <s v="Продажа"/>
    <x v="103"/>
  </r>
  <r>
    <x v="103"/>
    <n v="640"/>
    <s v="Покупка"/>
    <x v="65"/>
  </r>
  <r>
    <x v="104"/>
    <n v="80"/>
    <s v="Покупка"/>
    <x v="45"/>
  </r>
  <r>
    <x v="105"/>
    <n v="690"/>
    <s v="Покупка"/>
    <x v="93"/>
  </r>
  <r>
    <x v="106"/>
    <n v="1060"/>
    <s v="Продажа"/>
    <x v="104"/>
  </r>
  <r>
    <x v="107"/>
    <n v="0"/>
    <s v="Покупка"/>
    <x v="69"/>
  </r>
  <r>
    <x v="108"/>
    <n v="400"/>
    <s v="Покупка"/>
    <x v="82"/>
  </r>
  <r>
    <x v="109"/>
    <n v="640"/>
    <s v="Покупка"/>
    <x v="65"/>
  </r>
  <r>
    <x v="110"/>
    <n v="1300"/>
    <s v="Продажа"/>
    <x v="105"/>
  </r>
  <r>
    <x v="111"/>
    <n v="60"/>
    <s v="Покупка"/>
    <x v="28"/>
  </r>
  <r>
    <x v="112"/>
    <n v="750"/>
    <s v="Покупка"/>
    <x v="106"/>
  </r>
  <r>
    <x v="112"/>
    <n v="430"/>
    <s v="Продажа"/>
    <x v="107"/>
  </r>
  <r>
    <x v="112"/>
    <n v="530"/>
    <s v="Покупка"/>
    <x v="74"/>
  </r>
  <r>
    <x v="113"/>
    <n v="1120"/>
    <s v="Продажа"/>
    <x v="108"/>
  </r>
  <r>
    <x v="113"/>
    <n v="220"/>
    <s v="Покупка"/>
    <x v="34"/>
  </r>
  <r>
    <x v="114"/>
    <n v="50"/>
    <s v="Покупка"/>
    <x v="37"/>
  </r>
  <r>
    <x v="115"/>
    <n v="20"/>
    <s v="Продажа"/>
    <x v="109"/>
  </r>
  <r>
    <x v="116"/>
    <n v="540"/>
    <s v="Покупка"/>
    <x v="36"/>
  </r>
  <r>
    <x v="117"/>
    <n v="540"/>
    <s v="Покупка"/>
    <x v="36"/>
  </r>
  <r>
    <x v="117"/>
    <n v="830"/>
    <s v="Продажа"/>
    <x v="110"/>
  </r>
  <r>
    <x v="117"/>
    <n v="270"/>
    <s v="Покупка"/>
    <x v="101"/>
  </r>
  <r>
    <x v="117"/>
    <n v="0"/>
    <m/>
    <x v="69"/>
  </r>
  <r>
    <x v="118"/>
    <n v="80"/>
    <s v="Покупка"/>
    <x v="45"/>
  </r>
  <r>
    <x v="119"/>
    <n v="80"/>
    <s v="Покупка"/>
    <x v="45"/>
  </r>
  <r>
    <x v="119"/>
    <n v="720"/>
    <s v="Продажа"/>
    <x v="111"/>
  </r>
  <r>
    <x v="120"/>
    <n v="370"/>
    <s v="Покупка"/>
    <x v="112"/>
  </r>
  <r>
    <x v="121"/>
    <n v="340"/>
    <s v="Продажа"/>
    <x v="113"/>
  </r>
  <r>
    <x v="122"/>
    <n v="590"/>
    <s v="Покупка"/>
    <x v="62"/>
  </r>
  <r>
    <x v="122"/>
    <n v="130"/>
    <s v="Покупка"/>
    <x v="61"/>
  </r>
  <r>
    <x v="123"/>
    <n v="180"/>
    <s v="Продажа"/>
    <x v="114"/>
  </r>
  <r>
    <x v="124"/>
    <n v="410"/>
    <s v="Покупка"/>
    <x v="8"/>
  </r>
  <r>
    <x v="125"/>
    <n v="610"/>
    <s v="Покупка"/>
    <x v="26"/>
  </r>
  <r>
    <x v="126"/>
    <n v="690"/>
    <s v="Покупка"/>
    <x v="93"/>
  </r>
  <r>
    <x v="127"/>
    <n v="970"/>
    <s v="Продажа"/>
    <x v="115"/>
  </r>
  <r>
    <x v="127"/>
    <n v="240"/>
    <s v="Покупка"/>
    <x v="116"/>
  </r>
  <r>
    <x v="128"/>
    <n v="610"/>
    <s v="Покупка"/>
    <x v="26"/>
  </r>
  <r>
    <x v="128"/>
    <n v="1320"/>
    <s v="Продажа"/>
    <x v="98"/>
  </r>
  <r>
    <x v="129"/>
    <n v="710"/>
    <s v="Продажа"/>
    <x v="59"/>
  </r>
  <r>
    <x v="130"/>
    <n v="750"/>
    <s v="Покупка"/>
    <x v="106"/>
  </r>
  <r>
    <x v="131"/>
    <n v="170"/>
    <s v="Покупка"/>
    <x v="88"/>
  </r>
  <r>
    <x v="132"/>
    <n v="780"/>
    <s v="Продажа"/>
    <x v="117"/>
  </r>
  <r>
    <x v="132"/>
    <n v="660"/>
    <s v="Покупка"/>
    <x v="118"/>
  </r>
  <r>
    <x v="133"/>
    <n v="180"/>
    <s v="Продажа"/>
    <x v="114"/>
  </r>
  <r>
    <x v="133"/>
    <n v="340"/>
    <s v="Продажа"/>
    <x v="113"/>
  </r>
  <r>
    <x v="133"/>
    <n v="610"/>
    <s v="Покупка"/>
    <x v="26"/>
  </r>
  <r>
    <x v="134"/>
    <n v="1190"/>
    <s v="Продажа"/>
    <x v="119"/>
  </r>
  <r>
    <x v="135"/>
    <n v="280"/>
    <s v="Покупка"/>
    <x v="75"/>
  </r>
  <r>
    <x v="135"/>
    <n v="90"/>
    <s v="Продажа"/>
    <x v="46"/>
  </r>
  <r>
    <x v="136"/>
    <n v="570"/>
    <s v="Покупка"/>
    <x v="3"/>
  </r>
  <r>
    <x v="137"/>
    <n v="290"/>
    <s v="Покупка"/>
    <x v="0"/>
  </r>
  <r>
    <x v="137"/>
    <n v="190"/>
    <s v="Продажа"/>
    <x v="120"/>
  </r>
  <r>
    <x v="138"/>
    <n v="310"/>
    <s v="Продажа"/>
    <x v="73"/>
  </r>
  <r>
    <x v="139"/>
    <n v="580"/>
    <s v="Покупка"/>
    <x v="57"/>
  </r>
  <r>
    <x v="140"/>
    <n v="720"/>
    <s v="Покупка"/>
    <x v="121"/>
  </r>
  <r>
    <x v="141"/>
    <n v="1420"/>
    <s v="Продажа"/>
    <x v="122"/>
  </r>
  <r>
    <x v="141"/>
    <n v="730"/>
    <s v="Покупка"/>
    <x v="123"/>
  </r>
  <r>
    <x v="141"/>
    <n v="460"/>
    <s v="Покупка"/>
    <x v="96"/>
  </r>
  <r>
    <x v="142"/>
    <n v="970"/>
    <s v="Продажа"/>
    <x v="115"/>
  </r>
  <r>
    <x v="142"/>
    <n v="590"/>
    <s v="Продажа"/>
    <x v="124"/>
  </r>
  <r>
    <x v="143"/>
    <n v="250"/>
    <s v="Покупка"/>
    <x v="16"/>
  </r>
  <r>
    <x v="144"/>
    <n v="50"/>
    <s v="Покупка"/>
    <x v="37"/>
  </r>
  <r>
    <x v="145"/>
    <n v="110"/>
    <s v="Продажа"/>
    <x v="125"/>
  </r>
  <r>
    <x v="146"/>
    <n v="230"/>
    <s v="Покупка"/>
    <x v="7"/>
  </r>
  <r>
    <x v="147"/>
    <n v="270"/>
    <s v="Продажа"/>
    <x v="126"/>
  </r>
  <r>
    <x v="148"/>
    <n v="420"/>
    <s v="Покупка"/>
    <x v="58"/>
  </r>
  <r>
    <x v="148"/>
    <n v="490"/>
    <s v="Покупка"/>
    <x v="86"/>
  </r>
  <r>
    <x v="149"/>
    <n v="390"/>
    <s v="Продажа"/>
    <x v="9"/>
  </r>
  <r>
    <x v="149"/>
    <n v="690"/>
    <s v="Продажа"/>
    <x v="127"/>
  </r>
  <r>
    <x v="150"/>
    <n v="680"/>
    <s v="Покупка"/>
    <x v="77"/>
  </r>
  <r>
    <x v="150"/>
    <n v="310"/>
    <s v="Продажа"/>
    <x v="73"/>
  </r>
  <r>
    <x v="151"/>
    <n v="310"/>
    <s v="Продажа"/>
    <x v="73"/>
  </r>
  <r>
    <x v="151"/>
    <n v="360"/>
    <s v="Покупка"/>
    <x v="38"/>
  </r>
  <r>
    <x v="152"/>
    <n v="540"/>
    <s v="Покупка"/>
    <x v="36"/>
  </r>
  <r>
    <x v="153"/>
    <n v="610"/>
    <s v="Продажа"/>
    <x v="85"/>
  </r>
  <r>
    <x v="153"/>
    <n v="450"/>
    <s v="Покупка"/>
    <x v="42"/>
  </r>
  <r>
    <x v="154"/>
    <n v="310"/>
    <s v="Продажа"/>
    <x v="73"/>
  </r>
  <r>
    <x v="155"/>
    <n v="460"/>
    <s v="Продажа"/>
    <x v="27"/>
  </r>
  <r>
    <x v="156"/>
    <n v="0"/>
    <s v="Покупка"/>
    <x v="69"/>
  </r>
  <r>
    <x v="156"/>
    <n v="560"/>
    <s v="Покупка"/>
    <x v="128"/>
  </r>
  <r>
    <x v="157"/>
    <n v="500"/>
    <s v="Продажа"/>
    <x v="53"/>
  </r>
  <r>
    <x v="158"/>
    <n v="450"/>
    <s v="Покупка"/>
    <x v="42"/>
  </r>
  <r>
    <x v="159"/>
    <n v="600"/>
    <s v="Продажа"/>
    <x v="89"/>
  </r>
  <r>
    <x v="159"/>
    <n v="120"/>
    <s v="Покупка"/>
    <x v="129"/>
  </r>
  <r>
    <x v="160"/>
    <n v="590"/>
    <s v="Покупка"/>
    <x v="62"/>
  </r>
  <r>
    <x v="160"/>
    <n v="20"/>
    <s v="Продажа"/>
    <x v="109"/>
  </r>
  <r>
    <x v="161"/>
    <n v="510"/>
    <s v="Покупка"/>
    <x v="31"/>
  </r>
  <r>
    <x v="161"/>
    <n v="1020"/>
    <s v="Продажа"/>
    <x v="130"/>
  </r>
  <r>
    <x v="162"/>
    <n v="650"/>
    <s v="Покупка"/>
    <x v="131"/>
  </r>
  <r>
    <x v="163"/>
    <n v="410"/>
    <s v="Продажа"/>
    <x v="83"/>
  </r>
  <r>
    <x v="164"/>
    <n v="350"/>
    <s v="Продажа"/>
    <x v="132"/>
  </r>
  <r>
    <x v="165"/>
    <n v="40"/>
    <s v="Продажа"/>
    <x v="55"/>
  </r>
  <r>
    <x v="166"/>
    <n v="130"/>
    <s v="Покупка"/>
    <x v="61"/>
  </r>
  <r>
    <x v="167"/>
    <n v="300"/>
    <s v="Покупка"/>
    <x v="133"/>
  </r>
  <r>
    <x v="168"/>
    <n v="570"/>
    <s v="Покупка"/>
    <x v="3"/>
  </r>
  <r>
    <x v="169"/>
    <n v="40"/>
    <s v="Покупка"/>
    <x v="32"/>
  </r>
  <r>
    <x v="170"/>
    <n v="300"/>
    <s v="Продажа"/>
    <x v="100"/>
  </r>
  <r>
    <x v="171"/>
    <n v="780"/>
    <s v="Продажа"/>
    <x v="117"/>
  </r>
  <r>
    <x v="171"/>
    <n v="380"/>
    <s v="Покупка"/>
    <x v="2"/>
  </r>
  <r>
    <x v="172"/>
    <n v="220"/>
    <s v="Покупка"/>
    <x v="34"/>
  </r>
  <r>
    <x v="173"/>
    <n v="120"/>
    <s v="Покупка"/>
    <x v="129"/>
  </r>
  <r>
    <x v="173"/>
    <n v="600"/>
    <s v="Продажа"/>
    <x v="89"/>
  </r>
  <r>
    <x v="174"/>
    <n v="550"/>
    <s v="Покупка"/>
    <x v="21"/>
  </r>
  <r>
    <x v="174"/>
    <n v="570"/>
    <s v="Продажа"/>
    <x v="134"/>
  </r>
  <r>
    <x v="174"/>
    <n v="20"/>
    <s v="Продажа"/>
    <x v="109"/>
  </r>
  <r>
    <x v="175"/>
    <n v="10"/>
    <s v="Покупка"/>
    <x v="135"/>
  </r>
  <r>
    <x v="176"/>
    <n v="370"/>
    <s v="Покупка"/>
    <x v="112"/>
  </r>
  <r>
    <x v="177"/>
    <n v="0"/>
    <m/>
    <x v="69"/>
  </r>
  <r>
    <x v="178"/>
    <n v="670"/>
    <s v="Покупка"/>
    <x v="136"/>
  </r>
  <r>
    <x v="179"/>
    <n v="1120"/>
    <s v="Продажа"/>
    <x v="108"/>
  </r>
  <r>
    <x v="180"/>
    <n v="510"/>
    <s v="Покупка"/>
    <x v="31"/>
  </r>
  <r>
    <x v="181"/>
    <n v="660"/>
    <s v="Покупка"/>
    <x v="118"/>
  </r>
  <r>
    <x v="182"/>
    <n v="310"/>
    <s v="Продажа"/>
    <x v="73"/>
  </r>
  <r>
    <x v="182"/>
    <n v="630"/>
    <s v="Продажа"/>
    <x v="137"/>
  </r>
  <r>
    <x v="183"/>
    <n v="140"/>
    <s v="Продажа"/>
    <x v="138"/>
  </r>
  <r>
    <x v="183"/>
    <n v="730"/>
    <s v="Покупка"/>
    <x v="123"/>
  </r>
  <r>
    <x v="184"/>
    <n v="160"/>
    <s v="Продажа"/>
    <x v="139"/>
  </r>
  <r>
    <x v="185"/>
    <n v="220"/>
    <s v="Покупка"/>
    <x v="34"/>
  </r>
  <r>
    <x v="186"/>
    <n v="360"/>
    <s v="Продажа"/>
    <x v="140"/>
  </r>
  <r>
    <x v="187"/>
    <n v="140"/>
    <s v="Покупка"/>
    <x v="141"/>
  </r>
  <r>
    <x v="188"/>
    <n v="140"/>
    <s v="Покупка"/>
    <x v="141"/>
  </r>
  <r>
    <x v="189"/>
    <n v="280"/>
    <s v="Продажа"/>
    <x v="142"/>
  </r>
  <r>
    <x v="190"/>
    <n v="230"/>
    <s v="Продажа"/>
    <x v="51"/>
  </r>
  <r>
    <x v="191"/>
    <n v="550"/>
    <s v="Покупка"/>
    <x v="21"/>
  </r>
  <r>
    <x v="192"/>
    <n v="660"/>
    <s v="Продажа"/>
    <x v="48"/>
  </r>
  <r>
    <x v="193"/>
    <n v="330"/>
    <s v="Покупка"/>
    <x v="20"/>
  </r>
  <r>
    <x v="194"/>
    <n v="400"/>
    <s v="Покупка"/>
    <x v="82"/>
  </r>
  <r>
    <x v="195"/>
    <n v="30"/>
    <s v="Покупка"/>
    <x v="15"/>
  </r>
  <r>
    <x v="196"/>
    <n v="520"/>
    <s v="Продажа"/>
    <x v="24"/>
  </r>
  <r>
    <x v="196"/>
    <n v="160"/>
    <s v="Продажа"/>
    <x v="139"/>
  </r>
  <r>
    <x v="197"/>
    <n v="680"/>
    <s v="Покупка"/>
    <x v="77"/>
  </r>
  <r>
    <x v="198"/>
    <n v="330"/>
    <s v="Продажа"/>
    <x v="12"/>
  </r>
  <r>
    <x v="199"/>
    <n v="540"/>
    <s v="Покупка"/>
    <x v="36"/>
  </r>
  <r>
    <x v="199"/>
    <n v="520"/>
    <s v="Покупка"/>
    <x v="143"/>
  </r>
  <r>
    <x v="199"/>
    <n v="680"/>
    <s v="Продажа"/>
    <x v="144"/>
  </r>
  <r>
    <x v="200"/>
    <n v="20"/>
    <s v="Покупка"/>
    <x v="145"/>
  </r>
  <r>
    <x v="201"/>
    <n v="410"/>
    <s v="Покупка"/>
    <x v="8"/>
  </r>
  <r>
    <x v="201"/>
    <n v="670"/>
    <s v="Покупка"/>
    <x v="136"/>
  </r>
  <r>
    <x v="201"/>
    <n v="1750"/>
    <s v="Продажа"/>
    <x v="146"/>
  </r>
  <r>
    <x v="201"/>
    <n v="530"/>
    <s v="Покупка"/>
    <x v="74"/>
  </r>
  <r>
    <x v="202"/>
    <n v="750"/>
    <s v="Покупка"/>
    <x v="106"/>
  </r>
  <r>
    <x v="203"/>
    <n v="1180"/>
    <s v="Продажа"/>
    <x v="147"/>
  </r>
  <r>
    <x v="204"/>
    <n v="280"/>
    <s v="Покупка"/>
    <x v="75"/>
  </r>
  <r>
    <x v="205"/>
    <n v="80"/>
    <s v="Продажа"/>
    <x v="19"/>
  </r>
  <r>
    <x v="206"/>
    <n v="440"/>
    <s v="Покупка"/>
    <x v="84"/>
  </r>
  <r>
    <x v="207"/>
    <n v="630"/>
    <s v="Продажа"/>
    <x v="137"/>
  </r>
  <r>
    <x v="208"/>
    <n v="80"/>
    <s v="Покупка"/>
    <x v="45"/>
  </r>
  <r>
    <x v="209"/>
    <n v="580"/>
    <s v="Покупка"/>
    <x v="57"/>
  </r>
  <r>
    <x v="210"/>
    <n v="720"/>
    <s v="Продажа"/>
    <x v="111"/>
  </r>
  <r>
    <x v="210"/>
    <n v="730"/>
    <s v="Покупка"/>
    <x v="123"/>
  </r>
  <r>
    <x v="211"/>
    <n v="480"/>
    <s v="Покупка"/>
    <x v="148"/>
  </r>
  <r>
    <x v="212"/>
    <n v="1540"/>
    <s v="Продажа"/>
    <x v="149"/>
  </r>
  <r>
    <x v="212"/>
    <n v="210"/>
    <s v="Покупка"/>
    <x v="87"/>
  </r>
  <r>
    <x v="213"/>
    <n v="650"/>
    <s v="Покупка"/>
    <x v="131"/>
  </r>
  <r>
    <x v="214"/>
    <n v="530"/>
    <s v="Продажа"/>
    <x v="150"/>
  </r>
  <r>
    <x v="214"/>
    <n v="570"/>
    <s v="Покупка"/>
    <x v="3"/>
  </r>
  <r>
    <x v="215"/>
    <n v="580"/>
    <s v="Покупка"/>
    <x v="57"/>
  </r>
  <r>
    <x v="216"/>
    <n v="460"/>
    <s v="Продажа"/>
    <x v="27"/>
  </r>
  <r>
    <x v="217"/>
    <n v="140"/>
    <s v="Продажа"/>
    <x v="138"/>
  </r>
  <r>
    <x v="218"/>
    <n v="40"/>
    <s v="Продажа"/>
    <x v="55"/>
  </r>
  <r>
    <x v="219"/>
    <n v="340"/>
    <s v="Продажа"/>
    <x v="113"/>
  </r>
  <r>
    <x v="219"/>
    <n v="340"/>
    <s v="Продажа"/>
    <x v="113"/>
  </r>
  <r>
    <x v="220"/>
    <n v="570"/>
    <s v="Покупка"/>
    <x v="3"/>
  </r>
  <r>
    <x v="221"/>
    <n v="660"/>
    <s v="Продажа"/>
    <x v="48"/>
  </r>
  <r>
    <x v="221"/>
    <n v="160"/>
    <s v="Продажа"/>
    <x v="139"/>
  </r>
  <r>
    <x v="221"/>
    <n v="690"/>
    <s v="Покупка"/>
    <x v="93"/>
  </r>
  <r>
    <x v="222"/>
    <n v="730"/>
    <s v="Покупка"/>
    <x v="123"/>
  </r>
  <r>
    <x v="222"/>
    <n v="750"/>
    <s v="Покупка"/>
    <x v="106"/>
  </r>
  <r>
    <x v="223"/>
    <n v="790"/>
    <s v="Продажа"/>
    <x v="151"/>
  </r>
  <r>
    <x v="224"/>
    <n v="1280"/>
    <s v="Продажа"/>
    <x v="152"/>
  </r>
  <r>
    <x v="225"/>
    <n v="580"/>
    <s v="Покупка"/>
    <x v="57"/>
  </r>
  <r>
    <x v="226"/>
    <n v="610"/>
    <s v="Продажа"/>
    <x v="85"/>
  </r>
  <r>
    <x v="227"/>
    <n v="490"/>
    <s v="Покупка"/>
    <x v="86"/>
  </r>
  <r>
    <x v="227"/>
    <n v="70"/>
    <s v="Продажа"/>
    <x v="153"/>
  </r>
  <r>
    <x v="228"/>
    <n v="170"/>
    <s v="Покупка"/>
    <x v="88"/>
  </r>
  <r>
    <x v="228"/>
    <n v="0"/>
    <m/>
    <x v="69"/>
  </r>
  <r>
    <x v="229"/>
    <n v="630"/>
    <s v="Покупка"/>
    <x v="154"/>
  </r>
  <r>
    <x v="230"/>
    <n v="110"/>
    <s v="Покупка"/>
    <x v="52"/>
  </r>
  <r>
    <x v="231"/>
    <n v="310"/>
    <s v="Покупка"/>
    <x v="80"/>
  </r>
  <r>
    <x v="232"/>
    <n v="460"/>
    <s v="Покупка"/>
    <x v="96"/>
  </r>
  <r>
    <x v="232"/>
    <n v="400"/>
    <s v="Продажа"/>
    <x v="76"/>
  </r>
  <r>
    <x v="233"/>
    <n v="1520"/>
    <s v="Продажа"/>
    <x v="155"/>
  </r>
  <r>
    <x v="234"/>
    <n v="380"/>
    <s v="Покупка"/>
    <x v="2"/>
  </r>
  <r>
    <x v="234"/>
    <n v="450"/>
    <s v="Покупка"/>
    <x v="42"/>
  </r>
  <r>
    <x v="234"/>
    <n v="780"/>
    <s v="Продажа"/>
    <x v="117"/>
  </r>
  <r>
    <x v="235"/>
    <n v="130"/>
    <s v="Продажа"/>
    <x v="156"/>
  </r>
  <r>
    <x v="236"/>
    <n v="690"/>
    <s v="Покупка"/>
    <x v="93"/>
  </r>
  <r>
    <x v="237"/>
    <n v="220"/>
    <s v="Покупка"/>
    <x v="34"/>
  </r>
  <r>
    <x v="237"/>
    <n v="700"/>
    <s v="Покупка"/>
    <x v="11"/>
  </r>
  <r>
    <x v="238"/>
    <n v="300"/>
    <s v="Продажа"/>
    <x v="100"/>
  </r>
  <r>
    <x v="238"/>
    <n v="1020"/>
    <s v="Продажа"/>
    <x v="130"/>
  </r>
  <r>
    <x v="238"/>
    <n v="280"/>
    <s v="Покупка"/>
    <x v="75"/>
  </r>
  <r>
    <x v="238"/>
    <n v="510"/>
    <s v="Продажа"/>
    <x v="157"/>
  </r>
  <r>
    <x v="239"/>
    <n v="610"/>
    <s v="Покупка"/>
    <x v="26"/>
  </r>
  <r>
    <x v="240"/>
    <n v="370"/>
    <s v="Покупка"/>
    <x v="112"/>
  </r>
  <r>
    <x v="241"/>
    <n v="160"/>
    <s v="Продажа"/>
    <x v="139"/>
  </r>
  <r>
    <x v="242"/>
    <n v="190"/>
    <s v="Продажа"/>
    <x v="120"/>
  </r>
  <r>
    <x v="242"/>
    <n v="80"/>
    <s v="Покупка"/>
    <x v="45"/>
  </r>
  <r>
    <x v="243"/>
    <n v="690"/>
    <s v="Покупка"/>
    <x v="93"/>
  </r>
  <r>
    <x v="243"/>
    <n v="1140"/>
    <s v="Продажа"/>
    <x v="158"/>
  </r>
  <r>
    <x v="244"/>
    <n v="220"/>
    <s v="Продажа"/>
    <x v="44"/>
  </r>
  <r>
    <x v="244"/>
    <n v="730"/>
    <s v="Покупка"/>
    <x v="123"/>
  </r>
  <r>
    <x v="245"/>
    <n v="70"/>
    <s v="Продажа"/>
    <x v="153"/>
  </r>
  <r>
    <x v="246"/>
    <n v="630"/>
    <s v="Продажа"/>
    <x v="137"/>
  </r>
  <r>
    <x v="246"/>
    <n v="130"/>
    <s v="Продажа"/>
    <x v="156"/>
  </r>
  <r>
    <x v="247"/>
    <n v="330"/>
    <s v="Покупка"/>
    <x v="20"/>
  </r>
  <r>
    <x v="248"/>
    <n v="540"/>
    <s v="Покупка"/>
    <x v="36"/>
  </r>
  <r>
    <x v="249"/>
    <n v="80"/>
    <s v="Продажа"/>
    <x v="19"/>
  </r>
  <r>
    <x v="250"/>
    <n v="540"/>
    <s v="Продажа"/>
    <x v="159"/>
  </r>
  <r>
    <x v="251"/>
    <n v="130"/>
    <s v="Покупка"/>
    <x v="61"/>
  </r>
  <r>
    <x v="252"/>
    <n v="250"/>
    <s v="Продажа"/>
    <x v="160"/>
  </r>
  <r>
    <x v="252"/>
    <n v="370"/>
    <s v="Покупка"/>
    <x v="112"/>
  </r>
  <r>
    <x v="253"/>
    <n v="130"/>
    <s v="Продажа"/>
    <x v="156"/>
  </r>
  <r>
    <x v="254"/>
    <n v="160"/>
    <s v="Покупка"/>
    <x v="97"/>
  </r>
  <r>
    <x v="255"/>
    <n v="150"/>
    <s v="Продажа"/>
    <x v="161"/>
  </r>
  <r>
    <x v="256"/>
    <n v="290"/>
    <s v="Покупка"/>
    <x v="0"/>
  </r>
  <r>
    <x v="257"/>
    <n v="290"/>
    <s v="Продажа"/>
    <x v="39"/>
  </r>
  <r>
    <x v="257"/>
    <n v="510"/>
    <s v="Покупка"/>
    <x v="31"/>
  </r>
  <r>
    <x v="258"/>
    <n v="560"/>
    <s v="Продажа"/>
    <x v="162"/>
  </r>
  <r>
    <x v="259"/>
    <n v="200"/>
    <s v="Продажа"/>
    <x v="163"/>
  </r>
  <r>
    <x v="260"/>
    <n v="40"/>
    <s v="Покупка"/>
    <x v="32"/>
  </r>
  <r>
    <x v="260"/>
    <n v="120"/>
    <s v="Покупка"/>
    <x v="129"/>
  </r>
  <r>
    <x v="261"/>
    <n v="720"/>
    <s v="Покупка"/>
    <x v="121"/>
  </r>
  <r>
    <x v="262"/>
    <n v="330"/>
    <s v="Покупка"/>
    <x v="20"/>
  </r>
  <r>
    <x v="262"/>
    <n v="940"/>
    <s v="Продажа"/>
    <x v="164"/>
  </r>
  <r>
    <x v="263"/>
    <n v="320"/>
    <s v="Покупка"/>
    <x v="50"/>
  </r>
  <r>
    <x v="264"/>
    <n v="160"/>
    <s v="Продажа"/>
    <x v="139"/>
  </r>
  <r>
    <x v="264"/>
    <n v="610"/>
    <s v="Продажа"/>
    <x v="85"/>
  </r>
  <r>
    <x v="264"/>
    <n v="250"/>
    <s v="Покупка"/>
    <x v="16"/>
  </r>
  <r>
    <x v="265"/>
    <n v="290"/>
    <s v="Продажа"/>
    <x v="39"/>
  </r>
  <r>
    <x v="266"/>
    <n v="400"/>
    <s v="Покупка"/>
    <x v="82"/>
  </r>
  <r>
    <x v="267"/>
    <n v="10"/>
    <s v="Покупка"/>
    <x v="135"/>
  </r>
  <r>
    <x v="267"/>
    <n v="640"/>
    <s v="Покупка"/>
    <x v="65"/>
  </r>
  <r>
    <x v="268"/>
    <n v="750"/>
    <s v="Покупка"/>
    <x v="106"/>
  </r>
  <r>
    <x v="269"/>
    <n v="380"/>
    <s v="Покупка"/>
    <x v="2"/>
  </r>
  <r>
    <x v="270"/>
    <n v="2250"/>
    <s v="Продажа"/>
    <x v="165"/>
  </r>
  <r>
    <x v="271"/>
    <n v="570"/>
    <s v="Покупка"/>
    <x v="3"/>
  </r>
  <r>
    <x v="271"/>
    <n v="430"/>
    <s v="Продажа"/>
    <x v="107"/>
  </r>
  <r>
    <x v="272"/>
    <n v="10"/>
    <s v="Продажа"/>
    <x v="91"/>
  </r>
  <r>
    <x v="273"/>
    <n v="540"/>
    <s v="Покупка"/>
    <x v="36"/>
  </r>
  <r>
    <x v="273"/>
    <n v="150"/>
    <s v="Покупка"/>
    <x v="14"/>
  </r>
  <r>
    <x v="274"/>
    <n v="560"/>
    <s v="Продажа"/>
    <x v="162"/>
  </r>
  <r>
    <x v="275"/>
    <n v="380"/>
    <s v="Покупка"/>
    <x v="2"/>
  </r>
  <r>
    <x v="275"/>
    <n v="330"/>
    <s v="Покупка"/>
    <x v="20"/>
  </r>
  <r>
    <x v="276"/>
    <n v="500"/>
    <s v="Покупка"/>
    <x v="54"/>
  </r>
  <r>
    <x v="277"/>
    <n v="1360"/>
    <s v="Продажа"/>
    <x v="166"/>
  </r>
  <r>
    <x v="277"/>
    <n v="220"/>
    <s v="Покупка"/>
    <x v="34"/>
  </r>
  <r>
    <x v="278"/>
    <n v="120"/>
    <s v="Покупка"/>
    <x v="129"/>
  </r>
  <r>
    <x v="279"/>
    <n v="450"/>
    <s v="Продажа"/>
    <x v="167"/>
  </r>
  <r>
    <x v="279"/>
    <n v="670"/>
    <s v="Покупка"/>
    <x v="136"/>
  </r>
  <r>
    <x v="279"/>
    <n v="580"/>
    <s v="Продажа"/>
    <x v="102"/>
  </r>
  <r>
    <x v="280"/>
    <n v="280"/>
    <s v="Покупка"/>
    <x v="75"/>
  </r>
  <r>
    <x v="281"/>
    <n v="690"/>
    <s v="Покупка"/>
    <x v="93"/>
  </r>
  <r>
    <x v="282"/>
    <n v="220"/>
    <s v="Продажа"/>
    <x v="44"/>
  </r>
  <r>
    <x v="283"/>
    <n v="460"/>
    <s v="Продажа"/>
    <x v="27"/>
  </r>
  <r>
    <x v="283"/>
    <n v="180"/>
    <s v="Продажа"/>
    <x v="114"/>
  </r>
  <r>
    <x v="284"/>
    <n v="520"/>
    <s v="Покупка"/>
    <x v="143"/>
  </r>
  <r>
    <x v="285"/>
    <n v="300"/>
    <s v="Покупка"/>
    <x v="133"/>
  </r>
  <r>
    <x v="286"/>
    <n v="170"/>
    <s v="Покупка"/>
    <x v="88"/>
  </r>
  <r>
    <x v="287"/>
    <n v="0"/>
    <m/>
    <x v="69"/>
  </r>
  <r>
    <x v="288"/>
    <n v="150"/>
    <s v="Покупка"/>
    <x v="14"/>
  </r>
  <r>
    <x v="289"/>
    <n v="970"/>
    <s v="Продажа"/>
    <x v="115"/>
  </r>
  <r>
    <x v="290"/>
    <n v="130"/>
    <s v="Продажа"/>
    <x v="156"/>
  </r>
  <r>
    <x v="291"/>
    <n v="340"/>
    <s v="Покупка"/>
    <x v="99"/>
  </r>
  <r>
    <x v="291"/>
    <n v="50"/>
    <s v="Покупка"/>
    <x v="37"/>
  </r>
  <r>
    <x v="292"/>
    <n v="640"/>
    <s v="Продажа"/>
    <x v="30"/>
  </r>
  <r>
    <x v="292"/>
    <n v="680"/>
    <s v="Покупка"/>
    <x v="77"/>
  </r>
  <r>
    <x v="293"/>
    <n v="390"/>
    <s v="Покупка"/>
    <x v="40"/>
  </r>
  <r>
    <x v="294"/>
    <n v="110"/>
    <s v="Покупка"/>
    <x v="52"/>
  </r>
  <r>
    <x v="295"/>
    <n v="220"/>
    <s v="Продажа"/>
    <x v="44"/>
  </r>
  <r>
    <x v="296"/>
    <n v="400"/>
    <s v="Продажа"/>
    <x v="76"/>
  </r>
  <r>
    <x v="297"/>
    <n v="510"/>
    <s v="Покупка"/>
    <x v="31"/>
  </r>
  <r>
    <x v="297"/>
    <n v="210"/>
    <s v="Продажа"/>
    <x v="168"/>
  </r>
  <r>
    <x v="298"/>
    <n v="170"/>
    <s v="Продажа"/>
    <x v="35"/>
  </r>
  <r>
    <x v="298"/>
    <n v="480"/>
    <s v="Продажа"/>
    <x v="169"/>
  </r>
  <r>
    <x v="299"/>
    <n v="510"/>
    <s v="Покупка"/>
    <x v="31"/>
  </r>
  <r>
    <x v="300"/>
    <n v="480"/>
    <s v="Продажа"/>
    <x v="169"/>
  </r>
  <r>
    <x v="300"/>
    <n v="90"/>
    <s v="Покупка"/>
    <x v="1"/>
  </r>
  <r>
    <x v="300"/>
    <n v="180"/>
    <s v="Покупка"/>
    <x v="71"/>
  </r>
  <r>
    <x v="300"/>
    <n v="450"/>
    <s v="Продажа"/>
    <x v="167"/>
  </r>
  <r>
    <x v="301"/>
    <n v="510"/>
    <s v="Покупка"/>
    <x v="31"/>
  </r>
  <r>
    <x v="302"/>
    <n v="390"/>
    <s v="Продажа"/>
    <x v="9"/>
  </r>
  <r>
    <x v="303"/>
    <n v="390"/>
    <s v="Покупка"/>
    <x v="40"/>
  </r>
  <r>
    <x v="303"/>
    <n v="730"/>
    <s v="Покупка"/>
    <x v="123"/>
  </r>
  <r>
    <x v="304"/>
    <n v="790"/>
    <s v="Продажа"/>
    <x v="151"/>
  </r>
  <r>
    <x v="305"/>
    <n v="110"/>
    <s v="Покупка"/>
    <x v="52"/>
  </r>
  <r>
    <x v="306"/>
    <n v="280"/>
    <s v="Продажа"/>
    <x v="142"/>
  </r>
  <r>
    <x v="307"/>
    <n v="70"/>
    <s v="Продажа"/>
    <x v="153"/>
  </r>
  <r>
    <x v="308"/>
    <n v="170"/>
    <s v="Продажа"/>
    <x v="35"/>
  </r>
  <r>
    <x v="309"/>
    <n v="530"/>
    <s v="Покупка"/>
    <x v="74"/>
  </r>
  <r>
    <x v="309"/>
    <n v="340"/>
    <s v="Продажа"/>
    <x v="113"/>
  </r>
  <r>
    <x v="310"/>
    <n v="70"/>
    <s v="Продажа"/>
    <x v="153"/>
  </r>
  <r>
    <x v="310"/>
    <n v="170"/>
    <s v="Продажа"/>
    <x v="35"/>
  </r>
  <r>
    <x v="311"/>
    <n v="520"/>
    <s v="Покупка"/>
    <x v="143"/>
  </r>
  <r>
    <x v="311"/>
    <n v="110"/>
    <s v="Продажа"/>
    <x v="125"/>
  </r>
  <r>
    <x v="312"/>
    <n v="630"/>
    <s v="Покупка"/>
    <x v="154"/>
  </r>
  <r>
    <x v="313"/>
    <n v="420"/>
    <s v="Продажа"/>
    <x v="170"/>
  </r>
  <r>
    <x v="313"/>
    <n v="130"/>
    <s v="Продажа"/>
    <x v="156"/>
  </r>
  <r>
    <x v="314"/>
    <n v="300"/>
    <s v="Продажа"/>
    <x v="100"/>
  </r>
  <r>
    <x v="315"/>
    <n v="290"/>
    <s v="Покупка"/>
    <x v="0"/>
  </r>
  <r>
    <x v="316"/>
    <n v="450"/>
    <s v="Покупка"/>
    <x v="42"/>
  </r>
  <r>
    <x v="317"/>
    <n v="410"/>
    <s v="Продажа"/>
    <x v="83"/>
  </r>
  <r>
    <x v="318"/>
    <n v="250"/>
    <s v="Продажа"/>
    <x v="160"/>
  </r>
  <r>
    <x v="318"/>
    <n v="600"/>
    <s v="Покупка"/>
    <x v="47"/>
  </r>
  <r>
    <x v="319"/>
    <n v="570"/>
    <s v="Покупка"/>
    <x v="3"/>
  </r>
  <r>
    <x v="320"/>
    <n v="720"/>
    <s v="Покупка"/>
    <x v="121"/>
  </r>
  <r>
    <x v="320"/>
    <n v="380"/>
    <s v="Продажа"/>
    <x v="60"/>
  </r>
  <r>
    <x v="321"/>
    <n v="1260"/>
    <s v="Продажа"/>
    <x v="171"/>
  </r>
  <r>
    <x v="321"/>
    <n v="690"/>
    <s v="Покупка"/>
    <x v="93"/>
  </r>
  <r>
    <x v="322"/>
    <n v="500"/>
    <s v="Продажа"/>
    <x v="53"/>
  </r>
  <r>
    <x v="323"/>
    <n v="540"/>
    <s v="Продажа"/>
    <x v="159"/>
  </r>
  <r>
    <x v="324"/>
    <n v="410"/>
    <s v="Покупка"/>
    <x v="8"/>
  </r>
  <r>
    <x v="325"/>
    <n v="200"/>
    <s v="Покупка"/>
    <x v="41"/>
  </r>
  <r>
    <x v="326"/>
    <n v="530"/>
    <s v="Продажа"/>
    <x v="150"/>
  </r>
  <r>
    <x v="326"/>
    <n v="350"/>
    <s v="Покупка"/>
    <x v="43"/>
  </r>
  <r>
    <x v="327"/>
    <n v="100"/>
    <s v="Покупка"/>
    <x v="172"/>
  </r>
  <r>
    <x v="328"/>
    <n v="390"/>
    <s v="Продажа"/>
    <x v="9"/>
  </r>
  <r>
    <x v="329"/>
    <n v="250"/>
    <s v="Продажа"/>
    <x v="160"/>
  </r>
  <r>
    <x v="329"/>
    <n v="100"/>
    <s v="Продажа"/>
    <x v="10"/>
  </r>
  <r>
    <x v="330"/>
    <n v="170"/>
    <s v="Покупка"/>
    <x v="88"/>
  </r>
  <r>
    <x v="331"/>
    <n v="260"/>
    <s v="Покупка"/>
    <x v="6"/>
  </r>
  <r>
    <x v="332"/>
    <n v="590"/>
    <s v="Покупка"/>
    <x v="62"/>
  </r>
  <r>
    <x v="332"/>
    <n v="420"/>
    <s v="Продажа"/>
    <x v="170"/>
  </r>
  <r>
    <x v="333"/>
    <n v="500"/>
    <s v="Продажа"/>
    <x v="53"/>
  </r>
  <r>
    <x v="334"/>
    <n v="740"/>
    <s v="Покупка"/>
    <x v="22"/>
  </r>
  <r>
    <x v="334"/>
    <n v="510"/>
    <s v="Продажа"/>
    <x v="157"/>
  </r>
  <r>
    <x v="335"/>
    <n v="380"/>
    <s v="Покупка"/>
    <x v="2"/>
  </r>
  <r>
    <x v="336"/>
    <n v="60"/>
    <s v="Продажа"/>
    <x v="64"/>
  </r>
  <r>
    <x v="337"/>
    <n v="750"/>
    <s v="Покупка"/>
    <x v="106"/>
  </r>
  <r>
    <x v="337"/>
    <n v="100"/>
    <s v="Покупка"/>
    <x v="172"/>
  </r>
  <r>
    <x v="338"/>
    <n v="400"/>
    <s v="Продажа"/>
    <x v="76"/>
  </r>
  <r>
    <x v="338"/>
    <n v="1000"/>
    <s v="Продажа"/>
    <x v="49"/>
  </r>
  <r>
    <x v="339"/>
    <n v="520"/>
    <s v="Покупка"/>
    <x v="143"/>
  </r>
  <r>
    <x v="339"/>
    <n v="110"/>
    <s v="Покупка"/>
    <x v="52"/>
  </r>
  <r>
    <x v="339"/>
    <n v="120"/>
    <s v="Продажа"/>
    <x v="56"/>
  </r>
  <r>
    <x v="339"/>
    <n v="130"/>
    <s v="Покупка"/>
    <x v="61"/>
  </r>
  <r>
    <x v="340"/>
    <n v="380"/>
    <s v="Покупка"/>
    <x v="2"/>
  </r>
  <r>
    <x v="341"/>
    <n v="650"/>
    <s v="Продажа"/>
    <x v="173"/>
  </r>
  <r>
    <x v="341"/>
    <n v="360"/>
    <s v="Покупка"/>
    <x v="38"/>
  </r>
  <r>
    <x v="342"/>
    <n v="440"/>
    <s v="Покупка"/>
    <x v="84"/>
  </r>
  <r>
    <x v="343"/>
    <n v="1100"/>
    <s v="Продажа"/>
    <x v="174"/>
  </r>
  <r>
    <x v="344"/>
    <n v="280"/>
    <s v="Покупка"/>
    <x v="75"/>
  </r>
  <r>
    <x v="344"/>
    <n v="260"/>
    <s v="Покупка"/>
    <x v="6"/>
  </r>
  <r>
    <x v="344"/>
    <n v="160"/>
    <s v="Продажа"/>
    <x v="139"/>
  </r>
  <r>
    <x v="344"/>
    <n v="410"/>
    <s v="Продажа"/>
    <x v="83"/>
  </r>
  <r>
    <x v="345"/>
    <n v="0"/>
    <m/>
    <x v="69"/>
  </r>
  <r>
    <x v="346"/>
    <n v="340"/>
    <s v="Покупка"/>
    <x v="99"/>
  </r>
  <r>
    <x v="347"/>
    <n v="370"/>
    <s v="Продажа"/>
    <x v="175"/>
  </r>
  <r>
    <x v="348"/>
    <n v="120"/>
    <s v="Продажа"/>
    <x v="56"/>
  </r>
  <r>
    <x v="349"/>
    <n v="0"/>
    <m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354" firstHeaderRow="1" firstDataRow="1" firstDataCol="1"/>
  <pivotFields count="4">
    <pivotField axis="axisRow" numFmtId="164" showAll="0" defaultSubtotal="0">
      <items count="350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</items>
    </pivotField>
    <pivotField showAll="0"/>
    <pivotField showAll="0"/>
    <pivotField dataField="1" showAll="0">
      <items count="177">
        <item x="165"/>
        <item x="72"/>
        <item x="146"/>
        <item x="66"/>
        <item x="149"/>
        <item x="155"/>
        <item x="122"/>
        <item x="92"/>
        <item x="166"/>
        <item x="98"/>
        <item x="105"/>
        <item x="152"/>
        <item x="171"/>
        <item x="103"/>
        <item x="119"/>
        <item x="147"/>
        <item x="158"/>
        <item x="108"/>
        <item x="23"/>
        <item x="174"/>
        <item x="95"/>
        <item x="104"/>
        <item x="130"/>
        <item x="81"/>
        <item x="49"/>
        <item x="115"/>
        <item x="164"/>
        <item x="18"/>
        <item x="110"/>
        <item x="94"/>
        <item x="5"/>
        <item x="151"/>
        <item x="117"/>
        <item x="78"/>
        <item x="33"/>
        <item x="111"/>
        <item x="59"/>
        <item x="127"/>
        <item x="144"/>
        <item x="48"/>
        <item x="173"/>
        <item x="30"/>
        <item x="137"/>
        <item x="17"/>
        <item x="85"/>
        <item x="89"/>
        <item x="124"/>
        <item x="102"/>
        <item x="134"/>
        <item x="162"/>
        <item x="79"/>
        <item x="159"/>
        <item x="150"/>
        <item x="24"/>
        <item x="157"/>
        <item x="53"/>
        <item x="4"/>
        <item x="169"/>
        <item x="13"/>
        <item x="27"/>
        <item x="167"/>
        <item x="107"/>
        <item x="170"/>
        <item x="83"/>
        <item x="76"/>
        <item x="9"/>
        <item x="60"/>
        <item x="175"/>
        <item x="140"/>
        <item x="132"/>
        <item x="113"/>
        <item x="12"/>
        <item x="29"/>
        <item x="73"/>
        <item x="100"/>
        <item x="39"/>
        <item x="142"/>
        <item x="126"/>
        <item x="160"/>
        <item x="63"/>
        <item x="51"/>
        <item x="44"/>
        <item x="168"/>
        <item x="163"/>
        <item x="120"/>
        <item x="114"/>
        <item x="35"/>
        <item x="139"/>
        <item x="161"/>
        <item x="138"/>
        <item x="156"/>
        <item x="56"/>
        <item x="125"/>
        <item x="10"/>
        <item x="46"/>
        <item x="19"/>
        <item x="153"/>
        <item x="64"/>
        <item x="68"/>
        <item x="55"/>
        <item x="25"/>
        <item x="109"/>
        <item x="91"/>
        <item x="69"/>
        <item x="135"/>
        <item x="145"/>
        <item x="15"/>
        <item x="32"/>
        <item x="37"/>
        <item x="28"/>
        <item x="45"/>
        <item x="1"/>
        <item x="172"/>
        <item x="52"/>
        <item x="129"/>
        <item x="61"/>
        <item x="141"/>
        <item x="14"/>
        <item x="97"/>
        <item x="88"/>
        <item x="71"/>
        <item x="67"/>
        <item x="41"/>
        <item x="87"/>
        <item x="34"/>
        <item x="7"/>
        <item x="116"/>
        <item x="16"/>
        <item x="6"/>
        <item x="101"/>
        <item x="75"/>
        <item x="0"/>
        <item x="133"/>
        <item x="80"/>
        <item x="50"/>
        <item x="20"/>
        <item x="99"/>
        <item x="43"/>
        <item x="38"/>
        <item x="112"/>
        <item x="2"/>
        <item x="40"/>
        <item x="82"/>
        <item x="8"/>
        <item x="58"/>
        <item x="84"/>
        <item x="42"/>
        <item x="96"/>
        <item x="70"/>
        <item x="148"/>
        <item x="86"/>
        <item x="54"/>
        <item x="31"/>
        <item x="143"/>
        <item x="74"/>
        <item x="36"/>
        <item x="21"/>
        <item x="128"/>
        <item x="3"/>
        <item x="57"/>
        <item x="62"/>
        <item x="47"/>
        <item x="26"/>
        <item x="154"/>
        <item x="65"/>
        <item x="131"/>
        <item x="118"/>
        <item x="136"/>
        <item x="77"/>
        <item x="93"/>
        <item x="11"/>
        <item x="90"/>
        <item x="121"/>
        <item x="123"/>
        <item x="22"/>
        <item x="106"/>
        <item t="default"/>
      </items>
    </pivotField>
  </pivotFields>
  <rowFields count="1">
    <field x="0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Items count="1">
    <i/>
  </colItems>
  <dataFields count="1">
    <dataField name="Сумма по полю Количество (net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СберБ_БО3R_1day_13102017_30102020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9"/>
  <sheetViews>
    <sheetView workbookViewId="0">
      <selection activeCell="K7" sqref="K7"/>
    </sheetView>
  </sheetViews>
  <sheetFormatPr defaultRowHeight="15" x14ac:dyDescent="0.25"/>
  <cols>
    <col min="1" max="1" width="10.140625" bestFit="1" customWidth="1"/>
    <col min="2" max="2" width="7.28515625" bestFit="1" customWidth="1"/>
    <col min="3" max="3" width="8" bestFit="1" customWidth="1"/>
    <col min="4" max="4" width="7.42578125" bestFit="1" customWidth="1"/>
    <col min="5" max="5" width="7.140625" bestFit="1" customWidth="1"/>
    <col min="6" max="6" width="8.42578125" bestFit="1" customWidth="1"/>
    <col min="7" max="7" width="7" bestFit="1" customWidth="1"/>
    <col min="8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43021</v>
      </c>
      <c r="B2">
        <v>0</v>
      </c>
      <c r="C2">
        <v>101</v>
      </c>
      <c r="D2">
        <v>101</v>
      </c>
      <c r="E2">
        <v>100.45</v>
      </c>
      <c r="F2">
        <v>100.45</v>
      </c>
      <c r="G2">
        <v>134833</v>
      </c>
      <c r="H2">
        <v>0</v>
      </c>
    </row>
    <row r="3" spans="1:8" x14ac:dyDescent="0.25">
      <c r="A3" s="1">
        <v>43024</v>
      </c>
      <c r="B3">
        <v>0</v>
      </c>
      <c r="C3">
        <v>100.73</v>
      </c>
      <c r="D3">
        <v>100.73</v>
      </c>
      <c r="E3">
        <v>100.5</v>
      </c>
      <c r="F3">
        <v>100.59</v>
      </c>
      <c r="G3">
        <v>214991</v>
      </c>
      <c r="H3">
        <v>0</v>
      </c>
    </row>
    <row r="4" spans="1:8" x14ac:dyDescent="0.25">
      <c r="A4" s="1">
        <v>43025</v>
      </c>
      <c r="B4">
        <v>0</v>
      </c>
      <c r="C4">
        <v>99.74</v>
      </c>
      <c r="D4">
        <v>100.69</v>
      </c>
      <c r="E4">
        <v>99.74</v>
      </c>
      <c r="F4">
        <v>100.59</v>
      </c>
      <c r="G4">
        <v>222290</v>
      </c>
      <c r="H4">
        <v>0</v>
      </c>
    </row>
    <row r="5" spans="1:8" x14ac:dyDescent="0.25">
      <c r="A5" s="1">
        <v>43026</v>
      </c>
      <c r="B5">
        <v>0</v>
      </c>
      <c r="C5">
        <v>99.74</v>
      </c>
      <c r="D5">
        <v>101</v>
      </c>
      <c r="E5">
        <v>99.74</v>
      </c>
      <c r="F5">
        <v>100.85</v>
      </c>
      <c r="G5">
        <v>614259</v>
      </c>
      <c r="H5">
        <v>0</v>
      </c>
    </row>
    <row r="6" spans="1:8" x14ac:dyDescent="0.25">
      <c r="A6" s="1">
        <v>43027</v>
      </c>
      <c r="B6">
        <v>0</v>
      </c>
      <c r="C6">
        <v>100.71</v>
      </c>
      <c r="D6">
        <v>101.05</v>
      </c>
      <c r="E6">
        <v>100.71</v>
      </c>
      <c r="F6">
        <v>101.05</v>
      </c>
      <c r="G6">
        <v>61337</v>
      </c>
      <c r="H6">
        <v>0</v>
      </c>
    </row>
    <row r="7" spans="1:8" x14ac:dyDescent="0.25">
      <c r="A7" s="1">
        <v>43028</v>
      </c>
      <c r="B7">
        <v>0</v>
      </c>
      <c r="C7">
        <v>101.1</v>
      </c>
      <c r="D7">
        <v>101.3</v>
      </c>
      <c r="E7">
        <v>101</v>
      </c>
      <c r="F7">
        <v>101.15</v>
      </c>
      <c r="G7">
        <v>396479</v>
      </c>
      <c r="H7">
        <v>0</v>
      </c>
    </row>
    <row r="8" spans="1:8" x14ac:dyDescent="0.25">
      <c r="A8" s="1">
        <v>43031</v>
      </c>
      <c r="B8">
        <v>0</v>
      </c>
      <c r="C8">
        <v>100.91</v>
      </c>
      <c r="D8">
        <v>101.5</v>
      </c>
      <c r="E8">
        <v>100.9</v>
      </c>
      <c r="F8">
        <v>101.03</v>
      </c>
      <c r="G8">
        <v>161871</v>
      </c>
      <c r="H8">
        <v>0</v>
      </c>
    </row>
    <row r="9" spans="1:8" x14ac:dyDescent="0.25">
      <c r="A9" s="1">
        <v>43032</v>
      </c>
      <c r="B9">
        <v>0</v>
      </c>
      <c r="C9">
        <v>101.21</v>
      </c>
      <c r="D9">
        <v>101.3</v>
      </c>
      <c r="E9">
        <v>101</v>
      </c>
      <c r="F9">
        <v>101.09</v>
      </c>
      <c r="G9">
        <v>67385</v>
      </c>
      <c r="H9">
        <v>0</v>
      </c>
    </row>
    <row r="10" spans="1:8" x14ac:dyDescent="0.25">
      <c r="A10" s="1">
        <v>43033</v>
      </c>
      <c r="B10">
        <v>0</v>
      </c>
      <c r="C10">
        <v>101.29</v>
      </c>
      <c r="D10">
        <v>101.3</v>
      </c>
      <c r="E10">
        <v>101</v>
      </c>
      <c r="F10">
        <v>101</v>
      </c>
      <c r="G10">
        <v>107761</v>
      </c>
      <c r="H10">
        <v>0</v>
      </c>
    </row>
    <row r="11" spans="1:8" x14ac:dyDescent="0.25">
      <c r="A11" s="1">
        <v>43034</v>
      </c>
      <c r="B11">
        <v>0</v>
      </c>
      <c r="C11">
        <v>101.28</v>
      </c>
      <c r="D11">
        <v>101.29</v>
      </c>
      <c r="E11">
        <v>101</v>
      </c>
      <c r="F11">
        <v>101.14</v>
      </c>
      <c r="G11">
        <v>32939</v>
      </c>
      <c r="H11">
        <v>0</v>
      </c>
    </row>
    <row r="12" spans="1:8" x14ac:dyDescent="0.25">
      <c r="A12" s="1">
        <v>43035</v>
      </c>
      <c r="B12">
        <v>0</v>
      </c>
      <c r="C12">
        <v>101.28</v>
      </c>
      <c r="D12">
        <v>101.29</v>
      </c>
      <c r="E12">
        <v>100.8</v>
      </c>
      <c r="F12">
        <v>101.08</v>
      </c>
      <c r="G12">
        <v>465370</v>
      </c>
      <c r="H12">
        <v>0</v>
      </c>
    </row>
    <row r="13" spans="1:8" x14ac:dyDescent="0.25">
      <c r="A13" s="1">
        <v>43038</v>
      </c>
      <c r="B13">
        <v>0</v>
      </c>
      <c r="C13">
        <v>101</v>
      </c>
      <c r="D13">
        <v>101.09</v>
      </c>
      <c r="E13">
        <v>100.8</v>
      </c>
      <c r="F13">
        <v>101</v>
      </c>
      <c r="G13">
        <v>193425</v>
      </c>
      <c r="H13">
        <v>0</v>
      </c>
    </row>
    <row r="14" spans="1:8" x14ac:dyDescent="0.25">
      <c r="A14" s="1">
        <v>43039</v>
      </c>
      <c r="B14">
        <v>0</v>
      </c>
      <c r="C14">
        <v>101</v>
      </c>
      <c r="D14">
        <v>101</v>
      </c>
      <c r="E14">
        <v>100.92</v>
      </c>
      <c r="F14">
        <v>100.98</v>
      </c>
      <c r="G14">
        <v>300544</v>
      </c>
      <c r="H14">
        <v>0</v>
      </c>
    </row>
    <row r="15" spans="1:8" x14ac:dyDescent="0.25">
      <c r="A15" s="1">
        <v>43040</v>
      </c>
      <c r="B15">
        <v>0</v>
      </c>
      <c r="C15">
        <v>101.1</v>
      </c>
      <c r="D15">
        <v>101.1</v>
      </c>
      <c r="E15">
        <v>100.9</v>
      </c>
      <c r="F15">
        <v>101.07</v>
      </c>
      <c r="G15">
        <v>55443</v>
      </c>
      <c r="H15">
        <v>0</v>
      </c>
    </row>
    <row r="16" spans="1:8" x14ac:dyDescent="0.25">
      <c r="A16" s="1">
        <v>43041</v>
      </c>
      <c r="B16">
        <v>0</v>
      </c>
      <c r="C16">
        <v>101.2</v>
      </c>
      <c r="D16">
        <v>101.2</v>
      </c>
      <c r="E16">
        <v>100.86</v>
      </c>
      <c r="F16">
        <v>101.1</v>
      </c>
      <c r="G16">
        <v>36908</v>
      </c>
      <c r="H16">
        <v>0</v>
      </c>
    </row>
    <row r="17" spans="1:8" x14ac:dyDescent="0.25">
      <c r="A17" s="1">
        <v>43042</v>
      </c>
      <c r="B17">
        <v>0</v>
      </c>
      <c r="C17">
        <v>101.25</v>
      </c>
      <c r="D17">
        <v>101.3</v>
      </c>
      <c r="E17">
        <v>100.94</v>
      </c>
      <c r="F17">
        <v>101.24</v>
      </c>
      <c r="G17">
        <v>5783</v>
      </c>
      <c r="H17">
        <v>0</v>
      </c>
    </row>
    <row r="18" spans="1:8" x14ac:dyDescent="0.25">
      <c r="A18" s="1">
        <v>43046</v>
      </c>
      <c r="B18">
        <v>0</v>
      </c>
      <c r="C18">
        <v>101.25</v>
      </c>
      <c r="D18">
        <v>101.25</v>
      </c>
      <c r="E18">
        <v>101</v>
      </c>
      <c r="F18">
        <v>101.15</v>
      </c>
      <c r="G18">
        <v>216386</v>
      </c>
      <c r="H18">
        <v>0</v>
      </c>
    </row>
    <row r="19" spans="1:8" x14ac:dyDescent="0.25">
      <c r="A19" s="1">
        <v>43047</v>
      </c>
      <c r="B19">
        <v>0</v>
      </c>
      <c r="C19">
        <v>101.09</v>
      </c>
      <c r="D19">
        <v>101.2</v>
      </c>
      <c r="E19">
        <v>101.09</v>
      </c>
      <c r="F19">
        <v>101.2</v>
      </c>
      <c r="G19">
        <v>18212</v>
      </c>
      <c r="H19">
        <v>0</v>
      </c>
    </row>
    <row r="20" spans="1:8" x14ac:dyDescent="0.25">
      <c r="A20" s="1">
        <v>43048</v>
      </c>
      <c r="B20">
        <v>0</v>
      </c>
      <c r="C20">
        <v>101</v>
      </c>
      <c r="D20">
        <v>101.25</v>
      </c>
      <c r="E20">
        <v>101</v>
      </c>
      <c r="F20">
        <v>101.17</v>
      </c>
      <c r="G20">
        <v>72291</v>
      </c>
      <c r="H20">
        <v>0</v>
      </c>
    </row>
    <row r="21" spans="1:8" x14ac:dyDescent="0.25">
      <c r="A21" s="1">
        <v>43049</v>
      </c>
      <c r="B21">
        <v>0</v>
      </c>
      <c r="C21">
        <v>97.93</v>
      </c>
      <c r="D21">
        <v>101.23</v>
      </c>
      <c r="E21">
        <v>97.93</v>
      </c>
      <c r="F21">
        <v>101.16</v>
      </c>
      <c r="G21">
        <v>46533</v>
      </c>
      <c r="H21">
        <v>0</v>
      </c>
    </row>
    <row r="22" spans="1:8" x14ac:dyDescent="0.25">
      <c r="A22" s="1">
        <v>43052</v>
      </c>
      <c r="B22">
        <v>0</v>
      </c>
      <c r="C22">
        <v>101.2</v>
      </c>
      <c r="D22">
        <v>101.2</v>
      </c>
      <c r="E22">
        <v>101.1</v>
      </c>
      <c r="F22">
        <v>101.15</v>
      </c>
      <c r="G22">
        <v>37338</v>
      </c>
      <c r="H22">
        <v>0</v>
      </c>
    </row>
    <row r="23" spans="1:8" x14ac:dyDescent="0.25">
      <c r="A23" s="1">
        <v>43053</v>
      </c>
      <c r="B23">
        <v>0</v>
      </c>
      <c r="C23">
        <v>99.53</v>
      </c>
      <c r="D23">
        <v>101.2</v>
      </c>
      <c r="E23">
        <v>99.53</v>
      </c>
      <c r="F23">
        <v>101.09</v>
      </c>
      <c r="G23">
        <v>12164</v>
      </c>
      <c r="H23">
        <v>0</v>
      </c>
    </row>
    <row r="24" spans="1:8" x14ac:dyDescent="0.25">
      <c r="A24" s="1">
        <v>43054</v>
      </c>
      <c r="B24">
        <v>0</v>
      </c>
      <c r="C24">
        <v>99.43</v>
      </c>
      <c r="D24">
        <v>101.1</v>
      </c>
      <c r="E24">
        <v>99.43</v>
      </c>
      <c r="F24">
        <v>100.9</v>
      </c>
      <c r="G24">
        <v>57039</v>
      </c>
      <c r="H24">
        <v>0</v>
      </c>
    </row>
    <row r="25" spans="1:8" x14ac:dyDescent="0.25">
      <c r="A25" s="1">
        <v>43055</v>
      </c>
      <c r="B25">
        <v>0</v>
      </c>
      <c r="C25">
        <v>101.09</v>
      </c>
      <c r="D25">
        <v>101.1</v>
      </c>
      <c r="E25">
        <v>100.9</v>
      </c>
      <c r="F25">
        <v>101.09</v>
      </c>
      <c r="G25">
        <v>57354</v>
      </c>
      <c r="H25">
        <v>0</v>
      </c>
    </row>
    <row r="26" spans="1:8" x14ac:dyDescent="0.25">
      <c r="A26" s="1">
        <v>43056</v>
      </c>
      <c r="B26">
        <v>0</v>
      </c>
      <c r="C26">
        <v>101.08</v>
      </c>
      <c r="D26">
        <v>101.1</v>
      </c>
      <c r="E26">
        <v>101.07</v>
      </c>
      <c r="F26">
        <v>101.07</v>
      </c>
      <c r="G26">
        <v>83299</v>
      </c>
      <c r="H26">
        <v>0</v>
      </c>
    </row>
    <row r="27" spans="1:8" x14ac:dyDescent="0.25">
      <c r="A27" s="1">
        <v>43059</v>
      </c>
      <c r="B27">
        <v>0</v>
      </c>
      <c r="C27">
        <v>100.98</v>
      </c>
      <c r="D27">
        <v>101.09</v>
      </c>
      <c r="E27">
        <v>100.95</v>
      </c>
      <c r="F27">
        <v>101</v>
      </c>
      <c r="G27">
        <v>40561</v>
      </c>
      <c r="H27">
        <v>0</v>
      </c>
    </row>
    <row r="28" spans="1:8" x14ac:dyDescent="0.25">
      <c r="A28" s="1">
        <v>43060</v>
      </c>
      <c r="B28">
        <v>0</v>
      </c>
      <c r="C28">
        <v>100.99</v>
      </c>
      <c r="D28">
        <v>101.09</v>
      </c>
      <c r="E28">
        <v>100.99</v>
      </c>
      <c r="F28">
        <v>101</v>
      </c>
      <c r="G28">
        <v>20228</v>
      </c>
      <c r="H28">
        <v>0</v>
      </c>
    </row>
    <row r="29" spans="1:8" x14ac:dyDescent="0.25">
      <c r="A29" s="1">
        <v>43061</v>
      </c>
      <c r="B29">
        <v>0</v>
      </c>
      <c r="C29">
        <v>101.09</v>
      </c>
      <c r="D29">
        <v>101.09</v>
      </c>
      <c r="E29">
        <v>100.97</v>
      </c>
      <c r="F29">
        <v>101.04</v>
      </c>
      <c r="G29">
        <v>31174</v>
      </c>
      <c r="H29">
        <v>0</v>
      </c>
    </row>
    <row r="30" spans="1:8" x14ac:dyDescent="0.25">
      <c r="A30" s="1">
        <v>43062</v>
      </c>
      <c r="B30">
        <v>0</v>
      </c>
      <c r="C30">
        <v>101.04</v>
      </c>
      <c r="D30">
        <v>101.04</v>
      </c>
      <c r="E30">
        <v>100.9</v>
      </c>
      <c r="F30">
        <v>101.02</v>
      </c>
      <c r="G30">
        <v>31109</v>
      </c>
      <c r="H30">
        <v>0</v>
      </c>
    </row>
    <row r="31" spans="1:8" x14ac:dyDescent="0.25">
      <c r="A31" s="1">
        <v>43063</v>
      </c>
      <c r="B31">
        <v>0</v>
      </c>
      <c r="C31">
        <v>101.03</v>
      </c>
      <c r="D31">
        <v>101.03</v>
      </c>
      <c r="E31">
        <v>100.91</v>
      </c>
      <c r="F31">
        <v>101</v>
      </c>
      <c r="G31">
        <v>13930</v>
      </c>
      <c r="H31">
        <v>0</v>
      </c>
    </row>
    <row r="32" spans="1:8" x14ac:dyDescent="0.25">
      <c r="A32" s="1">
        <v>43066</v>
      </c>
      <c r="B32">
        <v>0</v>
      </c>
      <c r="C32">
        <v>100.91</v>
      </c>
      <c r="D32">
        <v>101.02</v>
      </c>
      <c r="E32">
        <v>100.85</v>
      </c>
      <c r="F32">
        <v>101</v>
      </c>
      <c r="G32">
        <v>61511</v>
      </c>
      <c r="H32">
        <v>0</v>
      </c>
    </row>
    <row r="33" spans="1:8" x14ac:dyDescent="0.25">
      <c r="A33" s="1">
        <v>43067</v>
      </c>
      <c r="B33">
        <v>0</v>
      </c>
      <c r="C33">
        <v>101.02</v>
      </c>
      <c r="D33">
        <v>101.03</v>
      </c>
      <c r="E33">
        <v>100.95</v>
      </c>
      <c r="F33">
        <v>101.03</v>
      </c>
      <c r="G33">
        <v>25039</v>
      </c>
      <c r="H33">
        <v>0</v>
      </c>
    </row>
    <row r="34" spans="1:8" x14ac:dyDescent="0.25">
      <c r="A34" s="1">
        <v>43068</v>
      </c>
      <c r="B34">
        <v>0</v>
      </c>
      <c r="C34">
        <v>101.05</v>
      </c>
      <c r="D34">
        <v>101.05</v>
      </c>
      <c r="E34">
        <v>101</v>
      </c>
      <c r="F34">
        <v>101</v>
      </c>
      <c r="G34">
        <v>57264</v>
      </c>
      <c r="H34">
        <v>0</v>
      </c>
    </row>
    <row r="35" spans="1:8" x14ac:dyDescent="0.25">
      <c r="A35" s="1">
        <v>43069</v>
      </c>
      <c r="B35">
        <v>0</v>
      </c>
      <c r="C35">
        <v>101.04</v>
      </c>
      <c r="D35">
        <v>101.04</v>
      </c>
      <c r="E35">
        <v>100.98</v>
      </c>
      <c r="F35">
        <v>100.99</v>
      </c>
      <c r="G35">
        <v>38143</v>
      </c>
      <c r="H35">
        <v>0</v>
      </c>
    </row>
    <row r="36" spans="1:8" x14ac:dyDescent="0.25">
      <c r="A36" s="1">
        <v>43070</v>
      </c>
      <c r="B36">
        <v>0</v>
      </c>
      <c r="C36">
        <v>101</v>
      </c>
      <c r="D36">
        <v>101</v>
      </c>
      <c r="E36">
        <v>100.9</v>
      </c>
      <c r="F36">
        <v>101</v>
      </c>
      <c r="G36">
        <v>33727</v>
      </c>
      <c r="H36">
        <v>0</v>
      </c>
    </row>
    <row r="37" spans="1:8" x14ac:dyDescent="0.25">
      <c r="A37" s="1">
        <v>43073</v>
      </c>
      <c r="B37">
        <v>0</v>
      </c>
      <c r="C37">
        <v>101.04</v>
      </c>
      <c r="D37">
        <v>101.04</v>
      </c>
      <c r="E37">
        <v>100.85</v>
      </c>
      <c r="F37">
        <v>101.02</v>
      </c>
      <c r="G37">
        <v>40311</v>
      </c>
      <c r="H37">
        <v>0</v>
      </c>
    </row>
    <row r="38" spans="1:8" x14ac:dyDescent="0.25">
      <c r="A38" s="1">
        <v>43074</v>
      </c>
      <c r="B38">
        <v>0</v>
      </c>
      <c r="C38">
        <v>101.04</v>
      </c>
      <c r="D38">
        <v>101.04</v>
      </c>
      <c r="E38">
        <v>100.7</v>
      </c>
      <c r="F38">
        <v>100.86</v>
      </c>
      <c r="G38">
        <v>36868</v>
      </c>
      <c r="H38">
        <v>0</v>
      </c>
    </row>
    <row r="39" spans="1:8" x14ac:dyDescent="0.25">
      <c r="A39" s="1">
        <v>43075</v>
      </c>
      <c r="B39">
        <v>0</v>
      </c>
      <c r="C39">
        <v>101</v>
      </c>
      <c r="D39">
        <v>101</v>
      </c>
      <c r="E39">
        <v>101</v>
      </c>
      <c r="F39">
        <v>101</v>
      </c>
      <c r="G39">
        <v>21153</v>
      </c>
      <c r="H39">
        <v>0</v>
      </c>
    </row>
    <row r="40" spans="1:8" x14ac:dyDescent="0.25">
      <c r="A40" s="1">
        <v>43076</v>
      </c>
      <c r="B40">
        <v>0</v>
      </c>
      <c r="C40">
        <v>101</v>
      </c>
      <c r="D40">
        <v>101.2</v>
      </c>
      <c r="E40">
        <v>101</v>
      </c>
      <c r="F40">
        <v>101.2</v>
      </c>
      <c r="G40">
        <v>74011</v>
      </c>
      <c r="H40">
        <v>0</v>
      </c>
    </row>
    <row r="41" spans="1:8" x14ac:dyDescent="0.25">
      <c r="A41" s="1">
        <v>43077</v>
      </c>
      <c r="B41">
        <v>0</v>
      </c>
      <c r="C41">
        <v>101.2</v>
      </c>
      <c r="D41">
        <v>101.3</v>
      </c>
      <c r="E41">
        <v>101.04</v>
      </c>
      <c r="F41">
        <v>101.3</v>
      </c>
      <c r="G41">
        <v>37256</v>
      </c>
      <c r="H41">
        <v>0</v>
      </c>
    </row>
    <row r="42" spans="1:8" x14ac:dyDescent="0.25">
      <c r="A42" s="1">
        <v>43080</v>
      </c>
      <c r="B42">
        <v>0</v>
      </c>
      <c r="C42">
        <v>101.1</v>
      </c>
      <c r="D42">
        <v>101.3</v>
      </c>
      <c r="E42">
        <v>101</v>
      </c>
      <c r="F42">
        <v>101.2</v>
      </c>
      <c r="G42">
        <v>20465</v>
      </c>
      <c r="H42">
        <v>0</v>
      </c>
    </row>
    <row r="43" spans="1:8" x14ac:dyDescent="0.25">
      <c r="A43" s="1">
        <v>43081</v>
      </c>
      <c r="B43">
        <v>0</v>
      </c>
      <c r="C43">
        <v>101.2</v>
      </c>
      <c r="D43">
        <v>101.25</v>
      </c>
      <c r="E43">
        <v>101.06</v>
      </c>
      <c r="F43">
        <v>101.2</v>
      </c>
      <c r="G43">
        <v>29618</v>
      </c>
      <c r="H43">
        <v>0</v>
      </c>
    </row>
    <row r="44" spans="1:8" x14ac:dyDescent="0.25">
      <c r="A44" s="1">
        <v>43082</v>
      </c>
      <c r="B44">
        <v>0</v>
      </c>
      <c r="C44">
        <v>101.25</v>
      </c>
      <c r="D44">
        <v>101.25</v>
      </c>
      <c r="E44">
        <v>101</v>
      </c>
      <c r="F44">
        <v>101.25</v>
      </c>
      <c r="G44">
        <v>31156</v>
      </c>
      <c r="H44">
        <v>0</v>
      </c>
    </row>
    <row r="45" spans="1:8" x14ac:dyDescent="0.25">
      <c r="A45" s="1">
        <v>43083</v>
      </c>
      <c r="B45">
        <v>0</v>
      </c>
      <c r="C45">
        <v>99.26</v>
      </c>
      <c r="D45">
        <v>101.4</v>
      </c>
      <c r="E45">
        <v>99.26</v>
      </c>
      <c r="F45">
        <v>101.35</v>
      </c>
      <c r="G45">
        <v>74938</v>
      </c>
      <c r="H45">
        <v>0</v>
      </c>
    </row>
    <row r="46" spans="1:8" x14ac:dyDescent="0.25">
      <c r="A46" s="1">
        <v>43084</v>
      </c>
      <c r="B46">
        <v>0</v>
      </c>
      <c r="C46">
        <v>98</v>
      </c>
      <c r="D46">
        <v>101.4</v>
      </c>
      <c r="E46">
        <v>98</v>
      </c>
      <c r="F46">
        <v>101.4</v>
      </c>
      <c r="G46">
        <v>25468</v>
      </c>
      <c r="H46">
        <v>0</v>
      </c>
    </row>
    <row r="47" spans="1:8" x14ac:dyDescent="0.25">
      <c r="A47" s="1">
        <v>43087</v>
      </c>
      <c r="B47">
        <v>0</v>
      </c>
      <c r="C47">
        <v>100.72</v>
      </c>
      <c r="D47">
        <v>103.43</v>
      </c>
      <c r="E47">
        <v>100.72</v>
      </c>
      <c r="F47">
        <v>101.7</v>
      </c>
      <c r="G47">
        <v>37901</v>
      </c>
      <c r="H47">
        <v>0</v>
      </c>
    </row>
    <row r="48" spans="1:8" x14ac:dyDescent="0.25">
      <c r="A48" s="1">
        <v>43088</v>
      </c>
      <c r="B48">
        <v>0</v>
      </c>
      <c r="C48">
        <v>97.76</v>
      </c>
      <c r="D48">
        <v>101.9</v>
      </c>
      <c r="E48">
        <v>97.76</v>
      </c>
      <c r="F48">
        <v>101.87</v>
      </c>
      <c r="G48">
        <v>119085</v>
      </c>
      <c r="H48">
        <v>0</v>
      </c>
    </row>
    <row r="49" spans="1:8" x14ac:dyDescent="0.25">
      <c r="A49" s="1">
        <v>43089</v>
      </c>
      <c r="B49">
        <v>0</v>
      </c>
      <c r="C49">
        <v>98.06</v>
      </c>
      <c r="D49">
        <v>101.9</v>
      </c>
      <c r="E49">
        <v>98.06</v>
      </c>
      <c r="F49">
        <v>101.5</v>
      </c>
      <c r="G49">
        <v>58900</v>
      </c>
      <c r="H49">
        <v>0</v>
      </c>
    </row>
    <row r="50" spans="1:8" x14ac:dyDescent="0.25">
      <c r="A50" s="1">
        <v>43090</v>
      </c>
      <c r="B50">
        <v>0</v>
      </c>
      <c r="C50">
        <v>98.25</v>
      </c>
      <c r="D50">
        <v>101.9</v>
      </c>
      <c r="E50">
        <v>98.25</v>
      </c>
      <c r="F50">
        <v>101.9</v>
      </c>
      <c r="G50">
        <v>24077</v>
      </c>
      <c r="H50">
        <v>0</v>
      </c>
    </row>
    <row r="51" spans="1:8" x14ac:dyDescent="0.25">
      <c r="A51" s="1">
        <v>43091</v>
      </c>
      <c r="B51">
        <v>0</v>
      </c>
      <c r="C51">
        <v>98.28</v>
      </c>
      <c r="D51">
        <v>101.9</v>
      </c>
      <c r="E51">
        <v>98.28</v>
      </c>
      <c r="F51">
        <v>101.85</v>
      </c>
      <c r="G51">
        <v>42231</v>
      </c>
      <c r="H51">
        <v>0</v>
      </c>
    </row>
    <row r="52" spans="1:8" x14ac:dyDescent="0.25">
      <c r="A52" s="1">
        <v>43094</v>
      </c>
      <c r="B52">
        <v>0</v>
      </c>
      <c r="C52">
        <v>98.3</v>
      </c>
      <c r="D52">
        <v>102.5</v>
      </c>
      <c r="E52">
        <v>98.3</v>
      </c>
      <c r="F52">
        <v>101.9</v>
      </c>
      <c r="G52">
        <v>46222</v>
      </c>
      <c r="H52">
        <v>0</v>
      </c>
    </row>
    <row r="53" spans="1:8" x14ac:dyDescent="0.25">
      <c r="A53" s="1">
        <v>43095</v>
      </c>
      <c r="B53">
        <v>0</v>
      </c>
      <c r="C53">
        <v>99.47</v>
      </c>
      <c r="D53">
        <v>101.9</v>
      </c>
      <c r="E53">
        <v>99.47</v>
      </c>
      <c r="F53">
        <v>101.87</v>
      </c>
      <c r="G53">
        <v>117904</v>
      </c>
      <c r="H53">
        <v>0</v>
      </c>
    </row>
    <row r="54" spans="1:8" x14ac:dyDescent="0.25">
      <c r="A54" s="1">
        <v>43096</v>
      </c>
      <c r="B54">
        <v>0</v>
      </c>
      <c r="C54">
        <v>102.91</v>
      </c>
      <c r="D54">
        <v>102.91</v>
      </c>
      <c r="E54">
        <v>101.76</v>
      </c>
      <c r="F54">
        <v>101.85</v>
      </c>
      <c r="G54">
        <v>29405</v>
      </c>
      <c r="H54">
        <v>0</v>
      </c>
    </row>
    <row r="55" spans="1:8" x14ac:dyDescent="0.25">
      <c r="A55" s="1">
        <v>43097</v>
      </c>
      <c r="B55">
        <v>0</v>
      </c>
      <c r="C55">
        <v>103.2</v>
      </c>
      <c r="D55">
        <v>103.2</v>
      </c>
      <c r="E55">
        <v>101.85</v>
      </c>
      <c r="F55">
        <v>101.9</v>
      </c>
      <c r="G55">
        <v>241003</v>
      </c>
      <c r="H55">
        <v>0</v>
      </c>
    </row>
    <row r="56" spans="1:8" x14ac:dyDescent="0.25">
      <c r="A56" s="1">
        <v>43098</v>
      </c>
      <c r="B56">
        <v>0</v>
      </c>
      <c r="C56">
        <v>102</v>
      </c>
      <c r="D56">
        <v>102</v>
      </c>
      <c r="E56">
        <v>101.9</v>
      </c>
      <c r="F56">
        <v>101.99</v>
      </c>
      <c r="G56">
        <v>137458</v>
      </c>
      <c r="H56">
        <v>0</v>
      </c>
    </row>
    <row r="57" spans="1:8" x14ac:dyDescent="0.25">
      <c r="A57" s="1">
        <v>43103</v>
      </c>
      <c r="B57">
        <v>0</v>
      </c>
      <c r="C57">
        <v>102.21</v>
      </c>
      <c r="D57">
        <v>102.32</v>
      </c>
      <c r="E57">
        <v>101.93</v>
      </c>
      <c r="F57">
        <v>101.93</v>
      </c>
      <c r="G57">
        <v>203</v>
      </c>
      <c r="H57">
        <v>0</v>
      </c>
    </row>
    <row r="58" spans="1:8" x14ac:dyDescent="0.25">
      <c r="A58" s="1">
        <v>43104</v>
      </c>
      <c r="B58">
        <v>0</v>
      </c>
      <c r="C58">
        <v>102.19</v>
      </c>
      <c r="D58">
        <v>102.26</v>
      </c>
      <c r="E58">
        <v>102.19</v>
      </c>
      <c r="F58">
        <v>102.26</v>
      </c>
      <c r="G58">
        <v>167</v>
      </c>
      <c r="H58">
        <v>0</v>
      </c>
    </row>
    <row r="59" spans="1:8" x14ac:dyDescent="0.25">
      <c r="A59" s="1">
        <v>43105</v>
      </c>
      <c r="B59">
        <v>0</v>
      </c>
      <c r="C59">
        <v>102.07</v>
      </c>
      <c r="D59">
        <v>102.2</v>
      </c>
      <c r="E59">
        <v>101.9</v>
      </c>
      <c r="F59">
        <v>102.18</v>
      </c>
      <c r="G59">
        <v>1064</v>
      </c>
      <c r="H59">
        <v>0</v>
      </c>
    </row>
    <row r="60" spans="1:8" x14ac:dyDescent="0.25">
      <c r="A60" s="1">
        <v>43109</v>
      </c>
      <c r="B60">
        <v>0</v>
      </c>
      <c r="C60">
        <v>101.96</v>
      </c>
      <c r="D60">
        <v>102.2</v>
      </c>
      <c r="E60">
        <v>101.96</v>
      </c>
      <c r="F60">
        <v>102.2</v>
      </c>
      <c r="G60">
        <v>2336</v>
      </c>
      <c r="H60">
        <v>0</v>
      </c>
    </row>
    <row r="61" spans="1:8" x14ac:dyDescent="0.25">
      <c r="A61" s="1">
        <v>43110</v>
      </c>
      <c r="B61">
        <v>0</v>
      </c>
      <c r="C61">
        <v>102.25</v>
      </c>
      <c r="D61">
        <v>102.25</v>
      </c>
      <c r="E61">
        <v>102.06</v>
      </c>
      <c r="F61">
        <v>102.25</v>
      </c>
      <c r="G61">
        <v>66748</v>
      </c>
      <c r="H61">
        <v>0</v>
      </c>
    </row>
    <row r="62" spans="1:8" x14ac:dyDescent="0.25">
      <c r="A62" s="1">
        <v>43111</v>
      </c>
      <c r="B62">
        <v>0</v>
      </c>
      <c r="C62">
        <v>102.25</v>
      </c>
      <c r="D62">
        <v>102.25</v>
      </c>
      <c r="E62">
        <v>100.99</v>
      </c>
      <c r="F62">
        <v>101.99</v>
      </c>
      <c r="G62">
        <v>218924</v>
      </c>
      <c r="H62">
        <v>0</v>
      </c>
    </row>
    <row r="63" spans="1:8" x14ac:dyDescent="0.25">
      <c r="A63" s="1">
        <v>43112</v>
      </c>
      <c r="B63">
        <v>0</v>
      </c>
      <c r="C63">
        <v>101.01</v>
      </c>
      <c r="D63">
        <v>101.99</v>
      </c>
      <c r="E63">
        <v>101.01</v>
      </c>
      <c r="F63">
        <v>101.99</v>
      </c>
      <c r="G63">
        <v>29000</v>
      </c>
      <c r="H63">
        <v>0</v>
      </c>
    </row>
    <row r="64" spans="1:8" x14ac:dyDescent="0.25">
      <c r="A64" s="1">
        <v>43115</v>
      </c>
      <c r="B64">
        <v>0</v>
      </c>
      <c r="C64">
        <v>101.99</v>
      </c>
      <c r="D64">
        <v>101.99</v>
      </c>
      <c r="E64">
        <v>101.51</v>
      </c>
      <c r="F64">
        <v>101.98</v>
      </c>
      <c r="G64">
        <v>18118</v>
      </c>
      <c r="H64">
        <v>0</v>
      </c>
    </row>
    <row r="65" spans="1:8" x14ac:dyDescent="0.25">
      <c r="A65" s="1">
        <v>43116</v>
      </c>
      <c r="B65">
        <v>0</v>
      </c>
      <c r="C65">
        <v>101.99</v>
      </c>
      <c r="D65">
        <v>102</v>
      </c>
      <c r="E65">
        <v>101.97</v>
      </c>
      <c r="F65">
        <v>101.99</v>
      </c>
      <c r="G65">
        <v>11077</v>
      </c>
      <c r="H65">
        <v>0</v>
      </c>
    </row>
    <row r="66" spans="1:8" x14ac:dyDescent="0.25">
      <c r="A66" s="1">
        <v>43117</v>
      </c>
      <c r="B66">
        <v>0</v>
      </c>
      <c r="C66">
        <v>102</v>
      </c>
      <c r="D66">
        <v>102.1</v>
      </c>
      <c r="E66">
        <v>101.01</v>
      </c>
      <c r="F66">
        <v>102</v>
      </c>
      <c r="G66">
        <v>75959</v>
      </c>
      <c r="H66">
        <v>0</v>
      </c>
    </row>
    <row r="67" spans="1:8" x14ac:dyDescent="0.25">
      <c r="A67" s="1">
        <v>43118</v>
      </c>
      <c r="B67">
        <v>0</v>
      </c>
      <c r="C67">
        <v>101.8</v>
      </c>
      <c r="D67">
        <v>102</v>
      </c>
      <c r="E67">
        <v>101.5</v>
      </c>
      <c r="F67">
        <v>101.99</v>
      </c>
      <c r="G67">
        <v>23184</v>
      </c>
      <c r="H67">
        <v>0</v>
      </c>
    </row>
    <row r="68" spans="1:8" x14ac:dyDescent="0.25">
      <c r="A68" s="1">
        <v>43119</v>
      </c>
      <c r="B68">
        <v>0</v>
      </c>
      <c r="C68">
        <v>101.91</v>
      </c>
      <c r="D68">
        <v>102</v>
      </c>
      <c r="E68">
        <v>101.76</v>
      </c>
      <c r="F68">
        <v>102</v>
      </c>
      <c r="G68">
        <v>10475</v>
      </c>
      <c r="H68">
        <v>0</v>
      </c>
    </row>
    <row r="69" spans="1:8" x14ac:dyDescent="0.25">
      <c r="A69" s="1">
        <v>43122</v>
      </c>
      <c r="B69">
        <v>0</v>
      </c>
      <c r="C69">
        <v>101.99</v>
      </c>
      <c r="D69">
        <v>102</v>
      </c>
      <c r="E69">
        <v>101.2</v>
      </c>
      <c r="F69">
        <v>101.99</v>
      </c>
      <c r="G69">
        <v>31779</v>
      </c>
      <c r="H69">
        <v>0</v>
      </c>
    </row>
    <row r="70" spans="1:8" x14ac:dyDescent="0.25">
      <c r="A70" s="1">
        <v>43123</v>
      </c>
      <c r="B70">
        <v>0</v>
      </c>
      <c r="C70">
        <v>101.99</v>
      </c>
      <c r="D70">
        <v>102.15</v>
      </c>
      <c r="E70">
        <v>101.96</v>
      </c>
      <c r="F70">
        <v>101.97</v>
      </c>
      <c r="G70">
        <v>45559</v>
      </c>
      <c r="H70">
        <v>0</v>
      </c>
    </row>
    <row r="71" spans="1:8" x14ac:dyDescent="0.25">
      <c r="A71" s="1">
        <v>43124</v>
      </c>
      <c r="B71">
        <v>0</v>
      </c>
      <c r="C71">
        <v>102</v>
      </c>
      <c r="D71">
        <v>102</v>
      </c>
      <c r="E71">
        <v>101.57</v>
      </c>
      <c r="F71">
        <v>102</v>
      </c>
      <c r="G71">
        <v>54811</v>
      </c>
      <c r="H71">
        <v>0</v>
      </c>
    </row>
    <row r="72" spans="1:8" x14ac:dyDescent="0.25">
      <c r="A72" s="1">
        <v>43125</v>
      </c>
      <c r="B72">
        <v>0</v>
      </c>
      <c r="C72">
        <v>102</v>
      </c>
      <c r="D72">
        <v>102</v>
      </c>
      <c r="E72">
        <v>101.25</v>
      </c>
      <c r="F72">
        <v>102</v>
      </c>
      <c r="G72">
        <v>31976</v>
      </c>
      <c r="H72">
        <v>0</v>
      </c>
    </row>
    <row r="73" spans="1:8" x14ac:dyDescent="0.25">
      <c r="A73" s="1">
        <v>43126</v>
      </c>
      <c r="B73">
        <v>0</v>
      </c>
      <c r="C73">
        <v>102</v>
      </c>
      <c r="D73">
        <v>102</v>
      </c>
      <c r="E73">
        <v>101.35</v>
      </c>
      <c r="F73">
        <v>101.99</v>
      </c>
      <c r="G73">
        <v>50815</v>
      </c>
      <c r="H73">
        <v>0</v>
      </c>
    </row>
    <row r="74" spans="1:8" x14ac:dyDescent="0.25">
      <c r="A74" s="1">
        <v>43129</v>
      </c>
      <c r="B74">
        <v>0</v>
      </c>
      <c r="C74">
        <v>102</v>
      </c>
      <c r="D74">
        <v>102</v>
      </c>
      <c r="E74">
        <v>101.76</v>
      </c>
      <c r="F74">
        <v>102</v>
      </c>
      <c r="G74">
        <v>45148</v>
      </c>
      <c r="H74">
        <v>0</v>
      </c>
    </row>
    <row r="75" spans="1:8" x14ac:dyDescent="0.25">
      <c r="A75" s="1">
        <v>43130</v>
      </c>
      <c r="B75">
        <v>0</v>
      </c>
      <c r="C75">
        <v>102.01</v>
      </c>
      <c r="D75">
        <v>102.22</v>
      </c>
      <c r="E75">
        <v>101.93</v>
      </c>
      <c r="F75">
        <v>102.22</v>
      </c>
      <c r="G75">
        <v>21195</v>
      </c>
      <c r="H75">
        <v>0</v>
      </c>
    </row>
    <row r="76" spans="1:8" x14ac:dyDescent="0.25">
      <c r="A76" s="1">
        <v>43131</v>
      </c>
      <c r="B76">
        <v>0</v>
      </c>
      <c r="C76">
        <v>102.2</v>
      </c>
      <c r="D76">
        <v>102.22</v>
      </c>
      <c r="E76">
        <v>102</v>
      </c>
      <c r="F76">
        <v>102.2</v>
      </c>
      <c r="G76">
        <v>422862</v>
      </c>
      <c r="H76">
        <v>0</v>
      </c>
    </row>
    <row r="77" spans="1:8" x14ac:dyDescent="0.25">
      <c r="A77" s="1">
        <v>43132</v>
      </c>
      <c r="B77">
        <v>0</v>
      </c>
      <c r="C77">
        <v>102.2</v>
      </c>
      <c r="D77">
        <v>102.5</v>
      </c>
      <c r="E77">
        <v>102.01</v>
      </c>
      <c r="F77">
        <v>102.5</v>
      </c>
      <c r="G77">
        <v>121345</v>
      </c>
      <c r="H77">
        <v>0</v>
      </c>
    </row>
    <row r="78" spans="1:8" x14ac:dyDescent="0.25">
      <c r="A78" s="1">
        <v>43133</v>
      </c>
      <c r="B78">
        <v>0</v>
      </c>
      <c r="C78">
        <v>101.95</v>
      </c>
      <c r="D78">
        <v>103.33</v>
      </c>
      <c r="E78">
        <v>101.95</v>
      </c>
      <c r="F78">
        <v>102.7</v>
      </c>
      <c r="G78">
        <v>51042</v>
      </c>
      <c r="H78">
        <v>0</v>
      </c>
    </row>
    <row r="79" spans="1:8" x14ac:dyDescent="0.25">
      <c r="A79" s="1">
        <v>43136</v>
      </c>
      <c r="B79">
        <v>0</v>
      </c>
      <c r="C79">
        <v>101.99</v>
      </c>
      <c r="D79">
        <v>102.8</v>
      </c>
      <c r="E79">
        <v>101.99</v>
      </c>
      <c r="F79">
        <v>102.77</v>
      </c>
      <c r="G79">
        <v>35248</v>
      </c>
      <c r="H79">
        <v>0</v>
      </c>
    </row>
    <row r="80" spans="1:8" x14ac:dyDescent="0.25">
      <c r="A80" s="1">
        <v>43137</v>
      </c>
      <c r="B80">
        <v>0</v>
      </c>
      <c r="C80">
        <v>102.7</v>
      </c>
      <c r="D80">
        <v>102.74</v>
      </c>
      <c r="E80">
        <v>102.67</v>
      </c>
      <c r="F80">
        <v>102.7</v>
      </c>
      <c r="G80">
        <v>23370</v>
      </c>
      <c r="H80">
        <v>0</v>
      </c>
    </row>
    <row r="81" spans="1:8" x14ac:dyDescent="0.25">
      <c r="A81" s="1">
        <v>43138</v>
      </c>
      <c r="B81">
        <v>0</v>
      </c>
      <c r="C81">
        <v>102.74</v>
      </c>
      <c r="D81">
        <v>102.75</v>
      </c>
      <c r="E81">
        <v>102.32</v>
      </c>
      <c r="F81">
        <v>102.7</v>
      </c>
      <c r="G81">
        <v>35489</v>
      </c>
      <c r="H81">
        <v>0</v>
      </c>
    </row>
    <row r="82" spans="1:8" x14ac:dyDescent="0.25">
      <c r="A82" s="1">
        <v>43139</v>
      </c>
      <c r="B82">
        <v>0</v>
      </c>
      <c r="C82">
        <v>103</v>
      </c>
      <c r="D82">
        <v>103</v>
      </c>
      <c r="E82">
        <v>102.5</v>
      </c>
      <c r="F82">
        <v>102.54</v>
      </c>
      <c r="G82">
        <v>8705</v>
      </c>
      <c r="H82">
        <v>0</v>
      </c>
    </row>
    <row r="83" spans="1:8" x14ac:dyDescent="0.25">
      <c r="A83" s="1">
        <v>43140</v>
      </c>
      <c r="B83">
        <v>0</v>
      </c>
      <c r="C83">
        <v>102.98</v>
      </c>
      <c r="D83">
        <v>102.99</v>
      </c>
      <c r="E83">
        <v>102.5</v>
      </c>
      <c r="F83">
        <v>102.7</v>
      </c>
      <c r="G83">
        <v>52457</v>
      </c>
      <c r="H83">
        <v>0</v>
      </c>
    </row>
    <row r="84" spans="1:8" x14ac:dyDescent="0.25">
      <c r="A84" s="1">
        <v>43143</v>
      </c>
      <c r="B84">
        <v>0</v>
      </c>
      <c r="C84">
        <v>102.79</v>
      </c>
      <c r="D84">
        <v>104.2</v>
      </c>
      <c r="E84">
        <v>102.3</v>
      </c>
      <c r="F84">
        <v>104.2</v>
      </c>
      <c r="G84">
        <v>18432</v>
      </c>
      <c r="H84">
        <v>0</v>
      </c>
    </row>
    <row r="85" spans="1:8" x14ac:dyDescent="0.25">
      <c r="A85" s="1">
        <v>43144</v>
      </c>
      <c r="B85">
        <v>0</v>
      </c>
      <c r="C85">
        <v>102.51</v>
      </c>
      <c r="D85">
        <v>103</v>
      </c>
      <c r="E85">
        <v>102.51</v>
      </c>
      <c r="F85">
        <v>103</v>
      </c>
      <c r="G85">
        <v>17934</v>
      </c>
      <c r="H85">
        <v>0</v>
      </c>
    </row>
    <row r="86" spans="1:8" x14ac:dyDescent="0.25">
      <c r="A86" s="1">
        <v>43145</v>
      </c>
      <c r="B86">
        <v>0</v>
      </c>
      <c r="C86">
        <v>103</v>
      </c>
      <c r="D86">
        <v>103</v>
      </c>
      <c r="E86">
        <v>102.78</v>
      </c>
      <c r="F86">
        <v>102.8</v>
      </c>
      <c r="G86">
        <v>8253</v>
      </c>
      <c r="H86">
        <v>0</v>
      </c>
    </row>
    <row r="87" spans="1:8" x14ac:dyDescent="0.25">
      <c r="A87" s="1">
        <v>43146</v>
      </c>
      <c r="B87">
        <v>0</v>
      </c>
      <c r="C87">
        <v>103.05</v>
      </c>
      <c r="D87">
        <v>103.05</v>
      </c>
      <c r="E87">
        <v>102.56</v>
      </c>
      <c r="F87">
        <v>102.78</v>
      </c>
      <c r="G87">
        <v>4282</v>
      </c>
      <c r="H87">
        <v>0</v>
      </c>
    </row>
    <row r="88" spans="1:8" x14ac:dyDescent="0.25">
      <c r="A88" s="1">
        <v>43147</v>
      </c>
      <c r="B88">
        <v>0</v>
      </c>
      <c r="C88">
        <v>102.51</v>
      </c>
      <c r="D88">
        <v>103</v>
      </c>
      <c r="E88">
        <v>102.51</v>
      </c>
      <c r="F88">
        <v>103</v>
      </c>
      <c r="G88">
        <v>9068</v>
      </c>
      <c r="H88">
        <v>0</v>
      </c>
    </row>
    <row r="89" spans="1:8" x14ac:dyDescent="0.25">
      <c r="A89" s="1">
        <v>43150</v>
      </c>
      <c r="B89">
        <v>0</v>
      </c>
      <c r="C89">
        <v>102.85</v>
      </c>
      <c r="D89">
        <v>103</v>
      </c>
      <c r="E89">
        <v>101.85</v>
      </c>
      <c r="F89">
        <v>102.88</v>
      </c>
      <c r="G89">
        <v>16205</v>
      </c>
      <c r="H89">
        <v>0</v>
      </c>
    </row>
    <row r="90" spans="1:8" x14ac:dyDescent="0.25">
      <c r="A90" s="1">
        <v>43151</v>
      </c>
      <c r="B90">
        <v>0</v>
      </c>
      <c r="C90">
        <v>102.13</v>
      </c>
      <c r="D90">
        <v>102.8</v>
      </c>
      <c r="E90">
        <v>102.1</v>
      </c>
      <c r="F90">
        <v>102.8</v>
      </c>
      <c r="G90">
        <v>3919</v>
      </c>
      <c r="H90">
        <v>0</v>
      </c>
    </row>
    <row r="91" spans="1:8" x14ac:dyDescent="0.25">
      <c r="A91" s="1">
        <v>43152</v>
      </c>
      <c r="B91">
        <v>0</v>
      </c>
      <c r="C91">
        <v>103.83</v>
      </c>
      <c r="D91">
        <v>103.83</v>
      </c>
      <c r="E91">
        <v>102.16</v>
      </c>
      <c r="F91">
        <v>102.85</v>
      </c>
      <c r="G91">
        <v>1008</v>
      </c>
      <c r="H91">
        <v>0</v>
      </c>
    </row>
    <row r="92" spans="1:8" x14ac:dyDescent="0.25">
      <c r="A92" s="1">
        <v>43153</v>
      </c>
      <c r="B92">
        <v>0</v>
      </c>
      <c r="C92">
        <v>102.23</v>
      </c>
      <c r="D92">
        <v>102.89</v>
      </c>
      <c r="E92">
        <v>102.22</v>
      </c>
      <c r="F92">
        <v>102.89</v>
      </c>
      <c r="G92">
        <v>2941</v>
      </c>
      <c r="H92">
        <v>0</v>
      </c>
    </row>
    <row r="93" spans="1:8" x14ac:dyDescent="0.25">
      <c r="A93" s="1">
        <v>43157</v>
      </c>
      <c r="B93">
        <v>0</v>
      </c>
      <c r="C93">
        <v>102.57</v>
      </c>
      <c r="D93">
        <v>103</v>
      </c>
      <c r="E93">
        <v>102.57</v>
      </c>
      <c r="F93">
        <v>103</v>
      </c>
      <c r="G93">
        <v>33034</v>
      </c>
      <c r="H93">
        <v>0</v>
      </c>
    </row>
    <row r="94" spans="1:8" x14ac:dyDescent="0.25">
      <c r="A94" s="1">
        <v>43158</v>
      </c>
      <c r="B94">
        <v>0</v>
      </c>
      <c r="C94">
        <v>102.9</v>
      </c>
      <c r="D94">
        <v>102.9</v>
      </c>
      <c r="E94">
        <v>102.49</v>
      </c>
      <c r="F94">
        <v>102.5</v>
      </c>
      <c r="G94">
        <v>50610</v>
      </c>
      <c r="H94">
        <v>0</v>
      </c>
    </row>
    <row r="95" spans="1:8" x14ac:dyDescent="0.25">
      <c r="A95" s="1">
        <v>43159</v>
      </c>
      <c r="B95">
        <v>0</v>
      </c>
      <c r="C95">
        <v>102.7</v>
      </c>
      <c r="D95">
        <v>102.7</v>
      </c>
      <c r="E95">
        <v>102.25</v>
      </c>
      <c r="F95">
        <v>102.28</v>
      </c>
      <c r="G95">
        <v>11807</v>
      </c>
      <c r="H95">
        <v>0</v>
      </c>
    </row>
    <row r="96" spans="1:8" x14ac:dyDescent="0.25">
      <c r="A96" s="1">
        <v>43160</v>
      </c>
      <c r="B96">
        <v>0</v>
      </c>
      <c r="C96">
        <v>102.52</v>
      </c>
      <c r="D96">
        <v>102.75</v>
      </c>
      <c r="E96">
        <v>102.3</v>
      </c>
      <c r="F96">
        <v>102.65</v>
      </c>
      <c r="G96">
        <v>5503</v>
      </c>
      <c r="H96">
        <v>0</v>
      </c>
    </row>
    <row r="97" spans="1:8" x14ac:dyDescent="0.25">
      <c r="A97" s="1">
        <v>43161</v>
      </c>
      <c r="B97">
        <v>0</v>
      </c>
      <c r="C97">
        <v>102.77</v>
      </c>
      <c r="D97">
        <v>103</v>
      </c>
      <c r="E97">
        <v>102.72</v>
      </c>
      <c r="F97">
        <v>103</v>
      </c>
      <c r="G97">
        <v>11025</v>
      </c>
      <c r="H97">
        <v>0</v>
      </c>
    </row>
    <row r="98" spans="1:8" x14ac:dyDescent="0.25">
      <c r="A98" s="1">
        <v>43164</v>
      </c>
      <c r="B98">
        <v>0</v>
      </c>
      <c r="C98">
        <v>103</v>
      </c>
      <c r="D98">
        <v>103</v>
      </c>
      <c r="E98">
        <v>102.75</v>
      </c>
      <c r="F98">
        <v>102.75</v>
      </c>
      <c r="G98">
        <v>25634</v>
      </c>
      <c r="H98">
        <v>0</v>
      </c>
    </row>
    <row r="99" spans="1:8" x14ac:dyDescent="0.25">
      <c r="A99" s="1">
        <v>43165</v>
      </c>
      <c r="B99">
        <v>0</v>
      </c>
      <c r="C99">
        <v>102.83</v>
      </c>
      <c r="D99">
        <v>102.85</v>
      </c>
      <c r="E99">
        <v>102.5</v>
      </c>
      <c r="F99">
        <v>102.75</v>
      </c>
      <c r="G99">
        <v>44403</v>
      </c>
      <c r="H99">
        <v>0</v>
      </c>
    </row>
    <row r="100" spans="1:8" x14ac:dyDescent="0.25">
      <c r="A100" s="1">
        <v>43166</v>
      </c>
      <c r="B100">
        <v>0</v>
      </c>
      <c r="C100">
        <v>102.8</v>
      </c>
      <c r="D100">
        <v>102.83</v>
      </c>
      <c r="E100">
        <v>102.79</v>
      </c>
      <c r="F100">
        <v>102.8</v>
      </c>
      <c r="G100">
        <v>41898</v>
      </c>
      <c r="H100">
        <v>0</v>
      </c>
    </row>
    <row r="101" spans="1:8" x14ac:dyDescent="0.25">
      <c r="A101" s="1">
        <v>43168</v>
      </c>
      <c r="B101">
        <v>0</v>
      </c>
      <c r="C101">
        <v>102.99</v>
      </c>
      <c r="D101">
        <v>102.99</v>
      </c>
      <c r="E101">
        <v>102.99</v>
      </c>
      <c r="F101">
        <v>102.99</v>
      </c>
      <c r="G101">
        <v>47</v>
      </c>
      <c r="H101">
        <v>0</v>
      </c>
    </row>
    <row r="102" spans="1:8" x14ac:dyDescent="0.25">
      <c r="A102" s="1">
        <v>43171</v>
      </c>
      <c r="B102">
        <v>0</v>
      </c>
      <c r="C102">
        <v>102.75</v>
      </c>
      <c r="D102">
        <v>102.8</v>
      </c>
      <c r="E102">
        <v>102.5</v>
      </c>
      <c r="F102">
        <v>102.8</v>
      </c>
      <c r="G102">
        <v>81307</v>
      </c>
      <c r="H102">
        <v>0</v>
      </c>
    </row>
    <row r="103" spans="1:8" x14ac:dyDescent="0.25">
      <c r="A103" s="1">
        <v>43172</v>
      </c>
      <c r="B103">
        <v>0</v>
      </c>
      <c r="C103">
        <v>102.75</v>
      </c>
      <c r="D103">
        <v>102.75</v>
      </c>
      <c r="E103">
        <v>102.6</v>
      </c>
      <c r="F103">
        <v>102.75</v>
      </c>
      <c r="G103">
        <v>17765</v>
      </c>
      <c r="H103">
        <v>0</v>
      </c>
    </row>
    <row r="104" spans="1:8" x14ac:dyDescent="0.25">
      <c r="A104" s="1">
        <v>43173</v>
      </c>
      <c r="B104">
        <v>0</v>
      </c>
      <c r="C104">
        <v>102.6</v>
      </c>
      <c r="D104">
        <v>102.75</v>
      </c>
      <c r="E104">
        <v>102.55</v>
      </c>
      <c r="F104">
        <v>102.75</v>
      </c>
      <c r="G104">
        <v>27261</v>
      </c>
      <c r="H104">
        <v>0</v>
      </c>
    </row>
    <row r="105" spans="1:8" x14ac:dyDescent="0.25">
      <c r="A105" s="1">
        <v>43174</v>
      </c>
      <c r="B105">
        <v>0</v>
      </c>
      <c r="C105">
        <v>102.75</v>
      </c>
      <c r="D105">
        <v>102.75</v>
      </c>
      <c r="E105">
        <v>102.5</v>
      </c>
      <c r="F105">
        <v>102.73</v>
      </c>
      <c r="G105">
        <v>11233</v>
      </c>
      <c r="H105">
        <v>0</v>
      </c>
    </row>
    <row r="106" spans="1:8" x14ac:dyDescent="0.25">
      <c r="A106" s="1">
        <v>43175</v>
      </c>
      <c r="B106">
        <v>0</v>
      </c>
      <c r="C106">
        <v>102.75</v>
      </c>
      <c r="D106">
        <v>102.8</v>
      </c>
      <c r="E106">
        <v>102.5</v>
      </c>
      <c r="F106">
        <v>102.8</v>
      </c>
      <c r="G106">
        <v>41601</v>
      </c>
      <c r="H106">
        <v>0</v>
      </c>
    </row>
    <row r="107" spans="1:8" x14ac:dyDescent="0.25">
      <c r="A107" s="1">
        <v>43178</v>
      </c>
      <c r="B107">
        <v>0</v>
      </c>
      <c r="C107">
        <v>102.15</v>
      </c>
      <c r="D107">
        <v>102.9</v>
      </c>
      <c r="E107">
        <v>102.1</v>
      </c>
      <c r="F107">
        <v>102.9</v>
      </c>
      <c r="G107">
        <v>97964</v>
      </c>
      <c r="H107">
        <v>0</v>
      </c>
    </row>
    <row r="108" spans="1:8" x14ac:dyDescent="0.25">
      <c r="A108" s="1">
        <v>43179</v>
      </c>
      <c r="B108">
        <v>0</v>
      </c>
      <c r="C108">
        <v>102.7</v>
      </c>
      <c r="D108">
        <v>103</v>
      </c>
      <c r="E108">
        <v>102.65</v>
      </c>
      <c r="F108">
        <v>103</v>
      </c>
      <c r="G108">
        <v>8599</v>
      </c>
      <c r="H108">
        <v>0</v>
      </c>
    </row>
    <row r="109" spans="1:8" x14ac:dyDescent="0.25">
      <c r="A109" s="1">
        <v>43180</v>
      </c>
      <c r="B109">
        <v>0</v>
      </c>
      <c r="C109">
        <v>102.65</v>
      </c>
      <c r="D109">
        <v>102.7</v>
      </c>
      <c r="E109">
        <v>102.5</v>
      </c>
      <c r="F109">
        <v>102.65</v>
      </c>
      <c r="G109">
        <v>5303</v>
      </c>
      <c r="H109">
        <v>0</v>
      </c>
    </row>
    <row r="110" spans="1:8" x14ac:dyDescent="0.25">
      <c r="A110" s="1">
        <v>43181</v>
      </c>
      <c r="B110">
        <v>0</v>
      </c>
      <c r="C110">
        <v>102.65</v>
      </c>
      <c r="D110">
        <v>102.66</v>
      </c>
      <c r="E110">
        <v>102.53</v>
      </c>
      <c r="F110">
        <v>102.65</v>
      </c>
      <c r="G110">
        <v>247051</v>
      </c>
      <c r="H110">
        <v>0</v>
      </c>
    </row>
    <row r="111" spans="1:8" x14ac:dyDescent="0.25">
      <c r="A111" s="1">
        <v>43182</v>
      </c>
      <c r="B111">
        <v>0</v>
      </c>
      <c r="C111">
        <v>102.75</v>
      </c>
      <c r="D111">
        <v>103.85</v>
      </c>
      <c r="E111">
        <v>102.31</v>
      </c>
      <c r="F111">
        <v>103.85</v>
      </c>
      <c r="G111">
        <v>1184</v>
      </c>
      <c r="H111">
        <v>0</v>
      </c>
    </row>
    <row r="112" spans="1:8" x14ac:dyDescent="0.25">
      <c r="A112" s="1">
        <v>43185</v>
      </c>
      <c r="B112">
        <v>0</v>
      </c>
      <c r="C112">
        <v>102.75</v>
      </c>
      <c r="D112">
        <v>102.75</v>
      </c>
      <c r="E112">
        <v>102.7</v>
      </c>
      <c r="F112">
        <v>102.7</v>
      </c>
      <c r="G112">
        <v>64800</v>
      </c>
      <c r="H112">
        <v>0</v>
      </c>
    </row>
    <row r="113" spans="1:8" x14ac:dyDescent="0.25">
      <c r="A113" s="1">
        <v>43186</v>
      </c>
      <c r="B113">
        <v>0</v>
      </c>
      <c r="C113">
        <v>102.31</v>
      </c>
      <c r="D113">
        <v>102.75</v>
      </c>
      <c r="E113">
        <v>102.25</v>
      </c>
      <c r="F113">
        <v>102.7</v>
      </c>
      <c r="G113">
        <v>180391</v>
      </c>
      <c r="H113">
        <v>0</v>
      </c>
    </row>
    <row r="114" spans="1:8" x14ac:dyDescent="0.25">
      <c r="A114" s="1">
        <v>43187</v>
      </c>
      <c r="B114">
        <v>0</v>
      </c>
      <c r="C114">
        <v>102.74</v>
      </c>
      <c r="D114">
        <v>102.75</v>
      </c>
      <c r="E114">
        <v>102.5</v>
      </c>
      <c r="F114">
        <v>102.6</v>
      </c>
      <c r="G114">
        <v>47306</v>
      </c>
      <c r="H114">
        <v>0</v>
      </c>
    </row>
    <row r="115" spans="1:8" x14ac:dyDescent="0.25">
      <c r="A115" s="1">
        <v>43188</v>
      </c>
      <c r="B115">
        <v>0</v>
      </c>
      <c r="C115">
        <v>102.65</v>
      </c>
      <c r="D115">
        <v>102.75</v>
      </c>
      <c r="E115">
        <v>102.5</v>
      </c>
      <c r="F115">
        <v>102.75</v>
      </c>
      <c r="G115">
        <v>10460</v>
      </c>
      <c r="H115">
        <v>0</v>
      </c>
    </row>
    <row r="116" spans="1:8" x14ac:dyDescent="0.25">
      <c r="A116" s="1">
        <v>43189</v>
      </c>
      <c r="B116">
        <v>0</v>
      </c>
      <c r="C116">
        <v>102.51</v>
      </c>
      <c r="D116">
        <v>103.9</v>
      </c>
      <c r="E116">
        <v>102.25</v>
      </c>
      <c r="F116">
        <v>102.6</v>
      </c>
      <c r="G116">
        <v>602</v>
      </c>
      <c r="H116">
        <v>0</v>
      </c>
    </row>
    <row r="117" spans="1:8" x14ac:dyDescent="0.25">
      <c r="A117" s="1">
        <v>43192</v>
      </c>
      <c r="B117">
        <v>0</v>
      </c>
      <c r="C117">
        <v>102.6</v>
      </c>
      <c r="D117">
        <v>102.7</v>
      </c>
      <c r="E117">
        <v>102.6</v>
      </c>
      <c r="F117">
        <v>102.7</v>
      </c>
      <c r="G117">
        <v>55735</v>
      </c>
      <c r="H117">
        <v>0</v>
      </c>
    </row>
    <row r="118" spans="1:8" x14ac:dyDescent="0.25">
      <c r="A118" s="1">
        <v>43193</v>
      </c>
      <c r="B118">
        <v>0</v>
      </c>
      <c r="C118">
        <v>102.7</v>
      </c>
      <c r="D118">
        <v>102.7</v>
      </c>
      <c r="E118">
        <v>102.64</v>
      </c>
      <c r="F118">
        <v>102.65</v>
      </c>
      <c r="G118">
        <v>102925</v>
      </c>
      <c r="H118">
        <v>0</v>
      </c>
    </row>
    <row r="119" spans="1:8" x14ac:dyDescent="0.25">
      <c r="A119" s="1">
        <v>43194</v>
      </c>
      <c r="B119">
        <v>0</v>
      </c>
      <c r="C119">
        <v>102.51</v>
      </c>
      <c r="D119">
        <v>103.69</v>
      </c>
      <c r="E119">
        <v>102.27</v>
      </c>
      <c r="F119">
        <v>102.74</v>
      </c>
      <c r="G119">
        <v>1484</v>
      </c>
      <c r="H119">
        <v>0</v>
      </c>
    </row>
    <row r="120" spans="1:8" x14ac:dyDescent="0.25">
      <c r="A120" s="1">
        <v>43195</v>
      </c>
      <c r="B120">
        <v>0</v>
      </c>
      <c r="C120">
        <v>102.7</v>
      </c>
      <c r="D120">
        <v>102.85</v>
      </c>
      <c r="E120">
        <v>102.7</v>
      </c>
      <c r="F120">
        <v>102.85</v>
      </c>
      <c r="G120">
        <v>25176</v>
      </c>
      <c r="H120">
        <v>0</v>
      </c>
    </row>
    <row r="121" spans="1:8" x14ac:dyDescent="0.25">
      <c r="A121" s="1">
        <v>43196</v>
      </c>
      <c r="B121">
        <v>0</v>
      </c>
      <c r="C121">
        <v>103.09</v>
      </c>
      <c r="D121">
        <v>103.09</v>
      </c>
      <c r="E121">
        <v>102.85</v>
      </c>
      <c r="F121">
        <v>102.85</v>
      </c>
      <c r="G121">
        <v>23</v>
      </c>
      <c r="H121">
        <v>0</v>
      </c>
    </row>
    <row r="122" spans="1:8" x14ac:dyDescent="0.25">
      <c r="A122" s="1">
        <v>43199</v>
      </c>
      <c r="B122">
        <v>0</v>
      </c>
      <c r="C122">
        <v>103.44</v>
      </c>
      <c r="D122">
        <v>103.45</v>
      </c>
      <c r="E122">
        <v>102</v>
      </c>
      <c r="F122">
        <v>102.1</v>
      </c>
      <c r="G122">
        <v>150509</v>
      </c>
      <c r="H122">
        <v>0</v>
      </c>
    </row>
    <row r="123" spans="1:8" x14ac:dyDescent="0.25">
      <c r="A123" s="1">
        <v>43200</v>
      </c>
      <c r="B123">
        <v>0</v>
      </c>
      <c r="C123">
        <v>102.44</v>
      </c>
      <c r="D123">
        <v>102.6</v>
      </c>
      <c r="E123">
        <v>102.27</v>
      </c>
      <c r="F123">
        <v>102.4</v>
      </c>
      <c r="G123">
        <v>194831</v>
      </c>
      <c r="H123">
        <v>0</v>
      </c>
    </row>
    <row r="124" spans="1:8" x14ac:dyDescent="0.25">
      <c r="A124" s="1">
        <v>43201</v>
      </c>
      <c r="B124">
        <v>0</v>
      </c>
      <c r="C124">
        <v>102.41</v>
      </c>
      <c r="D124">
        <v>102.49</v>
      </c>
      <c r="E124">
        <v>102.04</v>
      </c>
      <c r="F124">
        <v>102.11</v>
      </c>
      <c r="G124">
        <v>122643</v>
      </c>
      <c r="H124">
        <v>0</v>
      </c>
    </row>
    <row r="125" spans="1:8" x14ac:dyDescent="0.25">
      <c r="A125" s="1">
        <v>43202</v>
      </c>
      <c r="B125">
        <v>0</v>
      </c>
      <c r="C125">
        <v>102</v>
      </c>
      <c r="D125">
        <v>102.67</v>
      </c>
      <c r="E125">
        <v>102</v>
      </c>
      <c r="F125">
        <v>102.58</v>
      </c>
      <c r="G125">
        <v>113206</v>
      </c>
      <c r="H125">
        <v>0</v>
      </c>
    </row>
    <row r="126" spans="1:8" x14ac:dyDescent="0.25">
      <c r="A126" s="1">
        <v>43203</v>
      </c>
      <c r="B126">
        <v>0</v>
      </c>
      <c r="C126">
        <v>102.54</v>
      </c>
      <c r="D126">
        <v>102.68</v>
      </c>
      <c r="E126">
        <v>101.99</v>
      </c>
      <c r="F126">
        <v>102</v>
      </c>
      <c r="G126">
        <v>106209</v>
      </c>
      <c r="H126">
        <v>0</v>
      </c>
    </row>
    <row r="127" spans="1:8" x14ac:dyDescent="0.25">
      <c r="A127" s="1">
        <v>43206</v>
      </c>
      <c r="B127">
        <v>0</v>
      </c>
      <c r="C127">
        <v>102</v>
      </c>
      <c r="D127">
        <v>102</v>
      </c>
      <c r="E127">
        <v>101.01</v>
      </c>
      <c r="F127">
        <v>101.9</v>
      </c>
      <c r="G127">
        <v>84951</v>
      </c>
      <c r="H127">
        <v>0</v>
      </c>
    </row>
    <row r="128" spans="1:8" x14ac:dyDescent="0.25">
      <c r="A128" s="1">
        <v>43207</v>
      </c>
      <c r="B128">
        <v>0</v>
      </c>
      <c r="C128">
        <v>101.9</v>
      </c>
      <c r="D128">
        <v>102.5</v>
      </c>
      <c r="E128">
        <v>101.64</v>
      </c>
      <c r="F128">
        <v>102.2</v>
      </c>
      <c r="G128">
        <v>75529</v>
      </c>
      <c r="H128">
        <v>0</v>
      </c>
    </row>
    <row r="129" spans="1:8" x14ac:dyDescent="0.25">
      <c r="A129" s="1">
        <v>43208</v>
      </c>
      <c r="B129">
        <v>0</v>
      </c>
      <c r="C129">
        <v>102.19</v>
      </c>
      <c r="D129">
        <v>102.65</v>
      </c>
      <c r="E129">
        <v>102</v>
      </c>
      <c r="F129">
        <v>102.64</v>
      </c>
      <c r="G129">
        <v>92584</v>
      </c>
      <c r="H129">
        <v>0</v>
      </c>
    </row>
    <row r="130" spans="1:8" x14ac:dyDescent="0.25">
      <c r="A130" s="1">
        <v>43209</v>
      </c>
      <c r="B130">
        <v>0</v>
      </c>
      <c r="C130">
        <v>101.77</v>
      </c>
      <c r="D130">
        <v>102.75</v>
      </c>
      <c r="E130">
        <v>101.77</v>
      </c>
      <c r="F130">
        <v>102.65</v>
      </c>
      <c r="G130">
        <v>36714</v>
      </c>
      <c r="H130">
        <v>0</v>
      </c>
    </row>
    <row r="131" spans="1:8" x14ac:dyDescent="0.25">
      <c r="A131" s="1">
        <v>43210</v>
      </c>
      <c r="B131">
        <v>0</v>
      </c>
      <c r="C131">
        <v>102.99</v>
      </c>
      <c r="D131">
        <v>103</v>
      </c>
      <c r="E131">
        <v>102</v>
      </c>
      <c r="F131">
        <v>102.7</v>
      </c>
      <c r="G131">
        <v>40415</v>
      </c>
      <c r="H131">
        <v>0</v>
      </c>
    </row>
    <row r="132" spans="1:8" x14ac:dyDescent="0.25">
      <c r="A132" s="1">
        <v>43213</v>
      </c>
      <c r="B132">
        <v>0</v>
      </c>
      <c r="C132">
        <v>102.7</v>
      </c>
      <c r="D132">
        <v>102.7</v>
      </c>
      <c r="E132">
        <v>101.75</v>
      </c>
      <c r="F132">
        <v>102.5</v>
      </c>
      <c r="G132">
        <v>33686</v>
      </c>
      <c r="H132">
        <v>0</v>
      </c>
    </row>
    <row r="133" spans="1:8" x14ac:dyDescent="0.25">
      <c r="A133" s="1">
        <v>43214</v>
      </c>
      <c r="B133">
        <v>0</v>
      </c>
      <c r="C133">
        <v>102.5</v>
      </c>
      <c r="D133">
        <v>102.7</v>
      </c>
      <c r="E133">
        <v>102.4</v>
      </c>
      <c r="F133">
        <v>102.6</v>
      </c>
      <c r="G133">
        <v>42322</v>
      </c>
      <c r="H133">
        <v>0</v>
      </c>
    </row>
    <row r="134" spans="1:8" x14ac:dyDescent="0.25">
      <c r="A134" s="1">
        <v>43215</v>
      </c>
      <c r="B134">
        <v>0</v>
      </c>
      <c r="C134">
        <v>102.6</v>
      </c>
      <c r="D134">
        <v>102.7</v>
      </c>
      <c r="E134">
        <v>102.55</v>
      </c>
      <c r="F134">
        <v>102.6</v>
      </c>
      <c r="G134">
        <v>25596</v>
      </c>
      <c r="H134">
        <v>0</v>
      </c>
    </row>
    <row r="135" spans="1:8" x14ac:dyDescent="0.25">
      <c r="A135" s="1">
        <v>43216</v>
      </c>
      <c r="B135">
        <v>0</v>
      </c>
      <c r="C135">
        <v>102.35</v>
      </c>
      <c r="D135">
        <v>103.1</v>
      </c>
      <c r="E135">
        <v>101.9</v>
      </c>
      <c r="F135">
        <v>103.05</v>
      </c>
      <c r="G135">
        <v>16743</v>
      </c>
      <c r="H135">
        <v>0</v>
      </c>
    </row>
    <row r="136" spans="1:8" x14ac:dyDescent="0.25">
      <c r="A136" s="1">
        <v>43217</v>
      </c>
      <c r="B136">
        <v>0</v>
      </c>
      <c r="C136">
        <v>102.6</v>
      </c>
      <c r="D136">
        <v>103.2</v>
      </c>
      <c r="E136">
        <v>102.55</v>
      </c>
      <c r="F136">
        <v>103</v>
      </c>
      <c r="G136">
        <v>95333</v>
      </c>
      <c r="H136">
        <v>0</v>
      </c>
    </row>
    <row r="137" spans="1:8" x14ac:dyDescent="0.25">
      <c r="A137" s="1">
        <v>43218</v>
      </c>
      <c r="B137">
        <v>0</v>
      </c>
      <c r="C137">
        <v>102.41</v>
      </c>
      <c r="D137">
        <v>103</v>
      </c>
      <c r="E137">
        <v>102.41</v>
      </c>
      <c r="F137">
        <v>103</v>
      </c>
      <c r="G137">
        <v>8254</v>
      </c>
      <c r="H137">
        <v>0</v>
      </c>
    </row>
    <row r="138" spans="1:8" x14ac:dyDescent="0.25">
      <c r="A138" s="1">
        <v>43220</v>
      </c>
      <c r="B138">
        <v>0</v>
      </c>
      <c r="C138">
        <v>103.02</v>
      </c>
      <c r="D138">
        <v>103.02</v>
      </c>
      <c r="E138">
        <v>103</v>
      </c>
      <c r="F138">
        <v>103</v>
      </c>
      <c r="G138">
        <v>1530</v>
      </c>
      <c r="H138">
        <v>0</v>
      </c>
    </row>
    <row r="139" spans="1:8" x14ac:dyDescent="0.25">
      <c r="A139" s="1">
        <v>43223</v>
      </c>
      <c r="B139">
        <v>0</v>
      </c>
      <c r="C139">
        <v>103</v>
      </c>
      <c r="D139">
        <v>103.2</v>
      </c>
      <c r="E139">
        <v>102.66</v>
      </c>
      <c r="F139">
        <v>102.66</v>
      </c>
      <c r="G139">
        <v>36219</v>
      </c>
      <c r="H139">
        <v>0</v>
      </c>
    </row>
    <row r="140" spans="1:8" x14ac:dyDescent="0.25">
      <c r="A140" s="1">
        <v>43224</v>
      </c>
      <c r="B140">
        <v>0</v>
      </c>
      <c r="C140">
        <v>102.7</v>
      </c>
      <c r="D140">
        <v>103.4</v>
      </c>
      <c r="E140">
        <v>102.7</v>
      </c>
      <c r="F140">
        <v>103.4</v>
      </c>
      <c r="G140">
        <v>6139</v>
      </c>
      <c r="H140">
        <v>0</v>
      </c>
    </row>
    <row r="141" spans="1:8" x14ac:dyDescent="0.25">
      <c r="A141" s="1">
        <v>43227</v>
      </c>
      <c r="B141">
        <v>0</v>
      </c>
      <c r="C141">
        <v>103.2</v>
      </c>
      <c r="D141">
        <v>103.65</v>
      </c>
      <c r="E141">
        <v>103</v>
      </c>
      <c r="F141">
        <v>103</v>
      </c>
      <c r="G141">
        <v>1000</v>
      </c>
      <c r="H141">
        <v>0</v>
      </c>
    </row>
    <row r="142" spans="1:8" x14ac:dyDescent="0.25">
      <c r="A142" s="1">
        <v>43228</v>
      </c>
      <c r="B142">
        <v>0</v>
      </c>
      <c r="C142">
        <v>102.8</v>
      </c>
      <c r="D142">
        <v>103.64</v>
      </c>
      <c r="E142">
        <v>102.8</v>
      </c>
      <c r="F142">
        <v>103.64</v>
      </c>
      <c r="G142">
        <v>5825</v>
      </c>
      <c r="H142">
        <v>0</v>
      </c>
    </row>
    <row r="143" spans="1:8" x14ac:dyDescent="0.25">
      <c r="A143" s="1">
        <v>43230</v>
      </c>
      <c r="B143">
        <v>0</v>
      </c>
      <c r="C143">
        <v>102.62</v>
      </c>
      <c r="D143">
        <v>103.8</v>
      </c>
      <c r="E143">
        <v>102.62</v>
      </c>
      <c r="F143">
        <v>103.8</v>
      </c>
      <c r="G143">
        <v>200</v>
      </c>
      <c r="H143">
        <v>0</v>
      </c>
    </row>
    <row r="144" spans="1:8" x14ac:dyDescent="0.25">
      <c r="A144" s="1">
        <v>43231</v>
      </c>
      <c r="B144">
        <v>0</v>
      </c>
      <c r="C144">
        <v>103.04</v>
      </c>
      <c r="D144">
        <v>103.75</v>
      </c>
      <c r="E144">
        <v>103.04</v>
      </c>
      <c r="F144">
        <v>103.29</v>
      </c>
      <c r="G144">
        <v>481</v>
      </c>
      <c r="H144">
        <v>0</v>
      </c>
    </row>
    <row r="145" spans="1:8" x14ac:dyDescent="0.25">
      <c r="A145" s="1">
        <v>43234</v>
      </c>
      <c r="B145">
        <v>0</v>
      </c>
      <c r="C145">
        <v>103.07</v>
      </c>
      <c r="D145">
        <v>103.2</v>
      </c>
      <c r="E145">
        <v>103.03</v>
      </c>
      <c r="F145">
        <v>103.04</v>
      </c>
      <c r="G145">
        <v>4519</v>
      </c>
      <c r="H145">
        <v>0</v>
      </c>
    </row>
    <row r="146" spans="1:8" x14ac:dyDescent="0.25">
      <c r="A146" s="1">
        <v>43235</v>
      </c>
      <c r="B146">
        <v>0</v>
      </c>
      <c r="C146">
        <v>102.62</v>
      </c>
      <c r="D146">
        <v>103.03</v>
      </c>
      <c r="E146">
        <v>102.62</v>
      </c>
      <c r="F146">
        <v>103</v>
      </c>
      <c r="G146">
        <v>3319</v>
      </c>
      <c r="H146">
        <v>0</v>
      </c>
    </row>
    <row r="147" spans="1:8" x14ac:dyDescent="0.25">
      <c r="A147" s="1">
        <v>43236</v>
      </c>
      <c r="B147">
        <v>0</v>
      </c>
      <c r="C147">
        <v>102.62</v>
      </c>
      <c r="D147">
        <v>103.67</v>
      </c>
      <c r="E147">
        <v>102.62</v>
      </c>
      <c r="F147">
        <v>102.9</v>
      </c>
      <c r="G147">
        <v>2525</v>
      </c>
      <c r="H147">
        <v>0</v>
      </c>
    </row>
    <row r="148" spans="1:8" x14ac:dyDescent="0.25">
      <c r="A148" s="1">
        <v>43237</v>
      </c>
      <c r="B148">
        <v>0</v>
      </c>
      <c r="C148">
        <v>103</v>
      </c>
      <c r="D148">
        <v>103.46</v>
      </c>
      <c r="E148">
        <v>103</v>
      </c>
      <c r="F148">
        <v>103.46</v>
      </c>
      <c r="G148">
        <v>14959</v>
      </c>
      <c r="H148">
        <v>0</v>
      </c>
    </row>
    <row r="149" spans="1:8" x14ac:dyDescent="0.25">
      <c r="A149" s="1">
        <v>43238</v>
      </c>
      <c r="B149">
        <v>0</v>
      </c>
      <c r="C149">
        <v>103.05</v>
      </c>
      <c r="D149">
        <v>103.34</v>
      </c>
      <c r="E149">
        <v>103</v>
      </c>
      <c r="F149">
        <v>103</v>
      </c>
      <c r="G149">
        <v>29756</v>
      </c>
      <c r="H149">
        <v>0</v>
      </c>
    </row>
    <row r="150" spans="1:8" x14ac:dyDescent="0.25">
      <c r="A150" s="1">
        <v>43241</v>
      </c>
      <c r="B150">
        <v>0</v>
      </c>
      <c r="C150">
        <v>103.2</v>
      </c>
      <c r="D150">
        <v>103.5</v>
      </c>
      <c r="E150">
        <v>102.07</v>
      </c>
      <c r="F150">
        <v>102.67</v>
      </c>
      <c r="G150">
        <v>2350</v>
      </c>
      <c r="H150">
        <v>0</v>
      </c>
    </row>
    <row r="151" spans="1:8" x14ac:dyDescent="0.25">
      <c r="A151" s="1">
        <v>43242</v>
      </c>
      <c r="B151">
        <v>0</v>
      </c>
      <c r="C151">
        <v>102.99</v>
      </c>
      <c r="D151">
        <v>103</v>
      </c>
      <c r="E151">
        <v>102.25</v>
      </c>
      <c r="F151">
        <v>102.75</v>
      </c>
      <c r="G151">
        <v>1797</v>
      </c>
      <c r="H151">
        <v>0</v>
      </c>
    </row>
    <row r="152" spans="1:8" x14ac:dyDescent="0.25">
      <c r="A152" s="1">
        <v>43243</v>
      </c>
      <c r="B152">
        <v>0</v>
      </c>
      <c r="C152">
        <v>102.25</v>
      </c>
      <c r="D152">
        <v>102.89</v>
      </c>
      <c r="E152">
        <v>102.07</v>
      </c>
      <c r="F152">
        <v>102.45</v>
      </c>
      <c r="G152">
        <v>621</v>
      </c>
      <c r="H152">
        <v>0</v>
      </c>
    </row>
    <row r="153" spans="1:8" x14ac:dyDescent="0.25">
      <c r="A153" s="1">
        <v>43244</v>
      </c>
      <c r="B153">
        <v>0</v>
      </c>
      <c r="C153">
        <v>102.24</v>
      </c>
      <c r="D153">
        <v>103</v>
      </c>
      <c r="E153">
        <v>101.85</v>
      </c>
      <c r="F153">
        <v>102.53</v>
      </c>
      <c r="G153">
        <v>88995</v>
      </c>
      <c r="H153">
        <v>0</v>
      </c>
    </row>
    <row r="154" spans="1:8" x14ac:dyDescent="0.25">
      <c r="A154" s="1">
        <v>43245</v>
      </c>
      <c r="B154">
        <v>0</v>
      </c>
      <c r="C154">
        <v>103.21</v>
      </c>
      <c r="D154">
        <v>103.45</v>
      </c>
      <c r="E154">
        <v>102.31</v>
      </c>
      <c r="F154">
        <v>102.78</v>
      </c>
      <c r="G154">
        <v>5851</v>
      </c>
      <c r="H154">
        <v>0</v>
      </c>
    </row>
    <row r="155" spans="1:8" x14ac:dyDescent="0.25">
      <c r="A155" s="1">
        <v>43248</v>
      </c>
      <c r="B155">
        <v>0</v>
      </c>
      <c r="C155">
        <v>102.36</v>
      </c>
      <c r="D155">
        <v>103.29</v>
      </c>
      <c r="E155">
        <v>102.25</v>
      </c>
      <c r="F155">
        <v>102.7</v>
      </c>
      <c r="G155">
        <v>6440</v>
      </c>
      <c r="H155">
        <v>0</v>
      </c>
    </row>
    <row r="156" spans="1:8" x14ac:dyDescent="0.25">
      <c r="A156" s="1">
        <v>43249</v>
      </c>
      <c r="B156">
        <v>0</v>
      </c>
      <c r="C156">
        <v>102.62</v>
      </c>
      <c r="D156">
        <v>103</v>
      </c>
      <c r="E156">
        <v>102.36</v>
      </c>
      <c r="F156">
        <v>102.8</v>
      </c>
      <c r="G156">
        <v>3501</v>
      </c>
      <c r="H156">
        <v>0</v>
      </c>
    </row>
    <row r="157" spans="1:8" x14ac:dyDescent="0.25">
      <c r="A157" s="1">
        <v>43250</v>
      </c>
      <c r="B157">
        <v>0</v>
      </c>
      <c r="C157">
        <v>102.38</v>
      </c>
      <c r="D157">
        <v>102.77</v>
      </c>
      <c r="E157">
        <v>102.33</v>
      </c>
      <c r="F157">
        <v>102.77</v>
      </c>
      <c r="G157">
        <v>643</v>
      </c>
      <c r="H157">
        <v>0</v>
      </c>
    </row>
    <row r="158" spans="1:8" x14ac:dyDescent="0.25">
      <c r="A158" s="1">
        <v>43251</v>
      </c>
      <c r="B158">
        <v>0</v>
      </c>
      <c r="C158">
        <v>102.77</v>
      </c>
      <c r="D158">
        <v>102.95</v>
      </c>
      <c r="E158">
        <v>102.6</v>
      </c>
      <c r="F158">
        <v>102.93</v>
      </c>
      <c r="G158">
        <v>2284</v>
      </c>
      <c r="H158">
        <v>0</v>
      </c>
    </row>
    <row r="159" spans="1:8" x14ac:dyDescent="0.25">
      <c r="A159" s="1">
        <v>43252</v>
      </c>
      <c r="B159">
        <v>0</v>
      </c>
      <c r="C159">
        <v>102.94</v>
      </c>
      <c r="D159">
        <v>103</v>
      </c>
      <c r="E159">
        <v>102.31</v>
      </c>
      <c r="F159">
        <v>102.94</v>
      </c>
      <c r="G159">
        <v>22941</v>
      </c>
      <c r="H159">
        <v>0</v>
      </c>
    </row>
    <row r="160" spans="1:8" x14ac:dyDescent="0.25">
      <c r="A160" s="1">
        <v>43255</v>
      </c>
      <c r="B160">
        <v>0</v>
      </c>
      <c r="C160">
        <v>102.06</v>
      </c>
      <c r="D160">
        <v>102.93</v>
      </c>
      <c r="E160">
        <v>102.06</v>
      </c>
      <c r="F160">
        <v>102.93</v>
      </c>
      <c r="G160">
        <v>1594</v>
      </c>
      <c r="H160">
        <v>0</v>
      </c>
    </row>
    <row r="161" spans="1:8" x14ac:dyDescent="0.25">
      <c r="A161" s="1">
        <v>43256</v>
      </c>
      <c r="B161">
        <v>0</v>
      </c>
      <c r="C161">
        <v>103</v>
      </c>
      <c r="D161">
        <v>103</v>
      </c>
      <c r="E161">
        <v>102.46</v>
      </c>
      <c r="F161">
        <v>102.75</v>
      </c>
      <c r="G161">
        <v>9890</v>
      </c>
      <c r="H161">
        <v>0</v>
      </c>
    </row>
    <row r="162" spans="1:8" x14ac:dyDescent="0.25">
      <c r="A162" s="1">
        <v>43257</v>
      </c>
      <c r="B162">
        <v>0</v>
      </c>
      <c r="C162">
        <v>101.51</v>
      </c>
      <c r="D162">
        <v>102.79</v>
      </c>
      <c r="E162">
        <v>101.51</v>
      </c>
      <c r="F162">
        <v>102.59</v>
      </c>
      <c r="G162">
        <v>44744</v>
      </c>
      <c r="H162">
        <v>0</v>
      </c>
    </row>
    <row r="163" spans="1:8" x14ac:dyDescent="0.25">
      <c r="A163" s="1">
        <v>43258</v>
      </c>
      <c r="B163">
        <v>0</v>
      </c>
      <c r="C163">
        <v>102.64</v>
      </c>
      <c r="D163">
        <v>102.65</v>
      </c>
      <c r="E163">
        <v>102.51</v>
      </c>
      <c r="F163">
        <v>102.64</v>
      </c>
      <c r="G163">
        <v>20556</v>
      </c>
      <c r="H163">
        <v>0</v>
      </c>
    </row>
    <row r="164" spans="1:8" x14ac:dyDescent="0.25">
      <c r="A164" s="1">
        <v>43259</v>
      </c>
      <c r="B164">
        <v>0</v>
      </c>
      <c r="C164">
        <v>102.51</v>
      </c>
      <c r="D164">
        <v>102.8</v>
      </c>
      <c r="E164">
        <v>102.51</v>
      </c>
      <c r="F164">
        <v>102.8</v>
      </c>
      <c r="G164">
        <v>2604</v>
      </c>
      <c r="H164">
        <v>0</v>
      </c>
    </row>
    <row r="165" spans="1:8" x14ac:dyDescent="0.25">
      <c r="A165" s="1">
        <v>43260</v>
      </c>
      <c r="B165">
        <v>0</v>
      </c>
      <c r="C165">
        <v>102.75</v>
      </c>
      <c r="D165">
        <v>102.8</v>
      </c>
      <c r="E165">
        <v>102.75</v>
      </c>
      <c r="F165">
        <v>102.8</v>
      </c>
      <c r="G165">
        <v>943</v>
      </c>
      <c r="H165">
        <v>0</v>
      </c>
    </row>
    <row r="166" spans="1:8" x14ac:dyDescent="0.25">
      <c r="A166" s="1">
        <v>43262</v>
      </c>
      <c r="B166">
        <v>0</v>
      </c>
      <c r="C166">
        <v>102.97</v>
      </c>
      <c r="D166">
        <v>107.12</v>
      </c>
      <c r="E166">
        <v>102.56</v>
      </c>
      <c r="F166">
        <v>102.6</v>
      </c>
      <c r="G166">
        <v>4505</v>
      </c>
      <c r="H166">
        <v>0</v>
      </c>
    </row>
    <row r="167" spans="1:8" x14ac:dyDescent="0.25">
      <c r="A167" s="1">
        <v>43264</v>
      </c>
      <c r="B167">
        <v>0</v>
      </c>
      <c r="C167">
        <v>102.5</v>
      </c>
      <c r="D167">
        <v>103.3</v>
      </c>
      <c r="E167">
        <v>102.5</v>
      </c>
      <c r="F167">
        <v>102.5</v>
      </c>
      <c r="G167">
        <v>25146</v>
      </c>
      <c r="H167">
        <v>0</v>
      </c>
    </row>
    <row r="168" spans="1:8" x14ac:dyDescent="0.25">
      <c r="A168" s="1">
        <v>43265</v>
      </c>
      <c r="B168">
        <v>0</v>
      </c>
      <c r="C168">
        <v>103.29</v>
      </c>
      <c r="D168">
        <v>103.31</v>
      </c>
      <c r="E168">
        <v>102.5</v>
      </c>
      <c r="F168">
        <v>102.77</v>
      </c>
      <c r="G168">
        <v>13668</v>
      </c>
      <c r="H168">
        <v>0</v>
      </c>
    </row>
    <row r="169" spans="1:8" x14ac:dyDescent="0.25">
      <c r="A169" s="1">
        <v>43266</v>
      </c>
      <c r="B169">
        <v>0</v>
      </c>
      <c r="C169">
        <v>102.77</v>
      </c>
      <c r="D169">
        <v>102.79</v>
      </c>
      <c r="E169">
        <v>102.77</v>
      </c>
      <c r="F169">
        <v>102.79</v>
      </c>
      <c r="G169">
        <v>256</v>
      </c>
      <c r="H169">
        <v>0</v>
      </c>
    </row>
    <row r="170" spans="1:8" x14ac:dyDescent="0.25">
      <c r="A170" s="1">
        <v>43269</v>
      </c>
      <c r="B170">
        <v>0</v>
      </c>
      <c r="C170">
        <v>102.8</v>
      </c>
      <c r="D170">
        <v>102.8</v>
      </c>
      <c r="E170">
        <v>102</v>
      </c>
      <c r="F170">
        <v>102.61</v>
      </c>
      <c r="G170">
        <v>8919</v>
      </c>
      <c r="H170">
        <v>0</v>
      </c>
    </row>
    <row r="171" spans="1:8" x14ac:dyDescent="0.25">
      <c r="A171" s="1">
        <v>43270</v>
      </c>
      <c r="B171">
        <v>0</v>
      </c>
      <c r="C171">
        <v>102.07</v>
      </c>
      <c r="D171">
        <v>102.74</v>
      </c>
      <c r="E171">
        <v>102.01</v>
      </c>
      <c r="F171">
        <v>102.7</v>
      </c>
      <c r="G171">
        <v>29987</v>
      </c>
      <c r="H171">
        <v>0</v>
      </c>
    </row>
    <row r="172" spans="1:8" x14ac:dyDescent="0.25">
      <c r="A172" s="1">
        <v>43271</v>
      </c>
      <c r="B172">
        <v>0</v>
      </c>
      <c r="C172">
        <v>102.05</v>
      </c>
      <c r="D172">
        <v>102.49</v>
      </c>
      <c r="E172">
        <v>101.85</v>
      </c>
      <c r="F172">
        <v>101.99</v>
      </c>
      <c r="G172">
        <v>977</v>
      </c>
      <c r="H172">
        <v>0</v>
      </c>
    </row>
    <row r="173" spans="1:8" x14ac:dyDescent="0.25">
      <c r="A173" s="1">
        <v>43272</v>
      </c>
      <c r="B173">
        <v>0</v>
      </c>
      <c r="C173">
        <v>102</v>
      </c>
      <c r="D173">
        <v>102</v>
      </c>
      <c r="E173">
        <v>101.82</v>
      </c>
      <c r="F173">
        <v>102</v>
      </c>
      <c r="G173">
        <v>902</v>
      </c>
      <c r="H173">
        <v>0</v>
      </c>
    </row>
    <row r="174" spans="1:8" x14ac:dyDescent="0.25">
      <c r="A174" s="1">
        <v>43273</v>
      </c>
      <c r="B174">
        <v>0</v>
      </c>
      <c r="C174">
        <v>102.01</v>
      </c>
      <c r="D174">
        <v>102.47</v>
      </c>
      <c r="E174">
        <v>101.02</v>
      </c>
      <c r="F174">
        <v>102.43</v>
      </c>
      <c r="G174">
        <v>3066</v>
      </c>
      <c r="H174">
        <v>0</v>
      </c>
    </row>
    <row r="175" spans="1:8" x14ac:dyDescent="0.25">
      <c r="A175" s="1">
        <v>43276</v>
      </c>
      <c r="B175">
        <v>0</v>
      </c>
      <c r="C175">
        <v>102.44</v>
      </c>
      <c r="D175">
        <v>102.44</v>
      </c>
      <c r="E175">
        <v>101.03</v>
      </c>
      <c r="F175">
        <v>101.26</v>
      </c>
      <c r="G175">
        <v>569</v>
      </c>
      <c r="H175">
        <v>0</v>
      </c>
    </row>
    <row r="176" spans="1:8" x14ac:dyDescent="0.25">
      <c r="A176" s="1">
        <v>43277</v>
      </c>
      <c r="B176">
        <v>0</v>
      </c>
      <c r="C176">
        <v>102.26</v>
      </c>
      <c r="D176">
        <v>102.26</v>
      </c>
      <c r="E176">
        <v>101.99</v>
      </c>
      <c r="F176">
        <v>102</v>
      </c>
      <c r="G176">
        <v>12455</v>
      </c>
      <c r="H176">
        <v>0</v>
      </c>
    </row>
    <row r="177" spans="1:8" x14ac:dyDescent="0.25">
      <c r="A177" s="1">
        <v>43278</v>
      </c>
      <c r="B177">
        <v>0</v>
      </c>
      <c r="C177">
        <v>101.66</v>
      </c>
      <c r="D177">
        <v>102</v>
      </c>
      <c r="E177">
        <v>101.66</v>
      </c>
      <c r="F177">
        <v>102</v>
      </c>
      <c r="G177">
        <v>5018</v>
      </c>
      <c r="H177">
        <v>0</v>
      </c>
    </row>
    <row r="178" spans="1:8" x14ac:dyDescent="0.25">
      <c r="A178" s="1">
        <v>43279</v>
      </c>
      <c r="B178">
        <v>0</v>
      </c>
      <c r="C178">
        <v>101.23</v>
      </c>
      <c r="D178">
        <v>102.4</v>
      </c>
      <c r="E178">
        <v>101.23</v>
      </c>
      <c r="F178">
        <v>101.88</v>
      </c>
      <c r="G178">
        <v>12959</v>
      </c>
      <c r="H178">
        <v>0</v>
      </c>
    </row>
    <row r="179" spans="1:8" x14ac:dyDescent="0.25">
      <c r="A179" s="1">
        <v>43280</v>
      </c>
      <c r="B179">
        <v>0</v>
      </c>
      <c r="C179">
        <v>101.61</v>
      </c>
      <c r="D179">
        <v>101.9</v>
      </c>
      <c r="E179">
        <v>101.61</v>
      </c>
      <c r="F179">
        <v>101.9</v>
      </c>
      <c r="G179">
        <v>2675</v>
      </c>
      <c r="H179">
        <v>0</v>
      </c>
    </row>
    <row r="180" spans="1:8" x14ac:dyDescent="0.25">
      <c r="A180" s="1">
        <v>43283</v>
      </c>
      <c r="B180">
        <v>0</v>
      </c>
      <c r="C180">
        <v>102.43</v>
      </c>
      <c r="D180">
        <v>102.43</v>
      </c>
      <c r="E180">
        <v>101</v>
      </c>
      <c r="F180">
        <v>101.99</v>
      </c>
      <c r="G180">
        <v>12377</v>
      </c>
      <c r="H180">
        <v>0</v>
      </c>
    </row>
    <row r="181" spans="1:8" x14ac:dyDescent="0.25">
      <c r="A181" s="1">
        <v>43284</v>
      </c>
      <c r="B181">
        <v>0</v>
      </c>
      <c r="C181">
        <v>101.43</v>
      </c>
      <c r="D181">
        <v>101.72</v>
      </c>
      <c r="E181">
        <v>101.43</v>
      </c>
      <c r="F181">
        <v>101.71</v>
      </c>
      <c r="G181">
        <v>337</v>
      </c>
      <c r="H181">
        <v>0</v>
      </c>
    </row>
    <row r="182" spans="1:8" x14ac:dyDescent="0.25">
      <c r="A182" s="1">
        <v>43285</v>
      </c>
      <c r="B182">
        <v>0</v>
      </c>
      <c r="C182">
        <v>101.02</v>
      </c>
      <c r="D182">
        <v>102</v>
      </c>
      <c r="E182">
        <v>101.02</v>
      </c>
      <c r="F182">
        <v>101.57</v>
      </c>
      <c r="G182">
        <v>644</v>
      </c>
      <c r="H182">
        <v>0</v>
      </c>
    </row>
    <row r="183" spans="1:8" x14ac:dyDescent="0.25">
      <c r="A183" s="1">
        <v>43286</v>
      </c>
      <c r="B183">
        <v>0</v>
      </c>
      <c r="C183">
        <v>101.51</v>
      </c>
      <c r="D183">
        <v>101.98</v>
      </c>
      <c r="E183">
        <v>101.5</v>
      </c>
      <c r="F183">
        <v>101.59</v>
      </c>
      <c r="G183">
        <v>3129</v>
      </c>
      <c r="H183">
        <v>0</v>
      </c>
    </row>
    <row r="184" spans="1:8" x14ac:dyDescent="0.25">
      <c r="A184" s="1">
        <v>43287</v>
      </c>
      <c r="B184">
        <v>0</v>
      </c>
      <c r="C184">
        <v>101.51</v>
      </c>
      <c r="D184">
        <v>102.2</v>
      </c>
      <c r="E184">
        <v>101.23</v>
      </c>
      <c r="F184">
        <v>102.2</v>
      </c>
      <c r="G184">
        <v>7454</v>
      </c>
      <c r="H184">
        <v>0</v>
      </c>
    </row>
    <row r="185" spans="1:8" x14ac:dyDescent="0.25">
      <c r="A185" s="1">
        <v>43290</v>
      </c>
      <c r="B185">
        <v>0</v>
      </c>
      <c r="C185">
        <v>102</v>
      </c>
      <c r="D185">
        <v>102</v>
      </c>
      <c r="E185">
        <v>101.37</v>
      </c>
      <c r="F185">
        <v>101.71</v>
      </c>
      <c r="G185">
        <v>516</v>
      </c>
      <c r="H185">
        <v>0</v>
      </c>
    </row>
    <row r="186" spans="1:8" x14ac:dyDescent="0.25">
      <c r="A186" s="1">
        <v>43291</v>
      </c>
      <c r="B186">
        <v>0</v>
      </c>
      <c r="C186">
        <v>101.7</v>
      </c>
      <c r="D186">
        <v>102.15</v>
      </c>
      <c r="E186">
        <v>101.56</v>
      </c>
      <c r="F186">
        <v>102</v>
      </c>
      <c r="G186">
        <v>33924</v>
      </c>
      <c r="H186">
        <v>0</v>
      </c>
    </row>
    <row r="187" spans="1:8" x14ac:dyDescent="0.25">
      <c r="A187" s="1">
        <v>43292</v>
      </c>
      <c r="B187">
        <v>0</v>
      </c>
      <c r="C187">
        <v>101.74</v>
      </c>
      <c r="D187">
        <v>102.24</v>
      </c>
      <c r="E187">
        <v>101.74</v>
      </c>
      <c r="F187">
        <v>102.2</v>
      </c>
      <c r="G187">
        <v>425</v>
      </c>
      <c r="H187">
        <v>0</v>
      </c>
    </row>
    <row r="188" spans="1:8" x14ac:dyDescent="0.25">
      <c r="A188" s="1">
        <v>43293</v>
      </c>
      <c r="B188">
        <v>0</v>
      </c>
      <c r="C188">
        <v>102.19</v>
      </c>
      <c r="D188">
        <v>102.2</v>
      </c>
      <c r="E188">
        <v>101.57</v>
      </c>
      <c r="F188">
        <v>101.57</v>
      </c>
      <c r="G188">
        <v>41401</v>
      </c>
      <c r="H188">
        <v>0</v>
      </c>
    </row>
    <row r="189" spans="1:8" x14ac:dyDescent="0.25">
      <c r="A189" s="1">
        <v>43294</v>
      </c>
      <c r="B189">
        <v>0</v>
      </c>
      <c r="C189">
        <v>101.99</v>
      </c>
      <c r="D189">
        <v>102.04</v>
      </c>
      <c r="E189">
        <v>101.73</v>
      </c>
      <c r="F189">
        <v>101.97</v>
      </c>
      <c r="G189">
        <v>712</v>
      </c>
      <c r="H189">
        <v>0</v>
      </c>
    </row>
    <row r="190" spans="1:8" x14ac:dyDescent="0.25">
      <c r="A190" s="1">
        <v>43297</v>
      </c>
      <c r="B190">
        <v>0</v>
      </c>
      <c r="C190">
        <v>101.73</v>
      </c>
      <c r="D190">
        <v>101.96</v>
      </c>
      <c r="E190">
        <v>101.32</v>
      </c>
      <c r="F190">
        <v>101.45</v>
      </c>
      <c r="G190">
        <v>10340</v>
      </c>
      <c r="H190">
        <v>0</v>
      </c>
    </row>
    <row r="191" spans="1:8" x14ac:dyDescent="0.25">
      <c r="A191" s="1">
        <v>43298</v>
      </c>
      <c r="B191">
        <v>0</v>
      </c>
      <c r="C191">
        <v>101.84</v>
      </c>
      <c r="D191">
        <v>101.85</v>
      </c>
      <c r="E191">
        <v>101.5</v>
      </c>
      <c r="F191">
        <v>101.7</v>
      </c>
      <c r="G191">
        <v>169878</v>
      </c>
      <c r="H191">
        <v>0</v>
      </c>
    </row>
    <row r="192" spans="1:8" x14ac:dyDescent="0.25">
      <c r="A192" s="1">
        <v>43299</v>
      </c>
      <c r="B192">
        <v>0</v>
      </c>
      <c r="C192">
        <v>101.7</v>
      </c>
      <c r="D192">
        <v>101.75</v>
      </c>
      <c r="E192">
        <v>101.46</v>
      </c>
      <c r="F192">
        <v>101.73</v>
      </c>
      <c r="G192">
        <v>15285</v>
      </c>
      <c r="H192">
        <v>0</v>
      </c>
    </row>
    <row r="193" spans="1:8" x14ac:dyDescent="0.25">
      <c r="A193" s="1">
        <v>43300</v>
      </c>
      <c r="B193">
        <v>0</v>
      </c>
      <c r="C193">
        <v>101.54</v>
      </c>
      <c r="D193">
        <v>101.99</v>
      </c>
      <c r="E193">
        <v>101.45</v>
      </c>
      <c r="F193">
        <v>101.97</v>
      </c>
      <c r="G193">
        <v>3596</v>
      </c>
      <c r="H193">
        <v>0</v>
      </c>
    </row>
    <row r="194" spans="1:8" x14ac:dyDescent="0.25">
      <c r="A194" s="1">
        <v>43301</v>
      </c>
      <c r="B194">
        <v>0</v>
      </c>
      <c r="C194">
        <v>101.47</v>
      </c>
      <c r="D194">
        <v>101.9</v>
      </c>
      <c r="E194">
        <v>101.45</v>
      </c>
      <c r="F194">
        <v>101.9</v>
      </c>
      <c r="G194">
        <v>7456</v>
      </c>
      <c r="H194">
        <v>0</v>
      </c>
    </row>
    <row r="195" spans="1:8" x14ac:dyDescent="0.25">
      <c r="A195" s="1">
        <v>43304</v>
      </c>
      <c r="B195">
        <v>0</v>
      </c>
      <c r="C195">
        <v>101.6</v>
      </c>
      <c r="D195">
        <v>101.86</v>
      </c>
      <c r="E195">
        <v>101.5</v>
      </c>
      <c r="F195">
        <v>101.51</v>
      </c>
      <c r="G195">
        <v>8595</v>
      </c>
      <c r="H195">
        <v>0</v>
      </c>
    </row>
    <row r="196" spans="1:8" x14ac:dyDescent="0.25">
      <c r="A196" s="1">
        <v>43305</v>
      </c>
      <c r="B196">
        <v>0</v>
      </c>
      <c r="C196">
        <v>101.51</v>
      </c>
      <c r="D196">
        <v>101.79</v>
      </c>
      <c r="E196">
        <v>101.5</v>
      </c>
      <c r="F196">
        <v>101.6</v>
      </c>
      <c r="G196">
        <v>5435</v>
      </c>
      <c r="H196">
        <v>0</v>
      </c>
    </row>
    <row r="197" spans="1:8" x14ac:dyDescent="0.25">
      <c r="A197" s="1">
        <v>43306</v>
      </c>
      <c r="B197">
        <v>0</v>
      </c>
      <c r="C197">
        <v>101.83</v>
      </c>
      <c r="D197">
        <v>101.85</v>
      </c>
      <c r="E197">
        <v>101.51</v>
      </c>
      <c r="F197">
        <v>101.51</v>
      </c>
      <c r="G197">
        <v>1186</v>
      </c>
      <c r="H197">
        <v>0</v>
      </c>
    </row>
    <row r="198" spans="1:8" x14ac:dyDescent="0.25">
      <c r="A198" s="1">
        <v>43307</v>
      </c>
      <c r="B198">
        <v>0</v>
      </c>
      <c r="C198">
        <v>101.96</v>
      </c>
      <c r="D198">
        <v>101.96</v>
      </c>
      <c r="E198">
        <v>101.63</v>
      </c>
      <c r="F198">
        <v>101.64</v>
      </c>
      <c r="G198">
        <v>6395</v>
      </c>
      <c r="H198">
        <v>0</v>
      </c>
    </row>
    <row r="199" spans="1:8" x14ac:dyDescent="0.25">
      <c r="A199" s="1">
        <v>43308</v>
      </c>
      <c r="B199">
        <v>0</v>
      </c>
      <c r="C199">
        <v>101.6</v>
      </c>
      <c r="D199">
        <v>101.93</v>
      </c>
      <c r="E199">
        <v>101.07</v>
      </c>
      <c r="F199">
        <v>101.5</v>
      </c>
      <c r="G199">
        <v>2274</v>
      </c>
      <c r="H199">
        <v>0</v>
      </c>
    </row>
    <row r="200" spans="1:8" x14ac:dyDescent="0.25">
      <c r="A200" s="1">
        <v>43311</v>
      </c>
      <c r="B200">
        <v>0</v>
      </c>
      <c r="C200">
        <v>101.8</v>
      </c>
      <c r="D200">
        <v>102.01</v>
      </c>
      <c r="E200">
        <v>101.62</v>
      </c>
      <c r="F200">
        <v>101.65</v>
      </c>
      <c r="G200">
        <v>3352</v>
      </c>
      <c r="H200">
        <v>0</v>
      </c>
    </row>
    <row r="201" spans="1:8" x14ac:dyDescent="0.25">
      <c r="A201" s="1">
        <v>43312</v>
      </c>
      <c r="B201">
        <v>0</v>
      </c>
      <c r="C201">
        <v>101.67</v>
      </c>
      <c r="D201">
        <v>101.87</v>
      </c>
      <c r="E201">
        <v>101.43</v>
      </c>
      <c r="F201">
        <v>101.87</v>
      </c>
      <c r="G201">
        <v>272</v>
      </c>
      <c r="H201">
        <v>0</v>
      </c>
    </row>
    <row r="202" spans="1:8" x14ac:dyDescent="0.25">
      <c r="A202" s="1">
        <v>43313</v>
      </c>
      <c r="B202">
        <v>0</v>
      </c>
      <c r="C202">
        <v>101.01</v>
      </c>
      <c r="D202">
        <v>101.87</v>
      </c>
      <c r="E202">
        <v>101.01</v>
      </c>
      <c r="F202">
        <v>101.7</v>
      </c>
      <c r="G202">
        <v>3640</v>
      </c>
      <c r="H202">
        <v>0</v>
      </c>
    </row>
    <row r="203" spans="1:8" x14ac:dyDescent="0.25">
      <c r="A203" s="1">
        <v>43314</v>
      </c>
      <c r="B203">
        <v>0</v>
      </c>
      <c r="C203">
        <v>101.26</v>
      </c>
      <c r="D203">
        <v>101.83</v>
      </c>
      <c r="E203">
        <v>101.13</v>
      </c>
      <c r="F203">
        <v>101.8</v>
      </c>
      <c r="G203">
        <v>9011</v>
      </c>
      <c r="H203">
        <v>0</v>
      </c>
    </row>
    <row r="204" spans="1:8" x14ac:dyDescent="0.25">
      <c r="A204" s="1">
        <v>43315</v>
      </c>
      <c r="B204">
        <v>0</v>
      </c>
      <c r="C204">
        <v>101.31</v>
      </c>
      <c r="D204">
        <v>102.15</v>
      </c>
      <c r="E204">
        <v>101.31</v>
      </c>
      <c r="F204">
        <v>102.15</v>
      </c>
      <c r="G204">
        <v>2957</v>
      </c>
      <c r="H204">
        <v>0</v>
      </c>
    </row>
    <row r="205" spans="1:8" x14ac:dyDescent="0.25">
      <c r="A205" s="1">
        <v>43318</v>
      </c>
      <c r="B205">
        <v>0</v>
      </c>
      <c r="C205">
        <v>101.65</v>
      </c>
      <c r="D205">
        <v>102</v>
      </c>
      <c r="E205">
        <v>101.13</v>
      </c>
      <c r="F205">
        <v>101.35</v>
      </c>
      <c r="G205">
        <v>3194</v>
      </c>
      <c r="H205">
        <v>0</v>
      </c>
    </row>
    <row r="206" spans="1:8" x14ac:dyDescent="0.25">
      <c r="A206" s="1">
        <v>43319</v>
      </c>
      <c r="B206">
        <v>0</v>
      </c>
      <c r="C206">
        <v>101.11</v>
      </c>
      <c r="D206">
        <v>101.78</v>
      </c>
      <c r="E206">
        <v>99.33</v>
      </c>
      <c r="F206">
        <v>101.15</v>
      </c>
      <c r="G206">
        <v>7042</v>
      </c>
      <c r="H206">
        <v>0</v>
      </c>
    </row>
    <row r="207" spans="1:8" x14ac:dyDescent="0.25">
      <c r="A207" s="1">
        <v>43320</v>
      </c>
      <c r="B207">
        <v>0</v>
      </c>
      <c r="C207">
        <v>101.01</v>
      </c>
      <c r="D207">
        <v>101.14</v>
      </c>
      <c r="E207">
        <v>100.51</v>
      </c>
      <c r="F207">
        <v>101</v>
      </c>
      <c r="G207">
        <v>6187</v>
      </c>
      <c r="H207">
        <v>0</v>
      </c>
    </row>
    <row r="208" spans="1:8" x14ac:dyDescent="0.25">
      <c r="A208" s="1">
        <v>43321</v>
      </c>
      <c r="B208">
        <v>0</v>
      </c>
      <c r="C208">
        <v>99.34</v>
      </c>
      <c r="D208">
        <v>101.56</v>
      </c>
      <c r="E208">
        <v>98.98</v>
      </c>
      <c r="F208">
        <v>100.8</v>
      </c>
      <c r="G208">
        <v>16188</v>
      </c>
      <c r="H208">
        <v>0</v>
      </c>
    </row>
    <row r="209" spans="1:8" x14ac:dyDescent="0.25">
      <c r="A209" s="1">
        <v>43322</v>
      </c>
      <c r="B209">
        <v>0</v>
      </c>
      <c r="C209">
        <v>101.2</v>
      </c>
      <c r="D209">
        <v>101.2</v>
      </c>
      <c r="E209">
        <v>100</v>
      </c>
      <c r="F209">
        <v>100.49</v>
      </c>
      <c r="G209">
        <v>54692</v>
      </c>
      <c r="H209">
        <v>0</v>
      </c>
    </row>
    <row r="210" spans="1:8" x14ac:dyDescent="0.25">
      <c r="A210" s="1">
        <v>43325</v>
      </c>
      <c r="B210">
        <v>0</v>
      </c>
      <c r="C210">
        <v>100.49</v>
      </c>
      <c r="D210">
        <v>101.49</v>
      </c>
      <c r="E210">
        <v>100.02</v>
      </c>
      <c r="F210">
        <v>101.49</v>
      </c>
      <c r="G210">
        <v>38305</v>
      </c>
      <c r="H210">
        <v>0</v>
      </c>
    </row>
    <row r="211" spans="1:8" x14ac:dyDescent="0.25">
      <c r="A211" s="1">
        <v>43326</v>
      </c>
      <c r="B211">
        <v>0</v>
      </c>
      <c r="C211">
        <v>100.09</v>
      </c>
      <c r="D211">
        <v>101.19</v>
      </c>
      <c r="E211">
        <v>100.05</v>
      </c>
      <c r="F211">
        <v>100.21</v>
      </c>
      <c r="G211">
        <v>12582</v>
      </c>
      <c r="H211">
        <v>0</v>
      </c>
    </row>
    <row r="212" spans="1:8" x14ac:dyDescent="0.25">
      <c r="A212" s="1">
        <v>43327</v>
      </c>
      <c r="B212">
        <v>0</v>
      </c>
      <c r="C212">
        <v>100.21</v>
      </c>
      <c r="D212">
        <v>100.8</v>
      </c>
      <c r="E212">
        <v>100</v>
      </c>
      <c r="F212">
        <v>100.5</v>
      </c>
      <c r="G212">
        <v>48184</v>
      </c>
      <c r="H212">
        <v>0</v>
      </c>
    </row>
    <row r="213" spans="1:8" x14ac:dyDescent="0.25">
      <c r="A213" s="1">
        <v>43328</v>
      </c>
      <c r="B213">
        <v>0</v>
      </c>
      <c r="C213">
        <v>100.99</v>
      </c>
      <c r="D213">
        <v>100.99</v>
      </c>
      <c r="E213">
        <v>100.21</v>
      </c>
      <c r="F213">
        <v>100.41</v>
      </c>
      <c r="G213">
        <v>20758</v>
      </c>
      <c r="H213">
        <v>0</v>
      </c>
    </row>
    <row r="214" spans="1:8" x14ac:dyDescent="0.25">
      <c r="A214" s="1">
        <v>43329</v>
      </c>
      <c r="B214">
        <v>0</v>
      </c>
      <c r="C214">
        <v>100.34</v>
      </c>
      <c r="D214">
        <v>100.45</v>
      </c>
      <c r="E214">
        <v>100.3</v>
      </c>
      <c r="F214">
        <v>100.44</v>
      </c>
      <c r="G214">
        <v>26299</v>
      </c>
      <c r="H214">
        <v>0</v>
      </c>
    </row>
    <row r="215" spans="1:8" x14ac:dyDescent="0.25">
      <c r="A215" s="1">
        <v>43332</v>
      </c>
      <c r="B215">
        <v>0</v>
      </c>
      <c r="C215">
        <v>101.72</v>
      </c>
      <c r="D215">
        <v>101.72</v>
      </c>
      <c r="E215">
        <v>100.23</v>
      </c>
      <c r="F215">
        <v>100.45</v>
      </c>
      <c r="G215">
        <v>8804</v>
      </c>
      <c r="H215">
        <v>0</v>
      </c>
    </row>
    <row r="216" spans="1:8" x14ac:dyDescent="0.25">
      <c r="A216" s="1">
        <v>43333</v>
      </c>
      <c r="B216">
        <v>0</v>
      </c>
      <c r="C216">
        <v>100.98</v>
      </c>
      <c r="D216">
        <v>100.98</v>
      </c>
      <c r="E216">
        <v>100.1</v>
      </c>
      <c r="F216">
        <v>100.39</v>
      </c>
      <c r="G216">
        <v>11537</v>
      </c>
      <c r="H216">
        <v>0</v>
      </c>
    </row>
    <row r="217" spans="1:8" x14ac:dyDescent="0.25">
      <c r="A217" s="1">
        <v>43334</v>
      </c>
      <c r="B217">
        <v>0</v>
      </c>
      <c r="C217">
        <v>100.39</v>
      </c>
      <c r="D217">
        <v>100.39</v>
      </c>
      <c r="E217">
        <v>100.19</v>
      </c>
      <c r="F217">
        <v>100.2</v>
      </c>
      <c r="G217">
        <v>15011</v>
      </c>
      <c r="H217">
        <v>0</v>
      </c>
    </row>
    <row r="218" spans="1:8" x14ac:dyDescent="0.25">
      <c r="A218" s="1">
        <v>43335</v>
      </c>
      <c r="B218">
        <v>0</v>
      </c>
      <c r="C218">
        <v>100.38</v>
      </c>
      <c r="D218">
        <v>100.99</v>
      </c>
      <c r="E218">
        <v>99.5</v>
      </c>
      <c r="F218">
        <v>100.1</v>
      </c>
      <c r="G218">
        <v>91782</v>
      </c>
      <c r="H218">
        <v>0</v>
      </c>
    </row>
    <row r="219" spans="1:8" x14ac:dyDescent="0.25">
      <c r="A219" s="1">
        <v>43336</v>
      </c>
      <c r="B219">
        <v>0</v>
      </c>
      <c r="C219">
        <v>100.48</v>
      </c>
      <c r="D219">
        <v>100.48</v>
      </c>
      <c r="E219">
        <v>99.46</v>
      </c>
      <c r="F219">
        <v>100</v>
      </c>
      <c r="G219">
        <v>3939</v>
      </c>
      <c r="H219">
        <v>0</v>
      </c>
    </row>
    <row r="220" spans="1:8" x14ac:dyDescent="0.25">
      <c r="A220" s="1">
        <v>43339</v>
      </c>
      <c r="B220">
        <v>0</v>
      </c>
      <c r="C220">
        <v>100</v>
      </c>
      <c r="D220">
        <v>101</v>
      </c>
      <c r="E220">
        <v>99.9</v>
      </c>
      <c r="F220">
        <v>100.65</v>
      </c>
      <c r="G220">
        <v>118856</v>
      </c>
      <c r="H220">
        <v>0</v>
      </c>
    </row>
    <row r="221" spans="1:8" x14ac:dyDescent="0.25">
      <c r="A221" s="1">
        <v>43340</v>
      </c>
      <c r="B221">
        <v>0</v>
      </c>
      <c r="C221">
        <v>99.91</v>
      </c>
      <c r="D221">
        <v>100.85</v>
      </c>
      <c r="E221">
        <v>99.91</v>
      </c>
      <c r="F221">
        <v>100.34</v>
      </c>
      <c r="G221">
        <v>9985</v>
      </c>
      <c r="H221">
        <v>0</v>
      </c>
    </row>
    <row r="222" spans="1:8" x14ac:dyDescent="0.25">
      <c r="A222" s="1">
        <v>43341</v>
      </c>
      <c r="B222">
        <v>0</v>
      </c>
      <c r="C222">
        <v>101.73</v>
      </c>
      <c r="D222">
        <v>101.73</v>
      </c>
      <c r="E222">
        <v>99.5</v>
      </c>
      <c r="F222">
        <v>100.05</v>
      </c>
      <c r="G222">
        <v>46941</v>
      </c>
      <c r="H222">
        <v>0</v>
      </c>
    </row>
    <row r="223" spans="1:8" x14ac:dyDescent="0.25">
      <c r="A223" s="1">
        <v>43342</v>
      </c>
      <c r="B223">
        <v>0</v>
      </c>
      <c r="C223">
        <v>99.68</v>
      </c>
      <c r="D223">
        <v>100.65</v>
      </c>
      <c r="E223">
        <v>99.54</v>
      </c>
      <c r="F223">
        <v>100.37</v>
      </c>
      <c r="G223">
        <v>7611</v>
      </c>
      <c r="H223">
        <v>0</v>
      </c>
    </row>
    <row r="224" spans="1:8" x14ac:dyDescent="0.25">
      <c r="A224" s="1">
        <v>43343</v>
      </c>
      <c r="B224">
        <v>0</v>
      </c>
      <c r="C224">
        <v>100.09</v>
      </c>
      <c r="D224">
        <v>100.34</v>
      </c>
      <c r="E224">
        <v>99.55</v>
      </c>
      <c r="F224">
        <v>100.1</v>
      </c>
      <c r="G224">
        <v>7804</v>
      </c>
      <c r="H224">
        <v>0</v>
      </c>
    </row>
    <row r="225" spans="1:8" x14ac:dyDescent="0.25">
      <c r="A225" s="1">
        <v>43346</v>
      </c>
      <c r="B225">
        <v>0</v>
      </c>
      <c r="C225">
        <v>99.85</v>
      </c>
      <c r="D225">
        <v>100.47</v>
      </c>
      <c r="E225">
        <v>99.85</v>
      </c>
      <c r="F225">
        <v>100.38</v>
      </c>
      <c r="G225">
        <v>27462</v>
      </c>
      <c r="H225">
        <v>0</v>
      </c>
    </row>
    <row r="226" spans="1:8" x14ac:dyDescent="0.25">
      <c r="A226" s="1">
        <v>43347</v>
      </c>
      <c r="B226">
        <v>0</v>
      </c>
      <c r="C226">
        <v>99.95</v>
      </c>
      <c r="D226">
        <v>100.49</v>
      </c>
      <c r="E226">
        <v>99.55</v>
      </c>
      <c r="F226">
        <v>100.4</v>
      </c>
      <c r="G226">
        <v>10802</v>
      </c>
      <c r="H226">
        <v>0</v>
      </c>
    </row>
    <row r="227" spans="1:8" x14ac:dyDescent="0.25">
      <c r="A227" s="1">
        <v>43348</v>
      </c>
      <c r="B227">
        <v>0</v>
      </c>
      <c r="C227">
        <v>100.4</v>
      </c>
      <c r="D227">
        <v>100.89</v>
      </c>
      <c r="E227">
        <v>100.07</v>
      </c>
      <c r="F227">
        <v>100.07</v>
      </c>
      <c r="G227">
        <v>6289</v>
      </c>
      <c r="H227">
        <v>0</v>
      </c>
    </row>
    <row r="228" spans="1:8" x14ac:dyDescent="0.25">
      <c r="A228" s="1">
        <v>43349</v>
      </c>
      <c r="B228">
        <v>0</v>
      </c>
      <c r="C228">
        <v>100.81</v>
      </c>
      <c r="D228">
        <v>100.81</v>
      </c>
      <c r="E228">
        <v>100.16</v>
      </c>
      <c r="F228">
        <v>100.22</v>
      </c>
      <c r="G228">
        <v>19893</v>
      </c>
      <c r="H228">
        <v>0</v>
      </c>
    </row>
    <row r="229" spans="1:8" x14ac:dyDescent="0.25">
      <c r="A229" s="1">
        <v>43350</v>
      </c>
      <c r="B229">
        <v>0</v>
      </c>
      <c r="C229">
        <v>100.03</v>
      </c>
      <c r="D229">
        <v>100.37</v>
      </c>
      <c r="E229">
        <v>99.55</v>
      </c>
      <c r="F229">
        <v>99.77</v>
      </c>
      <c r="G229">
        <v>28482</v>
      </c>
      <c r="H229">
        <v>0</v>
      </c>
    </row>
    <row r="230" spans="1:8" x14ac:dyDescent="0.25">
      <c r="A230" s="1">
        <v>43353</v>
      </c>
      <c r="B230">
        <v>0</v>
      </c>
      <c r="C230">
        <v>100.33</v>
      </c>
      <c r="D230">
        <v>100.33</v>
      </c>
      <c r="E230">
        <v>98.85</v>
      </c>
      <c r="F230">
        <v>99.75</v>
      </c>
      <c r="G230">
        <v>36342</v>
      </c>
      <c r="H230">
        <v>0</v>
      </c>
    </row>
    <row r="231" spans="1:8" x14ac:dyDescent="0.25">
      <c r="A231" s="1">
        <v>43354</v>
      </c>
      <c r="B231">
        <v>0</v>
      </c>
      <c r="C231">
        <v>100.75</v>
      </c>
      <c r="D231">
        <v>100.75</v>
      </c>
      <c r="E231">
        <v>99.03</v>
      </c>
      <c r="F231">
        <v>99.59</v>
      </c>
      <c r="G231">
        <v>57711</v>
      </c>
      <c r="H231">
        <v>0</v>
      </c>
    </row>
    <row r="232" spans="1:8" x14ac:dyDescent="0.25">
      <c r="A232" s="1">
        <v>43355</v>
      </c>
      <c r="B232">
        <v>0</v>
      </c>
      <c r="C232">
        <v>99.96</v>
      </c>
      <c r="D232">
        <v>101.98</v>
      </c>
      <c r="E232">
        <v>99.26</v>
      </c>
      <c r="F232">
        <v>99.7</v>
      </c>
      <c r="G232">
        <v>172138</v>
      </c>
      <c r="H232">
        <v>0</v>
      </c>
    </row>
    <row r="233" spans="1:8" x14ac:dyDescent="0.25">
      <c r="A233" s="1">
        <v>43356</v>
      </c>
      <c r="B233">
        <v>0</v>
      </c>
      <c r="C233">
        <v>99.7</v>
      </c>
      <c r="D233">
        <v>100.29</v>
      </c>
      <c r="E233">
        <v>99.05</v>
      </c>
      <c r="F233">
        <v>99.5</v>
      </c>
      <c r="G233">
        <v>38509</v>
      </c>
      <c r="H233">
        <v>0</v>
      </c>
    </row>
    <row r="234" spans="1:8" x14ac:dyDescent="0.25">
      <c r="A234" s="1">
        <v>43357</v>
      </c>
      <c r="B234">
        <v>0</v>
      </c>
      <c r="C234">
        <v>99.55</v>
      </c>
      <c r="D234">
        <v>99.9</v>
      </c>
      <c r="E234">
        <v>99.55</v>
      </c>
      <c r="F234">
        <v>99.76</v>
      </c>
      <c r="G234">
        <v>10509</v>
      </c>
      <c r="H234">
        <v>0</v>
      </c>
    </row>
    <row r="235" spans="1:8" x14ac:dyDescent="0.25">
      <c r="A235" s="1">
        <v>43360</v>
      </c>
      <c r="B235">
        <v>0</v>
      </c>
      <c r="C235">
        <v>99.9</v>
      </c>
      <c r="D235">
        <v>100.2</v>
      </c>
      <c r="E235">
        <v>99.78</v>
      </c>
      <c r="F235">
        <v>99.8</v>
      </c>
      <c r="G235">
        <v>22909</v>
      </c>
      <c r="H235">
        <v>0</v>
      </c>
    </row>
    <row r="236" spans="1:8" x14ac:dyDescent="0.25">
      <c r="A236" s="1">
        <v>43361</v>
      </c>
      <c r="B236">
        <v>0</v>
      </c>
      <c r="C236">
        <v>99.8</v>
      </c>
      <c r="D236">
        <v>99.9</v>
      </c>
      <c r="E236">
        <v>99.76</v>
      </c>
      <c r="F236">
        <v>99.8</v>
      </c>
      <c r="G236">
        <v>3141</v>
      </c>
      <c r="H236">
        <v>0</v>
      </c>
    </row>
    <row r="237" spans="1:8" x14ac:dyDescent="0.25">
      <c r="A237" s="1">
        <v>43362</v>
      </c>
      <c r="B237">
        <v>0</v>
      </c>
      <c r="C237">
        <v>99.9</v>
      </c>
      <c r="D237">
        <v>100.2</v>
      </c>
      <c r="E237">
        <v>99.9</v>
      </c>
      <c r="F237">
        <v>100.2</v>
      </c>
      <c r="G237">
        <v>47450</v>
      </c>
      <c r="H237">
        <v>0</v>
      </c>
    </row>
    <row r="238" spans="1:8" x14ac:dyDescent="0.25">
      <c r="A238" s="1">
        <v>43363</v>
      </c>
      <c r="B238">
        <v>0</v>
      </c>
      <c r="C238">
        <v>101.2</v>
      </c>
      <c r="D238">
        <v>101.2</v>
      </c>
      <c r="E238">
        <v>99.5</v>
      </c>
      <c r="F238">
        <v>100</v>
      </c>
      <c r="G238">
        <v>7084</v>
      </c>
      <c r="H238">
        <v>0</v>
      </c>
    </row>
    <row r="239" spans="1:8" x14ac:dyDescent="0.25">
      <c r="A239" s="1">
        <v>43364</v>
      </c>
      <c r="B239">
        <v>0</v>
      </c>
      <c r="C239">
        <v>99.8</v>
      </c>
      <c r="D239">
        <v>100.2</v>
      </c>
      <c r="E239">
        <v>99.8</v>
      </c>
      <c r="F239">
        <v>100.15</v>
      </c>
      <c r="G239">
        <v>12688</v>
      </c>
      <c r="H239">
        <v>0</v>
      </c>
    </row>
    <row r="240" spans="1:8" x14ac:dyDescent="0.25">
      <c r="A240" s="1">
        <v>43367</v>
      </c>
      <c r="B240">
        <v>0</v>
      </c>
      <c r="C240">
        <v>100.01</v>
      </c>
      <c r="D240">
        <v>100.2</v>
      </c>
      <c r="E240">
        <v>100</v>
      </c>
      <c r="F240">
        <v>100.2</v>
      </c>
      <c r="G240">
        <v>18977</v>
      </c>
      <c r="H240">
        <v>0</v>
      </c>
    </row>
    <row r="241" spans="1:8" x14ac:dyDescent="0.25">
      <c r="A241" s="1">
        <v>43368</v>
      </c>
      <c r="B241">
        <v>0</v>
      </c>
      <c r="C241">
        <v>100.24</v>
      </c>
      <c r="D241">
        <v>100.3</v>
      </c>
      <c r="E241">
        <v>100.17</v>
      </c>
      <c r="F241">
        <v>100.2</v>
      </c>
      <c r="G241">
        <v>85215</v>
      </c>
      <c r="H241">
        <v>0</v>
      </c>
    </row>
    <row r="242" spans="1:8" x14ac:dyDescent="0.25">
      <c r="A242" s="1">
        <v>43369</v>
      </c>
      <c r="B242">
        <v>0</v>
      </c>
      <c r="C242">
        <v>100.2</v>
      </c>
      <c r="D242">
        <v>100.67</v>
      </c>
      <c r="E242">
        <v>99.71</v>
      </c>
      <c r="F242">
        <v>100.22</v>
      </c>
      <c r="G242">
        <v>29267</v>
      </c>
      <c r="H242">
        <v>0</v>
      </c>
    </row>
    <row r="243" spans="1:8" x14ac:dyDescent="0.25">
      <c r="A243" s="1">
        <v>43370</v>
      </c>
      <c r="B243">
        <v>0</v>
      </c>
      <c r="C243">
        <v>100.28</v>
      </c>
      <c r="D243">
        <v>100.28</v>
      </c>
      <c r="E243">
        <v>100.15</v>
      </c>
      <c r="F243">
        <v>100.25</v>
      </c>
      <c r="G243">
        <v>22392</v>
      </c>
      <c r="H243">
        <v>0</v>
      </c>
    </row>
    <row r="244" spans="1:8" x14ac:dyDescent="0.25">
      <c r="A244" s="1">
        <v>43371</v>
      </c>
      <c r="B244">
        <v>0</v>
      </c>
      <c r="C244">
        <v>100.05</v>
      </c>
      <c r="D244">
        <v>100.69</v>
      </c>
      <c r="E244">
        <v>100</v>
      </c>
      <c r="F244">
        <v>100.26</v>
      </c>
      <c r="G244">
        <v>18039</v>
      </c>
      <c r="H244">
        <v>0</v>
      </c>
    </row>
    <row r="245" spans="1:8" x14ac:dyDescent="0.25">
      <c r="A245" s="1">
        <v>43374</v>
      </c>
      <c r="B245">
        <v>0</v>
      </c>
      <c r="C245">
        <v>100.69</v>
      </c>
      <c r="D245">
        <v>100.69</v>
      </c>
      <c r="E245">
        <v>100.25</v>
      </c>
      <c r="F245">
        <v>100.3</v>
      </c>
      <c r="G245">
        <v>4494</v>
      </c>
      <c r="H245">
        <v>0</v>
      </c>
    </row>
    <row r="246" spans="1:8" x14ac:dyDescent="0.25">
      <c r="A246" s="1">
        <v>43375</v>
      </c>
      <c r="B246">
        <v>0</v>
      </c>
      <c r="C246">
        <v>100.24</v>
      </c>
      <c r="D246">
        <v>100.55</v>
      </c>
      <c r="E246">
        <v>100.15</v>
      </c>
      <c r="F246">
        <v>100.4</v>
      </c>
      <c r="G246">
        <v>12506</v>
      </c>
      <c r="H246">
        <v>0</v>
      </c>
    </row>
    <row r="247" spans="1:8" x14ac:dyDescent="0.25">
      <c r="A247" s="1">
        <v>43376</v>
      </c>
      <c r="B247">
        <v>0</v>
      </c>
      <c r="C247">
        <v>100.68</v>
      </c>
      <c r="D247">
        <v>100.69</v>
      </c>
      <c r="E247">
        <v>100.39</v>
      </c>
      <c r="F247">
        <v>100.51</v>
      </c>
      <c r="G247">
        <v>11227</v>
      </c>
      <c r="H247">
        <v>0</v>
      </c>
    </row>
    <row r="248" spans="1:8" x14ac:dyDescent="0.25">
      <c r="A248" s="1">
        <v>43377</v>
      </c>
      <c r="B248">
        <v>0</v>
      </c>
      <c r="C248">
        <v>100.4</v>
      </c>
      <c r="D248">
        <v>100.59</v>
      </c>
      <c r="E248">
        <v>100.3</v>
      </c>
      <c r="F248">
        <v>100.3</v>
      </c>
      <c r="G248">
        <v>13826</v>
      </c>
      <c r="H248">
        <v>0</v>
      </c>
    </row>
    <row r="249" spans="1:8" x14ac:dyDescent="0.25">
      <c r="A249" s="1">
        <v>43378</v>
      </c>
      <c r="B249">
        <v>0</v>
      </c>
      <c r="C249">
        <v>100.49</v>
      </c>
      <c r="D249">
        <v>100.5</v>
      </c>
      <c r="E249">
        <v>100.1</v>
      </c>
      <c r="F249">
        <v>100.5</v>
      </c>
      <c r="G249">
        <v>12784</v>
      </c>
      <c r="H249">
        <v>0</v>
      </c>
    </row>
    <row r="250" spans="1:8" x14ac:dyDescent="0.25">
      <c r="A250" s="1">
        <v>43381</v>
      </c>
      <c r="B250">
        <v>0</v>
      </c>
      <c r="C250">
        <v>100.59</v>
      </c>
      <c r="D250">
        <v>100.6</v>
      </c>
      <c r="E250">
        <v>100.1</v>
      </c>
      <c r="F250">
        <v>100.19</v>
      </c>
      <c r="G250">
        <v>2948</v>
      </c>
      <c r="H250">
        <v>0</v>
      </c>
    </row>
    <row r="251" spans="1:8" x14ac:dyDescent="0.25">
      <c r="A251" s="1">
        <v>43382</v>
      </c>
      <c r="B251">
        <v>0</v>
      </c>
      <c r="C251">
        <v>99.1</v>
      </c>
      <c r="D251">
        <v>100.7</v>
      </c>
      <c r="E251">
        <v>99.1</v>
      </c>
      <c r="F251">
        <v>100.49</v>
      </c>
      <c r="G251">
        <v>10245</v>
      </c>
      <c r="H251">
        <v>0</v>
      </c>
    </row>
    <row r="252" spans="1:8" x14ac:dyDescent="0.25">
      <c r="A252" s="1">
        <v>43383</v>
      </c>
      <c r="B252">
        <v>0</v>
      </c>
      <c r="C252">
        <v>100.65</v>
      </c>
      <c r="D252">
        <v>100.65</v>
      </c>
      <c r="E252">
        <v>100</v>
      </c>
      <c r="F252">
        <v>100.11</v>
      </c>
      <c r="G252">
        <v>900</v>
      </c>
      <c r="H252">
        <v>0</v>
      </c>
    </row>
    <row r="253" spans="1:8" x14ac:dyDescent="0.25">
      <c r="A253" s="1">
        <v>43384</v>
      </c>
      <c r="B253">
        <v>0</v>
      </c>
      <c r="C253">
        <v>100.5</v>
      </c>
      <c r="D253">
        <v>100.65</v>
      </c>
      <c r="E253">
        <v>100.11</v>
      </c>
      <c r="F253">
        <v>100.2</v>
      </c>
      <c r="G253">
        <v>4070</v>
      </c>
      <c r="H253">
        <v>0</v>
      </c>
    </row>
    <row r="254" spans="1:8" x14ac:dyDescent="0.25">
      <c r="A254" s="1">
        <v>43385</v>
      </c>
      <c r="B254">
        <v>0</v>
      </c>
      <c r="C254">
        <v>100.29</v>
      </c>
      <c r="D254">
        <v>100.45</v>
      </c>
      <c r="E254">
        <v>99.8</v>
      </c>
      <c r="F254">
        <v>99.98</v>
      </c>
      <c r="G254">
        <v>16140</v>
      </c>
      <c r="H254">
        <v>0</v>
      </c>
    </row>
    <row r="255" spans="1:8" x14ac:dyDescent="0.25">
      <c r="A255" s="1">
        <v>43388</v>
      </c>
      <c r="B255">
        <v>0</v>
      </c>
      <c r="C255">
        <v>100</v>
      </c>
      <c r="D255">
        <v>100.43</v>
      </c>
      <c r="E255">
        <v>99.96</v>
      </c>
      <c r="F255">
        <v>100.1</v>
      </c>
      <c r="G255">
        <v>91628</v>
      </c>
      <c r="H255">
        <v>0</v>
      </c>
    </row>
    <row r="256" spans="1:8" x14ac:dyDescent="0.25">
      <c r="A256" s="1">
        <v>43389</v>
      </c>
      <c r="B256">
        <v>0</v>
      </c>
      <c r="C256">
        <v>100.38</v>
      </c>
      <c r="D256">
        <v>100.5</v>
      </c>
      <c r="E256">
        <v>100.04</v>
      </c>
      <c r="F256">
        <v>100.38</v>
      </c>
      <c r="G256">
        <v>55645</v>
      </c>
      <c r="H256">
        <v>0</v>
      </c>
    </row>
    <row r="257" spans="1:8" x14ac:dyDescent="0.25">
      <c r="A257" s="1">
        <v>43390</v>
      </c>
      <c r="B257">
        <v>0</v>
      </c>
      <c r="C257">
        <v>100.3</v>
      </c>
      <c r="D257">
        <v>100.38</v>
      </c>
      <c r="E257">
        <v>100.1</v>
      </c>
      <c r="F257">
        <v>100.29</v>
      </c>
      <c r="G257">
        <v>48450</v>
      </c>
      <c r="H257">
        <v>0</v>
      </c>
    </row>
    <row r="258" spans="1:8" x14ac:dyDescent="0.25">
      <c r="A258" s="1">
        <v>43391</v>
      </c>
      <c r="B258">
        <v>0</v>
      </c>
      <c r="C258">
        <v>100.2</v>
      </c>
      <c r="D258">
        <v>100.3</v>
      </c>
      <c r="E258">
        <v>100</v>
      </c>
      <c r="F258">
        <v>100.2</v>
      </c>
      <c r="G258">
        <v>33065</v>
      </c>
      <c r="H258">
        <v>0</v>
      </c>
    </row>
    <row r="259" spans="1:8" x14ac:dyDescent="0.25">
      <c r="A259" s="1">
        <v>43392</v>
      </c>
      <c r="B259">
        <v>0</v>
      </c>
      <c r="C259">
        <v>99.91</v>
      </c>
      <c r="D259">
        <v>100.5</v>
      </c>
      <c r="E259">
        <v>99.91</v>
      </c>
      <c r="F259">
        <v>100.47</v>
      </c>
      <c r="G259">
        <v>111634</v>
      </c>
      <c r="H259">
        <v>0</v>
      </c>
    </row>
    <row r="260" spans="1:8" x14ac:dyDescent="0.25">
      <c r="A260" s="1">
        <v>43395</v>
      </c>
      <c r="B260">
        <v>0</v>
      </c>
      <c r="C260">
        <v>100.5</v>
      </c>
      <c r="D260">
        <v>100.5</v>
      </c>
      <c r="E260">
        <v>100.06</v>
      </c>
      <c r="F260">
        <v>100.11</v>
      </c>
      <c r="G260">
        <v>31605</v>
      </c>
      <c r="H260">
        <v>0</v>
      </c>
    </row>
    <row r="261" spans="1:8" x14ac:dyDescent="0.25">
      <c r="A261" s="1">
        <v>43396</v>
      </c>
      <c r="B261">
        <v>0</v>
      </c>
      <c r="C261">
        <v>100.44</v>
      </c>
      <c r="D261">
        <v>100.7</v>
      </c>
      <c r="E261">
        <v>100.3</v>
      </c>
      <c r="F261">
        <v>100.64</v>
      </c>
      <c r="G261">
        <v>74244</v>
      </c>
      <c r="H261">
        <v>0</v>
      </c>
    </row>
    <row r="262" spans="1:8" x14ac:dyDescent="0.25">
      <c r="A262" s="1">
        <v>43397</v>
      </c>
      <c r="B262">
        <v>0</v>
      </c>
      <c r="C262">
        <v>100.31</v>
      </c>
      <c r="D262">
        <v>100.65</v>
      </c>
      <c r="E262">
        <v>100.29</v>
      </c>
      <c r="F262">
        <v>100.3</v>
      </c>
      <c r="G262">
        <v>10598</v>
      </c>
      <c r="H262">
        <v>0</v>
      </c>
    </row>
    <row r="263" spans="1:8" x14ac:dyDescent="0.25">
      <c r="A263" s="1">
        <v>43398</v>
      </c>
      <c r="B263">
        <v>0</v>
      </c>
      <c r="C263">
        <v>100.25</v>
      </c>
      <c r="D263">
        <v>100.6</v>
      </c>
      <c r="E263">
        <v>100.04</v>
      </c>
      <c r="F263">
        <v>100.36</v>
      </c>
      <c r="G263">
        <v>33817</v>
      </c>
      <c r="H263">
        <v>0</v>
      </c>
    </row>
    <row r="264" spans="1:8" x14ac:dyDescent="0.25">
      <c r="A264" s="1">
        <v>43399</v>
      </c>
      <c r="B264">
        <v>0</v>
      </c>
      <c r="C264">
        <v>100.07</v>
      </c>
      <c r="D264">
        <v>100.79</v>
      </c>
      <c r="E264">
        <v>100.04</v>
      </c>
      <c r="F264">
        <v>100.35</v>
      </c>
      <c r="G264">
        <v>9420</v>
      </c>
      <c r="H264">
        <v>0</v>
      </c>
    </row>
    <row r="265" spans="1:8" x14ac:dyDescent="0.25">
      <c r="A265" s="1">
        <v>43402</v>
      </c>
      <c r="B265">
        <v>0</v>
      </c>
      <c r="C265">
        <v>100.57</v>
      </c>
      <c r="D265">
        <v>100.65</v>
      </c>
      <c r="E265">
        <v>100.12</v>
      </c>
      <c r="F265">
        <v>100.24</v>
      </c>
      <c r="G265">
        <v>5218</v>
      </c>
      <c r="H265">
        <v>0</v>
      </c>
    </row>
    <row r="266" spans="1:8" x14ac:dyDescent="0.25">
      <c r="A266" s="1">
        <v>43403</v>
      </c>
      <c r="B266">
        <v>0</v>
      </c>
      <c r="C266">
        <v>100.55</v>
      </c>
      <c r="D266">
        <v>100.68</v>
      </c>
      <c r="E266">
        <v>100.12</v>
      </c>
      <c r="F266">
        <v>100.42</v>
      </c>
      <c r="G266">
        <v>16827</v>
      </c>
      <c r="H266">
        <v>0</v>
      </c>
    </row>
    <row r="267" spans="1:8" x14ac:dyDescent="0.25">
      <c r="A267" s="1">
        <v>43404</v>
      </c>
      <c r="B267">
        <v>0</v>
      </c>
      <c r="C267">
        <v>100.51</v>
      </c>
      <c r="D267">
        <v>100.51</v>
      </c>
      <c r="E267">
        <v>100.15</v>
      </c>
      <c r="F267">
        <v>100.46</v>
      </c>
      <c r="G267">
        <v>20326</v>
      </c>
      <c r="H267">
        <v>0</v>
      </c>
    </row>
    <row r="268" spans="1:8" x14ac:dyDescent="0.25">
      <c r="A268" s="1">
        <v>43405</v>
      </c>
      <c r="B268">
        <v>0</v>
      </c>
      <c r="C268">
        <v>100.23</v>
      </c>
      <c r="D268">
        <v>100.5</v>
      </c>
      <c r="E268">
        <v>100.2</v>
      </c>
      <c r="F268">
        <v>100.3</v>
      </c>
      <c r="G268">
        <v>17291</v>
      </c>
      <c r="H268">
        <v>0</v>
      </c>
    </row>
    <row r="269" spans="1:8" x14ac:dyDescent="0.25">
      <c r="A269" s="1">
        <v>43406</v>
      </c>
      <c r="B269">
        <v>0</v>
      </c>
      <c r="C269">
        <v>100.55</v>
      </c>
      <c r="D269">
        <v>100.63</v>
      </c>
      <c r="E269">
        <v>100.32</v>
      </c>
      <c r="F269">
        <v>100.5</v>
      </c>
      <c r="G269">
        <v>18972</v>
      </c>
      <c r="H269">
        <v>0</v>
      </c>
    </row>
    <row r="270" spans="1:8" x14ac:dyDescent="0.25">
      <c r="A270" s="1">
        <v>43410</v>
      </c>
      <c r="B270">
        <v>0</v>
      </c>
      <c r="C270">
        <v>100.32</v>
      </c>
      <c r="D270">
        <v>100.45</v>
      </c>
      <c r="E270">
        <v>100.32</v>
      </c>
      <c r="F270">
        <v>100.44</v>
      </c>
      <c r="G270">
        <v>2385</v>
      </c>
      <c r="H270">
        <v>0</v>
      </c>
    </row>
    <row r="271" spans="1:8" x14ac:dyDescent="0.25">
      <c r="A271" s="1">
        <v>43411</v>
      </c>
      <c r="B271">
        <v>0</v>
      </c>
      <c r="C271">
        <v>100.54</v>
      </c>
      <c r="D271">
        <v>100.56</v>
      </c>
      <c r="E271">
        <v>100.4</v>
      </c>
      <c r="F271">
        <v>100.55</v>
      </c>
      <c r="G271">
        <v>31661</v>
      </c>
      <c r="H271">
        <v>0</v>
      </c>
    </row>
    <row r="272" spans="1:8" x14ac:dyDescent="0.25">
      <c r="A272" s="1">
        <v>43412</v>
      </c>
      <c r="B272">
        <v>0</v>
      </c>
      <c r="C272">
        <v>101.6</v>
      </c>
      <c r="D272">
        <v>101.6</v>
      </c>
      <c r="E272">
        <v>100.3</v>
      </c>
      <c r="F272">
        <v>100.3</v>
      </c>
      <c r="G272">
        <v>22408</v>
      </c>
      <c r="H272">
        <v>0</v>
      </c>
    </row>
    <row r="273" spans="1:8" x14ac:dyDescent="0.25">
      <c r="A273" s="1">
        <v>43413</v>
      </c>
      <c r="B273">
        <v>0</v>
      </c>
      <c r="C273">
        <v>100.49</v>
      </c>
      <c r="D273">
        <v>100.7</v>
      </c>
      <c r="E273">
        <v>100.28</v>
      </c>
      <c r="F273">
        <v>100.45</v>
      </c>
      <c r="G273">
        <v>24545</v>
      </c>
      <c r="H273">
        <v>0</v>
      </c>
    </row>
    <row r="274" spans="1:8" x14ac:dyDescent="0.25">
      <c r="A274" s="1">
        <v>43416</v>
      </c>
      <c r="B274">
        <v>0</v>
      </c>
      <c r="C274">
        <v>101.57</v>
      </c>
      <c r="D274">
        <v>101.57</v>
      </c>
      <c r="E274">
        <v>100.01</v>
      </c>
      <c r="F274">
        <v>100.2</v>
      </c>
      <c r="G274">
        <v>6413</v>
      </c>
      <c r="H274">
        <v>0</v>
      </c>
    </row>
    <row r="275" spans="1:8" x14ac:dyDescent="0.25">
      <c r="A275" s="1">
        <v>43417</v>
      </c>
      <c r="B275">
        <v>0</v>
      </c>
      <c r="C275">
        <v>100.45</v>
      </c>
      <c r="D275">
        <v>100.7</v>
      </c>
      <c r="E275">
        <v>100.01</v>
      </c>
      <c r="F275">
        <v>100.22</v>
      </c>
      <c r="G275">
        <v>26806</v>
      </c>
      <c r="H275">
        <v>0</v>
      </c>
    </row>
    <row r="276" spans="1:8" x14ac:dyDescent="0.25">
      <c r="A276" s="1">
        <v>43418</v>
      </c>
      <c r="B276">
        <v>0</v>
      </c>
      <c r="C276">
        <v>100.3</v>
      </c>
      <c r="D276">
        <v>100.51</v>
      </c>
      <c r="E276">
        <v>100.25</v>
      </c>
      <c r="F276">
        <v>100.45</v>
      </c>
      <c r="G276">
        <v>12623</v>
      </c>
      <c r="H276">
        <v>0</v>
      </c>
    </row>
    <row r="277" spans="1:8" x14ac:dyDescent="0.25">
      <c r="A277" s="1">
        <v>43419</v>
      </c>
      <c r="B277">
        <v>0</v>
      </c>
      <c r="C277">
        <v>100.45</v>
      </c>
      <c r="D277">
        <v>100.46</v>
      </c>
      <c r="E277">
        <v>100.19</v>
      </c>
      <c r="F277">
        <v>100.29</v>
      </c>
      <c r="G277">
        <v>5547</v>
      </c>
      <c r="H277">
        <v>0</v>
      </c>
    </row>
    <row r="278" spans="1:8" x14ac:dyDescent="0.25">
      <c r="A278" s="1">
        <v>43420</v>
      </c>
      <c r="B278">
        <v>0</v>
      </c>
      <c r="C278">
        <v>100.3</v>
      </c>
      <c r="D278">
        <v>100.3</v>
      </c>
      <c r="E278">
        <v>100</v>
      </c>
      <c r="F278">
        <v>100.29</v>
      </c>
      <c r="G278">
        <v>5952</v>
      </c>
      <c r="H278">
        <v>0</v>
      </c>
    </row>
    <row r="279" spans="1:8" x14ac:dyDescent="0.25">
      <c r="A279" s="1">
        <v>43423</v>
      </c>
      <c r="B279">
        <v>0</v>
      </c>
      <c r="C279">
        <v>100.29</v>
      </c>
      <c r="D279">
        <v>100.49</v>
      </c>
      <c r="E279">
        <v>100.23</v>
      </c>
      <c r="F279">
        <v>100.23</v>
      </c>
      <c r="G279">
        <v>3988</v>
      </c>
      <c r="H279">
        <v>0</v>
      </c>
    </row>
    <row r="280" spans="1:8" x14ac:dyDescent="0.25">
      <c r="A280" s="1">
        <v>43424</v>
      </c>
      <c r="B280">
        <v>0</v>
      </c>
      <c r="C280">
        <v>100.49</v>
      </c>
      <c r="D280">
        <v>100.5</v>
      </c>
      <c r="E280">
        <v>100.07</v>
      </c>
      <c r="F280">
        <v>100.07</v>
      </c>
      <c r="G280">
        <v>5989</v>
      </c>
      <c r="H280">
        <v>0</v>
      </c>
    </row>
    <row r="281" spans="1:8" x14ac:dyDescent="0.25">
      <c r="A281" s="1">
        <v>43425</v>
      </c>
      <c r="B281">
        <v>0</v>
      </c>
      <c r="C281">
        <v>100.49</v>
      </c>
      <c r="D281">
        <v>100.49</v>
      </c>
      <c r="E281">
        <v>100</v>
      </c>
      <c r="F281">
        <v>100.2</v>
      </c>
      <c r="G281">
        <v>4405</v>
      </c>
      <c r="H281">
        <v>0</v>
      </c>
    </row>
    <row r="282" spans="1:8" x14ac:dyDescent="0.25">
      <c r="A282" s="1">
        <v>43426</v>
      </c>
      <c r="B282">
        <v>0</v>
      </c>
      <c r="C282">
        <v>100.08</v>
      </c>
      <c r="D282">
        <v>100.41</v>
      </c>
      <c r="E282">
        <v>100</v>
      </c>
      <c r="F282">
        <v>100.2</v>
      </c>
      <c r="G282">
        <v>9363</v>
      </c>
      <c r="H282">
        <v>0</v>
      </c>
    </row>
    <row r="283" spans="1:8" x14ac:dyDescent="0.25">
      <c r="A283" s="1">
        <v>43427</v>
      </c>
      <c r="B283">
        <v>0</v>
      </c>
      <c r="C283">
        <v>100.37</v>
      </c>
      <c r="D283">
        <v>100.41</v>
      </c>
      <c r="E283">
        <v>99.75</v>
      </c>
      <c r="F283">
        <v>100.3</v>
      </c>
      <c r="G283">
        <v>17637</v>
      </c>
      <c r="H283">
        <v>0</v>
      </c>
    </row>
    <row r="284" spans="1:8" x14ac:dyDescent="0.25">
      <c r="A284" s="1">
        <v>43430</v>
      </c>
      <c r="B284">
        <v>0</v>
      </c>
      <c r="C284">
        <v>100</v>
      </c>
      <c r="D284">
        <v>100.34</v>
      </c>
      <c r="E284">
        <v>99.75</v>
      </c>
      <c r="F284">
        <v>100.19</v>
      </c>
      <c r="G284">
        <v>5749</v>
      </c>
      <c r="H284">
        <v>0</v>
      </c>
    </row>
    <row r="285" spans="1:8" x14ac:dyDescent="0.25">
      <c r="A285" s="1">
        <v>43431</v>
      </c>
      <c r="B285">
        <v>0</v>
      </c>
      <c r="C285">
        <v>100.29</v>
      </c>
      <c r="D285">
        <v>100.29</v>
      </c>
      <c r="E285">
        <v>100</v>
      </c>
      <c r="F285">
        <v>100.1</v>
      </c>
      <c r="G285">
        <v>12079</v>
      </c>
      <c r="H285">
        <v>0</v>
      </c>
    </row>
    <row r="286" spans="1:8" x14ac:dyDescent="0.25">
      <c r="A286" s="1">
        <v>43432</v>
      </c>
      <c r="B286">
        <v>0</v>
      </c>
      <c r="C286">
        <v>100.3</v>
      </c>
      <c r="D286">
        <v>100.3</v>
      </c>
      <c r="E286">
        <v>99.06</v>
      </c>
      <c r="F286">
        <v>100.06</v>
      </c>
      <c r="G286">
        <v>6895</v>
      </c>
      <c r="H286">
        <v>0</v>
      </c>
    </row>
    <row r="287" spans="1:8" x14ac:dyDescent="0.25">
      <c r="A287" s="1">
        <v>43433</v>
      </c>
      <c r="B287">
        <v>0</v>
      </c>
      <c r="C287">
        <v>100.01</v>
      </c>
      <c r="D287">
        <v>100.49</v>
      </c>
      <c r="E287">
        <v>100</v>
      </c>
      <c r="F287">
        <v>100.14</v>
      </c>
      <c r="G287">
        <v>26294</v>
      </c>
      <c r="H287">
        <v>0</v>
      </c>
    </row>
    <row r="288" spans="1:8" x14ac:dyDescent="0.25">
      <c r="A288" s="1">
        <v>43434</v>
      </c>
      <c r="B288">
        <v>0</v>
      </c>
      <c r="C288">
        <v>100.04</v>
      </c>
      <c r="D288">
        <v>100.45</v>
      </c>
      <c r="E288">
        <v>100.04</v>
      </c>
      <c r="F288">
        <v>100.41</v>
      </c>
      <c r="G288">
        <v>16226</v>
      </c>
      <c r="H288">
        <v>0</v>
      </c>
    </row>
    <row r="289" spans="1:8" x14ac:dyDescent="0.25">
      <c r="A289" s="1">
        <v>43437</v>
      </c>
      <c r="B289">
        <v>0</v>
      </c>
      <c r="C289">
        <v>100.31</v>
      </c>
      <c r="D289">
        <v>100.55</v>
      </c>
      <c r="E289">
        <v>100.1</v>
      </c>
      <c r="F289">
        <v>100.21</v>
      </c>
      <c r="G289">
        <v>15360</v>
      </c>
      <c r="H289">
        <v>0</v>
      </c>
    </row>
    <row r="290" spans="1:8" x14ac:dyDescent="0.25">
      <c r="A290" s="1">
        <v>43438</v>
      </c>
      <c r="B290">
        <v>0</v>
      </c>
      <c r="C290">
        <v>100.21</v>
      </c>
      <c r="D290">
        <v>100.49</v>
      </c>
      <c r="E290">
        <v>99.52</v>
      </c>
      <c r="F290">
        <v>100.28</v>
      </c>
      <c r="G290">
        <v>41022</v>
      </c>
      <c r="H290">
        <v>0</v>
      </c>
    </row>
    <row r="291" spans="1:8" x14ac:dyDescent="0.25">
      <c r="A291" s="1">
        <v>43439</v>
      </c>
      <c r="B291">
        <v>0</v>
      </c>
      <c r="C291">
        <v>100.29</v>
      </c>
      <c r="D291">
        <v>100.29</v>
      </c>
      <c r="E291">
        <v>99.59</v>
      </c>
      <c r="F291">
        <v>99.99</v>
      </c>
      <c r="G291">
        <v>27291</v>
      </c>
      <c r="H291">
        <v>0</v>
      </c>
    </row>
    <row r="292" spans="1:8" x14ac:dyDescent="0.25">
      <c r="A292" s="1">
        <v>43440</v>
      </c>
      <c r="B292">
        <v>0</v>
      </c>
      <c r="C292">
        <v>100.18</v>
      </c>
      <c r="D292">
        <v>100.18</v>
      </c>
      <c r="E292">
        <v>99.51</v>
      </c>
      <c r="F292">
        <v>99.91</v>
      </c>
      <c r="G292">
        <v>9069</v>
      </c>
      <c r="H292">
        <v>0</v>
      </c>
    </row>
    <row r="293" spans="1:8" x14ac:dyDescent="0.25">
      <c r="A293" s="1">
        <v>43441</v>
      </c>
      <c r="B293">
        <v>0</v>
      </c>
      <c r="C293">
        <v>99.9</v>
      </c>
      <c r="D293">
        <v>99.98</v>
      </c>
      <c r="E293">
        <v>97.99</v>
      </c>
      <c r="F293">
        <v>99.8</v>
      </c>
      <c r="G293">
        <v>12196</v>
      </c>
      <c r="H293">
        <v>0</v>
      </c>
    </row>
    <row r="294" spans="1:8" x14ac:dyDescent="0.25">
      <c r="A294" s="1">
        <v>43444</v>
      </c>
      <c r="B294">
        <v>0</v>
      </c>
      <c r="C294">
        <v>99.97</v>
      </c>
      <c r="D294">
        <v>100</v>
      </c>
      <c r="E294">
        <v>99.3</v>
      </c>
      <c r="F294">
        <v>99.9</v>
      </c>
      <c r="G294">
        <v>18852</v>
      </c>
      <c r="H294">
        <v>0</v>
      </c>
    </row>
    <row r="295" spans="1:8" x14ac:dyDescent="0.25">
      <c r="A295" s="1">
        <v>43445</v>
      </c>
      <c r="B295">
        <v>0</v>
      </c>
      <c r="C295">
        <v>99.63</v>
      </c>
      <c r="D295">
        <v>100.08</v>
      </c>
      <c r="E295">
        <v>99.55</v>
      </c>
      <c r="F295">
        <v>100.03</v>
      </c>
      <c r="G295">
        <v>39030</v>
      </c>
      <c r="H295">
        <v>0</v>
      </c>
    </row>
    <row r="296" spans="1:8" x14ac:dyDescent="0.25">
      <c r="A296" s="1">
        <v>43446</v>
      </c>
      <c r="B296">
        <v>0</v>
      </c>
      <c r="C296">
        <v>99.87</v>
      </c>
      <c r="D296">
        <v>100.04</v>
      </c>
      <c r="E296">
        <v>99.66</v>
      </c>
      <c r="F296">
        <v>99.8</v>
      </c>
      <c r="G296">
        <v>10055</v>
      </c>
      <c r="H296">
        <v>0</v>
      </c>
    </row>
    <row r="297" spans="1:8" x14ac:dyDescent="0.25">
      <c r="A297" s="1">
        <v>43447</v>
      </c>
      <c r="B297">
        <v>0</v>
      </c>
      <c r="C297">
        <v>100</v>
      </c>
      <c r="D297">
        <v>100</v>
      </c>
      <c r="E297">
        <v>99.53</v>
      </c>
      <c r="F297">
        <v>99.9</v>
      </c>
      <c r="G297">
        <v>33957</v>
      </c>
      <c r="H297">
        <v>0</v>
      </c>
    </row>
    <row r="298" spans="1:8" x14ac:dyDescent="0.25">
      <c r="A298" s="1">
        <v>43448</v>
      </c>
      <c r="B298">
        <v>0</v>
      </c>
      <c r="C298">
        <v>99.98</v>
      </c>
      <c r="D298">
        <v>99.99</v>
      </c>
      <c r="E298">
        <v>99.7</v>
      </c>
      <c r="F298">
        <v>99.9</v>
      </c>
      <c r="G298">
        <v>2892</v>
      </c>
      <c r="H298">
        <v>0</v>
      </c>
    </row>
    <row r="299" spans="1:8" x14ac:dyDescent="0.25">
      <c r="A299" s="1">
        <v>43451</v>
      </c>
      <c r="B299">
        <v>0</v>
      </c>
      <c r="C299">
        <v>99.99</v>
      </c>
      <c r="D299">
        <v>99.99</v>
      </c>
      <c r="E299">
        <v>99.56</v>
      </c>
      <c r="F299">
        <v>99.9</v>
      </c>
      <c r="G299">
        <v>2720</v>
      </c>
      <c r="H299">
        <v>0</v>
      </c>
    </row>
    <row r="300" spans="1:8" x14ac:dyDescent="0.25">
      <c r="A300" s="1">
        <v>43452</v>
      </c>
      <c r="B300">
        <v>0</v>
      </c>
      <c r="C300">
        <v>99.9</v>
      </c>
      <c r="D300">
        <v>99.9</v>
      </c>
      <c r="E300">
        <v>99.69</v>
      </c>
      <c r="F300">
        <v>99.89</v>
      </c>
      <c r="G300">
        <v>9541</v>
      </c>
      <c r="H300">
        <v>0</v>
      </c>
    </row>
    <row r="301" spans="1:8" x14ac:dyDescent="0.25">
      <c r="A301" s="1">
        <v>43453</v>
      </c>
      <c r="B301">
        <v>0</v>
      </c>
      <c r="C301">
        <v>99.86</v>
      </c>
      <c r="D301">
        <v>100</v>
      </c>
      <c r="E301">
        <v>98.4</v>
      </c>
      <c r="F301">
        <v>99.98</v>
      </c>
      <c r="G301">
        <v>46474</v>
      </c>
      <c r="H301">
        <v>0</v>
      </c>
    </row>
    <row r="302" spans="1:8" x14ac:dyDescent="0.25">
      <c r="A302" s="1">
        <v>43454</v>
      </c>
      <c r="B302">
        <v>0</v>
      </c>
      <c r="C302">
        <v>99.71</v>
      </c>
      <c r="D302">
        <v>100</v>
      </c>
      <c r="E302">
        <v>99.01</v>
      </c>
      <c r="F302">
        <v>99.96</v>
      </c>
      <c r="G302">
        <v>20023</v>
      </c>
      <c r="H302">
        <v>0</v>
      </c>
    </row>
    <row r="303" spans="1:8" x14ac:dyDescent="0.25">
      <c r="A303" s="1">
        <v>43455</v>
      </c>
      <c r="B303">
        <v>0</v>
      </c>
      <c r="C303">
        <v>99.96</v>
      </c>
      <c r="D303">
        <v>100.01</v>
      </c>
      <c r="E303">
        <v>99.81</v>
      </c>
      <c r="F303">
        <v>100</v>
      </c>
      <c r="G303">
        <v>212358</v>
      </c>
      <c r="H303">
        <v>0</v>
      </c>
    </row>
    <row r="304" spans="1:8" x14ac:dyDescent="0.25">
      <c r="A304" s="1">
        <v>43458</v>
      </c>
      <c r="B304">
        <v>0</v>
      </c>
      <c r="C304">
        <v>100.09</v>
      </c>
      <c r="D304">
        <v>100.09</v>
      </c>
      <c r="E304">
        <v>99</v>
      </c>
      <c r="F304">
        <v>100</v>
      </c>
      <c r="G304">
        <v>29373</v>
      </c>
      <c r="H304">
        <v>0</v>
      </c>
    </row>
    <row r="305" spans="1:8" x14ac:dyDescent="0.25">
      <c r="A305" s="1">
        <v>43459</v>
      </c>
      <c r="B305">
        <v>0</v>
      </c>
      <c r="C305">
        <v>100</v>
      </c>
      <c r="D305">
        <v>100.49</v>
      </c>
      <c r="E305">
        <v>99.97</v>
      </c>
      <c r="F305">
        <v>100</v>
      </c>
      <c r="G305">
        <v>20241</v>
      </c>
      <c r="H305">
        <v>0</v>
      </c>
    </row>
    <row r="306" spans="1:8" x14ac:dyDescent="0.25">
      <c r="A306" s="1">
        <v>43460</v>
      </c>
      <c r="B306">
        <v>0</v>
      </c>
      <c r="C306">
        <v>100</v>
      </c>
      <c r="D306">
        <v>100.33</v>
      </c>
      <c r="E306">
        <v>99.99</v>
      </c>
      <c r="F306">
        <v>100.25</v>
      </c>
      <c r="G306">
        <v>37636</v>
      </c>
      <c r="H306">
        <v>0</v>
      </c>
    </row>
    <row r="307" spans="1:8" x14ac:dyDescent="0.25">
      <c r="A307" s="1">
        <v>43461</v>
      </c>
      <c r="B307">
        <v>0</v>
      </c>
      <c r="C307">
        <v>100.02</v>
      </c>
      <c r="D307">
        <v>100.49</v>
      </c>
      <c r="E307">
        <v>100.01</v>
      </c>
      <c r="F307">
        <v>100.2</v>
      </c>
      <c r="G307">
        <v>38021</v>
      </c>
      <c r="H307">
        <v>0</v>
      </c>
    </row>
    <row r="308" spans="1:8" x14ac:dyDescent="0.25">
      <c r="A308" s="1">
        <v>43462</v>
      </c>
      <c r="B308">
        <v>0</v>
      </c>
      <c r="C308">
        <v>100.15</v>
      </c>
      <c r="D308">
        <v>100.5</v>
      </c>
      <c r="E308">
        <v>100</v>
      </c>
      <c r="F308">
        <v>100.15</v>
      </c>
      <c r="G308">
        <v>38580</v>
      </c>
      <c r="H308">
        <v>0</v>
      </c>
    </row>
    <row r="309" spans="1:8" x14ac:dyDescent="0.25">
      <c r="A309" s="1">
        <v>43463</v>
      </c>
      <c r="B309">
        <v>0</v>
      </c>
      <c r="C309">
        <v>99.08</v>
      </c>
      <c r="D309">
        <v>100.5</v>
      </c>
      <c r="E309">
        <v>99.08</v>
      </c>
      <c r="F309">
        <v>100.43</v>
      </c>
      <c r="G309">
        <v>31089</v>
      </c>
      <c r="H309">
        <v>0</v>
      </c>
    </row>
    <row r="310" spans="1:8" x14ac:dyDescent="0.25">
      <c r="A310" s="1">
        <v>43468</v>
      </c>
      <c r="B310">
        <v>0</v>
      </c>
      <c r="C310">
        <v>100.15</v>
      </c>
      <c r="D310">
        <v>100.4</v>
      </c>
      <c r="E310">
        <v>100.15</v>
      </c>
      <c r="F310">
        <v>100.4</v>
      </c>
      <c r="G310">
        <v>65</v>
      </c>
      <c r="H310">
        <v>0</v>
      </c>
    </row>
    <row r="311" spans="1:8" x14ac:dyDescent="0.25">
      <c r="A311" s="1">
        <v>43469</v>
      </c>
      <c r="B311">
        <v>0</v>
      </c>
      <c r="C311">
        <v>100.38</v>
      </c>
      <c r="D311">
        <v>100.39</v>
      </c>
      <c r="E311">
        <v>100.38</v>
      </c>
      <c r="F311">
        <v>100.39</v>
      </c>
      <c r="G311">
        <v>436</v>
      </c>
      <c r="H311">
        <v>0</v>
      </c>
    </row>
    <row r="312" spans="1:8" x14ac:dyDescent="0.25">
      <c r="A312" s="1">
        <v>43473</v>
      </c>
      <c r="B312">
        <v>0</v>
      </c>
      <c r="C312">
        <v>100.33</v>
      </c>
      <c r="D312">
        <v>100.42</v>
      </c>
      <c r="E312">
        <v>100.2</v>
      </c>
      <c r="F312">
        <v>100.2</v>
      </c>
      <c r="G312">
        <v>1000</v>
      </c>
      <c r="H312">
        <v>0</v>
      </c>
    </row>
    <row r="313" spans="1:8" x14ac:dyDescent="0.25">
      <c r="A313" s="1">
        <v>43474</v>
      </c>
      <c r="B313">
        <v>0</v>
      </c>
      <c r="C313">
        <v>100.2</v>
      </c>
      <c r="D313">
        <v>100.43</v>
      </c>
      <c r="E313">
        <v>98.54</v>
      </c>
      <c r="F313">
        <v>100.15</v>
      </c>
      <c r="G313">
        <v>2303</v>
      </c>
      <c r="H313">
        <v>0</v>
      </c>
    </row>
    <row r="314" spans="1:8" x14ac:dyDescent="0.25">
      <c r="A314" s="1">
        <v>43475</v>
      </c>
      <c r="B314">
        <v>0</v>
      </c>
      <c r="C314">
        <v>100.05</v>
      </c>
      <c r="D314">
        <v>100.4</v>
      </c>
      <c r="E314">
        <v>100.05</v>
      </c>
      <c r="F314">
        <v>100.39</v>
      </c>
      <c r="G314">
        <v>6095</v>
      </c>
      <c r="H314">
        <v>0</v>
      </c>
    </row>
    <row r="315" spans="1:8" x14ac:dyDescent="0.25">
      <c r="A315" s="1">
        <v>43476</v>
      </c>
      <c r="B315">
        <v>0</v>
      </c>
      <c r="C315">
        <v>100.3</v>
      </c>
      <c r="D315">
        <v>100.3</v>
      </c>
      <c r="E315">
        <v>99.76</v>
      </c>
      <c r="F315">
        <v>100.3</v>
      </c>
      <c r="G315">
        <v>11605</v>
      </c>
      <c r="H315">
        <v>0</v>
      </c>
    </row>
    <row r="316" spans="1:8" x14ac:dyDescent="0.25">
      <c r="A316" s="1">
        <v>43479</v>
      </c>
      <c r="B316">
        <v>0</v>
      </c>
      <c r="C316">
        <v>100.31</v>
      </c>
      <c r="D316">
        <v>100.31</v>
      </c>
      <c r="E316">
        <v>100.1</v>
      </c>
      <c r="F316">
        <v>100.2</v>
      </c>
      <c r="G316">
        <v>3576</v>
      </c>
      <c r="H316">
        <v>0</v>
      </c>
    </row>
    <row r="317" spans="1:8" x14ac:dyDescent="0.25">
      <c r="A317" s="1">
        <v>43480</v>
      </c>
      <c r="B317">
        <v>0</v>
      </c>
      <c r="C317">
        <v>100.2</v>
      </c>
      <c r="D317">
        <v>100.2</v>
      </c>
      <c r="E317">
        <v>99.95</v>
      </c>
      <c r="F317">
        <v>100.2</v>
      </c>
      <c r="G317">
        <v>25389</v>
      </c>
      <c r="H317">
        <v>0</v>
      </c>
    </row>
    <row r="318" spans="1:8" x14ac:dyDescent="0.25">
      <c r="A318" s="1">
        <v>43481</v>
      </c>
      <c r="B318">
        <v>0</v>
      </c>
      <c r="C318">
        <v>100.1</v>
      </c>
      <c r="D318">
        <v>100.2</v>
      </c>
      <c r="E318">
        <v>100</v>
      </c>
      <c r="F318">
        <v>100.2</v>
      </c>
      <c r="G318">
        <v>10580</v>
      </c>
      <c r="H318">
        <v>0</v>
      </c>
    </row>
    <row r="319" spans="1:8" x14ac:dyDescent="0.25">
      <c r="A319" s="1">
        <v>43482</v>
      </c>
      <c r="B319">
        <v>0</v>
      </c>
      <c r="C319">
        <v>100.2</v>
      </c>
      <c r="D319">
        <v>100.3</v>
      </c>
      <c r="E319">
        <v>100.1</v>
      </c>
      <c r="F319">
        <v>100.3</v>
      </c>
      <c r="G319">
        <v>2410</v>
      </c>
      <c r="H319">
        <v>0</v>
      </c>
    </row>
    <row r="320" spans="1:8" x14ac:dyDescent="0.25">
      <c r="A320" s="1">
        <v>43483</v>
      </c>
      <c r="B320">
        <v>0</v>
      </c>
      <c r="C320">
        <v>100.25</v>
      </c>
      <c r="D320">
        <v>100.25</v>
      </c>
      <c r="E320">
        <v>100.1</v>
      </c>
      <c r="F320">
        <v>100.2</v>
      </c>
      <c r="G320">
        <v>26594</v>
      </c>
      <c r="H320">
        <v>0</v>
      </c>
    </row>
    <row r="321" spans="1:8" x14ac:dyDescent="0.25">
      <c r="A321" s="1">
        <v>43486</v>
      </c>
      <c r="B321">
        <v>0</v>
      </c>
      <c r="C321">
        <v>100.05</v>
      </c>
      <c r="D321">
        <v>100.2</v>
      </c>
      <c r="E321">
        <v>100</v>
      </c>
      <c r="F321">
        <v>100.2</v>
      </c>
      <c r="G321">
        <v>4823</v>
      </c>
      <c r="H321">
        <v>0</v>
      </c>
    </row>
    <row r="322" spans="1:8" x14ac:dyDescent="0.25">
      <c r="A322" s="1">
        <v>43487</v>
      </c>
      <c r="B322">
        <v>0</v>
      </c>
      <c r="C322">
        <v>100.25</v>
      </c>
      <c r="D322">
        <v>100.35</v>
      </c>
      <c r="E322">
        <v>99.99</v>
      </c>
      <c r="F322">
        <v>100</v>
      </c>
      <c r="G322">
        <v>8139</v>
      </c>
      <c r="H322">
        <v>0</v>
      </c>
    </row>
    <row r="323" spans="1:8" x14ac:dyDescent="0.25">
      <c r="A323" s="1">
        <v>43488</v>
      </c>
      <c r="B323">
        <v>0</v>
      </c>
      <c r="C323">
        <v>100.2</v>
      </c>
      <c r="D323">
        <v>100.2</v>
      </c>
      <c r="E323">
        <v>99.75</v>
      </c>
      <c r="F323">
        <v>99.95</v>
      </c>
      <c r="G323">
        <v>29186</v>
      </c>
      <c r="H323">
        <v>0</v>
      </c>
    </row>
    <row r="324" spans="1:8" x14ac:dyDescent="0.25">
      <c r="A324" s="1">
        <v>43489</v>
      </c>
      <c r="B324">
        <v>0</v>
      </c>
      <c r="C324">
        <v>100</v>
      </c>
      <c r="D324">
        <v>100</v>
      </c>
      <c r="E324">
        <v>99.94</v>
      </c>
      <c r="F324">
        <v>99.94</v>
      </c>
      <c r="G324">
        <v>17515</v>
      </c>
      <c r="H324">
        <v>0</v>
      </c>
    </row>
    <row r="325" spans="1:8" x14ac:dyDescent="0.25">
      <c r="A325" s="1">
        <v>43490</v>
      </c>
      <c r="B325">
        <v>0</v>
      </c>
      <c r="C325">
        <v>99.95</v>
      </c>
      <c r="D325">
        <v>100.2</v>
      </c>
      <c r="E325">
        <v>99.91</v>
      </c>
      <c r="F325">
        <v>99.91</v>
      </c>
      <c r="G325">
        <v>37324</v>
      </c>
      <c r="H325">
        <v>0</v>
      </c>
    </row>
    <row r="326" spans="1:8" x14ac:dyDescent="0.25">
      <c r="A326" s="1">
        <v>43493</v>
      </c>
      <c r="B326">
        <v>0</v>
      </c>
      <c r="C326">
        <v>99.9</v>
      </c>
      <c r="D326">
        <v>100.01</v>
      </c>
      <c r="E326">
        <v>99.9</v>
      </c>
      <c r="F326">
        <v>99.99</v>
      </c>
      <c r="G326">
        <v>27199</v>
      </c>
      <c r="H326">
        <v>0</v>
      </c>
    </row>
    <row r="327" spans="1:8" x14ac:dyDescent="0.25">
      <c r="A327" s="1">
        <v>43494</v>
      </c>
      <c r="B327">
        <v>0</v>
      </c>
      <c r="C327">
        <v>99.97</v>
      </c>
      <c r="D327">
        <v>100.27</v>
      </c>
      <c r="E327">
        <v>99.97</v>
      </c>
      <c r="F327">
        <v>99.99</v>
      </c>
      <c r="G327">
        <v>15218</v>
      </c>
      <c r="H327">
        <v>0</v>
      </c>
    </row>
    <row r="328" spans="1:8" x14ac:dyDescent="0.25">
      <c r="A328" s="1">
        <v>43495</v>
      </c>
      <c r="B328">
        <v>0</v>
      </c>
      <c r="C328">
        <v>100</v>
      </c>
      <c r="D328">
        <v>100.02</v>
      </c>
      <c r="E328">
        <v>99.67</v>
      </c>
      <c r="F328">
        <v>100</v>
      </c>
      <c r="G328">
        <v>17296</v>
      </c>
      <c r="H328">
        <v>0</v>
      </c>
    </row>
    <row r="329" spans="1:8" x14ac:dyDescent="0.25">
      <c r="A329" s="1">
        <v>43496</v>
      </c>
      <c r="B329">
        <v>0</v>
      </c>
      <c r="C329">
        <v>100.16</v>
      </c>
      <c r="D329">
        <v>100.16</v>
      </c>
      <c r="E329">
        <v>99.54</v>
      </c>
      <c r="F329">
        <v>100</v>
      </c>
      <c r="G329">
        <v>8554</v>
      </c>
      <c r="H329">
        <v>0</v>
      </c>
    </row>
    <row r="330" spans="1:8" x14ac:dyDescent="0.25">
      <c r="A330" s="1">
        <v>43497</v>
      </c>
      <c r="B330">
        <v>0</v>
      </c>
      <c r="C330">
        <v>99.97</v>
      </c>
      <c r="D330">
        <v>100.1</v>
      </c>
      <c r="E330">
        <v>99.97</v>
      </c>
      <c r="F330">
        <v>100</v>
      </c>
      <c r="G330">
        <v>25501</v>
      </c>
      <c r="H330">
        <v>0</v>
      </c>
    </row>
    <row r="331" spans="1:8" x14ac:dyDescent="0.25">
      <c r="A331" s="1">
        <v>43500</v>
      </c>
      <c r="B331">
        <v>0</v>
      </c>
      <c r="C331">
        <v>99.98</v>
      </c>
      <c r="D331">
        <v>100.14</v>
      </c>
      <c r="E331">
        <v>99.8</v>
      </c>
      <c r="F331">
        <v>100</v>
      </c>
      <c r="G331">
        <v>72586</v>
      </c>
      <c r="H331">
        <v>0</v>
      </c>
    </row>
    <row r="332" spans="1:8" x14ac:dyDescent="0.25">
      <c r="A332" s="1">
        <v>43501</v>
      </c>
      <c r="B332">
        <v>0</v>
      </c>
      <c r="C332">
        <v>99.9</v>
      </c>
      <c r="D332">
        <v>100.14</v>
      </c>
      <c r="E332">
        <v>99.8</v>
      </c>
      <c r="F332">
        <v>99.91</v>
      </c>
      <c r="G332">
        <v>9453</v>
      </c>
      <c r="H332">
        <v>0</v>
      </c>
    </row>
    <row r="333" spans="1:8" x14ac:dyDescent="0.25">
      <c r="A333" s="1">
        <v>43502</v>
      </c>
      <c r="B333">
        <v>0</v>
      </c>
      <c r="C333">
        <v>99.9</v>
      </c>
      <c r="D333">
        <v>100.15</v>
      </c>
      <c r="E333">
        <v>99.9</v>
      </c>
      <c r="F333">
        <v>99.99</v>
      </c>
      <c r="G333">
        <v>7698</v>
      </c>
      <c r="H333">
        <v>0</v>
      </c>
    </row>
    <row r="334" spans="1:8" x14ac:dyDescent="0.25">
      <c r="A334" s="1">
        <v>43503</v>
      </c>
      <c r="B334">
        <v>0</v>
      </c>
      <c r="C334">
        <v>100</v>
      </c>
      <c r="D334">
        <v>100</v>
      </c>
      <c r="E334">
        <v>99.92</v>
      </c>
      <c r="F334">
        <v>100</v>
      </c>
      <c r="G334">
        <v>29621</v>
      </c>
      <c r="H334">
        <v>0</v>
      </c>
    </row>
    <row r="335" spans="1:8" x14ac:dyDescent="0.25">
      <c r="A335" s="1">
        <v>43504</v>
      </c>
      <c r="B335">
        <v>0</v>
      </c>
      <c r="C335">
        <v>99.92</v>
      </c>
      <c r="D335">
        <v>100</v>
      </c>
      <c r="E335">
        <v>99.9</v>
      </c>
      <c r="F335">
        <v>100</v>
      </c>
      <c r="G335">
        <v>36553</v>
      </c>
      <c r="H335">
        <v>0</v>
      </c>
    </row>
    <row r="336" spans="1:8" x14ac:dyDescent="0.25">
      <c r="A336" s="1">
        <v>43507</v>
      </c>
      <c r="B336">
        <v>0</v>
      </c>
      <c r="C336">
        <v>100.44</v>
      </c>
      <c r="D336">
        <v>100.44</v>
      </c>
      <c r="E336">
        <v>99.96</v>
      </c>
      <c r="F336">
        <v>99.98</v>
      </c>
      <c r="G336">
        <v>97401</v>
      </c>
      <c r="H336">
        <v>0</v>
      </c>
    </row>
    <row r="337" spans="1:8" x14ac:dyDescent="0.25">
      <c r="A337" s="1">
        <v>43508</v>
      </c>
      <c r="B337">
        <v>0</v>
      </c>
      <c r="C337">
        <v>100.3</v>
      </c>
      <c r="D337">
        <v>100.3</v>
      </c>
      <c r="E337">
        <v>99.81</v>
      </c>
      <c r="F337">
        <v>99.99</v>
      </c>
      <c r="G337">
        <v>28118</v>
      </c>
      <c r="H337">
        <v>0</v>
      </c>
    </row>
    <row r="338" spans="1:8" x14ac:dyDescent="0.25">
      <c r="A338" s="1">
        <v>43509</v>
      </c>
      <c r="B338">
        <v>0</v>
      </c>
      <c r="C338">
        <v>99.99</v>
      </c>
      <c r="D338">
        <v>100</v>
      </c>
      <c r="E338">
        <v>99.98</v>
      </c>
      <c r="F338">
        <v>99.99</v>
      </c>
      <c r="G338">
        <v>24482</v>
      </c>
      <c r="H338">
        <v>0</v>
      </c>
    </row>
    <row r="339" spans="1:8" x14ac:dyDescent="0.25">
      <c r="A339" s="1">
        <v>43510</v>
      </c>
      <c r="B339">
        <v>0</v>
      </c>
      <c r="C339">
        <v>100.15</v>
      </c>
      <c r="D339">
        <v>100.19</v>
      </c>
      <c r="E339">
        <v>99.9</v>
      </c>
      <c r="F339">
        <v>99.9</v>
      </c>
      <c r="G339">
        <v>46467</v>
      </c>
      <c r="H339">
        <v>0</v>
      </c>
    </row>
    <row r="340" spans="1:8" x14ac:dyDescent="0.25">
      <c r="A340" s="1">
        <v>43511</v>
      </c>
      <c r="B340">
        <v>0</v>
      </c>
      <c r="C340">
        <v>99.81</v>
      </c>
      <c r="D340">
        <v>100.11</v>
      </c>
      <c r="E340">
        <v>99.81</v>
      </c>
      <c r="F340">
        <v>100</v>
      </c>
      <c r="G340">
        <v>70793</v>
      </c>
      <c r="H340">
        <v>0</v>
      </c>
    </row>
    <row r="341" spans="1:8" x14ac:dyDescent="0.25">
      <c r="A341" s="1">
        <v>43514</v>
      </c>
      <c r="B341">
        <v>0</v>
      </c>
      <c r="C341">
        <v>99.9</v>
      </c>
      <c r="D341">
        <v>100.09</v>
      </c>
      <c r="E341">
        <v>99.9</v>
      </c>
      <c r="F341">
        <v>100</v>
      </c>
      <c r="G341">
        <v>14342</v>
      </c>
      <c r="H341">
        <v>0</v>
      </c>
    </row>
    <row r="342" spans="1:8" x14ac:dyDescent="0.25">
      <c r="A342" s="1">
        <v>43515</v>
      </c>
      <c r="B342">
        <v>0</v>
      </c>
      <c r="C342">
        <v>100.36</v>
      </c>
      <c r="D342">
        <v>100.36</v>
      </c>
      <c r="E342">
        <v>99.9</v>
      </c>
      <c r="F342">
        <v>99.99</v>
      </c>
      <c r="G342">
        <v>4844</v>
      </c>
      <c r="H342">
        <v>0</v>
      </c>
    </row>
    <row r="343" spans="1:8" x14ac:dyDescent="0.25">
      <c r="A343" s="1">
        <v>43516</v>
      </c>
      <c r="B343">
        <v>0</v>
      </c>
      <c r="C343">
        <v>100</v>
      </c>
      <c r="D343">
        <v>100</v>
      </c>
      <c r="E343">
        <v>99.79</v>
      </c>
      <c r="F343">
        <v>100</v>
      </c>
      <c r="G343">
        <v>20981</v>
      </c>
      <c r="H343">
        <v>0</v>
      </c>
    </row>
    <row r="344" spans="1:8" x14ac:dyDescent="0.25">
      <c r="A344" s="1">
        <v>43517</v>
      </c>
      <c r="B344">
        <v>0</v>
      </c>
      <c r="C344">
        <v>100</v>
      </c>
      <c r="D344">
        <v>100</v>
      </c>
      <c r="E344">
        <v>99.8</v>
      </c>
      <c r="F344">
        <v>100</v>
      </c>
      <c r="G344">
        <v>20275</v>
      </c>
      <c r="H344">
        <v>0</v>
      </c>
    </row>
    <row r="345" spans="1:8" x14ac:dyDescent="0.25">
      <c r="A345" s="1">
        <v>43518</v>
      </c>
      <c r="B345">
        <v>0</v>
      </c>
      <c r="C345">
        <v>100</v>
      </c>
      <c r="D345">
        <v>100</v>
      </c>
      <c r="E345">
        <v>99.91</v>
      </c>
      <c r="F345">
        <v>100</v>
      </c>
      <c r="G345">
        <v>7630</v>
      </c>
      <c r="H345">
        <v>0</v>
      </c>
    </row>
    <row r="346" spans="1:8" x14ac:dyDescent="0.25">
      <c r="A346" s="1">
        <v>43521</v>
      </c>
      <c r="B346">
        <v>0</v>
      </c>
      <c r="C346">
        <v>99.99</v>
      </c>
      <c r="D346">
        <v>100</v>
      </c>
      <c r="E346">
        <v>99.75</v>
      </c>
      <c r="F346">
        <v>99.8</v>
      </c>
      <c r="G346">
        <v>37206</v>
      </c>
      <c r="H346">
        <v>0</v>
      </c>
    </row>
    <row r="347" spans="1:8" x14ac:dyDescent="0.25">
      <c r="A347" s="1">
        <v>43522</v>
      </c>
      <c r="B347">
        <v>0</v>
      </c>
      <c r="C347">
        <v>99.97</v>
      </c>
      <c r="D347">
        <v>100</v>
      </c>
      <c r="E347">
        <v>99.9</v>
      </c>
      <c r="F347">
        <v>99.95</v>
      </c>
      <c r="G347">
        <v>43217</v>
      </c>
      <c r="H347">
        <v>0</v>
      </c>
    </row>
    <row r="348" spans="1:8" x14ac:dyDescent="0.25">
      <c r="A348" s="1">
        <v>43523</v>
      </c>
      <c r="B348">
        <v>0</v>
      </c>
      <c r="C348">
        <v>99.92</v>
      </c>
      <c r="D348">
        <v>100</v>
      </c>
      <c r="E348">
        <v>99.8</v>
      </c>
      <c r="F348">
        <v>100</v>
      </c>
      <c r="G348">
        <v>30609</v>
      </c>
      <c r="H348">
        <v>0</v>
      </c>
    </row>
    <row r="349" spans="1:8" x14ac:dyDescent="0.25">
      <c r="A349" s="1">
        <v>43524</v>
      </c>
      <c r="B349">
        <v>0</v>
      </c>
      <c r="C349">
        <v>100</v>
      </c>
      <c r="D349">
        <v>100</v>
      </c>
      <c r="E349">
        <v>99.95</v>
      </c>
      <c r="F349">
        <v>99.99</v>
      </c>
      <c r="G349">
        <v>34244</v>
      </c>
      <c r="H349">
        <v>0</v>
      </c>
    </row>
    <row r="350" spans="1:8" x14ac:dyDescent="0.25">
      <c r="A350" s="1">
        <v>43525</v>
      </c>
      <c r="B350">
        <v>0</v>
      </c>
      <c r="C350">
        <v>100</v>
      </c>
      <c r="D350">
        <v>100</v>
      </c>
      <c r="E350">
        <v>99.98</v>
      </c>
      <c r="F350">
        <v>100</v>
      </c>
      <c r="G350">
        <v>164842</v>
      </c>
      <c r="H350">
        <v>0</v>
      </c>
    </row>
    <row r="351" spans="1:8" x14ac:dyDescent="0.25">
      <c r="A351" s="1">
        <v>43528</v>
      </c>
      <c r="B351">
        <v>0</v>
      </c>
      <c r="C351">
        <v>101</v>
      </c>
      <c r="D351">
        <v>101</v>
      </c>
      <c r="E351">
        <v>99.95</v>
      </c>
      <c r="F351">
        <v>99.95</v>
      </c>
      <c r="G351">
        <v>35813</v>
      </c>
      <c r="H351">
        <v>0</v>
      </c>
    </row>
    <row r="352" spans="1:8" x14ac:dyDescent="0.25">
      <c r="A352" s="1">
        <v>43529</v>
      </c>
      <c r="B352">
        <v>0</v>
      </c>
      <c r="C352">
        <v>101.11</v>
      </c>
      <c r="D352">
        <v>101.11</v>
      </c>
      <c r="E352">
        <v>99.85</v>
      </c>
      <c r="F352">
        <v>100</v>
      </c>
      <c r="G352">
        <v>118916</v>
      </c>
      <c r="H352">
        <v>0</v>
      </c>
    </row>
    <row r="353" spans="1:8" x14ac:dyDescent="0.25">
      <c r="A353" s="1">
        <v>43530</v>
      </c>
      <c r="B353">
        <v>0</v>
      </c>
      <c r="C353">
        <v>100</v>
      </c>
      <c r="D353">
        <v>100</v>
      </c>
      <c r="E353">
        <v>98.55</v>
      </c>
      <c r="F353">
        <v>99.98</v>
      </c>
      <c r="G353">
        <v>33293</v>
      </c>
      <c r="H353">
        <v>0</v>
      </c>
    </row>
    <row r="354" spans="1:8" x14ac:dyDescent="0.25">
      <c r="A354" s="1">
        <v>43531</v>
      </c>
      <c r="B354">
        <v>0</v>
      </c>
      <c r="C354">
        <v>99.98</v>
      </c>
      <c r="D354">
        <v>100</v>
      </c>
      <c r="E354">
        <v>99.82</v>
      </c>
      <c r="F354">
        <v>99.99</v>
      </c>
      <c r="G354">
        <v>47840</v>
      </c>
      <c r="H354">
        <v>0</v>
      </c>
    </row>
    <row r="355" spans="1:8" x14ac:dyDescent="0.25">
      <c r="A355" s="1">
        <v>43535</v>
      </c>
      <c r="B355">
        <v>0</v>
      </c>
      <c r="C355">
        <v>99.99</v>
      </c>
      <c r="D355">
        <v>100</v>
      </c>
      <c r="E355">
        <v>99.9</v>
      </c>
      <c r="F355">
        <v>99.99</v>
      </c>
      <c r="G355">
        <v>7969</v>
      </c>
      <c r="H355">
        <v>0</v>
      </c>
    </row>
    <row r="356" spans="1:8" x14ac:dyDescent="0.25">
      <c r="A356" s="1">
        <v>43536</v>
      </c>
      <c r="B356">
        <v>0</v>
      </c>
      <c r="C356">
        <v>99.99</v>
      </c>
      <c r="D356">
        <v>100</v>
      </c>
      <c r="E356">
        <v>99.96</v>
      </c>
      <c r="F356">
        <v>100</v>
      </c>
      <c r="G356">
        <v>16855</v>
      </c>
      <c r="H356">
        <v>0</v>
      </c>
    </row>
    <row r="357" spans="1:8" x14ac:dyDescent="0.25">
      <c r="A357" s="1">
        <v>43537</v>
      </c>
      <c r="B357">
        <v>0</v>
      </c>
      <c r="C357">
        <v>99.93</v>
      </c>
      <c r="D357">
        <v>100</v>
      </c>
      <c r="E357">
        <v>99.92</v>
      </c>
      <c r="F357">
        <v>100</v>
      </c>
      <c r="G357">
        <v>69683</v>
      </c>
      <c r="H357">
        <v>0</v>
      </c>
    </row>
    <row r="358" spans="1:8" x14ac:dyDescent="0.25">
      <c r="A358" s="1">
        <v>43538</v>
      </c>
      <c r="B358">
        <v>0</v>
      </c>
      <c r="C358">
        <v>99.99</v>
      </c>
      <c r="D358">
        <v>100</v>
      </c>
      <c r="E358">
        <v>99.98</v>
      </c>
      <c r="F358">
        <v>100</v>
      </c>
      <c r="G358">
        <v>26339</v>
      </c>
      <c r="H358">
        <v>0</v>
      </c>
    </row>
    <row r="359" spans="1:8" x14ac:dyDescent="0.25">
      <c r="A359" s="1">
        <v>43539</v>
      </c>
      <c r="B359">
        <v>0</v>
      </c>
      <c r="C359">
        <v>100.1</v>
      </c>
      <c r="D359">
        <v>100.1</v>
      </c>
      <c r="E359">
        <v>99.97</v>
      </c>
      <c r="F359">
        <v>100</v>
      </c>
      <c r="G359">
        <v>81532</v>
      </c>
      <c r="H359">
        <v>0</v>
      </c>
    </row>
    <row r="360" spans="1:8" x14ac:dyDescent="0.25">
      <c r="A360" s="1">
        <v>43542</v>
      </c>
      <c r="B360">
        <v>0</v>
      </c>
      <c r="C360">
        <v>99.95</v>
      </c>
      <c r="D360">
        <v>100</v>
      </c>
      <c r="E360">
        <v>99.92</v>
      </c>
      <c r="F360">
        <v>99.99</v>
      </c>
      <c r="G360">
        <v>44829</v>
      </c>
      <c r="H360">
        <v>0</v>
      </c>
    </row>
    <row r="361" spans="1:8" x14ac:dyDescent="0.25">
      <c r="A361" s="1">
        <v>43543</v>
      </c>
      <c r="B361">
        <v>0</v>
      </c>
      <c r="C361">
        <v>100</v>
      </c>
      <c r="D361">
        <v>100</v>
      </c>
      <c r="E361">
        <v>99.98</v>
      </c>
      <c r="F361">
        <v>100</v>
      </c>
      <c r="G361">
        <v>24208</v>
      </c>
      <c r="H361">
        <v>0</v>
      </c>
    </row>
    <row r="362" spans="1:8" x14ac:dyDescent="0.25">
      <c r="A362" s="1">
        <v>43544</v>
      </c>
      <c r="B362">
        <v>0</v>
      </c>
      <c r="C362">
        <v>100</v>
      </c>
      <c r="D362">
        <v>100</v>
      </c>
      <c r="E362">
        <v>99.75</v>
      </c>
      <c r="F362">
        <v>99.98</v>
      </c>
      <c r="G362">
        <v>28040</v>
      </c>
      <c r="H362">
        <v>0</v>
      </c>
    </row>
    <row r="363" spans="1:8" x14ac:dyDescent="0.25">
      <c r="A363" s="1">
        <v>43545</v>
      </c>
      <c r="B363">
        <v>0</v>
      </c>
      <c r="C363">
        <v>100</v>
      </c>
      <c r="D363">
        <v>100</v>
      </c>
      <c r="E363">
        <v>99.8</v>
      </c>
      <c r="F363">
        <v>99.98</v>
      </c>
      <c r="G363">
        <v>26939</v>
      </c>
      <c r="H363">
        <v>0</v>
      </c>
    </row>
    <row r="364" spans="1:8" x14ac:dyDescent="0.25">
      <c r="A364" s="1">
        <v>43546</v>
      </c>
      <c r="B364">
        <v>0</v>
      </c>
      <c r="C364">
        <v>99.97</v>
      </c>
      <c r="D364">
        <v>100</v>
      </c>
      <c r="E364">
        <v>99.76</v>
      </c>
      <c r="F364">
        <v>99.98</v>
      </c>
      <c r="G364">
        <v>35770</v>
      </c>
      <c r="H364">
        <v>0</v>
      </c>
    </row>
    <row r="365" spans="1:8" x14ac:dyDescent="0.25">
      <c r="A365" s="1">
        <v>43549</v>
      </c>
      <c r="B365">
        <v>0</v>
      </c>
      <c r="C365">
        <v>99.82</v>
      </c>
      <c r="D365">
        <v>100</v>
      </c>
      <c r="E365">
        <v>99.75</v>
      </c>
      <c r="F365">
        <v>99.96</v>
      </c>
      <c r="G365">
        <v>36524</v>
      </c>
      <c r="H365">
        <v>0</v>
      </c>
    </row>
    <row r="366" spans="1:8" x14ac:dyDescent="0.25">
      <c r="A366" s="1">
        <v>43550</v>
      </c>
      <c r="B366">
        <v>0</v>
      </c>
      <c r="C366">
        <v>99.98</v>
      </c>
      <c r="D366">
        <v>99.98</v>
      </c>
      <c r="E366">
        <v>99.77</v>
      </c>
      <c r="F366">
        <v>99.77</v>
      </c>
      <c r="G366">
        <v>70200</v>
      </c>
      <c r="H366">
        <v>0</v>
      </c>
    </row>
    <row r="367" spans="1:8" x14ac:dyDescent="0.25">
      <c r="A367" s="1">
        <v>43551</v>
      </c>
      <c r="B367">
        <v>0</v>
      </c>
      <c r="C367">
        <v>98.78</v>
      </c>
      <c r="D367">
        <v>100</v>
      </c>
      <c r="E367">
        <v>98.78</v>
      </c>
      <c r="F367">
        <v>99.95</v>
      </c>
      <c r="G367">
        <v>22661</v>
      </c>
      <c r="H367">
        <v>0</v>
      </c>
    </row>
    <row r="368" spans="1:8" x14ac:dyDescent="0.25">
      <c r="A368" s="1">
        <v>43552</v>
      </c>
      <c r="B368">
        <v>0</v>
      </c>
      <c r="C368">
        <v>99.86</v>
      </c>
      <c r="D368">
        <v>100</v>
      </c>
      <c r="E368">
        <v>99.85</v>
      </c>
      <c r="F368">
        <v>100</v>
      </c>
      <c r="G368">
        <v>178751</v>
      </c>
      <c r="H368">
        <v>0</v>
      </c>
    </row>
    <row r="369" spans="1:8" x14ac:dyDescent="0.25">
      <c r="A369" s="1">
        <v>43553</v>
      </c>
      <c r="B369">
        <v>0</v>
      </c>
      <c r="C369">
        <v>98.87</v>
      </c>
      <c r="D369">
        <v>100</v>
      </c>
      <c r="E369">
        <v>98.87</v>
      </c>
      <c r="F369">
        <v>99.99</v>
      </c>
      <c r="G369">
        <v>156549</v>
      </c>
      <c r="H369">
        <v>0</v>
      </c>
    </row>
    <row r="370" spans="1:8" x14ac:dyDescent="0.25">
      <c r="A370" s="1">
        <v>43556</v>
      </c>
      <c r="B370">
        <v>0</v>
      </c>
      <c r="C370">
        <v>99.97</v>
      </c>
      <c r="D370">
        <v>100</v>
      </c>
      <c r="E370">
        <v>99.8</v>
      </c>
      <c r="F370">
        <v>99.9</v>
      </c>
      <c r="G370">
        <v>53641</v>
      </c>
      <c r="H370">
        <v>0</v>
      </c>
    </row>
    <row r="371" spans="1:8" x14ac:dyDescent="0.25">
      <c r="A371" s="1">
        <v>43557</v>
      </c>
      <c r="B371">
        <v>0</v>
      </c>
      <c r="C371">
        <v>99.99</v>
      </c>
      <c r="D371">
        <v>100</v>
      </c>
      <c r="E371">
        <v>99.93</v>
      </c>
      <c r="F371">
        <v>100</v>
      </c>
      <c r="G371">
        <v>121443</v>
      </c>
      <c r="H371">
        <v>0</v>
      </c>
    </row>
    <row r="372" spans="1:8" x14ac:dyDescent="0.25">
      <c r="A372" s="1">
        <v>43558</v>
      </c>
      <c r="B372">
        <v>0</v>
      </c>
      <c r="C372">
        <v>99.99</v>
      </c>
      <c r="D372">
        <v>100</v>
      </c>
      <c r="E372">
        <v>99.8</v>
      </c>
      <c r="F372">
        <v>100</v>
      </c>
      <c r="G372">
        <v>84839</v>
      </c>
      <c r="H372">
        <v>0</v>
      </c>
    </row>
    <row r="373" spans="1:8" x14ac:dyDescent="0.25">
      <c r="A373" s="1">
        <v>43559</v>
      </c>
      <c r="B373">
        <v>0</v>
      </c>
      <c r="C373">
        <v>99.99</v>
      </c>
      <c r="D373">
        <v>100</v>
      </c>
      <c r="E373">
        <v>99.96</v>
      </c>
      <c r="F373">
        <v>99.96</v>
      </c>
      <c r="G373">
        <v>33705</v>
      </c>
      <c r="H373">
        <v>0</v>
      </c>
    </row>
    <row r="374" spans="1:8" x14ac:dyDescent="0.25">
      <c r="A374" s="1">
        <v>43560</v>
      </c>
      <c r="B374">
        <v>0</v>
      </c>
      <c r="C374">
        <v>98.97</v>
      </c>
      <c r="D374">
        <v>100</v>
      </c>
      <c r="E374">
        <v>98.97</v>
      </c>
      <c r="F374">
        <v>100</v>
      </c>
      <c r="G374">
        <v>29054</v>
      </c>
      <c r="H374">
        <v>0</v>
      </c>
    </row>
    <row r="375" spans="1:8" x14ac:dyDescent="0.25">
      <c r="A375" s="1">
        <v>43563</v>
      </c>
      <c r="B375">
        <v>0</v>
      </c>
      <c r="C375">
        <v>100</v>
      </c>
      <c r="D375">
        <v>100</v>
      </c>
      <c r="E375">
        <v>99.9</v>
      </c>
      <c r="F375">
        <v>100</v>
      </c>
      <c r="G375">
        <v>143715</v>
      </c>
      <c r="H375">
        <v>0</v>
      </c>
    </row>
    <row r="376" spans="1:8" x14ac:dyDescent="0.25">
      <c r="A376" s="1">
        <v>43564</v>
      </c>
      <c r="B376">
        <v>0</v>
      </c>
      <c r="C376">
        <v>100</v>
      </c>
      <c r="D376">
        <v>100</v>
      </c>
      <c r="E376">
        <v>99.88</v>
      </c>
      <c r="F376">
        <v>100</v>
      </c>
      <c r="G376">
        <v>123259</v>
      </c>
      <c r="H376">
        <v>0</v>
      </c>
    </row>
    <row r="377" spans="1:8" x14ac:dyDescent="0.25">
      <c r="A377" s="1">
        <v>43565</v>
      </c>
      <c r="B377">
        <v>0</v>
      </c>
      <c r="C377">
        <v>100.08</v>
      </c>
      <c r="D377">
        <v>100.09</v>
      </c>
      <c r="E377">
        <v>99.99</v>
      </c>
      <c r="F377">
        <v>100</v>
      </c>
      <c r="G377">
        <v>576212</v>
      </c>
      <c r="H377">
        <v>0</v>
      </c>
    </row>
    <row r="378" spans="1:8" x14ac:dyDescent="0.25">
      <c r="A378" s="1">
        <v>43566</v>
      </c>
      <c r="B378">
        <v>0</v>
      </c>
      <c r="C378">
        <v>100.01</v>
      </c>
      <c r="D378">
        <v>100.47</v>
      </c>
      <c r="E378">
        <v>100</v>
      </c>
      <c r="F378">
        <v>100.1</v>
      </c>
      <c r="G378">
        <v>75539</v>
      </c>
      <c r="H378">
        <v>0</v>
      </c>
    </row>
    <row r="379" spans="1:8" x14ac:dyDescent="0.25">
      <c r="A379" s="1">
        <v>43567</v>
      </c>
      <c r="B379">
        <v>0</v>
      </c>
      <c r="C379">
        <v>100</v>
      </c>
      <c r="D379">
        <v>100.25</v>
      </c>
      <c r="E379">
        <v>100</v>
      </c>
      <c r="F379">
        <v>100.16</v>
      </c>
      <c r="G379">
        <v>66106</v>
      </c>
      <c r="H379">
        <v>0</v>
      </c>
    </row>
    <row r="380" spans="1:8" x14ac:dyDescent="0.25">
      <c r="A380" s="1">
        <v>43570</v>
      </c>
      <c r="B380">
        <v>0</v>
      </c>
      <c r="C380">
        <v>100.06</v>
      </c>
      <c r="D380">
        <v>100.4</v>
      </c>
      <c r="E380">
        <v>99.98</v>
      </c>
      <c r="F380">
        <v>100.15</v>
      </c>
      <c r="G380">
        <v>80297</v>
      </c>
      <c r="H380">
        <v>0</v>
      </c>
    </row>
    <row r="381" spans="1:8" x14ac:dyDescent="0.25">
      <c r="A381" s="1">
        <v>43571</v>
      </c>
      <c r="B381">
        <v>0</v>
      </c>
      <c r="C381">
        <v>100.15</v>
      </c>
      <c r="D381">
        <v>100.3</v>
      </c>
      <c r="E381">
        <v>99.99</v>
      </c>
      <c r="F381">
        <v>100.1</v>
      </c>
      <c r="G381">
        <v>141598</v>
      </c>
      <c r="H381">
        <v>0</v>
      </c>
    </row>
    <row r="382" spans="1:8" x14ac:dyDescent="0.25">
      <c r="A382" s="1">
        <v>43572</v>
      </c>
      <c r="B382">
        <v>0</v>
      </c>
      <c r="C382">
        <v>100.14</v>
      </c>
      <c r="D382">
        <v>100.28</v>
      </c>
      <c r="E382">
        <v>100.1</v>
      </c>
      <c r="F382">
        <v>100.17</v>
      </c>
      <c r="G382">
        <v>74856</v>
      </c>
      <c r="H382">
        <v>0</v>
      </c>
    </row>
    <row r="383" spans="1:8" x14ac:dyDescent="0.25">
      <c r="A383" s="1">
        <v>43573</v>
      </c>
      <c r="B383">
        <v>0</v>
      </c>
      <c r="C383">
        <v>101.21</v>
      </c>
      <c r="D383">
        <v>101.21</v>
      </c>
      <c r="E383">
        <v>100.1</v>
      </c>
      <c r="F383">
        <v>100.2</v>
      </c>
      <c r="G383">
        <v>58112</v>
      </c>
      <c r="H383">
        <v>0</v>
      </c>
    </row>
    <row r="384" spans="1:8" x14ac:dyDescent="0.25">
      <c r="A384" s="1">
        <v>43574</v>
      </c>
      <c r="B384">
        <v>0</v>
      </c>
      <c r="C384">
        <v>101.2</v>
      </c>
      <c r="D384">
        <v>101.2</v>
      </c>
      <c r="E384">
        <v>100</v>
      </c>
      <c r="F384">
        <v>100.29</v>
      </c>
      <c r="G384">
        <v>66377</v>
      </c>
      <c r="H384">
        <v>0</v>
      </c>
    </row>
    <row r="385" spans="1:8" x14ac:dyDescent="0.25">
      <c r="A385" s="1">
        <v>43577</v>
      </c>
      <c r="B385">
        <v>0</v>
      </c>
      <c r="C385">
        <v>100.1</v>
      </c>
      <c r="D385">
        <v>100.23</v>
      </c>
      <c r="E385">
        <v>100.01</v>
      </c>
      <c r="F385">
        <v>100.15</v>
      </c>
      <c r="G385">
        <v>9389</v>
      </c>
      <c r="H385">
        <v>0</v>
      </c>
    </row>
    <row r="386" spans="1:8" x14ac:dyDescent="0.25">
      <c r="A386" s="1">
        <v>43578</v>
      </c>
      <c r="B386">
        <v>0</v>
      </c>
      <c r="C386">
        <v>101.22</v>
      </c>
      <c r="D386">
        <v>101.22</v>
      </c>
      <c r="E386">
        <v>100.1</v>
      </c>
      <c r="F386">
        <v>100.5</v>
      </c>
      <c r="G386">
        <v>91718</v>
      </c>
      <c r="H386">
        <v>0</v>
      </c>
    </row>
    <row r="387" spans="1:8" x14ac:dyDescent="0.25">
      <c r="A387" s="1">
        <v>43579</v>
      </c>
      <c r="B387">
        <v>0</v>
      </c>
      <c r="C387">
        <v>101.55</v>
      </c>
      <c r="D387">
        <v>101.55</v>
      </c>
      <c r="E387">
        <v>100.01</v>
      </c>
      <c r="F387">
        <v>100.3</v>
      </c>
      <c r="G387">
        <v>12159</v>
      </c>
      <c r="H387">
        <v>0</v>
      </c>
    </row>
    <row r="388" spans="1:8" x14ac:dyDescent="0.25">
      <c r="A388" s="1">
        <v>43580</v>
      </c>
      <c r="B388">
        <v>0</v>
      </c>
      <c r="C388">
        <v>100.09</v>
      </c>
      <c r="D388">
        <v>100.25</v>
      </c>
      <c r="E388">
        <v>100.06</v>
      </c>
      <c r="F388">
        <v>100.23</v>
      </c>
      <c r="G388">
        <v>31133</v>
      </c>
      <c r="H388">
        <v>0</v>
      </c>
    </row>
    <row r="389" spans="1:8" x14ac:dyDescent="0.25">
      <c r="A389" s="1">
        <v>43581</v>
      </c>
      <c r="B389">
        <v>0</v>
      </c>
      <c r="C389">
        <v>100.19</v>
      </c>
      <c r="D389">
        <v>100.25</v>
      </c>
      <c r="E389">
        <v>100.04</v>
      </c>
      <c r="F389">
        <v>100.2</v>
      </c>
      <c r="G389">
        <v>29516</v>
      </c>
      <c r="H389">
        <v>0</v>
      </c>
    </row>
    <row r="390" spans="1:8" x14ac:dyDescent="0.25">
      <c r="A390" s="1">
        <v>43584</v>
      </c>
      <c r="B390">
        <v>0</v>
      </c>
      <c r="C390">
        <v>100.25</v>
      </c>
      <c r="D390">
        <v>100.4</v>
      </c>
      <c r="E390">
        <v>98.7</v>
      </c>
      <c r="F390">
        <v>100.2</v>
      </c>
      <c r="G390">
        <v>121343</v>
      </c>
      <c r="H390">
        <v>0</v>
      </c>
    </row>
    <row r="391" spans="1:8" x14ac:dyDescent="0.25">
      <c r="A391" s="1">
        <v>43585</v>
      </c>
      <c r="B391">
        <v>0</v>
      </c>
      <c r="C391">
        <v>100.15</v>
      </c>
      <c r="D391">
        <v>100.49</v>
      </c>
      <c r="E391">
        <v>100.05</v>
      </c>
      <c r="F391">
        <v>100.36</v>
      </c>
      <c r="G391">
        <v>21055</v>
      </c>
      <c r="H391">
        <v>0</v>
      </c>
    </row>
    <row r="392" spans="1:8" x14ac:dyDescent="0.25">
      <c r="A392" s="1">
        <v>43587</v>
      </c>
      <c r="B392">
        <v>0</v>
      </c>
      <c r="C392">
        <v>100.35</v>
      </c>
      <c r="D392">
        <v>100.45</v>
      </c>
      <c r="E392">
        <v>100.15</v>
      </c>
      <c r="F392">
        <v>100.16</v>
      </c>
      <c r="G392">
        <v>188</v>
      </c>
      <c r="H392">
        <v>0</v>
      </c>
    </row>
    <row r="393" spans="1:8" x14ac:dyDescent="0.25">
      <c r="A393" s="1">
        <v>43588</v>
      </c>
      <c r="B393">
        <v>0</v>
      </c>
      <c r="C393">
        <v>101.33</v>
      </c>
      <c r="D393">
        <v>101.33</v>
      </c>
      <c r="E393">
        <v>100.15</v>
      </c>
      <c r="F393">
        <v>100.25</v>
      </c>
      <c r="G393">
        <v>177</v>
      </c>
      <c r="H393">
        <v>0</v>
      </c>
    </row>
    <row r="394" spans="1:8" x14ac:dyDescent="0.25">
      <c r="A394" s="1">
        <v>43591</v>
      </c>
      <c r="B394">
        <v>0</v>
      </c>
      <c r="C394">
        <v>100.25</v>
      </c>
      <c r="D394">
        <v>100.25</v>
      </c>
      <c r="E394">
        <v>100.16</v>
      </c>
      <c r="F394">
        <v>100.25</v>
      </c>
      <c r="G394">
        <v>42439</v>
      </c>
      <c r="H394">
        <v>0</v>
      </c>
    </row>
    <row r="395" spans="1:8" x14ac:dyDescent="0.25">
      <c r="A395" s="1">
        <v>43592</v>
      </c>
      <c r="B395">
        <v>0</v>
      </c>
      <c r="C395">
        <v>101.25</v>
      </c>
      <c r="D395">
        <v>101.25</v>
      </c>
      <c r="E395">
        <v>100.2</v>
      </c>
      <c r="F395">
        <v>100.5</v>
      </c>
      <c r="G395">
        <v>7105</v>
      </c>
      <c r="H395">
        <v>0</v>
      </c>
    </row>
    <row r="396" spans="1:8" x14ac:dyDescent="0.25">
      <c r="A396" s="1">
        <v>43593</v>
      </c>
      <c r="B396">
        <v>0</v>
      </c>
      <c r="C396">
        <v>100.68</v>
      </c>
      <c r="D396">
        <v>100.68</v>
      </c>
      <c r="E396">
        <v>100.1</v>
      </c>
      <c r="F396">
        <v>100.15</v>
      </c>
      <c r="G396">
        <v>82016</v>
      </c>
      <c r="H396">
        <v>0</v>
      </c>
    </row>
    <row r="397" spans="1:8" x14ac:dyDescent="0.25">
      <c r="A397" s="1">
        <v>43595</v>
      </c>
      <c r="B397">
        <v>0</v>
      </c>
      <c r="C397">
        <v>100.16</v>
      </c>
      <c r="D397">
        <v>100.16</v>
      </c>
      <c r="E397">
        <v>100.03</v>
      </c>
      <c r="F397">
        <v>100.05</v>
      </c>
      <c r="G397">
        <v>17395</v>
      </c>
      <c r="H397">
        <v>0</v>
      </c>
    </row>
    <row r="398" spans="1:8" x14ac:dyDescent="0.25">
      <c r="A398" s="1">
        <v>43598</v>
      </c>
      <c r="B398">
        <v>0</v>
      </c>
      <c r="C398">
        <v>101.23</v>
      </c>
      <c r="D398">
        <v>101.23</v>
      </c>
      <c r="E398">
        <v>99.85</v>
      </c>
      <c r="F398">
        <v>100.08</v>
      </c>
      <c r="G398">
        <v>54045</v>
      </c>
      <c r="H398">
        <v>0</v>
      </c>
    </row>
    <row r="399" spans="1:8" x14ac:dyDescent="0.25">
      <c r="A399" s="1">
        <v>43599</v>
      </c>
      <c r="B399">
        <v>0</v>
      </c>
      <c r="C399">
        <v>100.51</v>
      </c>
      <c r="D399">
        <v>100.51</v>
      </c>
      <c r="E399">
        <v>100.05</v>
      </c>
      <c r="F399">
        <v>100.31</v>
      </c>
      <c r="G399">
        <v>16726</v>
      </c>
      <c r="H399">
        <v>0</v>
      </c>
    </row>
    <row r="400" spans="1:8" x14ac:dyDescent="0.25">
      <c r="A400" s="1">
        <v>43600</v>
      </c>
      <c r="B400">
        <v>0</v>
      </c>
      <c r="C400">
        <v>101.36</v>
      </c>
      <c r="D400">
        <v>101.36</v>
      </c>
      <c r="E400">
        <v>100.1</v>
      </c>
      <c r="F400">
        <v>100.3</v>
      </c>
      <c r="G400">
        <v>52557</v>
      </c>
      <c r="H400">
        <v>0</v>
      </c>
    </row>
    <row r="401" spans="1:8" x14ac:dyDescent="0.25">
      <c r="A401" s="1">
        <v>43601</v>
      </c>
      <c r="B401">
        <v>0</v>
      </c>
      <c r="C401">
        <v>100.15</v>
      </c>
      <c r="D401">
        <v>100.8</v>
      </c>
      <c r="E401">
        <v>100.15</v>
      </c>
      <c r="F401">
        <v>100.31</v>
      </c>
      <c r="G401">
        <v>126303</v>
      </c>
      <c r="H401">
        <v>0</v>
      </c>
    </row>
    <row r="402" spans="1:8" x14ac:dyDescent="0.25">
      <c r="A402" s="1">
        <v>43602</v>
      </c>
      <c r="B402">
        <v>0</v>
      </c>
      <c r="C402">
        <v>101.55</v>
      </c>
      <c r="D402">
        <v>101.55</v>
      </c>
      <c r="E402">
        <v>100.21</v>
      </c>
      <c r="F402">
        <v>100.66</v>
      </c>
      <c r="G402">
        <v>123637</v>
      </c>
      <c r="H402">
        <v>0</v>
      </c>
    </row>
    <row r="403" spans="1:8" x14ac:dyDescent="0.25">
      <c r="A403" s="1">
        <v>43605</v>
      </c>
      <c r="B403">
        <v>0</v>
      </c>
      <c r="C403">
        <v>99.44</v>
      </c>
      <c r="D403">
        <v>100.8</v>
      </c>
      <c r="E403">
        <v>99.44</v>
      </c>
      <c r="F403">
        <v>100.6</v>
      </c>
      <c r="G403">
        <v>33779</v>
      </c>
      <c r="H403">
        <v>0</v>
      </c>
    </row>
    <row r="404" spans="1:8" x14ac:dyDescent="0.25">
      <c r="A404" s="1">
        <v>43606</v>
      </c>
      <c r="B404">
        <v>0</v>
      </c>
      <c r="C404">
        <v>100.55</v>
      </c>
      <c r="D404">
        <v>100.85</v>
      </c>
      <c r="E404">
        <v>100.55</v>
      </c>
      <c r="F404">
        <v>100.71</v>
      </c>
      <c r="G404">
        <v>40411</v>
      </c>
      <c r="H404">
        <v>0</v>
      </c>
    </row>
    <row r="405" spans="1:8" x14ac:dyDescent="0.25">
      <c r="A405" s="1">
        <v>43607</v>
      </c>
      <c r="B405">
        <v>0</v>
      </c>
      <c r="C405">
        <v>100.41</v>
      </c>
      <c r="D405">
        <v>101</v>
      </c>
      <c r="E405">
        <v>100.31</v>
      </c>
      <c r="F405">
        <v>100.81</v>
      </c>
      <c r="G405">
        <v>57184</v>
      </c>
      <c r="H405">
        <v>0</v>
      </c>
    </row>
    <row r="406" spans="1:8" x14ac:dyDescent="0.25">
      <c r="A406" s="1">
        <v>43608</v>
      </c>
      <c r="B406">
        <v>0</v>
      </c>
      <c r="C406">
        <v>102.06</v>
      </c>
      <c r="D406">
        <v>102.06</v>
      </c>
      <c r="E406">
        <v>100.42</v>
      </c>
      <c r="F406">
        <v>100.9</v>
      </c>
      <c r="G406">
        <v>8475</v>
      </c>
      <c r="H406">
        <v>0</v>
      </c>
    </row>
    <row r="407" spans="1:8" x14ac:dyDescent="0.25">
      <c r="A407" s="1">
        <v>43609</v>
      </c>
      <c r="B407">
        <v>0</v>
      </c>
      <c r="C407">
        <v>100.53</v>
      </c>
      <c r="D407">
        <v>100.89</v>
      </c>
      <c r="E407">
        <v>100.53</v>
      </c>
      <c r="F407">
        <v>100.68</v>
      </c>
      <c r="G407">
        <v>2529</v>
      </c>
      <c r="H407">
        <v>0</v>
      </c>
    </row>
    <row r="408" spans="1:8" x14ac:dyDescent="0.25">
      <c r="A408" s="1">
        <v>43612</v>
      </c>
      <c r="B408">
        <v>0</v>
      </c>
      <c r="C408">
        <v>100.78</v>
      </c>
      <c r="D408">
        <v>100.78</v>
      </c>
      <c r="E408">
        <v>100.5</v>
      </c>
      <c r="F408">
        <v>100.7</v>
      </c>
      <c r="G408">
        <v>10267</v>
      </c>
      <c r="H408">
        <v>0</v>
      </c>
    </row>
    <row r="409" spans="1:8" x14ac:dyDescent="0.25">
      <c r="A409" s="1">
        <v>43613</v>
      </c>
      <c r="B409">
        <v>0</v>
      </c>
      <c r="C409">
        <v>100.47</v>
      </c>
      <c r="D409">
        <v>101</v>
      </c>
      <c r="E409">
        <v>100.47</v>
      </c>
      <c r="F409">
        <v>100.89</v>
      </c>
      <c r="G409">
        <v>20247</v>
      </c>
      <c r="H409">
        <v>0</v>
      </c>
    </row>
    <row r="410" spans="1:8" x14ac:dyDescent="0.25">
      <c r="A410" s="1">
        <v>43614</v>
      </c>
      <c r="B410">
        <v>0</v>
      </c>
      <c r="C410">
        <v>100.52</v>
      </c>
      <c r="D410">
        <v>100.92</v>
      </c>
      <c r="E410">
        <v>100.52</v>
      </c>
      <c r="F410">
        <v>100.77</v>
      </c>
      <c r="G410">
        <v>6089</v>
      </c>
      <c r="H410">
        <v>0</v>
      </c>
    </row>
    <row r="411" spans="1:8" x14ac:dyDescent="0.25">
      <c r="A411" s="1">
        <v>43615</v>
      </c>
      <c r="B411">
        <v>0</v>
      </c>
      <c r="C411">
        <v>102</v>
      </c>
      <c r="D411">
        <v>102</v>
      </c>
      <c r="E411">
        <v>100.39</v>
      </c>
      <c r="F411">
        <v>100.39</v>
      </c>
      <c r="G411">
        <v>14645</v>
      </c>
      <c r="H411">
        <v>0</v>
      </c>
    </row>
    <row r="412" spans="1:8" x14ac:dyDescent="0.25">
      <c r="A412" s="1">
        <v>43616</v>
      </c>
      <c r="B412">
        <v>0</v>
      </c>
      <c r="C412">
        <v>100.43</v>
      </c>
      <c r="D412">
        <v>100.89</v>
      </c>
      <c r="E412">
        <v>100.32</v>
      </c>
      <c r="F412">
        <v>100.88</v>
      </c>
      <c r="G412">
        <v>13032</v>
      </c>
      <c r="H412">
        <v>0</v>
      </c>
    </row>
    <row r="413" spans="1:8" x14ac:dyDescent="0.25">
      <c r="A413" s="1">
        <v>43619</v>
      </c>
      <c r="B413">
        <v>0</v>
      </c>
      <c r="C413">
        <v>101.89</v>
      </c>
      <c r="D413">
        <v>101.89</v>
      </c>
      <c r="E413">
        <v>100.47</v>
      </c>
      <c r="F413">
        <v>100.49</v>
      </c>
      <c r="G413">
        <v>16162</v>
      </c>
      <c r="H413">
        <v>0</v>
      </c>
    </row>
    <row r="414" spans="1:8" x14ac:dyDescent="0.25">
      <c r="A414" s="1">
        <v>43620</v>
      </c>
      <c r="B414">
        <v>0</v>
      </c>
      <c r="C414">
        <v>101.9</v>
      </c>
      <c r="D414">
        <v>101.9</v>
      </c>
      <c r="E414">
        <v>100.4</v>
      </c>
      <c r="F414">
        <v>100.86</v>
      </c>
      <c r="G414">
        <v>88774</v>
      </c>
      <c r="H414">
        <v>0</v>
      </c>
    </row>
    <row r="415" spans="1:8" x14ac:dyDescent="0.25">
      <c r="A415" s="1">
        <v>43621</v>
      </c>
      <c r="B415">
        <v>0</v>
      </c>
      <c r="C415">
        <v>100.85</v>
      </c>
      <c r="D415">
        <v>101</v>
      </c>
      <c r="E415">
        <v>100.61</v>
      </c>
      <c r="F415">
        <v>100.84</v>
      </c>
      <c r="G415">
        <v>4370</v>
      </c>
      <c r="H415">
        <v>0</v>
      </c>
    </row>
    <row r="416" spans="1:8" x14ac:dyDescent="0.25">
      <c r="A416" s="1">
        <v>43622</v>
      </c>
      <c r="B416">
        <v>0</v>
      </c>
      <c r="C416">
        <v>100.51</v>
      </c>
      <c r="D416">
        <v>101</v>
      </c>
      <c r="E416">
        <v>100.51</v>
      </c>
      <c r="F416">
        <v>100.94</v>
      </c>
      <c r="G416">
        <v>6982</v>
      </c>
      <c r="H416">
        <v>0</v>
      </c>
    </row>
    <row r="417" spans="1:8" x14ac:dyDescent="0.25">
      <c r="A417" s="1">
        <v>43623</v>
      </c>
      <c r="B417">
        <v>0</v>
      </c>
      <c r="C417">
        <v>100.98</v>
      </c>
      <c r="D417">
        <v>100.98</v>
      </c>
      <c r="E417">
        <v>100.5</v>
      </c>
      <c r="F417">
        <v>100.71</v>
      </c>
      <c r="G417">
        <v>2754</v>
      </c>
      <c r="H417">
        <v>0</v>
      </c>
    </row>
    <row r="418" spans="1:8" x14ac:dyDescent="0.25">
      <c r="A418" s="1">
        <v>43626</v>
      </c>
      <c r="B418">
        <v>0</v>
      </c>
      <c r="C418">
        <v>99.65</v>
      </c>
      <c r="D418">
        <v>100.92</v>
      </c>
      <c r="E418">
        <v>99.65</v>
      </c>
      <c r="F418">
        <v>100.85</v>
      </c>
      <c r="G418">
        <v>6404</v>
      </c>
      <c r="H418">
        <v>0</v>
      </c>
    </row>
    <row r="419" spans="1:8" x14ac:dyDescent="0.25">
      <c r="A419" s="1">
        <v>43627</v>
      </c>
      <c r="B419">
        <v>0</v>
      </c>
      <c r="C419">
        <v>101.93</v>
      </c>
      <c r="D419">
        <v>101.93</v>
      </c>
      <c r="E419">
        <v>100.58</v>
      </c>
      <c r="F419">
        <v>100.89</v>
      </c>
      <c r="G419">
        <v>19931</v>
      </c>
      <c r="H419">
        <v>0</v>
      </c>
    </row>
    <row r="420" spans="1:8" x14ac:dyDescent="0.25">
      <c r="A420" s="1">
        <v>43629</v>
      </c>
      <c r="B420">
        <v>0</v>
      </c>
      <c r="C420">
        <v>101.1</v>
      </c>
      <c r="D420">
        <v>101.2</v>
      </c>
      <c r="E420">
        <v>100.54</v>
      </c>
      <c r="F420">
        <v>100.98</v>
      </c>
      <c r="G420">
        <v>11320</v>
      </c>
      <c r="H420">
        <v>0</v>
      </c>
    </row>
    <row r="421" spans="1:8" x14ac:dyDescent="0.25">
      <c r="A421" s="1">
        <v>43630</v>
      </c>
      <c r="B421">
        <v>0</v>
      </c>
      <c r="C421">
        <v>99.76</v>
      </c>
      <c r="D421">
        <v>101.29</v>
      </c>
      <c r="E421">
        <v>99.76</v>
      </c>
      <c r="F421">
        <v>100.99</v>
      </c>
      <c r="G421">
        <v>4687</v>
      </c>
      <c r="H421">
        <v>0</v>
      </c>
    </row>
    <row r="422" spans="1:8" x14ac:dyDescent="0.25">
      <c r="A422" s="1">
        <v>43633</v>
      </c>
      <c r="B422">
        <v>0</v>
      </c>
      <c r="C422">
        <v>99.77</v>
      </c>
      <c r="D422">
        <v>101.5</v>
      </c>
      <c r="E422">
        <v>99.77</v>
      </c>
      <c r="F422">
        <v>101.01</v>
      </c>
      <c r="G422">
        <v>13034</v>
      </c>
      <c r="H422">
        <v>0</v>
      </c>
    </row>
    <row r="423" spans="1:8" x14ac:dyDescent="0.25">
      <c r="A423" s="1">
        <v>43634</v>
      </c>
      <c r="B423">
        <v>0</v>
      </c>
      <c r="C423">
        <v>101.1</v>
      </c>
      <c r="D423">
        <v>101.1</v>
      </c>
      <c r="E423">
        <v>100.5</v>
      </c>
      <c r="F423">
        <v>100.83</v>
      </c>
      <c r="G423">
        <v>4264</v>
      </c>
      <c r="H423">
        <v>0</v>
      </c>
    </row>
    <row r="424" spans="1:8" x14ac:dyDescent="0.25">
      <c r="A424" s="1">
        <v>43635</v>
      </c>
      <c r="B424">
        <v>0</v>
      </c>
      <c r="C424">
        <v>101.96</v>
      </c>
      <c r="D424">
        <v>101.96</v>
      </c>
      <c r="E424">
        <v>100.72</v>
      </c>
      <c r="F424">
        <v>100.89</v>
      </c>
      <c r="G424">
        <v>7989</v>
      </c>
      <c r="H424">
        <v>0</v>
      </c>
    </row>
    <row r="425" spans="1:8" x14ac:dyDescent="0.25">
      <c r="A425" s="1">
        <v>43636</v>
      </c>
      <c r="B425">
        <v>0</v>
      </c>
      <c r="C425">
        <v>101.14</v>
      </c>
      <c r="D425">
        <v>101.3</v>
      </c>
      <c r="E425">
        <v>100.61</v>
      </c>
      <c r="F425">
        <v>101.3</v>
      </c>
      <c r="G425">
        <v>15905</v>
      </c>
      <c r="H425">
        <v>0</v>
      </c>
    </row>
    <row r="426" spans="1:8" x14ac:dyDescent="0.25">
      <c r="A426" s="1">
        <v>43637</v>
      </c>
      <c r="B426">
        <v>0</v>
      </c>
      <c r="C426">
        <v>101.37</v>
      </c>
      <c r="D426">
        <v>101.38</v>
      </c>
      <c r="E426">
        <v>100.82</v>
      </c>
      <c r="F426">
        <v>101.18</v>
      </c>
      <c r="G426">
        <v>1373</v>
      </c>
      <c r="H426">
        <v>0</v>
      </c>
    </row>
    <row r="427" spans="1:8" x14ac:dyDescent="0.25">
      <c r="A427" s="1">
        <v>43640</v>
      </c>
      <c r="B427">
        <v>0</v>
      </c>
      <c r="C427">
        <v>101.33</v>
      </c>
      <c r="D427">
        <v>101.4</v>
      </c>
      <c r="E427">
        <v>100.92</v>
      </c>
      <c r="F427">
        <v>101.07</v>
      </c>
      <c r="G427">
        <v>4268</v>
      </c>
      <c r="H427">
        <v>0</v>
      </c>
    </row>
    <row r="428" spans="1:8" x14ac:dyDescent="0.25">
      <c r="A428" s="1">
        <v>43641</v>
      </c>
      <c r="B428">
        <v>0</v>
      </c>
      <c r="C428">
        <v>100.82</v>
      </c>
      <c r="D428">
        <v>101.33</v>
      </c>
      <c r="E428">
        <v>100.65</v>
      </c>
      <c r="F428">
        <v>101</v>
      </c>
      <c r="G428">
        <v>9823</v>
      </c>
      <c r="H428">
        <v>0</v>
      </c>
    </row>
    <row r="429" spans="1:8" x14ac:dyDescent="0.25">
      <c r="A429" s="1">
        <v>43642</v>
      </c>
      <c r="B429">
        <v>0</v>
      </c>
      <c r="C429">
        <v>101.19</v>
      </c>
      <c r="D429">
        <v>101.19</v>
      </c>
      <c r="E429">
        <v>100.69</v>
      </c>
      <c r="F429">
        <v>100.89</v>
      </c>
      <c r="G429">
        <v>12181</v>
      </c>
      <c r="H429">
        <v>0</v>
      </c>
    </row>
    <row r="430" spans="1:8" x14ac:dyDescent="0.25">
      <c r="A430" s="1">
        <v>43643</v>
      </c>
      <c r="B430">
        <v>0</v>
      </c>
      <c r="C430">
        <v>100.82</v>
      </c>
      <c r="D430">
        <v>101</v>
      </c>
      <c r="E430">
        <v>100.1</v>
      </c>
      <c r="F430">
        <v>100.75</v>
      </c>
      <c r="G430">
        <v>41812</v>
      </c>
      <c r="H430">
        <v>0</v>
      </c>
    </row>
    <row r="431" spans="1:8" x14ac:dyDescent="0.25">
      <c r="A431" s="1">
        <v>43644</v>
      </c>
      <c r="B431">
        <v>0</v>
      </c>
      <c r="C431">
        <v>101.85</v>
      </c>
      <c r="D431">
        <v>101.85</v>
      </c>
      <c r="E431">
        <v>100.46</v>
      </c>
      <c r="F431">
        <v>101.1</v>
      </c>
      <c r="G431">
        <v>16358</v>
      </c>
      <c r="H431">
        <v>0</v>
      </c>
    </row>
    <row r="432" spans="1:8" x14ac:dyDescent="0.25">
      <c r="A432" s="1">
        <v>43647</v>
      </c>
      <c r="B432">
        <v>0</v>
      </c>
      <c r="C432">
        <v>102.11</v>
      </c>
      <c r="D432">
        <v>102.11</v>
      </c>
      <c r="E432">
        <v>100.59</v>
      </c>
      <c r="F432">
        <v>101.1</v>
      </c>
      <c r="G432">
        <v>8107</v>
      </c>
      <c r="H432">
        <v>0</v>
      </c>
    </row>
    <row r="433" spans="1:8" x14ac:dyDescent="0.25">
      <c r="A433" s="1">
        <v>43648</v>
      </c>
      <c r="B433">
        <v>0</v>
      </c>
      <c r="C433">
        <v>102.3</v>
      </c>
      <c r="D433">
        <v>102.3</v>
      </c>
      <c r="E433">
        <v>100.81</v>
      </c>
      <c r="F433">
        <v>101.1</v>
      </c>
      <c r="G433">
        <v>11948</v>
      </c>
      <c r="H433">
        <v>0</v>
      </c>
    </row>
    <row r="434" spans="1:8" x14ac:dyDescent="0.25">
      <c r="A434" s="1">
        <v>43649</v>
      </c>
      <c r="B434">
        <v>0</v>
      </c>
      <c r="C434">
        <v>99.91</v>
      </c>
      <c r="D434">
        <v>101.44</v>
      </c>
      <c r="E434">
        <v>99.91</v>
      </c>
      <c r="F434">
        <v>101.2</v>
      </c>
      <c r="G434">
        <v>2092</v>
      </c>
      <c r="H434">
        <v>0</v>
      </c>
    </row>
    <row r="435" spans="1:8" x14ac:dyDescent="0.25">
      <c r="A435" s="1">
        <v>43650</v>
      </c>
      <c r="B435">
        <v>0</v>
      </c>
      <c r="C435">
        <v>100.91</v>
      </c>
      <c r="D435">
        <v>101.38</v>
      </c>
      <c r="E435">
        <v>100.87</v>
      </c>
      <c r="F435">
        <v>100.87</v>
      </c>
      <c r="G435">
        <v>1414</v>
      </c>
      <c r="H435">
        <v>0</v>
      </c>
    </row>
    <row r="436" spans="1:8" x14ac:dyDescent="0.25">
      <c r="A436" s="1">
        <v>43651</v>
      </c>
      <c r="B436">
        <v>0</v>
      </c>
      <c r="C436">
        <v>100.76</v>
      </c>
      <c r="D436">
        <v>101</v>
      </c>
      <c r="E436">
        <v>100.76</v>
      </c>
      <c r="F436">
        <v>100.85</v>
      </c>
      <c r="G436">
        <v>2443</v>
      </c>
      <c r="H436">
        <v>0</v>
      </c>
    </row>
    <row r="437" spans="1:8" x14ac:dyDescent="0.25">
      <c r="A437" s="1">
        <v>43654</v>
      </c>
      <c r="B437">
        <v>0</v>
      </c>
      <c r="C437">
        <v>101.27</v>
      </c>
      <c r="D437">
        <v>101.27</v>
      </c>
      <c r="E437">
        <v>100.9</v>
      </c>
      <c r="F437">
        <v>100.9</v>
      </c>
      <c r="G437">
        <v>2340</v>
      </c>
      <c r="H437">
        <v>0</v>
      </c>
    </row>
    <row r="438" spans="1:8" x14ac:dyDescent="0.25">
      <c r="A438" s="1">
        <v>43655</v>
      </c>
      <c r="B438">
        <v>0</v>
      </c>
      <c r="C438">
        <v>100.76</v>
      </c>
      <c r="D438">
        <v>100.99</v>
      </c>
      <c r="E438">
        <v>100.7</v>
      </c>
      <c r="F438">
        <v>100.8</v>
      </c>
      <c r="G438">
        <v>23792</v>
      </c>
      <c r="H438">
        <v>0</v>
      </c>
    </row>
    <row r="439" spans="1:8" x14ac:dyDescent="0.25">
      <c r="A439" s="1">
        <v>43656</v>
      </c>
      <c r="B439">
        <v>0</v>
      </c>
      <c r="C439">
        <v>100.9</v>
      </c>
      <c r="D439">
        <v>101.05</v>
      </c>
      <c r="E439">
        <v>100.75</v>
      </c>
      <c r="F439">
        <v>100.79</v>
      </c>
      <c r="G439">
        <v>4589</v>
      </c>
      <c r="H439">
        <v>0</v>
      </c>
    </row>
    <row r="440" spans="1:8" x14ac:dyDescent="0.25">
      <c r="A440" s="1">
        <v>43657</v>
      </c>
      <c r="B440">
        <v>0</v>
      </c>
      <c r="C440">
        <v>100.8</v>
      </c>
      <c r="D440">
        <v>100.8</v>
      </c>
      <c r="E440">
        <v>100.53</v>
      </c>
      <c r="F440">
        <v>100.76</v>
      </c>
      <c r="G440">
        <v>28159</v>
      </c>
      <c r="H440">
        <v>0</v>
      </c>
    </row>
    <row r="441" spans="1:8" x14ac:dyDescent="0.25">
      <c r="A441" s="1">
        <v>43658</v>
      </c>
      <c r="B441">
        <v>0</v>
      </c>
      <c r="C441">
        <v>100.91</v>
      </c>
      <c r="D441">
        <v>100.91</v>
      </c>
      <c r="E441">
        <v>100.5</v>
      </c>
      <c r="F441">
        <v>100.86</v>
      </c>
      <c r="G441">
        <v>7496</v>
      </c>
      <c r="H441">
        <v>0</v>
      </c>
    </row>
    <row r="442" spans="1:8" x14ac:dyDescent="0.25">
      <c r="A442" s="1">
        <v>43661</v>
      </c>
      <c r="B442">
        <v>0</v>
      </c>
      <c r="C442">
        <v>101.13</v>
      </c>
      <c r="D442">
        <v>101.13</v>
      </c>
      <c r="E442">
        <v>100.5</v>
      </c>
      <c r="F442">
        <v>100.74</v>
      </c>
      <c r="G442">
        <v>11572</v>
      </c>
      <c r="H442">
        <v>0</v>
      </c>
    </row>
    <row r="443" spans="1:8" x14ac:dyDescent="0.25">
      <c r="A443" s="1">
        <v>43662</v>
      </c>
      <c r="B443">
        <v>0</v>
      </c>
      <c r="C443">
        <v>101</v>
      </c>
      <c r="D443">
        <v>101</v>
      </c>
      <c r="E443">
        <v>100.52</v>
      </c>
      <c r="F443">
        <v>100.77</v>
      </c>
      <c r="G443">
        <v>23642</v>
      </c>
      <c r="H443">
        <v>0</v>
      </c>
    </row>
    <row r="444" spans="1:8" x14ac:dyDescent="0.25">
      <c r="A444" s="1">
        <v>43663</v>
      </c>
      <c r="B444">
        <v>0</v>
      </c>
      <c r="C444">
        <v>100.79</v>
      </c>
      <c r="D444">
        <v>100.79</v>
      </c>
      <c r="E444">
        <v>100.46</v>
      </c>
      <c r="F444">
        <v>100.67</v>
      </c>
      <c r="G444">
        <v>13521</v>
      </c>
      <c r="H444">
        <v>0</v>
      </c>
    </row>
    <row r="445" spans="1:8" x14ac:dyDescent="0.25">
      <c r="A445" s="1">
        <v>43664</v>
      </c>
      <c r="B445">
        <v>0</v>
      </c>
      <c r="C445">
        <v>100.98</v>
      </c>
      <c r="D445">
        <v>101.06</v>
      </c>
      <c r="E445">
        <v>100.28</v>
      </c>
      <c r="F445">
        <v>100.7</v>
      </c>
      <c r="G445">
        <v>114367</v>
      </c>
      <c r="H445">
        <v>0</v>
      </c>
    </row>
    <row r="446" spans="1:8" x14ac:dyDescent="0.25">
      <c r="A446" s="1">
        <v>43665</v>
      </c>
      <c r="B446">
        <v>0</v>
      </c>
      <c r="C446">
        <v>101</v>
      </c>
      <c r="D446">
        <v>101</v>
      </c>
      <c r="E446">
        <v>100.56</v>
      </c>
      <c r="F446">
        <v>100.7</v>
      </c>
      <c r="G446">
        <v>22639</v>
      </c>
      <c r="H446">
        <v>0</v>
      </c>
    </row>
    <row r="447" spans="1:8" x14ac:dyDescent="0.25">
      <c r="A447" s="1">
        <v>43668</v>
      </c>
      <c r="B447">
        <v>0</v>
      </c>
      <c r="C447">
        <v>101</v>
      </c>
      <c r="D447">
        <v>101</v>
      </c>
      <c r="E447">
        <v>100.31</v>
      </c>
      <c r="F447">
        <v>100.7</v>
      </c>
      <c r="G447">
        <v>37040</v>
      </c>
      <c r="H447">
        <v>0</v>
      </c>
    </row>
    <row r="448" spans="1:8" x14ac:dyDescent="0.25">
      <c r="A448" s="1">
        <v>43669</v>
      </c>
      <c r="B448">
        <v>0</v>
      </c>
      <c r="C448">
        <v>101.03</v>
      </c>
      <c r="D448">
        <v>101.03</v>
      </c>
      <c r="E448">
        <v>100.56</v>
      </c>
      <c r="F448">
        <v>100.79</v>
      </c>
      <c r="G448">
        <v>11044</v>
      </c>
      <c r="H448">
        <v>0</v>
      </c>
    </row>
    <row r="449" spans="1:8" x14ac:dyDescent="0.25">
      <c r="A449" s="1">
        <v>43670</v>
      </c>
      <c r="B449">
        <v>0</v>
      </c>
      <c r="C449">
        <v>100.6</v>
      </c>
      <c r="D449">
        <v>101.13</v>
      </c>
      <c r="E449">
        <v>100.6</v>
      </c>
      <c r="F449">
        <v>100.92</v>
      </c>
      <c r="G449">
        <v>34380</v>
      </c>
      <c r="H449">
        <v>0</v>
      </c>
    </row>
    <row r="450" spans="1:8" x14ac:dyDescent="0.25">
      <c r="A450" s="1">
        <v>43671</v>
      </c>
      <c r="B450">
        <v>0</v>
      </c>
      <c r="C450">
        <v>101.25</v>
      </c>
      <c r="D450">
        <v>101.25</v>
      </c>
      <c r="E450">
        <v>100.73</v>
      </c>
      <c r="F450">
        <v>101.02</v>
      </c>
      <c r="G450">
        <v>9639</v>
      </c>
      <c r="H450">
        <v>0</v>
      </c>
    </row>
    <row r="451" spans="1:8" x14ac:dyDescent="0.25">
      <c r="A451" s="1">
        <v>43672</v>
      </c>
      <c r="B451">
        <v>0</v>
      </c>
      <c r="C451">
        <v>100.82</v>
      </c>
      <c r="D451">
        <v>101.08</v>
      </c>
      <c r="E451">
        <v>100.82</v>
      </c>
      <c r="F451">
        <v>100.9</v>
      </c>
      <c r="G451">
        <v>18730</v>
      </c>
      <c r="H451">
        <v>0</v>
      </c>
    </row>
    <row r="452" spans="1:8" x14ac:dyDescent="0.25">
      <c r="A452" s="1">
        <v>43675</v>
      </c>
      <c r="B452">
        <v>0</v>
      </c>
      <c r="C452">
        <v>100.82</v>
      </c>
      <c r="D452">
        <v>100.89</v>
      </c>
      <c r="E452">
        <v>100.25</v>
      </c>
      <c r="F452">
        <v>100.75</v>
      </c>
      <c r="G452">
        <v>145308</v>
      </c>
      <c r="H452">
        <v>0</v>
      </c>
    </row>
    <row r="453" spans="1:8" x14ac:dyDescent="0.25">
      <c r="A453" s="1">
        <v>43676</v>
      </c>
      <c r="B453">
        <v>0</v>
      </c>
      <c r="C453">
        <v>100.62</v>
      </c>
      <c r="D453">
        <v>100.74</v>
      </c>
      <c r="E453">
        <v>100.1</v>
      </c>
      <c r="F453">
        <v>100.65</v>
      </c>
      <c r="G453">
        <v>289087</v>
      </c>
      <c r="H453">
        <v>0</v>
      </c>
    </row>
    <row r="454" spans="1:8" x14ac:dyDescent="0.25">
      <c r="A454" s="1">
        <v>43677</v>
      </c>
      <c r="B454">
        <v>0</v>
      </c>
      <c r="C454">
        <v>100.59</v>
      </c>
      <c r="D454">
        <v>100.65</v>
      </c>
      <c r="E454">
        <v>100.12</v>
      </c>
      <c r="F454">
        <v>100.58</v>
      </c>
      <c r="G454">
        <v>261127</v>
      </c>
      <c r="H454">
        <v>0</v>
      </c>
    </row>
    <row r="455" spans="1:8" x14ac:dyDescent="0.25">
      <c r="A455" s="1">
        <v>43678</v>
      </c>
      <c r="B455">
        <v>0</v>
      </c>
      <c r="C455">
        <v>100.86</v>
      </c>
      <c r="D455">
        <v>100.86</v>
      </c>
      <c r="E455">
        <v>100.42</v>
      </c>
      <c r="F455">
        <v>100.7</v>
      </c>
      <c r="G455">
        <v>40494</v>
      </c>
      <c r="H455">
        <v>0</v>
      </c>
    </row>
    <row r="456" spans="1:8" x14ac:dyDescent="0.25">
      <c r="A456" s="1">
        <v>43679</v>
      </c>
      <c r="B456">
        <v>0</v>
      </c>
      <c r="C456">
        <v>101.04</v>
      </c>
      <c r="D456">
        <v>101.04</v>
      </c>
      <c r="E456">
        <v>100.6</v>
      </c>
      <c r="F456">
        <v>100.7</v>
      </c>
      <c r="G456">
        <v>15796</v>
      </c>
      <c r="H456">
        <v>0</v>
      </c>
    </row>
    <row r="457" spans="1:8" x14ac:dyDescent="0.25">
      <c r="A457" s="1">
        <v>43682</v>
      </c>
      <c r="B457">
        <v>0</v>
      </c>
      <c r="C457">
        <v>101</v>
      </c>
      <c r="D457">
        <v>101</v>
      </c>
      <c r="E457">
        <v>100.4</v>
      </c>
      <c r="F457">
        <v>100.74</v>
      </c>
      <c r="G457">
        <v>7764</v>
      </c>
      <c r="H457">
        <v>0</v>
      </c>
    </row>
    <row r="458" spans="1:8" x14ac:dyDescent="0.25">
      <c r="A458" s="1">
        <v>43683</v>
      </c>
      <c r="B458">
        <v>0</v>
      </c>
      <c r="C458">
        <v>100.8</v>
      </c>
      <c r="D458">
        <v>100.99</v>
      </c>
      <c r="E458">
        <v>100.56</v>
      </c>
      <c r="F458">
        <v>100.95</v>
      </c>
      <c r="G458">
        <v>51048</v>
      </c>
      <c r="H458">
        <v>0</v>
      </c>
    </row>
    <row r="459" spans="1:8" x14ac:dyDescent="0.25">
      <c r="A459" s="1">
        <v>43684</v>
      </c>
      <c r="B459">
        <v>0</v>
      </c>
      <c r="C459">
        <v>100.8</v>
      </c>
      <c r="D459">
        <v>101</v>
      </c>
      <c r="E459">
        <v>100.6</v>
      </c>
      <c r="F459">
        <v>100.87</v>
      </c>
      <c r="G459">
        <v>15169</v>
      </c>
      <c r="H459">
        <v>0</v>
      </c>
    </row>
    <row r="460" spans="1:8" x14ac:dyDescent="0.25">
      <c r="A460" s="1">
        <v>43685</v>
      </c>
      <c r="B460">
        <v>0</v>
      </c>
      <c r="C460">
        <v>101.27</v>
      </c>
      <c r="D460">
        <v>101.4</v>
      </c>
      <c r="E460">
        <v>100.87</v>
      </c>
      <c r="F460">
        <v>101.01</v>
      </c>
      <c r="G460">
        <v>47278</v>
      </c>
      <c r="H460">
        <v>0</v>
      </c>
    </row>
    <row r="461" spans="1:8" x14ac:dyDescent="0.25">
      <c r="A461" s="1">
        <v>43686</v>
      </c>
      <c r="B461">
        <v>0</v>
      </c>
      <c r="C461">
        <v>101.01</v>
      </c>
      <c r="D461">
        <v>101.52</v>
      </c>
      <c r="E461">
        <v>101</v>
      </c>
      <c r="F461">
        <v>101.2</v>
      </c>
      <c r="G461">
        <v>8178</v>
      </c>
      <c r="H461">
        <v>0</v>
      </c>
    </row>
    <row r="462" spans="1:8" x14ac:dyDescent="0.25">
      <c r="A462" s="1">
        <v>43689</v>
      </c>
      <c r="B462">
        <v>0</v>
      </c>
      <c r="C462">
        <v>100.88</v>
      </c>
      <c r="D462">
        <v>101.6</v>
      </c>
      <c r="E462">
        <v>100.88</v>
      </c>
      <c r="F462">
        <v>101.26</v>
      </c>
      <c r="G462">
        <v>18814</v>
      </c>
      <c r="H462">
        <v>0</v>
      </c>
    </row>
    <row r="463" spans="1:8" x14ac:dyDescent="0.25">
      <c r="A463" s="1">
        <v>43690</v>
      </c>
      <c r="B463">
        <v>0</v>
      </c>
      <c r="C463">
        <v>100.88</v>
      </c>
      <c r="D463">
        <v>101.58</v>
      </c>
      <c r="E463">
        <v>100.88</v>
      </c>
      <c r="F463">
        <v>101.25</v>
      </c>
      <c r="G463">
        <v>3844</v>
      </c>
      <c r="H463">
        <v>0</v>
      </c>
    </row>
    <row r="464" spans="1:8" x14ac:dyDescent="0.25">
      <c r="A464" s="1">
        <v>43691</v>
      </c>
      <c r="B464">
        <v>0</v>
      </c>
      <c r="C464">
        <v>100.83</v>
      </c>
      <c r="D464">
        <v>101.51</v>
      </c>
      <c r="E464">
        <v>100.78</v>
      </c>
      <c r="F464">
        <v>101.14</v>
      </c>
      <c r="G464">
        <v>4995</v>
      </c>
      <c r="H464">
        <v>0</v>
      </c>
    </row>
    <row r="465" spans="1:8" x14ac:dyDescent="0.25">
      <c r="A465" s="1">
        <v>43692</v>
      </c>
      <c r="B465">
        <v>0</v>
      </c>
      <c r="C465">
        <v>101.05</v>
      </c>
      <c r="D465">
        <v>101.46</v>
      </c>
      <c r="E465">
        <v>101</v>
      </c>
      <c r="F465">
        <v>101.01</v>
      </c>
      <c r="G465">
        <v>6181</v>
      </c>
      <c r="H465">
        <v>0</v>
      </c>
    </row>
    <row r="466" spans="1:8" x14ac:dyDescent="0.25">
      <c r="A466" s="1">
        <v>43693</v>
      </c>
      <c r="B466">
        <v>0</v>
      </c>
      <c r="C466">
        <v>101.5</v>
      </c>
      <c r="D466">
        <v>101.5</v>
      </c>
      <c r="E466">
        <v>100.48</v>
      </c>
      <c r="F466">
        <v>101.23</v>
      </c>
      <c r="G466">
        <v>2225</v>
      </c>
      <c r="H466">
        <v>0</v>
      </c>
    </row>
    <row r="467" spans="1:8" x14ac:dyDescent="0.25">
      <c r="A467" s="1">
        <v>43696</v>
      </c>
      <c r="B467">
        <v>0</v>
      </c>
      <c r="C467">
        <v>100.86</v>
      </c>
      <c r="D467">
        <v>101.4</v>
      </c>
      <c r="E467">
        <v>100.85</v>
      </c>
      <c r="F467">
        <v>101.11</v>
      </c>
      <c r="G467">
        <v>4157</v>
      </c>
      <c r="H467">
        <v>0</v>
      </c>
    </row>
    <row r="468" spans="1:8" x14ac:dyDescent="0.25">
      <c r="A468" s="1">
        <v>43697</v>
      </c>
      <c r="B468">
        <v>0</v>
      </c>
      <c r="C468">
        <v>100.82</v>
      </c>
      <c r="D468">
        <v>101.4</v>
      </c>
      <c r="E468">
        <v>100.82</v>
      </c>
      <c r="F468">
        <v>101.03</v>
      </c>
      <c r="G468">
        <v>13851</v>
      </c>
      <c r="H468">
        <v>0</v>
      </c>
    </row>
    <row r="469" spans="1:8" x14ac:dyDescent="0.25">
      <c r="A469" s="1">
        <v>43698</v>
      </c>
      <c r="B469">
        <v>0</v>
      </c>
      <c r="C469">
        <v>101.46</v>
      </c>
      <c r="D469">
        <v>101.46</v>
      </c>
      <c r="E469">
        <v>100.91</v>
      </c>
      <c r="F469">
        <v>101.15</v>
      </c>
      <c r="G469">
        <v>5453</v>
      </c>
      <c r="H469">
        <v>0</v>
      </c>
    </row>
    <row r="470" spans="1:8" x14ac:dyDescent="0.25">
      <c r="A470" s="1">
        <v>43699</v>
      </c>
      <c r="B470">
        <v>0</v>
      </c>
      <c r="C470">
        <v>101.5</v>
      </c>
      <c r="D470">
        <v>101.5</v>
      </c>
      <c r="E470">
        <v>101</v>
      </c>
      <c r="F470">
        <v>101.2</v>
      </c>
      <c r="G470">
        <v>1051</v>
      </c>
      <c r="H470">
        <v>0</v>
      </c>
    </row>
    <row r="471" spans="1:8" x14ac:dyDescent="0.25">
      <c r="A471" s="1">
        <v>43700</v>
      </c>
      <c r="B471">
        <v>0</v>
      </c>
      <c r="C471">
        <v>101.52</v>
      </c>
      <c r="D471">
        <v>101.52</v>
      </c>
      <c r="E471">
        <v>100.9</v>
      </c>
      <c r="F471">
        <v>101.24</v>
      </c>
      <c r="G471">
        <v>33152</v>
      </c>
      <c r="H471">
        <v>0</v>
      </c>
    </row>
    <row r="472" spans="1:8" x14ac:dyDescent="0.25">
      <c r="A472" s="1">
        <v>43703</v>
      </c>
      <c r="B472">
        <v>0</v>
      </c>
      <c r="C472">
        <v>101.52</v>
      </c>
      <c r="D472">
        <v>101.52</v>
      </c>
      <c r="E472">
        <v>100.77</v>
      </c>
      <c r="F472">
        <v>101.25</v>
      </c>
      <c r="G472">
        <v>4054</v>
      </c>
      <c r="H472">
        <v>0</v>
      </c>
    </row>
    <row r="473" spans="1:8" x14ac:dyDescent="0.25">
      <c r="A473" s="1">
        <v>43704</v>
      </c>
      <c r="B473">
        <v>0</v>
      </c>
      <c r="C473">
        <v>101.53</v>
      </c>
      <c r="D473">
        <v>101.53</v>
      </c>
      <c r="E473">
        <v>101</v>
      </c>
      <c r="F473">
        <v>101.08</v>
      </c>
      <c r="G473">
        <v>27290</v>
      </c>
      <c r="H473">
        <v>0</v>
      </c>
    </row>
    <row r="474" spans="1:8" x14ac:dyDescent="0.25">
      <c r="A474" s="1">
        <v>43705</v>
      </c>
      <c r="B474">
        <v>0</v>
      </c>
      <c r="C474">
        <v>100.83</v>
      </c>
      <c r="D474">
        <v>101.25</v>
      </c>
      <c r="E474">
        <v>100.33</v>
      </c>
      <c r="F474">
        <v>101.23</v>
      </c>
      <c r="G474">
        <v>14762</v>
      </c>
      <c r="H474">
        <v>0</v>
      </c>
    </row>
    <row r="475" spans="1:8" x14ac:dyDescent="0.25">
      <c r="A475" s="1">
        <v>43706</v>
      </c>
      <c r="B475">
        <v>0</v>
      </c>
      <c r="C475">
        <v>101.49</v>
      </c>
      <c r="D475">
        <v>101.49</v>
      </c>
      <c r="E475">
        <v>101</v>
      </c>
      <c r="F475">
        <v>101.2</v>
      </c>
      <c r="G475">
        <v>22317</v>
      </c>
      <c r="H475">
        <v>0</v>
      </c>
    </row>
    <row r="476" spans="1:8" x14ac:dyDescent="0.25">
      <c r="A476" s="1">
        <v>43707</v>
      </c>
      <c r="B476">
        <v>0</v>
      </c>
      <c r="C476">
        <v>101.25</v>
      </c>
      <c r="D476">
        <v>101.37</v>
      </c>
      <c r="E476">
        <v>101.06</v>
      </c>
      <c r="F476">
        <v>101.2</v>
      </c>
      <c r="G476">
        <v>11311</v>
      </c>
      <c r="H476">
        <v>0</v>
      </c>
    </row>
    <row r="477" spans="1:8" x14ac:dyDescent="0.25">
      <c r="A477" s="1">
        <v>43710</v>
      </c>
      <c r="B477">
        <v>0</v>
      </c>
      <c r="C477">
        <v>101.45</v>
      </c>
      <c r="D477">
        <v>101.45</v>
      </c>
      <c r="E477">
        <v>101</v>
      </c>
      <c r="F477">
        <v>101.23</v>
      </c>
      <c r="G477">
        <v>13232</v>
      </c>
      <c r="H477">
        <v>0</v>
      </c>
    </row>
    <row r="478" spans="1:8" x14ac:dyDescent="0.25">
      <c r="A478" s="1">
        <v>43711</v>
      </c>
      <c r="B478">
        <v>0</v>
      </c>
      <c r="C478">
        <v>101.3</v>
      </c>
      <c r="D478">
        <v>101.5</v>
      </c>
      <c r="E478">
        <v>101</v>
      </c>
      <c r="F478">
        <v>101.2</v>
      </c>
      <c r="G478">
        <v>13311</v>
      </c>
      <c r="H478">
        <v>0</v>
      </c>
    </row>
    <row r="479" spans="1:8" x14ac:dyDescent="0.25">
      <c r="A479" s="1">
        <v>43712</v>
      </c>
      <c r="B479">
        <v>0</v>
      </c>
      <c r="C479">
        <v>101.1</v>
      </c>
      <c r="D479">
        <v>101.36</v>
      </c>
      <c r="E479">
        <v>101.03</v>
      </c>
      <c r="F479">
        <v>101.35</v>
      </c>
      <c r="G479">
        <v>11662</v>
      </c>
      <c r="H479">
        <v>0</v>
      </c>
    </row>
    <row r="480" spans="1:8" x14ac:dyDescent="0.25">
      <c r="A480" s="1">
        <v>43713</v>
      </c>
      <c r="B480">
        <v>0</v>
      </c>
      <c r="C480">
        <v>101.6</v>
      </c>
      <c r="D480">
        <v>101.6</v>
      </c>
      <c r="E480">
        <v>100.81</v>
      </c>
      <c r="F480">
        <v>101.32</v>
      </c>
      <c r="G480">
        <v>4098</v>
      </c>
      <c r="H480">
        <v>0</v>
      </c>
    </row>
    <row r="481" spans="1:8" x14ac:dyDescent="0.25">
      <c r="A481" s="1">
        <v>43714</v>
      </c>
      <c r="B481">
        <v>0</v>
      </c>
      <c r="C481">
        <v>101.32</v>
      </c>
      <c r="D481">
        <v>101.41</v>
      </c>
      <c r="E481">
        <v>101.11</v>
      </c>
      <c r="F481">
        <v>101.41</v>
      </c>
      <c r="G481">
        <v>3647</v>
      </c>
      <c r="H481">
        <v>0</v>
      </c>
    </row>
    <row r="482" spans="1:8" x14ac:dyDescent="0.25">
      <c r="A482" s="1">
        <v>43717</v>
      </c>
      <c r="B482">
        <v>0</v>
      </c>
      <c r="C482">
        <v>101.01</v>
      </c>
      <c r="D482">
        <v>101.43</v>
      </c>
      <c r="E482">
        <v>101.01</v>
      </c>
      <c r="F482">
        <v>101.2</v>
      </c>
      <c r="G482">
        <v>8610</v>
      </c>
      <c r="H482">
        <v>0</v>
      </c>
    </row>
    <row r="483" spans="1:8" x14ac:dyDescent="0.25">
      <c r="A483" s="1">
        <v>43718</v>
      </c>
      <c r="B483">
        <v>0</v>
      </c>
      <c r="C483">
        <v>101.28</v>
      </c>
      <c r="D483">
        <v>101.37</v>
      </c>
      <c r="E483">
        <v>101.06</v>
      </c>
      <c r="F483">
        <v>101.13</v>
      </c>
      <c r="G483">
        <v>5673</v>
      </c>
      <c r="H483">
        <v>0</v>
      </c>
    </row>
    <row r="484" spans="1:8" x14ac:dyDescent="0.25">
      <c r="A484" s="1">
        <v>43719</v>
      </c>
      <c r="B484">
        <v>0</v>
      </c>
      <c r="C484">
        <v>101.48</v>
      </c>
      <c r="D484">
        <v>101.48</v>
      </c>
      <c r="E484">
        <v>101</v>
      </c>
      <c r="F484">
        <v>101.28</v>
      </c>
      <c r="G484">
        <v>6748</v>
      </c>
      <c r="H484">
        <v>0</v>
      </c>
    </row>
    <row r="485" spans="1:8" x14ac:dyDescent="0.25">
      <c r="A485" s="1">
        <v>43720</v>
      </c>
      <c r="B485">
        <v>0</v>
      </c>
      <c r="C485">
        <v>101.33</v>
      </c>
      <c r="D485">
        <v>101.97</v>
      </c>
      <c r="E485">
        <v>101.15</v>
      </c>
      <c r="F485">
        <v>101.47</v>
      </c>
      <c r="G485">
        <v>28409</v>
      </c>
      <c r="H485">
        <v>0</v>
      </c>
    </row>
    <row r="486" spans="1:8" x14ac:dyDescent="0.25">
      <c r="A486" s="1">
        <v>43721</v>
      </c>
      <c r="B486">
        <v>0</v>
      </c>
      <c r="C486">
        <v>101.92</v>
      </c>
      <c r="D486">
        <v>101.92</v>
      </c>
      <c r="E486">
        <v>101</v>
      </c>
      <c r="F486">
        <v>101.31</v>
      </c>
      <c r="G486">
        <v>25391</v>
      </c>
      <c r="H486">
        <v>0</v>
      </c>
    </row>
    <row r="487" spans="1:8" x14ac:dyDescent="0.25">
      <c r="A487" s="1">
        <v>43724</v>
      </c>
      <c r="B487">
        <v>0</v>
      </c>
      <c r="C487">
        <v>101.47</v>
      </c>
      <c r="D487">
        <v>101.47</v>
      </c>
      <c r="E487">
        <v>100.64</v>
      </c>
      <c r="F487">
        <v>101.21</v>
      </c>
      <c r="G487">
        <v>9412</v>
      </c>
      <c r="H487">
        <v>0</v>
      </c>
    </row>
    <row r="488" spans="1:8" x14ac:dyDescent="0.25">
      <c r="A488" s="1">
        <v>43725</v>
      </c>
      <c r="B488">
        <v>0</v>
      </c>
      <c r="C488">
        <v>101.48</v>
      </c>
      <c r="D488">
        <v>101.48</v>
      </c>
      <c r="E488">
        <v>101.02</v>
      </c>
      <c r="F488">
        <v>101.2</v>
      </c>
      <c r="G488">
        <v>4403</v>
      </c>
      <c r="H488">
        <v>0</v>
      </c>
    </row>
    <row r="489" spans="1:8" x14ac:dyDescent="0.25">
      <c r="A489" s="1">
        <v>43726</v>
      </c>
      <c r="B489">
        <v>0</v>
      </c>
      <c r="C489">
        <v>100.9</v>
      </c>
      <c r="D489">
        <v>101.42</v>
      </c>
      <c r="E489">
        <v>100.9</v>
      </c>
      <c r="F489">
        <v>101.2</v>
      </c>
      <c r="G489">
        <v>19339</v>
      </c>
      <c r="H489">
        <v>0</v>
      </c>
    </row>
    <row r="490" spans="1:8" x14ac:dyDescent="0.25">
      <c r="A490" s="1">
        <v>43727</v>
      </c>
      <c r="B490">
        <v>0</v>
      </c>
      <c r="C490">
        <v>101.54</v>
      </c>
      <c r="D490">
        <v>101.54</v>
      </c>
      <c r="E490">
        <v>101.07</v>
      </c>
      <c r="F490">
        <v>101.35</v>
      </c>
      <c r="G490">
        <v>4757</v>
      </c>
      <c r="H490">
        <v>0</v>
      </c>
    </row>
    <row r="491" spans="1:8" x14ac:dyDescent="0.25">
      <c r="A491" s="1">
        <v>43728</v>
      </c>
      <c r="B491">
        <v>0</v>
      </c>
      <c r="C491">
        <v>101.62</v>
      </c>
      <c r="D491">
        <v>101.62</v>
      </c>
      <c r="E491">
        <v>101.17</v>
      </c>
      <c r="F491">
        <v>101.36</v>
      </c>
      <c r="G491">
        <v>3891</v>
      </c>
      <c r="H491">
        <v>0</v>
      </c>
    </row>
    <row r="492" spans="1:8" x14ac:dyDescent="0.25">
      <c r="A492" s="1">
        <v>43731</v>
      </c>
      <c r="B492">
        <v>0</v>
      </c>
      <c r="C492">
        <v>101.36</v>
      </c>
      <c r="D492">
        <v>101.36</v>
      </c>
      <c r="E492">
        <v>101</v>
      </c>
      <c r="F492">
        <v>101.29</v>
      </c>
      <c r="G492">
        <v>8276</v>
      </c>
      <c r="H492">
        <v>0</v>
      </c>
    </row>
    <row r="493" spans="1:8" x14ac:dyDescent="0.25">
      <c r="A493" s="1">
        <v>43732</v>
      </c>
      <c r="B493">
        <v>0</v>
      </c>
      <c r="C493">
        <v>101.01</v>
      </c>
      <c r="D493">
        <v>101.39</v>
      </c>
      <c r="E493">
        <v>101.01</v>
      </c>
      <c r="F493">
        <v>101.34</v>
      </c>
      <c r="G493">
        <v>7234</v>
      </c>
      <c r="H493">
        <v>0</v>
      </c>
    </row>
    <row r="494" spans="1:8" x14ac:dyDescent="0.25">
      <c r="A494" s="1">
        <v>43733</v>
      </c>
      <c r="B494">
        <v>0</v>
      </c>
      <c r="C494">
        <v>101.39</v>
      </c>
      <c r="D494">
        <v>101.39</v>
      </c>
      <c r="E494">
        <v>101.03</v>
      </c>
      <c r="F494">
        <v>101.31</v>
      </c>
      <c r="G494">
        <v>4081</v>
      </c>
      <c r="H494">
        <v>0</v>
      </c>
    </row>
    <row r="495" spans="1:8" x14ac:dyDescent="0.25">
      <c r="A495" s="1">
        <v>43734</v>
      </c>
      <c r="B495">
        <v>0</v>
      </c>
      <c r="C495">
        <v>101.13</v>
      </c>
      <c r="D495">
        <v>101.38</v>
      </c>
      <c r="E495">
        <v>100.83</v>
      </c>
      <c r="F495">
        <v>101.38</v>
      </c>
      <c r="G495">
        <v>8751</v>
      </c>
      <c r="H495">
        <v>0</v>
      </c>
    </row>
    <row r="496" spans="1:8" x14ac:dyDescent="0.25">
      <c r="A496" s="1">
        <v>43735</v>
      </c>
      <c r="B496">
        <v>0</v>
      </c>
      <c r="C496">
        <v>101.35</v>
      </c>
      <c r="D496">
        <v>101.44</v>
      </c>
      <c r="E496">
        <v>101.2</v>
      </c>
      <c r="F496">
        <v>101.3</v>
      </c>
      <c r="G496">
        <v>1645</v>
      </c>
      <c r="H496">
        <v>0</v>
      </c>
    </row>
    <row r="497" spans="1:8" x14ac:dyDescent="0.25">
      <c r="A497" s="1">
        <v>43738</v>
      </c>
      <c r="B497">
        <v>0</v>
      </c>
      <c r="C497">
        <v>101.65</v>
      </c>
      <c r="D497">
        <v>101.65</v>
      </c>
      <c r="E497">
        <v>101.07</v>
      </c>
      <c r="F497">
        <v>101.27</v>
      </c>
      <c r="G497">
        <v>5136</v>
      </c>
      <c r="H497">
        <v>0</v>
      </c>
    </row>
    <row r="498" spans="1:8" x14ac:dyDescent="0.25">
      <c r="A498" s="1">
        <v>43739</v>
      </c>
      <c r="B498">
        <v>0</v>
      </c>
      <c r="C498">
        <v>101.56</v>
      </c>
      <c r="D498">
        <v>101.56</v>
      </c>
      <c r="E498">
        <v>101.15</v>
      </c>
      <c r="F498">
        <v>101.3</v>
      </c>
      <c r="G498">
        <v>5289</v>
      </c>
      <c r="H498">
        <v>0</v>
      </c>
    </row>
    <row r="499" spans="1:8" x14ac:dyDescent="0.25">
      <c r="A499" s="1">
        <v>43740</v>
      </c>
      <c r="B499">
        <v>0</v>
      </c>
      <c r="C499">
        <v>101.7</v>
      </c>
      <c r="D499">
        <v>101.7</v>
      </c>
      <c r="E499">
        <v>101.16</v>
      </c>
      <c r="F499">
        <v>101.23</v>
      </c>
      <c r="G499">
        <v>20286</v>
      </c>
      <c r="H499">
        <v>0</v>
      </c>
    </row>
    <row r="500" spans="1:8" x14ac:dyDescent="0.25">
      <c r="A500" s="1">
        <v>43741</v>
      </c>
      <c r="B500">
        <v>0</v>
      </c>
      <c r="C500">
        <v>101.12</v>
      </c>
      <c r="D500">
        <v>101.58</v>
      </c>
      <c r="E500">
        <v>101.12</v>
      </c>
      <c r="F500">
        <v>101.28</v>
      </c>
      <c r="G500">
        <v>7705</v>
      </c>
      <c r="H500">
        <v>0</v>
      </c>
    </row>
    <row r="501" spans="1:8" x14ac:dyDescent="0.25">
      <c r="A501" s="1">
        <v>43742</v>
      </c>
      <c r="B501">
        <v>0</v>
      </c>
      <c r="C501">
        <v>101.28</v>
      </c>
      <c r="D501">
        <v>101.46</v>
      </c>
      <c r="E501">
        <v>101.16</v>
      </c>
      <c r="F501">
        <v>101.31</v>
      </c>
      <c r="G501">
        <v>6919</v>
      </c>
      <c r="H501">
        <v>0</v>
      </c>
    </row>
    <row r="502" spans="1:8" x14ac:dyDescent="0.25">
      <c r="A502" s="1">
        <v>43745</v>
      </c>
      <c r="B502">
        <v>0</v>
      </c>
      <c r="C502">
        <v>101.65</v>
      </c>
      <c r="D502">
        <v>101.74</v>
      </c>
      <c r="E502">
        <v>101.26</v>
      </c>
      <c r="F502">
        <v>101.41</v>
      </c>
      <c r="G502">
        <v>3429</v>
      </c>
      <c r="H502">
        <v>0</v>
      </c>
    </row>
    <row r="503" spans="1:8" x14ac:dyDescent="0.25">
      <c r="A503" s="1">
        <v>43746</v>
      </c>
      <c r="B503">
        <v>0</v>
      </c>
      <c r="C503">
        <v>101.49</v>
      </c>
      <c r="D503">
        <v>101.86</v>
      </c>
      <c r="E503">
        <v>101.45</v>
      </c>
      <c r="F503">
        <v>101.48</v>
      </c>
      <c r="G503">
        <v>1592</v>
      </c>
      <c r="H503">
        <v>0</v>
      </c>
    </row>
    <row r="504" spans="1:8" x14ac:dyDescent="0.25">
      <c r="A504" s="1">
        <v>43747</v>
      </c>
      <c r="B504">
        <v>0</v>
      </c>
      <c r="C504">
        <v>101.23</v>
      </c>
      <c r="D504">
        <v>101.75</v>
      </c>
      <c r="E504">
        <v>101.23</v>
      </c>
      <c r="F504">
        <v>101.72</v>
      </c>
      <c r="G504">
        <v>2750</v>
      </c>
      <c r="H504">
        <v>0</v>
      </c>
    </row>
    <row r="505" spans="1:8" x14ac:dyDescent="0.25">
      <c r="A505" s="1">
        <v>43748</v>
      </c>
      <c r="B505">
        <v>0</v>
      </c>
      <c r="C505">
        <v>101.43</v>
      </c>
      <c r="D505">
        <v>101.79</v>
      </c>
      <c r="E505">
        <v>101.43</v>
      </c>
      <c r="F505">
        <v>101.76</v>
      </c>
      <c r="G505">
        <v>1750</v>
      </c>
      <c r="H505">
        <v>0</v>
      </c>
    </row>
    <row r="506" spans="1:8" x14ac:dyDescent="0.25">
      <c r="A506" s="1">
        <v>43749</v>
      </c>
      <c r="B506">
        <v>0</v>
      </c>
      <c r="C506">
        <v>101.63</v>
      </c>
      <c r="D506">
        <v>101.63</v>
      </c>
      <c r="E506">
        <v>101.22</v>
      </c>
      <c r="F506">
        <v>101.28</v>
      </c>
      <c r="G506">
        <v>11377</v>
      </c>
      <c r="H506">
        <v>0</v>
      </c>
    </row>
    <row r="507" spans="1:8" x14ac:dyDescent="0.25">
      <c r="A507" s="1">
        <v>43752</v>
      </c>
      <c r="B507">
        <v>0</v>
      </c>
      <c r="C507">
        <v>101.64</v>
      </c>
      <c r="D507">
        <v>101.64</v>
      </c>
      <c r="E507">
        <v>101.16</v>
      </c>
      <c r="F507">
        <v>101.36</v>
      </c>
      <c r="G507">
        <v>8304</v>
      </c>
      <c r="H507">
        <v>0</v>
      </c>
    </row>
    <row r="508" spans="1:8" x14ac:dyDescent="0.25">
      <c r="A508" s="1">
        <v>43753</v>
      </c>
      <c r="B508">
        <v>0</v>
      </c>
      <c r="C508">
        <v>101.66</v>
      </c>
      <c r="D508">
        <v>101.66</v>
      </c>
      <c r="E508">
        <v>101.22</v>
      </c>
      <c r="F508">
        <v>101.5</v>
      </c>
      <c r="G508">
        <v>22234</v>
      </c>
      <c r="H508">
        <v>0</v>
      </c>
    </row>
    <row r="509" spans="1:8" x14ac:dyDescent="0.25">
      <c r="A509" s="1">
        <v>43754</v>
      </c>
      <c r="B509">
        <v>0</v>
      </c>
      <c r="C509">
        <v>101.17</v>
      </c>
      <c r="D509">
        <v>101.98</v>
      </c>
      <c r="E509">
        <v>101.17</v>
      </c>
      <c r="F509">
        <v>101.59</v>
      </c>
      <c r="G509">
        <v>34957</v>
      </c>
      <c r="H509">
        <v>0</v>
      </c>
    </row>
    <row r="510" spans="1:8" x14ac:dyDescent="0.25">
      <c r="A510" s="1">
        <v>43755</v>
      </c>
      <c r="B510">
        <v>0</v>
      </c>
      <c r="C510">
        <v>101.82</v>
      </c>
      <c r="D510">
        <v>101.82</v>
      </c>
      <c r="E510">
        <v>101</v>
      </c>
      <c r="F510">
        <v>101.58</v>
      </c>
      <c r="G510">
        <v>22785</v>
      </c>
      <c r="H510">
        <v>0</v>
      </c>
    </row>
    <row r="511" spans="1:8" x14ac:dyDescent="0.25">
      <c r="A511" s="1">
        <v>43756</v>
      </c>
      <c r="B511">
        <v>0</v>
      </c>
      <c r="C511">
        <v>101.99</v>
      </c>
      <c r="D511">
        <v>101.99</v>
      </c>
      <c r="E511">
        <v>101.38</v>
      </c>
      <c r="F511">
        <v>101.74</v>
      </c>
      <c r="G511">
        <v>7648</v>
      </c>
      <c r="H511">
        <v>0</v>
      </c>
    </row>
    <row r="512" spans="1:8" x14ac:dyDescent="0.25">
      <c r="A512" s="1">
        <v>43759</v>
      </c>
      <c r="B512">
        <v>0</v>
      </c>
      <c r="C512">
        <v>101.72</v>
      </c>
      <c r="D512">
        <v>101.83</v>
      </c>
      <c r="E512">
        <v>101.61</v>
      </c>
      <c r="F512">
        <v>101.8</v>
      </c>
      <c r="G512">
        <v>6467</v>
      </c>
      <c r="H512">
        <v>0</v>
      </c>
    </row>
    <row r="513" spans="1:8" x14ac:dyDescent="0.25">
      <c r="A513" s="1">
        <v>43760</v>
      </c>
      <c r="B513">
        <v>0</v>
      </c>
      <c r="C513">
        <v>102.12</v>
      </c>
      <c r="D513">
        <v>102.12</v>
      </c>
      <c r="E513">
        <v>101.65</v>
      </c>
      <c r="F513">
        <v>101.65</v>
      </c>
      <c r="G513">
        <v>49049</v>
      </c>
      <c r="H513">
        <v>0</v>
      </c>
    </row>
    <row r="514" spans="1:8" x14ac:dyDescent="0.25">
      <c r="A514" s="1">
        <v>43761</v>
      </c>
      <c r="B514">
        <v>0</v>
      </c>
      <c r="C514">
        <v>101.97</v>
      </c>
      <c r="D514">
        <v>101.97</v>
      </c>
      <c r="E514">
        <v>101.25</v>
      </c>
      <c r="F514">
        <v>101.74</v>
      </c>
      <c r="G514">
        <v>26327</v>
      </c>
      <c r="H514">
        <v>0</v>
      </c>
    </row>
    <row r="515" spans="1:8" x14ac:dyDescent="0.25">
      <c r="A515" s="1">
        <v>43762</v>
      </c>
      <c r="B515">
        <v>0</v>
      </c>
      <c r="C515">
        <v>101.75</v>
      </c>
      <c r="D515">
        <v>101.78</v>
      </c>
      <c r="E515">
        <v>101.5</v>
      </c>
      <c r="F515">
        <v>101.69</v>
      </c>
      <c r="G515">
        <v>19741</v>
      </c>
      <c r="H515">
        <v>0</v>
      </c>
    </row>
    <row r="516" spans="1:8" x14ac:dyDescent="0.25">
      <c r="A516" s="1">
        <v>43763</v>
      </c>
      <c r="B516">
        <v>0</v>
      </c>
      <c r="C516">
        <v>101.48</v>
      </c>
      <c r="D516">
        <v>101.89</v>
      </c>
      <c r="E516">
        <v>101.48</v>
      </c>
      <c r="F516">
        <v>101.89</v>
      </c>
      <c r="G516">
        <v>33759</v>
      </c>
      <c r="H516">
        <v>0</v>
      </c>
    </row>
    <row r="517" spans="1:8" x14ac:dyDescent="0.25">
      <c r="A517" s="1">
        <v>43766</v>
      </c>
      <c r="B517">
        <v>0</v>
      </c>
      <c r="C517">
        <v>102.19</v>
      </c>
      <c r="D517">
        <v>102.19</v>
      </c>
      <c r="E517">
        <v>101.62</v>
      </c>
      <c r="F517">
        <v>101.78</v>
      </c>
      <c r="G517">
        <v>12444</v>
      </c>
      <c r="H517">
        <v>0</v>
      </c>
    </row>
    <row r="518" spans="1:8" x14ac:dyDescent="0.25">
      <c r="A518" s="1">
        <v>43767</v>
      </c>
      <c r="B518">
        <v>0</v>
      </c>
      <c r="C518">
        <v>102.23</v>
      </c>
      <c r="D518">
        <v>102.23</v>
      </c>
      <c r="E518">
        <v>101.11</v>
      </c>
      <c r="F518">
        <v>101.78</v>
      </c>
      <c r="G518">
        <v>20205</v>
      </c>
      <c r="H518">
        <v>0</v>
      </c>
    </row>
    <row r="519" spans="1:8" x14ac:dyDescent="0.25">
      <c r="A519" s="1">
        <v>43768</v>
      </c>
      <c r="B519">
        <v>0</v>
      </c>
      <c r="C519">
        <v>102.06</v>
      </c>
      <c r="D519">
        <v>102.06</v>
      </c>
      <c r="E519">
        <v>101.7</v>
      </c>
      <c r="F519">
        <v>101.77</v>
      </c>
      <c r="G519">
        <v>1461</v>
      </c>
      <c r="H519">
        <v>0</v>
      </c>
    </row>
    <row r="520" spans="1:8" x14ac:dyDescent="0.25">
      <c r="A520" s="1">
        <v>43769</v>
      </c>
      <c r="B520">
        <v>0</v>
      </c>
      <c r="C520">
        <v>101.77</v>
      </c>
      <c r="D520">
        <v>101.78</v>
      </c>
      <c r="E520">
        <v>101.44</v>
      </c>
      <c r="F520">
        <v>101.6</v>
      </c>
      <c r="G520">
        <v>16287</v>
      </c>
      <c r="H520">
        <v>0</v>
      </c>
    </row>
    <row r="521" spans="1:8" x14ac:dyDescent="0.25">
      <c r="A521" s="1">
        <v>43770</v>
      </c>
      <c r="B521">
        <v>0</v>
      </c>
      <c r="C521">
        <v>101.91</v>
      </c>
      <c r="D521">
        <v>101.91</v>
      </c>
      <c r="E521">
        <v>101.55</v>
      </c>
      <c r="F521">
        <v>101.76</v>
      </c>
      <c r="G521">
        <v>9997</v>
      </c>
      <c r="H521">
        <v>0</v>
      </c>
    </row>
    <row r="522" spans="1:8" x14ac:dyDescent="0.25">
      <c r="A522" s="1">
        <v>43774</v>
      </c>
      <c r="B522">
        <v>0</v>
      </c>
      <c r="C522">
        <v>101.6</v>
      </c>
      <c r="D522">
        <v>101.76</v>
      </c>
      <c r="E522">
        <v>101.17</v>
      </c>
      <c r="F522">
        <v>101.6</v>
      </c>
      <c r="G522">
        <v>20367</v>
      </c>
      <c r="H522">
        <v>0</v>
      </c>
    </row>
    <row r="523" spans="1:8" x14ac:dyDescent="0.25">
      <c r="A523" s="1">
        <v>43775</v>
      </c>
      <c r="B523">
        <v>0</v>
      </c>
      <c r="C523">
        <v>101.51</v>
      </c>
      <c r="D523">
        <v>101.7</v>
      </c>
      <c r="E523">
        <v>101.51</v>
      </c>
      <c r="F523">
        <v>101.68</v>
      </c>
      <c r="G523">
        <v>16539</v>
      </c>
      <c r="H523">
        <v>0</v>
      </c>
    </row>
    <row r="524" spans="1:8" x14ac:dyDescent="0.25">
      <c r="A524" s="1">
        <v>43776</v>
      </c>
      <c r="B524">
        <v>0</v>
      </c>
      <c r="C524">
        <v>101.94</v>
      </c>
      <c r="D524">
        <v>101.94</v>
      </c>
      <c r="E524">
        <v>101.51</v>
      </c>
      <c r="F524">
        <v>101.65</v>
      </c>
      <c r="G524">
        <v>10786</v>
      </c>
      <c r="H524">
        <v>0</v>
      </c>
    </row>
    <row r="525" spans="1:8" x14ac:dyDescent="0.25">
      <c r="A525" s="1">
        <v>43777</v>
      </c>
      <c r="B525">
        <v>0</v>
      </c>
      <c r="C525">
        <v>101.99</v>
      </c>
      <c r="D525">
        <v>101.99</v>
      </c>
      <c r="E525">
        <v>101.65</v>
      </c>
      <c r="F525">
        <v>101.76</v>
      </c>
      <c r="G525">
        <v>11271</v>
      </c>
      <c r="H525">
        <v>0</v>
      </c>
    </row>
    <row r="526" spans="1:8" x14ac:dyDescent="0.25">
      <c r="A526" s="1">
        <v>43780</v>
      </c>
      <c r="B526">
        <v>0</v>
      </c>
      <c r="C526">
        <v>101.83</v>
      </c>
      <c r="D526">
        <v>101.87</v>
      </c>
      <c r="E526">
        <v>101.46</v>
      </c>
      <c r="F526">
        <v>101.84</v>
      </c>
      <c r="G526">
        <v>7673</v>
      </c>
      <c r="H526">
        <v>0</v>
      </c>
    </row>
    <row r="527" spans="1:8" x14ac:dyDescent="0.25">
      <c r="A527" s="1">
        <v>43781</v>
      </c>
      <c r="B527">
        <v>0</v>
      </c>
      <c r="C527">
        <v>101.55</v>
      </c>
      <c r="D527">
        <v>101.95</v>
      </c>
      <c r="E527">
        <v>101.36</v>
      </c>
      <c r="F527">
        <v>101.9</v>
      </c>
      <c r="G527">
        <v>7102</v>
      </c>
      <c r="H527">
        <v>0</v>
      </c>
    </row>
    <row r="528" spans="1:8" x14ac:dyDescent="0.25">
      <c r="A528" s="1">
        <v>43782</v>
      </c>
      <c r="B528">
        <v>0</v>
      </c>
      <c r="C528">
        <v>101.66</v>
      </c>
      <c r="D528">
        <v>101.97</v>
      </c>
      <c r="E528">
        <v>101.65</v>
      </c>
      <c r="F528">
        <v>101.85</v>
      </c>
      <c r="G528">
        <v>6827</v>
      </c>
      <c r="H528">
        <v>0</v>
      </c>
    </row>
    <row r="529" spans="1:8" x14ac:dyDescent="0.25">
      <c r="A529" s="1">
        <v>43783</v>
      </c>
      <c r="B529">
        <v>0</v>
      </c>
      <c r="C529">
        <v>102.08</v>
      </c>
      <c r="D529">
        <v>102.08</v>
      </c>
      <c r="E529">
        <v>101.23</v>
      </c>
      <c r="F529">
        <v>101.73</v>
      </c>
      <c r="G529">
        <v>11749</v>
      </c>
      <c r="H529">
        <v>0</v>
      </c>
    </row>
    <row r="530" spans="1:8" x14ac:dyDescent="0.25">
      <c r="A530" s="1">
        <v>43784</v>
      </c>
      <c r="B530">
        <v>0</v>
      </c>
      <c r="C530">
        <v>102.01</v>
      </c>
      <c r="D530">
        <v>102.01</v>
      </c>
      <c r="E530">
        <v>101.3</v>
      </c>
      <c r="F530">
        <v>101.75</v>
      </c>
      <c r="G530">
        <v>5918</v>
      </c>
      <c r="H530">
        <v>0</v>
      </c>
    </row>
    <row r="531" spans="1:8" x14ac:dyDescent="0.25">
      <c r="A531" s="1">
        <v>43787</v>
      </c>
      <c r="B531">
        <v>0</v>
      </c>
      <c r="C531">
        <v>102</v>
      </c>
      <c r="D531">
        <v>102</v>
      </c>
      <c r="E531">
        <v>101.26</v>
      </c>
      <c r="F531">
        <v>101.63</v>
      </c>
      <c r="G531">
        <v>14727</v>
      </c>
      <c r="H531">
        <v>0</v>
      </c>
    </row>
    <row r="532" spans="1:8" x14ac:dyDescent="0.25">
      <c r="A532" s="1">
        <v>43788</v>
      </c>
      <c r="B532">
        <v>0</v>
      </c>
      <c r="C532">
        <v>101.67</v>
      </c>
      <c r="D532">
        <v>101.7</v>
      </c>
      <c r="E532">
        <v>101.35</v>
      </c>
      <c r="F532">
        <v>101.6</v>
      </c>
      <c r="G532">
        <v>3914</v>
      </c>
      <c r="H532">
        <v>0</v>
      </c>
    </row>
    <row r="533" spans="1:8" x14ac:dyDescent="0.25">
      <c r="A533" s="1">
        <v>43789</v>
      </c>
      <c r="B533">
        <v>0</v>
      </c>
      <c r="C533">
        <v>100.96</v>
      </c>
      <c r="D533">
        <v>101.79</v>
      </c>
      <c r="E533">
        <v>100.96</v>
      </c>
      <c r="F533">
        <v>101.75</v>
      </c>
      <c r="G533">
        <v>3432</v>
      </c>
      <c r="H533">
        <v>0</v>
      </c>
    </row>
    <row r="534" spans="1:8" x14ac:dyDescent="0.25">
      <c r="A534" s="1">
        <v>43790</v>
      </c>
      <c r="B534">
        <v>0</v>
      </c>
      <c r="C534">
        <v>102.02</v>
      </c>
      <c r="D534">
        <v>102.02</v>
      </c>
      <c r="E534">
        <v>101.48</v>
      </c>
      <c r="F534">
        <v>101.81</v>
      </c>
      <c r="G534">
        <v>12377</v>
      </c>
      <c r="H534">
        <v>0</v>
      </c>
    </row>
    <row r="535" spans="1:8" x14ac:dyDescent="0.25">
      <c r="A535" s="1">
        <v>43791</v>
      </c>
      <c r="B535">
        <v>0</v>
      </c>
      <c r="C535">
        <v>102.13</v>
      </c>
      <c r="D535">
        <v>102.13</v>
      </c>
      <c r="E535">
        <v>101.32</v>
      </c>
      <c r="F535">
        <v>101.61</v>
      </c>
      <c r="G535">
        <v>13980</v>
      </c>
      <c r="H535">
        <v>0</v>
      </c>
    </row>
    <row r="536" spans="1:8" x14ac:dyDescent="0.25">
      <c r="A536" s="1">
        <v>43794</v>
      </c>
      <c r="B536">
        <v>0</v>
      </c>
      <c r="C536">
        <v>101.9</v>
      </c>
      <c r="D536">
        <v>101.9</v>
      </c>
      <c r="E536">
        <v>101.48</v>
      </c>
      <c r="F536">
        <v>101.73</v>
      </c>
      <c r="G536">
        <v>8825</v>
      </c>
      <c r="H536">
        <v>0</v>
      </c>
    </row>
    <row r="537" spans="1:8" x14ac:dyDescent="0.25">
      <c r="A537" s="1">
        <v>43795</v>
      </c>
      <c r="B537">
        <v>0</v>
      </c>
      <c r="C537">
        <v>102.01</v>
      </c>
      <c r="D537">
        <v>102.01</v>
      </c>
      <c r="E537">
        <v>101.55</v>
      </c>
      <c r="F537">
        <v>101.55</v>
      </c>
      <c r="G537">
        <v>16172</v>
      </c>
      <c r="H537">
        <v>0</v>
      </c>
    </row>
    <row r="538" spans="1:8" x14ac:dyDescent="0.25">
      <c r="A538" s="1">
        <v>43796</v>
      </c>
      <c r="B538">
        <v>0</v>
      </c>
      <c r="C538">
        <v>101.92</v>
      </c>
      <c r="D538">
        <v>101.92</v>
      </c>
      <c r="E538">
        <v>101.56</v>
      </c>
      <c r="F538">
        <v>101.76</v>
      </c>
      <c r="G538">
        <v>7615</v>
      </c>
      <c r="H538">
        <v>0</v>
      </c>
    </row>
    <row r="539" spans="1:8" x14ac:dyDescent="0.25">
      <c r="A539" s="1">
        <v>43797</v>
      </c>
      <c r="B539">
        <v>0</v>
      </c>
      <c r="C539">
        <v>102.02</v>
      </c>
      <c r="D539">
        <v>102.02</v>
      </c>
      <c r="E539">
        <v>101.6</v>
      </c>
      <c r="F539">
        <v>101.62</v>
      </c>
      <c r="G539">
        <v>4841</v>
      </c>
      <c r="H539">
        <v>0</v>
      </c>
    </row>
    <row r="540" spans="1:8" x14ac:dyDescent="0.25">
      <c r="A540" s="1">
        <v>43798</v>
      </c>
      <c r="B540">
        <v>0</v>
      </c>
      <c r="C540">
        <v>101.37</v>
      </c>
      <c r="D540">
        <v>101.92</v>
      </c>
      <c r="E540">
        <v>101.37</v>
      </c>
      <c r="F540">
        <v>101.78</v>
      </c>
      <c r="G540">
        <v>11650</v>
      </c>
      <c r="H540">
        <v>0</v>
      </c>
    </row>
    <row r="541" spans="1:8" x14ac:dyDescent="0.25">
      <c r="A541" s="1">
        <v>43801</v>
      </c>
      <c r="B541">
        <v>0</v>
      </c>
      <c r="C541">
        <v>102.09</v>
      </c>
      <c r="D541">
        <v>102.09</v>
      </c>
      <c r="E541">
        <v>101.5</v>
      </c>
      <c r="F541">
        <v>101.81</v>
      </c>
      <c r="G541">
        <v>6292</v>
      </c>
      <c r="H541">
        <v>0</v>
      </c>
    </row>
    <row r="542" spans="1:8" x14ac:dyDescent="0.25">
      <c r="A542" s="1">
        <v>43802</v>
      </c>
      <c r="B542">
        <v>0</v>
      </c>
      <c r="C542">
        <v>101.61</v>
      </c>
      <c r="D542">
        <v>101.97</v>
      </c>
      <c r="E542">
        <v>101.56</v>
      </c>
      <c r="F542">
        <v>101.94</v>
      </c>
      <c r="G542">
        <v>32301</v>
      </c>
      <c r="H542">
        <v>0</v>
      </c>
    </row>
    <row r="543" spans="1:8" x14ac:dyDescent="0.25">
      <c r="A543" s="1">
        <v>43803</v>
      </c>
      <c r="B543">
        <v>0</v>
      </c>
      <c r="C543">
        <v>102.19</v>
      </c>
      <c r="D543">
        <v>102.19</v>
      </c>
      <c r="E543">
        <v>101.24</v>
      </c>
      <c r="F543">
        <v>101.63</v>
      </c>
      <c r="G543">
        <v>81552</v>
      </c>
      <c r="H543">
        <v>0</v>
      </c>
    </row>
    <row r="544" spans="1:8" x14ac:dyDescent="0.25">
      <c r="A544" s="1">
        <v>43804</v>
      </c>
      <c r="B544">
        <v>0</v>
      </c>
      <c r="C544">
        <v>101.84</v>
      </c>
      <c r="D544">
        <v>101.89</v>
      </c>
      <c r="E544">
        <v>101.22</v>
      </c>
      <c r="F544">
        <v>101.62</v>
      </c>
      <c r="G544">
        <v>30828</v>
      </c>
      <c r="H544">
        <v>0</v>
      </c>
    </row>
    <row r="545" spans="1:8" x14ac:dyDescent="0.25">
      <c r="A545" s="1">
        <v>43805</v>
      </c>
      <c r="B545">
        <v>0</v>
      </c>
      <c r="C545">
        <v>101.83</v>
      </c>
      <c r="D545">
        <v>101.84</v>
      </c>
      <c r="E545">
        <v>101.48</v>
      </c>
      <c r="F545">
        <v>101.83</v>
      </c>
      <c r="G545">
        <v>26030</v>
      </c>
      <c r="H545">
        <v>0</v>
      </c>
    </row>
    <row r="546" spans="1:8" x14ac:dyDescent="0.25">
      <c r="A546" s="1">
        <v>43808</v>
      </c>
      <c r="B546">
        <v>0</v>
      </c>
      <c r="C546">
        <v>101.44</v>
      </c>
      <c r="D546">
        <v>101.84</v>
      </c>
      <c r="E546">
        <v>101.44</v>
      </c>
      <c r="F546">
        <v>101.65</v>
      </c>
      <c r="G546">
        <v>6516</v>
      </c>
      <c r="H546">
        <v>0</v>
      </c>
    </row>
    <row r="547" spans="1:8" x14ac:dyDescent="0.25">
      <c r="A547" s="1">
        <v>43809</v>
      </c>
      <c r="B547">
        <v>0</v>
      </c>
      <c r="C547">
        <v>101.27</v>
      </c>
      <c r="D547">
        <v>101.86</v>
      </c>
      <c r="E547">
        <v>101.27</v>
      </c>
      <c r="F547">
        <v>101.82</v>
      </c>
      <c r="G547">
        <v>12698</v>
      </c>
      <c r="H547">
        <v>0</v>
      </c>
    </row>
    <row r="548" spans="1:8" x14ac:dyDescent="0.25">
      <c r="A548" s="1">
        <v>43810</v>
      </c>
      <c r="B548">
        <v>0</v>
      </c>
      <c r="C548">
        <v>101.81</v>
      </c>
      <c r="D548">
        <v>101.85</v>
      </c>
      <c r="E548">
        <v>101.65</v>
      </c>
      <c r="F548">
        <v>101.82</v>
      </c>
      <c r="G548">
        <v>2425</v>
      </c>
      <c r="H548">
        <v>0</v>
      </c>
    </row>
    <row r="549" spans="1:8" x14ac:dyDescent="0.25">
      <c r="A549" s="1">
        <v>43811</v>
      </c>
      <c r="B549">
        <v>0</v>
      </c>
      <c r="C549">
        <v>101.42</v>
      </c>
      <c r="D549">
        <v>102.08</v>
      </c>
      <c r="E549">
        <v>101.42</v>
      </c>
      <c r="F549">
        <v>102.07</v>
      </c>
      <c r="G549">
        <v>39834</v>
      </c>
      <c r="H549">
        <v>0</v>
      </c>
    </row>
    <row r="550" spans="1:8" x14ac:dyDescent="0.25">
      <c r="A550" s="1">
        <v>43812</v>
      </c>
      <c r="B550">
        <v>0</v>
      </c>
      <c r="C550">
        <v>101.6</v>
      </c>
      <c r="D550">
        <v>102.22</v>
      </c>
      <c r="E550">
        <v>101.6</v>
      </c>
      <c r="F550">
        <v>102.22</v>
      </c>
      <c r="G550">
        <v>10963</v>
      </c>
      <c r="H550">
        <v>0</v>
      </c>
    </row>
    <row r="551" spans="1:8" x14ac:dyDescent="0.25">
      <c r="A551" s="1">
        <v>43815</v>
      </c>
      <c r="B551">
        <v>0</v>
      </c>
      <c r="C551">
        <v>101.96</v>
      </c>
      <c r="D551">
        <v>102.47</v>
      </c>
      <c r="E551">
        <v>101.7</v>
      </c>
      <c r="F551">
        <v>101.9</v>
      </c>
      <c r="G551">
        <v>16617</v>
      </c>
      <c r="H551">
        <v>0</v>
      </c>
    </row>
    <row r="552" spans="1:8" x14ac:dyDescent="0.25">
      <c r="A552" s="1">
        <v>43816</v>
      </c>
      <c r="B552">
        <v>0</v>
      </c>
      <c r="C552">
        <v>101.48</v>
      </c>
      <c r="D552">
        <v>102.24</v>
      </c>
      <c r="E552">
        <v>101.48</v>
      </c>
      <c r="F552">
        <v>101.88</v>
      </c>
      <c r="G552">
        <v>8759</v>
      </c>
      <c r="H552">
        <v>0</v>
      </c>
    </row>
    <row r="553" spans="1:8" x14ac:dyDescent="0.25">
      <c r="A553" s="1">
        <v>43817</v>
      </c>
      <c r="B553">
        <v>0</v>
      </c>
      <c r="C553">
        <v>101.61</v>
      </c>
      <c r="D553">
        <v>102.13</v>
      </c>
      <c r="E553">
        <v>101.61</v>
      </c>
      <c r="F553">
        <v>102.01</v>
      </c>
      <c r="G553">
        <v>19188</v>
      </c>
      <c r="H553">
        <v>0</v>
      </c>
    </row>
    <row r="554" spans="1:8" x14ac:dyDescent="0.25">
      <c r="A554" s="1">
        <v>43818</v>
      </c>
      <c r="B554">
        <v>0</v>
      </c>
      <c r="C554">
        <v>102.33</v>
      </c>
      <c r="D554">
        <v>102.33</v>
      </c>
      <c r="E554">
        <v>101.81</v>
      </c>
      <c r="F554">
        <v>102.03</v>
      </c>
      <c r="G554">
        <v>6446</v>
      </c>
      <c r="H554">
        <v>0</v>
      </c>
    </row>
    <row r="555" spans="1:8" x14ac:dyDescent="0.25">
      <c r="A555" s="1">
        <v>43819</v>
      </c>
      <c r="B555">
        <v>0</v>
      </c>
      <c r="C555">
        <v>102.39</v>
      </c>
      <c r="D555">
        <v>102.39</v>
      </c>
      <c r="E555">
        <v>101.75</v>
      </c>
      <c r="F555">
        <v>102</v>
      </c>
      <c r="G555">
        <v>9857</v>
      </c>
      <c r="H555">
        <v>0</v>
      </c>
    </row>
    <row r="556" spans="1:8" x14ac:dyDescent="0.25">
      <c r="A556" s="1">
        <v>43822</v>
      </c>
      <c r="B556">
        <v>0</v>
      </c>
      <c r="C556">
        <v>101.75</v>
      </c>
      <c r="D556">
        <v>102.08</v>
      </c>
      <c r="E556">
        <v>101.75</v>
      </c>
      <c r="F556">
        <v>101.99</v>
      </c>
      <c r="G556">
        <v>20118</v>
      </c>
      <c r="H556">
        <v>0</v>
      </c>
    </row>
    <row r="557" spans="1:8" x14ac:dyDescent="0.25">
      <c r="A557" s="1">
        <v>43823</v>
      </c>
      <c r="B557">
        <v>0</v>
      </c>
      <c r="C557">
        <v>101.83</v>
      </c>
      <c r="D557">
        <v>102</v>
      </c>
      <c r="E557">
        <v>101.7</v>
      </c>
      <c r="F557">
        <v>101.9</v>
      </c>
      <c r="G557">
        <v>14521</v>
      </c>
      <c r="H557">
        <v>0</v>
      </c>
    </row>
    <row r="558" spans="1:8" x14ac:dyDescent="0.25">
      <c r="A558" s="1">
        <v>43824</v>
      </c>
      <c r="B558">
        <v>0</v>
      </c>
      <c r="C558">
        <v>102.2</v>
      </c>
      <c r="D558">
        <v>102.24</v>
      </c>
      <c r="E558">
        <v>101.71</v>
      </c>
      <c r="F558">
        <v>102</v>
      </c>
      <c r="G558">
        <v>8493</v>
      </c>
      <c r="H558">
        <v>0</v>
      </c>
    </row>
    <row r="559" spans="1:8" x14ac:dyDescent="0.25">
      <c r="A559" s="1">
        <v>43825</v>
      </c>
      <c r="B559">
        <v>0</v>
      </c>
      <c r="C559">
        <v>101.65</v>
      </c>
      <c r="D559">
        <v>102</v>
      </c>
      <c r="E559">
        <v>101.65</v>
      </c>
      <c r="F559">
        <v>102</v>
      </c>
      <c r="G559">
        <v>10725</v>
      </c>
      <c r="H559">
        <v>0</v>
      </c>
    </row>
    <row r="560" spans="1:8" x14ac:dyDescent="0.25">
      <c r="A560" s="1">
        <v>43826</v>
      </c>
      <c r="B560">
        <v>0</v>
      </c>
      <c r="C560">
        <v>101.71</v>
      </c>
      <c r="D560">
        <v>102.16</v>
      </c>
      <c r="E560">
        <v>101.71</v>
      </c>
      <c r="F560">
        <v>102.1</v>
      </c>
      <c r="G560">
        <v>6509</v>
      </c>
      <c r="H560">
        <v>0</v>
      </c>
    </row>
    <row r="561" spans="1:8" x14ac:dyDescent="0.25">
      <c r="A561" s="1">
        <v>43829</v>
      </c>
      <c r="B561">
        <v>0</v>
      </c>
      <c r="C561">
        <v>102.36</v>
      </c>
      <c r="D561">
        <v>103</v>
      </c>
      <c r="E561">
        <v>101.77</v>
      </c>
      <c r="F561">
        <v>102.1</v>
      </c>
      <c r="G561">
        <v>11979</v>
      </c>
      <c r="H561">
        <v>0</v>
      </c>
    </row>
    <row r="562" spans="1:8" x14ac:dyDescent="0.25">
      <c r="A562" s="1">
        <v>43833</v>
      </c>
      <c r="B562">
        <v>0</v>
      </c>
      <c r="C562">
        <v>102.51</v>
      </c>
      <c r="D562">
        <v>102.51</v>
      </c>
      <c r="E562">
        <v>101.91</v>
      </c>
      <c r="F562">
        <v>102.09</v>
      </c>
      <c r="G562">
        <v>2382</v>
      </c>
      <c r="H562">
        <v>0</v>
      </c>
    </row>
    <row r="563" spans="1:8" x14ac:dyDescent="0.25">
      <c r="A563" s="1">
        <v>43836</v>
      </c>
      <c r="B563">
        <v>0</v>
      </c>
      <c r="C563">
        <v>101.86</v>
      </c>
      <c r="D563">
        <v>103</v>
      </c>
      <c r="E563">
        <v>101.86</v>
      </c>
      <c r="F563">
        <v>102.22</v>
      </c>
      <c r="G563">
        <v>2604</v>
      </c>
      <c r="H563">
        <v>0</v>
      </c>
    </row>
    <row r="564" spans="1:8" x14ac:dyDescent="0.25">
      <c r="A564" s="1">
        <v>43838</v>
      </c>
      <c r="B564">
        <v>0</v>
      </c>
      <c r="C564">
        <v>104</v>
      </c>
      <c r="D564">
        <v>104</v>
      </c>
      <c r="E564">
        <v>102.01</v>
      </c>
      <c r="F564">
        <v>102.15</v>
      </c>
      <c r="G564">
        <v>3053</v>
      </c>
      <c r="H564">
        <v>0</v>
      </c>
    </row>
    <row r="565" spans="1:8" x14ac:dyDescent="0.25">
      <c r="A565" s="1">
        <v>43839</v>
      </c>
      <c r="B565">
        <v>0</v>
      </c>
      <c r="C565">
        <v>102.04</v>
      </c>
      <c r="D565">
        <v>102.29</v>
      </c>
      <c r="E565">
        <v>101.77</v>
      </c>
      <c r="F565">
        <v>102.08</v>
      </c>
      <c r="G565">
        <v>13903</v>
      </c>
      <c r="H565">
        <v>0</v>
      </c>
    </row>
    <row r="566" spans="1:8" x14ac:dyDescent="0.25">
      <c r="A566" s="1">
        <v>43840</v>
      </c>
      <c r="B566">
        <v>0</v>
      </c>
      <c r="C566">
        <v>102.37</v>
      </c>
      <c r="D566">
        <v>102.37</v>
      </c>
      <c r="E566">
        <v>101.73</v>
      </c>
      <c r="F566">
        <v>101.93</v>
      </c>
      <c r="G566">
        <v>11414</v>
      </c>
      <c r="H566">
        <v>0</v>
      </c>
    </row>
    <row r="567" spans="1:8" x14ac:dyDescent="0.25">
      <c r="A567" s="1">
        <v>43843</v>
      </c>
      <c r="B567">
        <v>0</v>
      </c>
      <c r="C567">
        <v>101.67</v>
      </c>
      <c r="D567">
        <v>102.13</v>
      </c>
      <c r="E567">
        <v>101.67</v>
      </c>
      <c r="F567">
        <v>101.89</v>
      </c>
      <c r="G567">
        <v>10288</v>
      </c>
      <c r="H567">
        <v>0</v>
      </c>
    </row>
    <row r="568" spans="1:8" x14ac:dyDescent="0.25">
      <c r="A568" s="1">
        <v>43844</v>
      </c>
      <c r="B568">
        <v>0</v>
      </c>
      <c r="C568">
        <v>102.2</v>
      </c>
      <c r="D568">
        <v>102.2</v>
      </c>
      <c r="E568">
        <v>101.5</v>
      </c>
      <c r="F568">
        <v>101.79</v>
      </c>
      <c r="G568">
        <v>13788</v>
      </c>
      <c r="H568">
        <v>0</v>
      </c>
    </row>
    <row r="569" spans="1:8" x14ac:dyDescent="0.25">
      <c r="A569" s="1">
        <v>43845</v>
      </c>
      <c r="B569">
        <v>0</v>
      </c>
      <c r="C569">
        <v>102.1</v>
      </c>
      <c r="D569">
        <v>102.1</v>
      </c>
      <c r="E569">
        <v>101.52</v>
      </c>
      <c r="F569">
        <v>101.78</v>
      </c>
      <c r="G569">
        <v>19789</v>
      </c>
      <c r="H569">
        <v>0</v>
      </c>
    </row>
    <row r="570" spans="1:8" x14ac:dyDescent="0.25">
      <c r="A570" s="1">
        <v>43846</v>
      </c>
      <c r="B570">
        <v>0</v>
      </c>
      <c r="C570">
        <v>102.07</v>
      </c>
      <c r="D570">
        <v>102.07</v>
      </c>
      <c r="E570">
        <v>101.55</v>
      </c>
      <c r="F570">
        <v>101.72</v>
      </c>
      <c r="G570">
        <v>47956</v>
      </c>
      <c r="H570">
        <v>0</v>
      </c>
    </row>
    <row r="571" spans="1:8" x14ac:dyDescent="0.25">
      <c r="A571" s="1">
        <v>43847</v>
      </c>
      <c r="B571">
        <v>0</v>
      </c>
      <c r="C571">
        <v>101.97</v>
      </c>
      <c r="D571">
        <v>101.97</v>
      </c>
      <c r="E571">
        <v>101.53</v>
      </c>
      <c r="F571">
        <v>101.79</v>
      </c>
      <c r="G571">
        <v>41908</v>
      </c>
      <c r="H571">
        <v>0</v>
      </c>
    </row>
    <row r="572" spans="1:8" x14ac:dyDescent="0.25">
      <c r="A572" s="1">
        <v>43850</v>
      </c>
      <c r="B572">
        <v>0</v>
      </c>
      <c r="C572">
        <v>101.53</v>
      </c>
      <c r="D572">
        <v>101.88</v>
      </c>
      <c r="E572">
        <v>101.19</v>
      </c>
      <c r="F572">
        <v>101.75</v>
      </c>
      <c r="G572">
        <v>36967</v>
      </c>
      <c r="H572">
        <v>0</v>
      </c>
    </row>
    <row r="573" spans="1:8" x14ac:dyDescent="0.25">
      <c r="A573" s="1">
        <v>43851</v>
      </c>
      <c r="B573">
        <v>0</v>
      </c>
      <c r="C573">
        <v>101.71</v>
      </c>
      <c r="D573">
        <v>101.83</v>
      </c>
      <c r="E573">
        <v>101.6</v>
      </c>
      <c r="F573">
        <v>101.75</v>
      </c>
      <c r="G573">
        <v>22100</v>
      </c>
      <c r="H573">
        <v>0</v>
      </c>
    </row>
    <row r="574" spans="1:8" x14ac:dyDescent="0.25">
      <c r="A574" s="1">
        <v>43852</v>
      </c>
      <c r="B574">
        <v>0</v>
      </c>
      <c r="C574">
        <v>102.05</v>
      </c>
      <c r="D574">
        <v>102.05</v>
      </c>
      <c r="E574">
        <v>101.21</v>
      </c>
      <c r="F574">
        <v>101.75</v>
      </c>
      <c r="G574">
        <v>25266</v>
      </c>
      <c r="H574">
        <v>0</v>
      </c>
    </row>
    <row r="575" spans="1:8" x14ac:dyDescent="0.25">
      <c r="A575" s="1">
        <v>43853</v>
      </c>
      <c r="B575">
        <v>0</v>
      </c>
      <c r="C575">
        <v>102.02</v>
      </c>
      <c r="D575">
        <v>102.02</v>
      </c>
      <c r="E575">
        <v>101.51</v>
      </c>
      <c r="F575">
        <v>101.78</v>
      </c>
      <c r="G575">
        <v>74581</v>
      </c>
      <c r="H575">
        <v>0</v>
      </c>
    </row>
    <row r="576" spans="1:8" x14ac:dyDescent="0.25">
      <c r="A576" s="1">
        <v>43854</v>
      </c>
      <c r="B576">
        <v>0</v>
      </c>
      <c r="C576">
        <v>102.04</v>
      </c>
      <c r="D576">
        <v>102.04</v>
      </c>
      <c r="E576">
        <v>101.73</v>
      </c>
      <c r="F576">
        <v>101.8</v>
      </c>
      <c r="G576">
        <v>5374</v>
      </c>
      <c r="H576">
        <v>0</v>
      </c>
    </row>
    <row r="577" spans="1:8" x14ac:dyDescent="0.25">
      <c r="A577" s="1">
        <v>43857</v>
      </c>
      <c r="B577">
        <v>0</v>
      </c>
      <c r="C577">
        <v>102.07</v>
      </c>
      <c r="D577">
        <v>102.07</v>
      </c>
      <c r="E577">
        <v>101.52</v>
      </c>
      <c r="F577">
        <v>101.7</v>
      </c>
      <c r="G577">
        <v>6349</v>
      </c>
      <c r="H577">
        <v>0</v>
      </c>
    </row>
    <row r="578" spans="1:8" x14ac:dyDescent="0.25">
      <c r="A578" s="1">
        <v>43858</v>
      </c>
      <c r="B578">
        <v>0</v>
      </c>
      <c r="C578">
        <v>101.7</v>
      </c>
      <c r="D578">
        <v>101.79</v>
      </c>
      <c r="E578">
        <v>101.53</v>
      </c>
      <c r="F578">
        <v>101.69</v>
      </c>
      <c r="G578">
        <v>21528</v>
      </c>
      <c r="H578">
        <v>0</v>
      </c>
    </row>
    <row r="579" spans="1:8" x14ac:dyDescent="0.25">
      <c r="A579" s="1">
        <v>43859</v>
      </c>
      <c r="B579">
        <v>0</v>
      </c>
      <c r="C579">
        <v>101.42</v>
      </c>
      <c r="D579">
        <v>101.98</v>
      </c>
      <c r="E579">
        <v>101.42</v>
      </c>
      <c r="F579">
        <v>101.98</v>
      </c>
      <c r="G579">
        <v>4306</v>
      </c>
      <c r="H579">
        <v>0</v>
      </c>
    </row>
    <row r="580" spans="1:8" x14ac:dyDescent="0.25">
      <c r="A580" s="1">
        <v>43860</v>
      </c>
      <c r="B580">
        <v>0</v>
      </c>
      <c r="C580">
        <v>102.24</v>
      </c>
      <c r="D580">
        <v>102.24</v>
      </c>
      <c r="E580">
        <v>101.6</v>
      </c>
      <c r="F580">
        <v>102.01</v>
      </c>
      <c r="G580">
        <v>5550</v>
      </c>
      <c r="H580">
        <v>0</v>
      </c>
    </row>
    <row r="581" spans="1:8" x14ac:dyDescent="0.25">
      <c r="A581" s="1">
        <v>43861</v>
      </c>
      <c r="B581">
        <v>0</v>
      </c>
      <c r="C581">
        <v>101.55</v>
      </c>
      <c r="D581">
        <v>102.06</v>
      </c>
      <c r="E581">
        <v>101.55</v>
      </c>
      <c r="F581">
        <v>101.85</v>
      </c>
      <c r="G581">
        <v>26294</v>
      </c>
      <c r="H581">
        <v>0</v>
      </c>
    </row>
    <row r="582" spans="1:8" x14ac:dyDescent="0.25">
      <c r="A582" s="1">
        <v>43864</v>
      </c>
      <c r="B582">
        <v>0</v>
      </c>
      <c r="C582">
        <v>101.49</v>
      </c>
      <c r="D582">
        <v>102.08</v>
      </c>
      <c r="E582">
        <v>101.49</v>
      </c>
      <c r="F582">
        <v>101.92</v>
      </c>
      <c r="G582">
        <v>15414</v>
      </c>
      <c r="H582">
        <v>0</v>
      </c>
    </row>
    <row r="583" spans="1:8" x14ac:dyDescent="0.25">
      <c r="A583" s="1">
        <v>43865</v>
      </c>
      <c r="B583">
        <v>0</v>
      </c>
      <c r="C583">
        <v>102.21</v>
      </c>
      <c r="D583">
        <v>102.21</v>
      </c>
      <c r="E583">
        <v>101.75</v>
      </c>
      <c r="F583">
        <v>101.84</v>
      </c>
      <c r="G583">
        <v>5881</v>
      </c>
      <c r="H583">
        <v>0</v>
      </c>
    </row>
    <row r="584" spans="1:8" x14ac:dyDescent="0.25">
      <c r="A584" s="1">
        <v>43866</v>
      </c>
      <c r="B584">
        <v>0</v>
      </c>
      <c r="C584">
        <v>102.19</v>
      </c>
      <c r="D584">
        <v>102.19</v>
      </c>
      <c r="E584">
        <v>101.64</v>
      </c>
      <c r="F584">
        <v>101.79</v>
      </c>
      <c r="G584">
        <v>4636</v>
      </c>
      <c r="H584">
        <v>0</v>
      </c>
    </row>
    <row r="585" spans="1:8" x14ac:dyDescent="0.25">
      <c r="A585" s="1">
        <v>43867</v>
      </c>
      <c r="B585">
        <v>0</v>
      </c>
      <c r="C585">
        <v>101.46</v>
      </c>
      <c r="D585">
        <v>101.91</v>
      </c>
      <c r="E585">
        <v>101.41</v>
      </c>
      <c r="F585">
        <v>101.75</v>
      </c>
      <c r="G585">
        <v>17961</v>
      </c>
      <c r="H585">
        <v>0</v>
      </c>
    </row>
    <row r="586" spans="1:8" x14ac:dyDescent="0.25">
      <c r="A586" s="1">
        <v>43868</v>
      </c>
      <c r="B586">
        <v>0</v>
      </c>
      <c r="C586">
        <v>101.84</v>
      </c>
      <c r="D586">
        <v>101.84</v>
      </c>
      <c r="E586">
        <v>101.62</v>
      </c>
      <c r="F586">
        <v>101.78</v>
      </c>
      <c r="G586">
        <v>25095</v>
      </c>
      <c r="H586">
        <v>0</v>
      </c>
    </row>
    <row r="587" spans="1:8" x14ac:dyDescent="0.25">
      <c r="A587" s="1">
        <v>43871</v>
      </c>
      <c r="B587">
        <v>0</v>
      </c>
      <c r="C587">
        <v>101.85</v>
      </c>
      <c r="D587">
        <v>101.94</v>
      </c>
      <c r="E587">
        <v>101.31</v>
      </c>
      <c r="F587">
        <v>101.93</v>
      </c>
      <c r="G587">
        <v>51327</v>
      </c>
      <c r="H587">
        <v>0</v>
      </c>
    </row>
    <row r="588" spans="1:8" x14ac:dyDescent="0.25">
      <c r="A588" s="1">
        <v>43872</v>
      </c>
      <c r="B588">
        <v>0</v>
      </c>
      <c r="C588">
        <v>102.37</v>
      </c>
      <c r="D588">
        <v>102.99</v>
      </c>
      <c r="E588">
        <v>101.59</v>
      </c>
      <c r="F588">
        <v>101.85</v>
      </c>
      <c r="G588">
        <v>9170</v>
      </c>
      <c r="H588">
        <v>0</v>
      </c>
    </row>
    <row r="589" spans="1:8" x14ac:dyDescent="0.25">
      <c r="A589" s="1">
        <v>43873</v>
      </c>
      <c r="B589">
        <v>0</v>
      </c>
      <c r="C589">
        <v>102.08</v>
      </c>
      <c r="D589">
        <v>102.08</v>
      </c>
      <c r="E589">
        <v>101.58</v>
      </c>
      <c r="F589">
        <v>101.79</v>
      </c>
      <c r="G589">
        <v>9297</v>
      </c>
      <c r="H589">
        <v>0</v>
      </c>
    </row>
    <row r="590" spans="1:8" x14ac:dyDescent="0.25">
      <c r="A590" s="1">
        <v>43874</v>
      </c>
      <c r="B590">
        <v>0</v>
      </c>
      <c r="C590">
        <v>102.09</v>
      </c>
      <c r="D590">
        <v>102.09</v>
      </c>
      <c r="E590">
        <v>101.64</v>
      </c>
      <c r="F590">
        <v>101.83</v>
      </c>
      <c r="G590">
        <v>100692</v>
      </c>
      <c r="H590">
        <v>0</v>
      </c>
    </row>
    <row r="591" spans="1:8" x14ac:dyDescent="0.25">
      <c r="A591" s="1">
        <v>43875</v>
      </c>
      <c r="B591">
        <v>0</v>
      </c>
      <c r="C591">
        <v>102.09</v>
      </c>
      <c r="D591">
        <v>102.09</v>
      </c>
      <c r="E591">
        <v>101.7</v>
      </c>
      <c r="F591">
        <v>101.9</v>
      </c>
      <c r="G591">
        <v>11637</v>
      </c>
      <c r="H591">
        <v>0</v>
      </c>
    </row>
    <row r="592" spans="1:8" x14ac:dyDescent="0.25">
      <c r="A592" s="1">
        <v>43878</v>
      </c>
      <c r="B592">
        <v>0</v>
      </c>
      <c r="C592">
        <v>102.15</v>
      </c>
      <c r="D592">
        <v>102.3</v>
      </c>
      <c r="E592">
        <v>101.66</v>
      </c>
      <c r="F592">
        <v>101.87</v>
      </c>
      <c r="G592">
        <v>45569</v>
      </c>
      <c r="H592">
        <v>0</v>
      </c>
    </row>
    <row r="593" spans="1:8" x14ac:dyDescent="0.25">
      <c r="A593" s="1">
        <v>43879</v>
      </c>
      <c r="B593">
        <v>0</v>
      </c>
      <c r="C593">
        <v>102.37</v>
      </c>
      <c r="D593">
        <v>102.37</v>
      </c>
      <c r="E593">
        <v>101.71</v>
      </c>
      <c r="F593">
        <v>101.95</v>
      </c>
      <c r="G593">
        <v>7768</v>
      </c>
      <c r="H593">
        <v>0</v>
      </c>
    </row>
    <row r="594" spans="1:8" x14ac:dyDescent="0.25">
      <c r="A594" s="1">
        <v>43880</v>
      </c>
      <c r="B594">
        <v>0</v>
      </c>
      <c r="C594">
        <v>102.29</v>
      </c>
      <c r="D594">
        <v>102.29</v>
      </c>
      <c r="E594">
        <v>101.77</v>
      </c>
      <c r="F594">
        <v>101.91</v>
      </c>
      <c r="G594">
        <v>9826</v>
      </c>
      <c r="H594">
        <v>0</v>
      </c>
    </row>
    <row r="595" spans="1:8" x14ac:dyDescent="0.25">
      <c r="A595" s="1">
        <v>43881</v>
      </c>
      <c r="B595">
        <v>0</v>
      </c>
      <c r="C595">
        <v>102.26</v>
      </c>
      <c r="D595">
        <v>102.26</v>
      </c>
      <c r="E595">
        <v>101.7</v>
      </c>
      <c r="F595">
        <v>101.94</v>
      </c>
      <c r="G595">
        <v>57860</v>
      </c>
      <c r="H595">
        <v>0</v>
      </c>
    </row>
    <row r="596" spans="1:8" x14ac:dyDescent="0.25">
      <c r="A596" s="1">
        <v>43882</v>
      </c>
      <c r="B596">
        <v>0</v>
      </c>
      <c r="C596">
        <v>102.2</v>
      </c>
      <c r="D596">
        <v>102.2</v>
      </c>
      <c r="E596">
        <v>101.77</v>
      </c>
      <c r="F596">
        <v>101.96</v>
      </c>
      <c r="G596">
        <v>4300</v>
      </c>
      <c r="H596">
        <v>0</v>
      </c>
    </row>
    <row r="597" spans="1:8" x14ac:dyDescent="0.25">
      <c r="A597" s="1">
        <v>43886</v>
      </c>
      <c r="B597">
        <v>0</v>
      </c>
      <c r="C597">
        <v>101.98</v>
      </c>
      <c r="D597">
        <v>102</v>
      </c>
      <c r="E597">
        <v>101</v>
      </c>
      <c r="F597">
        <v>101.62</v>
      </c>
      <c r="G597">
        <v>44681</v>
      </c>
      <c r="H597">
        <v>0</v>
      </c>
    </row>
    <row r="598" spans="1:8" x14ac:dyDescent="0.25">
      <c r="A598" s="1">
        <v>43887</v>
      </c>
      <c r="B598">
        <v>0</v>
      </c>
      <c r="C598">
        <v>101.99</v>
      </c>
      <c r="D598">
        <v>101.99</v>
      </c>
      <c r="E598">
        <v>101.49</v>
      </c>
      <c r="F598">
        <v>101.58</v>
      </c>
      <c r="G598">
        <v>14277</v>
      </c>
      <c r="H598">
        <v>0</v>
      </c>
    </row>
    <row r="599" spans="1:8" x14ac:dyDescent="0.25">
      <c r="A599" s="1">
        <v>43888</v>
      </c>
      <c r="B599">
        <v>0</v>
      </c>
      <c r="C599">
        <v>101.92</v>
      </c>
      <c r="D599">
        <v>101.92</v>
      </c>
      <c r="E599">
        <v>101.35</v>
      </c>
      <c r="F599">
        <v>101.59</v>
      </c>
      <c r="G599">
        <v>22015</v>
      </c>
      <c r="H599">
        <v>0</v>
      </c>
    </row>
    <row r="600" spans="1:8" x14ac:dyDescent="0.25">
      <c r="A600" s="1">
        <v>43889</v>
      </c>
      <c r="B600">
        <v>0</v>
      </c>
      <c r="C600">
        <v>101.84</v>
      </c>
      <c r="D600">
        <v>101.84</v>
      </c>
      <c r="E600">
        <v>100.8</v>
      </c>
      <c r="F600">
        <v>101.1</v>
      </c>
      <c r="G600">
        <v>26156</v>
      </c>
      <c r="H600">
        <v>0</v>
      </c>
    </row>
    <row r="601" spans="1:8" x14ac:dyDescent="0.25">
      <c r="A601" s="1">
        <v>43892</v>
      </c>
      <c r="B601">
        <v>0</v>
      </c>
      <c r="C601">
        <v>100.76</v>
      </c>
      <c r="D601">
        <v>101.49</v>
      </c>
      <c r="E601">
        <v>100.76</v>
      </c>
      <c r="F601">
        <v>101.34</v>
      </c>
      <c r="G601">
        <v>24106</v>
      </c>
      <c r="H601">
        <v>0</v>
      </c>
    </row>
    <row r="602" spans="1:8" x14ac:dyDescent="0.25">
      <c r="A602" s="1">
        <v>43893</v>
      </c>
      <c r="B602">
        <v>0</v>
      </c>
      <c r="C602">
        <v>100.98</v>
      </c>
      <c r="D602">
        <v>101.7</v>
      </c>
      <c r="E602">
        <v>100.98</v>
      </c>
      <c r="F602">
        <v>101.69</v>
      </c>
      <c r="G602">
        <v>14365</v>
      </c>
      <c r="H602">
        <v>0</v>
      </c>
    </row>
    <row r="603" spans="1:8" x14ac:dyDescent="0.25">
      <c r="A603" s="1">
        <v>43894</v>
      </c>
      <c r="B603">
        <v>0</v>
      </c>
      <c r="C603">
        <v>101.99</v>
      </c>
      <c r="D603">
        <v>101.99</v>
      </c>
      <c r="E603">
        <v>101.46</v>
      </c>
      <c r="F603">
        <v>101.94</v>
      </c>
      <c r="G603">
        <v>42787</v>
      </c>
      <c r="H603">
        <v>0</v>
      </c>
    </row>
    <row r="604" spans="1:8" x14ac:dyDescent="0.25">
      <c r="A604" s="1">
        <v>43895</v>
      </c>
      <c r="B604">
        <v>0</v>
      </c>
      <c r="C604">
        <v>102.15</v>
      </c>
      <c r="D604">
        <v>102.15</v>
      </c>
      <c r="E604">
        <v>101.5</v>
      </c>
      <c r="F604">
        <v>101.6</v>
      </c>
      <c r="G604">
        <v>19022</v>
      </c>
      <c r="H604">
        <v>0</v>
      </c>
    </row>
    <row r="605" spans="1:8" x14ac:dyDescent="0.25">
      <c r="A605" s="1">
        <v>43896</v>
      </c>
      <c r="B605">
        <v>0</v>
      </c>
      <c r="C605">
        <v>101.76</v>
      </c>
      <c r="D605">
        <v>101.88</v>
      </c>
      <c r="E605">
        <v>101.2</v>
      </c>
      <c r="F605">
        <v>101.5</v>
      </c>
      <c r="G605">
        <v>15230</v>
      </c>
      <c r="H605">
        <v>0</v>
      </c>
    </row>
    <row r="606" spans="1:8" x14ac:dyDescent="0.25">
      <c r="A606" s="1">
        <v>43900</v>
      </c>
      <c r="B606">
        <v>0</v>
      </c>
      <c r="C606">
        <v>101.01</v>
      </c>
      <c r="D606">
        <v>101.19</v>
      </c>
      <c r="E606">
        <v>99.81</v>
      </c>
      <c r="F606">
        <v>100.9</v>
      </c>
      <c r="G606">
        <v>74456</v>
      </c>
      <c r="H606">
        <v>0</v>
      </c>
    </row>
    <row r="607" spans="1:8" x14ac:dyDescent="0.25">
      <c r="A607" s="1">
        <v>43901</v>
      </c>
      <c r="B607">
        <v>0</v>
      </c>
      <c r="C607">
        <v>100.47</v>
      </c>
      <c r="D607">
        <v>101.02</v>
      </c>
      <c r="E607">
        <v>100.11</v>
      </c>
      <c r="F607">
        <v>100.8</v>
      </c>
      <c r="G607">
        <v>143511</v>
      </c>
      <c r="H607">
        <v>0</v>
      </c>
    </row>
    <row r="608" spans="1:8" x14ac:dyDescent="0.25">
      <c r="A608" s="1">
        <v>43902</v>
      </c>
      <c r="B608">
        <v>0</v>
      </c>
      <c r="C608">
        <v>100.8</v>
      </c>
      <c r="D608">
        <v>100.96</v>
      </c>
      <c r="E608">
        <v>100.06</v>
      </c>
      <c r="F608">
        <v>100.4</v>
      </c>
      <c r="G608">
        <v>50731</v>
      </c>
      <c r="H608">
        <v>0</v>
      </c>
    </row>
    <row r="609" spans="1:8" x14ac:dyDescent="0.25">
      <c r="A609" s="1">
        <v>43903</v>
      </c>
      <c r="B609">
        <v>0</v>
      </c>
      <c r="C609">
        <v>100.69</v>
      </c>
      <c r="D609">
        <v>101.44</v>
      </c>
      <c r="E609">
        <v>100.2</v>
      </c>
      <c r="F609">
        <v>100.71</v>
      </c>
      <c r="G609">
        <v>20061</v>
      </c>
      <c r="H609">
        <v>0</v>
      </c>
    </row>
    <row r="610" spans="1:8" x14ac:dyDescent="0.25">
      <c r="A610" s="1">
        <v>43906</v>
      </c>
      <c r="B610">
        <v>0</v>
      </c>
      <c r="C610">
        <v>100.01</v>
      </c>
      <c r="D610">
        <v>101</v>
      </c>
      <c r="E610">
        <v>100.01</v>
      </c>
      <c r="F610">
        <v>100.8</v>
      </c>
      <c r="G610">
        <v>36295</v>
      </c>
      <c r="H610">
        <v>0</v>
      </c>
    </row>
    <row r="611" spans="1:8" x14ac:dyDescent="0.25">
      <c r="A611" s="1">
        <v>43907</v>
      </c>
      <c r="B611">
        <v>0</v>
      </c>
      <c r="C611">
        <v>100.71</v>
      </c>
      <c r="D611">
        <v>100.97</v>
      </c>
      <c r="E611">
        <v>100.29</v>
      </c>
      <c r="F611">
        <v>100.42</v>
      </c>
      <c r="G611">
        <v>36131</v>
      </c>
      <c r="H611">
        <v>0</v>
      </c>
    </row>
    <row r="612" spans="1:8" x14ac:dyDescent="0.25">
      <c r="A612" s="1">
        <v>43908</v>
      </c>
      <c r="B612">
        <v>0</v>
      </c>
      <c r="C612">
        <v>100.76</v>
      </c>
      <c r="D612">
        <v>101.42</v>
      </c>
      <c r="E612">
        <v>100.05</v>
      </c>
      <c r="F612">
        <v>100.72</v>
      </c>
      <c r="G612">
        <v>48698</v>
      </c>
      <c r="H612">
        <v>0</v>
      </c>
    </row>
    <row r="613" spans="1:8" x14ac:dyDescent="0.25">
      <c r="A613" s="1">
        <v>43909</v>
      </c>
      <c r="B613">
        <v>0</v>
      </c>
      <c r="C613">
        <v>101.45</v>
      </c>
      <c r="D613">
        <v>101.45</v>
      </c>
      <c r="E613">
        <v>99.87</v>
      </c>
      <c r="F613">
        <v>100.52</v>
      </c>
      <c r="G613">
        <v>33137</v>
      </c>
      <c r="H613">
        <v>0</v>
      </c>
    </row>
    <row r="614" spans="1:8" x14ac:dyDescent="0.25">
      <c r="A614" s="1">
        <v>43910</v>
      </c>
      <c r="B614">
        <v>0</v>
      </c>
      <c r="C614">
        <v>100.94</v>
      </c>
      <c r="D614">
        <v>101.07</v>
      </c>
      <c r="E614">
        <v>100.02</v>
      </c>
      <c r="F614">
        <v>100.77</v>
      </c>
      <c r="G614">
        <v>17946</v>
      </c>
      <c r="H614">
        <v>0</v>
      </c>
    </row>
    <row r="615" spans="1:8" x14ac:dyDescent="0.25">
      <c r="A615" s="1">
        <v>43913</v>
      </c>
      <c r="B615">
        <v>0</v>
      </c>
      <c r="C615">
        <v>101.13</v>
      </c>
      <c r="D615">
        <v>101.13</v>
      </c>
      <c r="E615">
        <v>100.36</v>
      </c>
      <c r="F615">
        <v>100.69</v>
      </c>
      <c r="G615">
        <v>24435</v>
      </c>
      <c r="H615">
        <v>0</v>
      </c>
    </row>
    <row r="616" spans="1:8" x14ac:dyDescent="0.25">
      <c r="A616" s="1">
        <v>43914</v>
      </c>
      <c r="B616">
        <v>0</v>
      </c>
      <c r="C616">
        <v>101.02</v>
      </c>
      <c r="D616">
        <v>101.02</v>
      </c>
      <c r="E616">
        <v>100.55</v>
      </c>
      <c r="F616">
        <v>100.76</v>
      </c>
      <c r="G616">
        <v>21430</v>
      </c>
      <c r="H616">
        <v>0</v>
      </c>
    </row>
    <row r="617" spans="1:8" x14ac:dyDescent="0.25">
      <c r="A617" s="1">
        <v>43915</v>
      </c>
      <c r="B617">
        <v>0</v>
      </c>
      <c r="C617">
        <v>100.76</v>
      </c>
      <c r="D617">
        <v>101.01</v>
      </c>
      <c r="E617">
        <v>100.76</v>
      </c>
      <c r="F617">
        <v>101.01</v>
      </c>
      <c r="G617">
        <v>31998</v>
      </c>
      <c r="H617">
        <v>0</v>
      </c>
    </row>
    <row r="618" spans="1:8" x14ac:dyDescent="0.25">
      <c r="A618" s="1">
        <v>43916</v>
      </c>
      <c r="B618">
        <v>0</v>
      </c>
      <c r="C618">
        <v>101.26</v>
      </c>
      <c r="D618">
        <v>101.26</v>
      </c>
      <c r="E618">
        <v>100.7</v>
      </c>
      <c r="F618">
        <v>101</v>
      </c>
      <c r="G618">
        <v>7993</v>
      </c>
      <c r="H618">
        <v>0</v>
      </c>
    </row>
    <row r="619" spans="1:8" x14ac:dyDescent="0.25">
      <c r="A619" s="1">
        <v>43917</v>
      </c>
      <c r="B619">
        <v>0</v>
      </c>
      <c r="C619">
        <v>101</v>
      </c>
      <c r="D619">
        <v>101.01</v>
      </c>
      <c r="E619">
        <v>100.84</v>
      </c>
      <c r="F619">
        <v>101</v>
      </c>
      <c r="G619">
        <v>21973</v>
      </c>
      <c r="H619">
        <v>0</v>
      </c>
    </row>
    <row r="620" spans="1:8" x14ac:dyDescent="0.25">
      <c r="A620" s="1">
        <v>43920</v>
      </c>
      <c r="B620">
        <v>0</v>
      </c>
      <c r="C620">
        <v>101.2</v>
      </c>
      <c r="D620">
        <v>101.2</v>
      </c>
      <c r="E620">
        <v>100.05</v>
      </c>
      <c r="F620">
        <v>100.88</v>
      </c>
      <c r="G620">
        <v>51896</v>
      </c>
      <c r="H620">
        <v>0</v>
      </c>
    </row>
    <row r="621" spans="1:8" x14ac:dyDescent="0.25">
      <c r="A621" s="1">
        <v>43921</v>
      </c>
      <c r="B621">
        <v>0</v>
      </c>
      <c r="C621">
        <v>101.29</v>
      </c>
      <c r="D621">
        <v>101.29</v>
      </c>
      <c r="E621">
        <v>100.7</v>
      </c>
      <c r="F621">
        <v>100.8</v>
      </c>
      <c r="G621">
        <v>17271</v>
      </c>
      <c r="H621">
        <v>0</v>
      </c>
    </row>
    <row r="622" spans="1:8" x14ac:dyDescent="0.25">
      <c r="A622" s="1">
        <v>43922</v>
      </c>
      <c r="B622">
        <v>0</v>
      </c>
      <c r="C622">
        <v>101.13</v>
      </c>
      <c r="D622">
        <v>101.13</v>
      </c>
      <c r="E622">
        <v>100.59</v>
      </c>
      <c r="F622">
        <v>101.07</v>
      </c>
      <c r="G622">
        <v>14293</v>
      </c>
      <c r="H622">
        <v>0</v>
      </c>
    </row>
    <row r="623" spans="1:8" x14ac:dyDescent="0.25">
      <c r="A623" s="1">
        <v>43923</v>
      </c>
      <c r="B623">
        <v>0</v>
      </c>
      <c r="C623">
        <v>101.41</v>
      </c>
      <c r="D623">
        <v>101.41</v>
      </c>
      <c r="E623">
        <v>101</v>
      </c>
      <c r="F623">
        <v>101.05</v>
      </c>
      <c r="G623">
        <v>104204</v>
      </c>
      <c r="H623">
        <v>0</v>
      </c>
    </row>
    <row r="624" spans="1:8" x14ac:dyDescent="0.25">
      <c r="A624" s="1">
        <v>43924</v>
      </c>
      <c r="B624">
        <v>0</v>
      </c>
      <c r="C624">
        <v>101.41</v>
      </c>
      <c r="D624">
        <v>101.45</v>
      </c>
      <c r="E624">
        <v>100.9</v>
      </c>
      <c r="F624">
        <v>101.45</v>
      </c>
      <c r="G624">
        <v>25810</v>
      </c>
      <c r="H624">
        <v>0</v>
      </c>
    </row>
    <row r="625" spans="1:8" x14ac:dyDescent="0.25">
      <c r="A625" s="1">
        <v>43927</v>
      </c>
      <c r="B625">
        <v>0</v>
      </c>
      <c r="C625">
        <v>101.72</v>
      </c>
      <c r="D625">
        <v>101.72</v>
      </c>
      <c r="E625">
        <v>101.01</v>
      </c>
      <c r="F625">
        <v>101.35</v>
      </c>
      <c r="G625">
        <v>10963</v>
      </c>
      <c r="H625">
        <v>0</v>
      </c>
    </row>
    <row r="626" spans="1:8" x14ac:dyDescent="0.25">
      <c r="A626" s="1">
        <v>43928</v>
      </c>
      <c r="B626">
        <v>0</v>
      </c>
      <c r="C626">
        <v>101.28</v>
      </c>
      <c r="D626">
        <v>101.44</v>
      </c>
      <c r="E626">
        <v>101.05</v>
      </c>
      <c r="F626">
        <v>101.29</v>
      </c>
      <c r="G626">
        <v>14253</v>
      </c>
      <c r="H626">
        <v>0</v>
      </c>
    </row>
    <row r="627" spans="1:8" x14ac:dyDescent="0.25">
      <c r="A627" s="1">
        <v>43929</v>
      </c>
      <c r="B627">
        <v>0</v>
      </c>
      <c r="C627">
        <v>101.29</v>
      </c>
      <c r="D627">
        <v>101.4</v>
      </c>
      <c r="E627">
        <v>101.23</v>
      </c>
      <c r="F627">
        <v>101.25</v>
      </c>
      <c r="G627">
        <v>5116</v>
      </c>
      <c r="H627">
        <v>0</v>
      </c>
    </row>
    <row r="628" spans="1:8" x14ac:dyDescent="0.25">
      <c r="A628" s="1">
        <v>43930</v>
      </c>
      <c r="B628">
        <v>0</v>
      </c>
      <c r="C628">
        <v>101</v>
      </c>
      <c r="D628">
        <v>101.28</v>
      </c>
      <c r="E628">
        <v>100.94</v>
      </c>
      <c r="F628">
        <v>101.23</v>
      </c>
      <c r="G628">
        <v>54380</v>
      </c>
      <c r="H628">
        <v>0</v>
      </c>
    </row>
    <row r="629" spans="1:8" x14ac:dyDescent="0.25">
      <c r="A629" s="1">
        <v>43931</v>
      </c>
      <c r="B629">
        <v>0</v>
      </c>
      <c r="C629">
        <v>101.01</v>
      </c>
      <c r="D629">
        <v>101.3</v>
      </c>
      <c r="E629">
        <v>100.93</v>
      </c>
      <c r="F629">
        <v>101.23</v>
      </c>
      <c r="G629">
        <v>20902</v>
      </c>
      <c r="H629">
        <v>0</v>
      </c>
    </row>
    <row r="630" spans="1:8" x14ac:dyDescent="0.25">
      <c r="A630" s="1">
        <v>43934</v>
      </c>
      <c r="B630">
        <v>0</v>
      </c>
      <c r="C630">
        <v>101.2</v>
      </c>
      <c r="D630">
        <v>101.3</v>
      </c>
      <c r="E630">
        <v>101</v>
      </c>
      <c r="F630">
        <v>101.18</v>
      </c>
      <c r="G630">
        <v>18509</v>
      </c>
      <c r="H630">
        <v>0</v>
      </c>
    </row>
    <row r="631" spans="1:8" x14ac:dyDescent="0.25">
      <c r="A631" s="1">
        <v>43935</v>
      </c>
      <c r="B631">
        <v>0</v>
      </c>
      <c r="C631">
        <v>101.49</v>
      </c>
      <c r="D631">
        <v>101.49</v>
      </c>
      <c r="E631">
        <v>101.05</v>
      </c>
      <c r="F631">
        <v>101.29</v>
      </c>
      <c r="G631">
        <v>57164</v>
      </c>
      <c r="H631">
        <v>0</v>
      </c>
    </row>
    <row r="632" spans="1:8" x14ac:dyDescent="0.25">
      <c r="A632" s="1">
        <v>43936</v>
      </c>
      <c r="B632">
        <v>0</v>
      </c>
      <c r="C632">
        <v>101.29</v>
      </c>
      <c r="D632">
        <v>101.3</v>
      </c>
      <c r="E632">
        <v>101.05</v>
      </c>
      <c r="F632">
        <v>101.1</v>
      </c>
      <c r="G632">
        <v>19917</v>
      </c>
      <c r="H632">
        <v>0</v>
      </c>
    </row>
    <row r="633" spans="1:8" x14ac:dyDescent="0.25">
      <c r="A633" s="1">
        <v>43937</v>
      </c>
      <c r="B633">
        <v>0</v>
      </c>
      <c r="C633">
        <v>101.42</v>
      </c>
      <c r="D633">
        <v>101.42</v>
      </c>
      <c r="E633">
        <v>101</v>
      </c>
      <c r="F633">
        <v>101.33</v>
      </c>
      <c r="G633">
        <v>60852</v>
      </c>
      <c r="H633">
        <v>0</v>
      </c>
    </row>
    <row r="634" spans="1:8" x14ac:dyDescent="0.25">
      <c r="A634" s="1">
        <v>43938</v>
      </c>
      <c r="B634">
        <v>0</v>
      </c>
      <c r="C634">
        <v>101.66</v>
      </c>
      <c r="D634">
        <v>101.66</v>
      </c>
      <c r="E634">
        <v>101.2</v>
      </c>
      <c r="F634">
        <v>101.38</v>
      </c>
      <c r="G634">
        <v>10637</v>
      </c>
      <c r="H634">
        <v>0</v>
      </c>
    </row>
    <row r="635" spans="1:8" x14ac:dyDescent="0.25">
      <c r="A635" s="1">
        <v>43941</v>
      </c>
      <c r="B635">
        <v>0</v>
      </c>
      <c r="C635">
        <v>101.04</v>
      </c>
      <c r="D635">
        <v>101.4</v>
      </c>
      <c r="E635">
        <v>101.04</v>
      </c>
      <c r="F635">
        <v>101.32</v>
      </c>
      <c r="G635">
        <v>9761</v>
      </c>
      <c r="H635">
        <v>0</v>
      </c>
    </row>
    <row r="636" spans="1:8" x14ac:dyDescent="0.25">
      <c r="A636" s="1">
        <v>43942</v>
      </c>
      <c r="B636">
        <v>0</v>
      </c>
      <c r="C636">
        <v>101.61</v>
      </c>
      <c r="D636">
        <v>101.61</v>
      </c>
      <c r="E636">
        <v>101.05</v>
      </c>
      <c r="F636">
        <v>101.18</v>
      </c>
      <c r="G636">
        <v>31259</v>
      </c>
      <c r="H636">
        <v>0</v>
      </c>
    </row>
    <row r="637" spans="1:8" x14ac:dyDescent="0.25">
      <c r="A637" s="1">
        <v>43943</v>
      </c>
      <c r="B637">
        <v>0</v>
      </c>
      <c r="C637">
        <v>101.46</v>
      </c>
      <c r="D637">
        <v>101.61</v>
      </c>
      <c r="E637">
        <v>101.11</v>
      </c>
      <c r="F637">
        <v>101.43</v>
      </c>
      <c r="G637">
        <v>9369</v>
      </c>
      <c r="H637">
        <v>0</v>
      </c>
    </row>
    <row r="638" spans="1:8" x14ac:dyDescent="0.25">
      <c r="A638" s="1">
        <v>43944</v>
      </c>
      <c r="B638">
        <v>0</v>
      </c>
      <c r="C638">
        <v>101.79</v>
      </c>
      <c r="D638">
        <v>101.79</v>
      </c>
      <c r="E638">
        <v>101.31</v>
      </c>
      <c r="F638">
        <v>101.43</v>
      </c>
      <c r="G638">
        <v>7390</v>
      </c>
      <c r="H638">
        <v>0</v>
      </c>
    </row>
    <row r="639" spans="1:8" x14ac:dyDescent="0.25">
      <c r="A639" s="1">
        <v>43945</v>
      </c>
      <c r="B639">
        <v>0</v>
      </c>
      <c r="C639">
        <v>101.59</v>
      </c>
      <c r="D639">
        <v>101.59</v>
      </c>
      <c r="E639">
        <v>101.2</v>
      </c>
      <c r="F639">
        <v>101.55</v>
      </c>
      <c r="G639">
        <v>5483</v>
      </c>
      <c r="H639">
        <v>0</v>
      </c>
    </row>
    <row r="640" spans="1:8" x14ac:dyDescent="0.25">
      <c r="A640" s="1">
        <v>43948</v>
      </c>
      <c r="B640">
        <v>0</v>
      </c>
      <c r="C640">
        <v>101.83</v>
      </c>
      <c r="D640">
        <v>101.83</v>
      </c>
      <c r="E640">
        <v>101</v>
      </c>
      <c r="F640">
        <v>101.5</v>
      </c>
      <c r="G640">
        <v>52063</v>
      </c>
      <c r="H640">
        <v>0</v>
      </c>
    </row>
    <row r="641" spans="1:8" x14ac:dyDescent="0.25">
      <c r="A641" s="1">
        <v>43949</v>
      </c>
      <c r="B641">
        <v>0</v>
      </c>
      <c r="C641">
        <v>101.76</v>
      </c>
      <c r="D641">
        <v>101.76</v>
      </c>
      <c r="E641">
        <v>101.25</v>
      </c>
      <c r="F641">
        <v>101.5</v>
      </c>
      <c r="G641">
        <v>5458</v>
      </c>
      <c r="H641">
        <v>0</v>
      </c>
    </row>
    <row r="642" spans="1:8" x14ac:dyDescent="0.25">
      <c r="A642" s="1">
        <v>43950</v>
      </c>
      <c r="B642">
        <v>0</v>
      </c>
      <c r="C642">
        <v>101.75</v>
      </c>
      <c r="D642">
        <v>101.75</v>
      </c>
      <c r="E642">
        <v>101.1</v>
      </c>
      <c r="F642">
        <v>101.6</v>
      </c>
      <c r="G642">
        <v>4983</v>
      </c>
      <c r="H642">
        <v>0</v>
      </c>
    </row>
    <row r="643" spans="1:8" x14ac:dyDescent="0.25">
      <c r="A643" s="1">
        <v>43951</v>
      </c>
      <c r="B643">
        <v>0</v>
      </c>
      <c r="C643">
        <v>101.89</v>
      </c>
      <c r="D643">
        <v>101.89</v>
      </c>
      <c r="E643">
        <v>101.2</v>
      </c>
      <c r="F643">
        <v>101.61</v>
      </c>
      <c r="G643">
        <v>14781</v>
      </c>
      <c r="H643">
        <v>0</v>
      </c>
    </row>
    <row r="644" spans="1:8" x14ac:dyDescent="0.25">
      <c r="A644" s="1">
        <v>43955</v>
      </c>
      <c r="B644">
        <v>0</v>
      </c>
      <c r="C644">
        <v>101.66</v>
      </c>
      <c r="D644">
        <v>101.68</v>
      </c>
      <c r="E644">
        <v>101.26</v>
      </c>
      <c r="F644">
        <v>101.5</v>
      </c>
      <c r="G644">
        <v>3992</v>
      </c>
      <c r="H644">
        <v>0</v>
      </c>
    </row>
    <row r="645" spans="1:8" x14ac:dyDescent="0.25">
      <c r="A645" s="1">
        <v>43956</v>
      </c>
      <c r="B645">
        <v>0</v>
      </c>
      <c r="C645">
        <v>101.56</v>
      </c>
      <c r="D645">
        <v>101.67</v>
      </c>
      <c r="E645">
        <v>101.4</v>
      </c>
      <c r="F645">
        <v>101.66</v>
      </c>
      <c r="G645">
        <v>4318</v>
      </c>
      <c r="H645">
        <v>0</v>
      </c>
    </row>
    <row r="646" spans="1:8" x14ac:dyDescent="0.25">
      <c r="A646" s="1">
        <v>43957</v>
      </c>
      <c r="B646">
        <v>0</v>
      </c>
      <c r="C646">
        <v>101.48</v>
      </c>
      <c r="D646">
        <v>101.69</v>
      </c>
      <c r="E646">
        <v>101.48</v>
      </c>
      <c r="F646">
        <v>101.55</v>
      </c>
      <c r="G646">
        <v>5966</v>
      </c>
      <c r="H646">
        <v>0</v>
      </c>
    </row>
    <row r="647" spans="1:8" x14ac:dyDescent="0.25">
      <c r="A647" s="1">
        <v>43958</v>
      </c>
      <c r="B647">
        <v>0</v>
      </c>
      <c r="C647">
        <v>101.51</v>
      </c>
      <c r="D647">
        <v>102.3</v>
      </c>
      <c r="E647">
        <v>101.5</v>
      </c>
      <c r="F647">
        <v>101.5</v>
      </c>
      <c r="G647">
        <v>42303</v>
      </c>
      <c r="H647">
        <v>0</v>
      </c>
    </row>
    <row r="648" spans="1:8" x14ac:dyDescent="0.25">
      <c r="A648" s="1">
        <v>43959</v>
      </c>
      <c r="B648">
        <v>0</v>
      </c>
      <c r="C648">
        <v>101.91</v>
      </c>
      <c r="D648">
        <v>101.91</v>
      </c>
      <c r="E648">
        <v>101.4</v>
      </c>
      <c r="F648">
        <v>101.63</v>
      </c>
      <c r="G648">
        <v>18584</v>
      </c>
      <c r="H648">
        <v>0</v>
      </c>
    </row>
    <row r="649" spans="1:8" x14ac:dyDescent="0.25">
      <c r="A649" s="1">
        <v>43963</v>
      </c>
      <c r="B649">
        <v>0</v>
      </c>
      <c r="C649">
        <v>101.03</v>
      </c>
      <c r="D649">
        <v>101.93</v>
      </c>
      <c r="E649">
        <v>101</v>
      </c>
      <c r="F649">
        <v>101.5</v>
      </c>
      <c r="G649">
        <v>33943</v>
      </c>
      <c r="H649">
        <v>0</v>
      </c>
    </row>
    <row r="650" spans="1:8" x14ac:dyDescent="0.25">
      <c r="A650" s="1">
        <v>43964</v>
      </c>
      <c r="B650">
        <v>0</v>
      </c>
      <c r="C650">
        <v>101.78</v>
      </c>
      <c r="D650">
        <v>101.98</v>
      </c>
      <c r="E650">
        <v>101.2</v>
      </c>
      <c r="F650">
        <v>101.65</v>
      </c>
      <c r="G650">
        <v>6935</v>
      </c>
      <c r="H650">
        <v>0</v>
      </c>
    </row>
    <row r="651" spans="1:8" x14ac:dyDescent="0.25">
      <c r="A651" s="1">
        <v>43965</v>
      </c>
      <c r="B651">
        <v>0</v>
      </c>
      <c r="C651">
        <v>102.2</v>
      </c>
      <c r="D651">
        <v>102.2</v>
      </c>
      <c r="E651">
        <v>101.45</v>
      </c>
      <c r="F651">
        <v>101.6</v>
      </c>
      <c r="G651">
        <v>8974</v>
      </c>
      <c r="H651">
        <v>0</v>
      </c>
    </row>
    <row r="652" spans="1:8" x14ac:dyDescent="0.25">
      <c r="A652" s="1">
        <v>43966</v>
      </c>
      <c r="B652">
        <v>0</v>
      </c>
      <c r="C652">
        <v>101.28</v>
      </c>
      <c r="D652">
        <v>101.83</v>
      </c>
      <c r="E652">
        <v>101.28</v>
      </c>
      <c r="F652">
        <v>101.5</v>
      </c>
      <c r="G652">
        <v>8770</v>
      </c>
      <c r="H652">
        <v>0</v>
      </c>
    </row>
    <row r="653" spans="1:8" x14ac:dyDescent="0.25">
      <c r="A653" s="1">
        <v>43969</v>
      </c>
      <c r="B653">
        <v>0</v>
      </c>
      <c r="C653">
        <v>101.5</v>
      </c>
      <c r="D653">
        <v>101.57</v>
      </c>
      <c r="E653">
        <v>101.1</v>
      </c>
      <c r="F653">
        <v>101.4</v>
      </c>
      <c r="G653">
        <v>27363</v>
      </c>
      <c r="H653">
        <v>0</v>
      </c>
    </row>
    <row r="654" spans="1:8" x14ac:dyDescent="0.25">
      <c r="A654" s="1">
        <v>43970</v>
      </c>
      <c r="B654">
        <v>0</v>
      </c>
      <c r="C654">
        <v>101.66</v>
      </c>
      <c r="D654">
        <v>101.66</v>
      </c>
      <c r="E654">
        <v>101.22</v>
      </c>
      <c r="F654">
        <v>101.32</v>
      </c>
      <c r="G654">
        <v>10855</v>
      </c>
      <c r="H654">
        <v>0</v>
      </c>
    </row>
    <row r="655" spans="1:8" x14ac:dyDescent="0.25">
      <c r="A655" s="1">
        <v>43971</v>
      </c>
      <c r="B655">
        <v>0</v>
      </c>
      <c r="C655">
        <v>101.32</v>
      </c>
      <c r="D655">
        <v>101.49</v>
      </c>
      <c r="E655">
        <v>101.2</v>
      </c>
      <c r="F655">
        <v>101.44</v>
      </c>
      <c r="G655">
        <v>13754</v>
      </c>
      <c r="H655">
        <v>0</v>
      </c>
    </row>
    <row r="656" spans="1:8" x14ac:dyDescent="0.25">
      <c r="A656" s="1">
        <v>43972</v>
      </c>
      <c r="B656">
        <v>0</v>
      </c>
      <c r="C656">
        <v>101.73</v>
      </c>
      <c r="D656">
        <v>101.73</v>
      </c>
      <c r="E656">
        <v>101.4</v>
      </c>
      <c r="F656">
        <v>101.46</v>
      </c>
      <c r="G656">
        <v>5707</v>
      </c>
      <c r="H656">
        <v>0</v>
      </c>
    </row>
    <row r="657" spans="1:8" x14ac:dyDescent="0.25">
      <c r="A657" s="1">
        <v>43973</v>
      </c>
      <c r="B657">
        <v>0</v>
      </c>
      <c r="C657">
        <v>101.73</v>
      </c>
      <c r="D657">
        <v>101.73</v>
      </c>
      <c r="E657">
        <v>101.35</v>
      </c>
      <c r="F657">
        <v>101.42</v>
      </c>
      <c r="G657">
        <v>11123</v>
      </c>
      <c r="H657">
        <v>0</v>
      </c>
    </row>
    <row r="658" spans="1:8" x14ac:dyDescent="0.25">
      <c r="A658" s="1">
        <v>43976</v>
      </c>
      <c r="B658">
        <v>0</v>
      </c>
      <c r="C658">
        <v>101.22</v>
      </c>
      <c r="D658">
        <v>101.6</v>
      </c>
      <c r="E658">
        <v>101.17</v>
      </c>
      <c r="F658">
        <v>101.55</v>
      </c>
      <c r="G658">
        <v>15273</v>
      </c>
      <c r="H658">
        <v>0</v>
      </c>
    </row>
    <row r="659" spans="1:8" x14ac:dyDescent="0.25">
      <c r="A659" s="1">
        <v>43977</v>
      </c>
      <c r="B659">
        <v>0</v>
      </c>
      <c r="C659">
        <v>101.41</v>
      </c>
      <c r="D659">
        <v>101.6</v>
      </c>
      <c r="E659">
        <v>101.41</v>
      </c>
      <c r="F659">
        <v>101.45</v>
      </c>
      <c r="G659">
        <v>17225</v>
      </c>
      <c r="H659">
        <v>0</v>
      </c>
    </row>
    <row r="660" spans="1:8" x14ac:dyDescent="0.25">
      <c r="A660" s="1">
        <v>43978</v>
      </c>
      <c r="B660">
        <v>0</v>
      </c>
      <c r="C660">
        <v>101.38</v>
      </c>
      <c r="D660">
        <v>101.44</v>
      </c>
      <c r="E660">
        <v>101.05</v>
      </c>
      <c r="F660">
        <v>101.44</v>
      </c>
      <c r="G660">
        <v>37915</v>
      </c>
      <c r="H660">
        <v>0</v>
      </c>
    </row>
    <row r="661" spans="1:8" x14ac:dyDescent="0.25">
      <c r="A661" s="1">
        <v>43979</v>
      </c>
      <c r="B661">
        <v>0</v>
      </c>
      <c r="C661">
        <v>101.22</v>
      </c>
      <c r="D661">
        <v>101.49</v>
      </c>
      <c r="E661">
        <v>101.22</v>
      </c>
      <c r="F661">
        <v>101.45</v>
      </c>
      <c r="G661">
        <v>115295</v>
      </c>
      <c r="H661">
        <v>0</v>
      </c>
    </row>
    <row r="662" spans="1:8" x14ac:dyDescent="0.25">
      <c r="A662" s="1">
        <v>43980</v>
      </c>
      <c r="B662">
        <v>0</v>
      </c>
      <c r="C662">
        <v>101.5</v>
      </c>
      <c r="D662">
        <v>101.87</v>
      </c>
      <c r="E662">
        <v>101.42</v>
      </c>
      <c r="F662">
        <v>101.53</v>
      </c>
      <c r="G662">
        <v>30966</v>
      </c>
      <c r="H662">
        <v>0</v>
      </c>
    </row>
    <row r="663" spans="1:8" x14ac:dyDescent="0.25">
      <c r="A663" s="1">
        <v>43983</v>
      </c>
      <c r="B663">
        <v>0</v>
      </c>
      <c r="C663">
        <v>101.51</v>
      </c>
      <c r="D663">
        <v>101.8</v>
      </c>
      <c r="E663">
        <v>101.3</v>
      </c>
      <c r="F663">
        <v>101.5</v>
      </c>
      <c r="G663">
        <v>53596</v>
      </c>
      <c r="H663">
        <v>0</v>
      </c>
    </row>
    <row r="664" spans="1:8" x14ac:dyDescent="0.25">
      <c r="A664" s="1">
        <v>43984</v>
      </c>
      <c r="B664">
        <v>0</v>
      </c>
      <c r="C664">
        <v>101.63</v>
      </c>
      <c r="D664">
        <v>101.64</v>
      </c>
      <c r="E664">
        <v>101.3</v>
      </c>
      <c r="F664">
        <v>101.5</v>
      </c>
      <c r="G664">
        <v>131257</v>
      </c>
      <c r="H664">
        <v>0</v>
      </c>
    </row>
    <row r="665" spans="1:8" x14ac:dyDescent="0.25">
      <c r="A665" s="1">
        <v>43985</v>
      </c>
      <c r="B665">
        <v>0</v>
      </c>
      <c r="C665">
        <v>101.46</v>
      </c>
      <c r="D665">
        <v>101.55</v>
      </c>
      <c r="E665">
        <v>101.3</v>
      </c>
      <c r="F665">
        <v>101.5</v>
      </c>
      <c r="G665">
        <v>19560</v>
      </c>
      <c r="H665">
        <v>0</v>
      </c>
    </row>
    <row r="666" spans="1:8" x14ac:dyDescent="0.25">
      <c r="A666" s="1">
        <v>43986</v>
      </c>
      <c r="B666">
        <v>0</v>
      </c>
      <c r="C666">
        <v>101.44</v>
      </c>
      <c r="D666">
        <v>101.55</v>
      </c>
      <c r="E666">
        <v>101.43</v>
      </c>
      <c r="F666">
        <v>101.46</v>
      </c>
      <c r="G666">
        <v>21304</v>
      </c>
      <c r="H666">
        <v>0</v>
      </c>
    </row>
    <row r="667" spans="1:8" x14ac:dyDescent="0.25">
      <c r="A667" s="1">
        <v>43987</v>
      </c>
      <c r="B667">
        <v>0</v>
      </c>
      <c r="C667">
        <v>101.55</v>
      </c>
      <c r="D667">
        <v>101.55</v>
      </c>
      <c r="E667">
        <v>101.41</v>
      </c>
      <c r="F667">
        <v>101.46</v>
      </c>
      <c r="G667">
        <v>8936</v>
      </c>
      <c r="H667">
        <v>0</v>
      </c>
    </row>
    <row r="668" spans="1:8" x14ac:dyDescent="0.25">
      <c r="A668" s="1">
        <v>43990</v>
      </c>
      <c r="B668">
        <v>0</v>
      </c>
      <c r="C668">
        <v>101.46</v>
      </c>
      <c r="D668">
        <v>101.51</v>
      </c>
      <c r="E668">
        <v>101.3</v>
      </c>
      <c r="F668">
        <v>101.4</v>
      </c>
      <c r="G668">
        <v>22587</v>
      </c>
      <c r="H668">
        <v>0</v>
      </c>
    </row>
    <row r="669" spans="1:8" x14ac:dyDescent="0.25">
      <c r="A669" s="1">
        <v>43991</v>
      </c>
      <c r="B669">
        <v>0</v>
      </c>
      <c r="C669">
        <v>101.4</v>
      </c>
      <c r="D669">
        <v>101.63</v>
      </c>
      <c r="E669">
        <v>101.3</v>
      </c>
      <c r="F669">
        <v>101.39</v>
      </c>
      <c r="G669">
        <v>10900</v>
      </c>
      <c r="H669">
        <v>0</v>
      </c>
    </row>
    <row r="670" spans="1:8" x14ac:dyDescent="0.25">
      <c r="A670" s="1">
        <v>43992</v>
      </c>
      <c r="B670">
        <v>0</v>
      </c>
      <c r="C670">
        <v>101.39</v>
      </c>
      <c r="D670">
        <v>101.5</v>
      </c>
      <c r="E670">
        <v>101.22</v>
      </c>
      <c r="F670">
        <v>101.5</v>
      </c>
      <c r="G670">
        <v>29329</v>
      </c>
      <c r="H670">
        <v>0</v>
      </c>
    </row>
    <row r="671" spans="1:8" x14ac:dyDescent="0.25">
      <c r="A671" s="1">
        <v>43993</v>
      </c>
      <c r="B671">
        <v>0</v>
      </c>
      <c r="C671">
        <v>101.51</v>
      </c>
      <c r="D671">
        <v>101.56</v>
      </c>
      <c r="E671">
        <v>101.25</v>
      </c>
      <c r="F671">
        <v>101.42</v>
      </c>
      <c r="G671">
        <v>9467</v>
      </c>
      <c r="H671">
        <v>0</v>
      </c>
    </row>
    <row r="672" spans="1:8" x14ac:dyDescent="0.25">
      <c r="A672" s="1">
        <v>43997</v>
      </c>
      <c r="B672">
        <v>0</v>
      </c>
      <c r="C672">
        <v>101.16</v>
      </c>
      <c r="D672">
        <v>101.59</v>
      </c>
      <c r="E672">
        <v>101.15</v>
      </c>
      <c r="F672">
        <v>101.4</v>
      </c>
      <c r="G672">
        <v>8975</v>
      </c>
      <c r="H672">
        <v>0</v>
      </c>
    </row>
    <row r="673" spans="1:8" x14ac:dyDescent="0.25">
      <c r="A673" s="1">
        <v>43998</v>
      </c>
      <c r="B673">
        <v>0</v>
      </c>
      <c r="C673">
        <v>101.39</v>
      </c>
      <c r="D673">
        <v>101.52</v>
      </c>
      <c r="E673">
        <v>101.3</v>
      </c>
      <c r="F673">
        <v>101.51</v>
      </c>
      <c r="G673">
        <v>13226</v>
      </c>
      <c r="H673">
        <v>0</v>
      </c>
    </row>
    <row r="674" spans="1:8" x14ac:dyDescent="0.25">
      <c r="A674" s="1">
        <v>43999</v>
      </c>
      <c r="B674">
        <v>0</v>
      </c>
      <c r="C674">
        <v>101.41</v>
      </c>
      <c r="D674">
        <v>101.48</v>
      </c>
      <c r="E674">
        <v>101.31</v>
      </c>
      <c r="F674">
        <v>101.4</v>
      </c>
      <c r="G674">
        <v>64584</v>
      </c>
      <c r="H674">
        <v>0</v>
      </c>
    </row>
    <row r="675" spans="1:8" x14ac:dyDescent="0.25">
      <c r="A675" s="1">
        <v>44000</v>
      </c>
      <c r="B675">
        <v>0</v>
      </c>
      <c r="C675">
        <v>101.51</v>
      </c>
      <c r="D675">
        <v>101.51</v>
      </c>
      <c r="E675">
        <v>101.31</v>
      </c>
      <c r="F675">
        <v>101.46</v>
      </c>
      <c r="G675">
        <v>19413</v>
      </c>
      <c r="H675">
        <v>0</v>
      </c>
    </row>
    <row r="676" spans="1:8" x14ac:dyDescent="0.25">
      <c r="A676" s="1">
        <v>44001</v>
      </c>
      <c r="B676">
        <v>0</v>
      </c>
      <c r="C676">
        <v>101.53</v>
      </c>
      <c r="D676">
        <v>101.53</v>
      </c>
      <c r="E676">
        <v>101.3</v>
      </c>
      <c r="F676">
        <v>101.52</v>
      </c>
      <c r="G676">
        <v>23716</v>
      </c>
      <c r="H676">
        <v>0</v>
      </c>
    </row>
    <row r="677" spans="1:8" x14ac:dyDescent="0.25">
      <c r="A677" s="1">
        <v>44004</v>
      </c>
      <c r="B677">
        <v>0</v>
      </c>
      <c r="C677">
        <v>101.55</v>
      </c>
      <c r="D677">
        <v>101.6</v>
      </c>
      <c r="E677">
        <v>101.36</v>
      </c>
      <c r="F677">
        <v>101.58</v>
      </c>
      <c r="G677">
        <v>9419</v>
      </c>
      <c r="H677">
        <v>0</v>
      </c>
    </row>
    <row r="678" spans="1:8" x14ac:dyDescent="0.25">
      <c r="A678" s="1">
        <v>44005</v>
      </c>
      <c r="B678">
        <v>0</v>
      </c>
      <c r="C678">
        <v>101.6</v>
      </c>
      <c r="D678">
        <v>101.97</v>
      </c>
      <c r="E678">
        <v>101.36</v>
      </c>
      <c r="F678">
        <v>101.5</v>
      </c>
      <c r="G678">
        <v>32803</v>
      </c>
      <c r="H678">
        <v>0</v>
      </c>
    </row>
    <row r="679" spans="1:8" x14ac:dyDescent="0.25">
      <c r="A679" s="1">
        <v>44007</v>
      </c>
      <c r="B679">
        <v>0</v>
      </c>
      <c r="C679">
        <v>101.73</v>
      </c>
      <c r="D679">
        <v>101.88</v>
      </c>
      <c r="E679">
        <v>101.35</v>
      </c>
      <c r="F679">
        <v>101.53</v>
      </c>
      <c r="G679">
        <v>31299</v>
      </c>
      <c r="H679">
        <v>0</v>
      </c>
    </row>
    <row r="680" spans="1:8" x14ac:dyDescent="0.25">
      <c r="A680" s="1">
        <v>44008</v>
      </c>
      <c r="B680">
        <v>0</v>
      </c>
      <c r="C680">
        <v>101.54</v>
      </c>
      <c r="D680">
        <v>101.66</v>
      </c>
      <c r="E680">
        <v>101.32</v>
      </c>
      <c r="F680">
        <v>101.53</v>
      </c>
      <c r="G680">
        <v>10394</v>
      </c>
      <c r="H680">
        <v>0</v>
      </c>
    </row>
    <row r="681" spans="1:8" x14ac:dyDescent="0.25">
      <c r="A681" s="1">
        <v>44011</v>
      </c>
      <c r="B681">
        <v>0</v>
      </c>
      <c r="C681">
        <v>101.53</v>
      </c>
      <c r="D681">
        <v>101.56</v>
      </c>
      <c r="E681">
        <v>100.92</v>
      </c>
      <c r="F681">
        <v>101.47</v>
      </c>
      <c r="G681">
        <v>13442</v>
      </c>
      <c r="H681">
        <v>0</v>
      </c>
    </row>
    <row r="682" spans="1:8" x14ac:dyDescent="0.25">
      <c r="A682" s="1">
        <v>44012</v>
      </c>
      <c r="B682">
        <v>0</v>
      </c>
      <c r="C682">
        <v>101.41</v>
      </c>
      <c r="D682">
        <v>101.54</v>
      </c>
      <c r="E682">
        <v>101.34</v>
      </c>
      <c r="F682">
        <v>101.43</v>
      </c>
      <c r="G682">
        <v>6543</v>
      </c>
      <c r="H682">
        <v>0</v>
      </c>
    </row>
    <row r="683" spans="1:8" x14ac:dyDescent="0.25">
      <c r="A683" s="1">
        <v>44014</v>
      </c>
      <c r="B683">
        <v>0</v>
      </c>
      <c r="C683">
        <v>101.04</v>
      </c>
      <c r="D683">
        <v>101.47</v>
      </c>
      <c r="E683">
        <v>101.04</v>
      </c>
      <c r="F683">
        <v>101.37</v>
      </c>
      <c r="G683">
        <v>26102</v>
      </c>
      <c r="H683">
        <v>0</v>
      </c>
    </row>
    <row r="684" spans="1:8" x14ac:dyDescent="0.25">
      <c r="A684" s="1">
        <v>44015</v>
      </c>
      <c r="B684">
        <v>0</v>
      </c>
      <c r="C684">
        <v>101.42</v>
      </c>
      <c r="D684">
        <v>101.48</v>
      </c>
      <c r="E684">
        <v>101.31</v>
      </c>
      <c r="F684">
        <v>101.38</v>
      </c>
      <c r="G684">
        <v>16073</v>
      </c>
      <c r="H684">
        <v>0</v>
      </c>
    </row>
    <row r="685" spans="1:8" x14ac:dyDescent="0.25">
      <c r="A685" s="1">
        <v>44018</v>
      </c>
      <c r="B685">
        <v>0</v>
      </c>
      <c r="C685">
        <v>101.46</v>
      </c>
      <c r="D685">
        <v>101.47</v>
      </c>
      <c r="E685">
        <v>101.18</v>
      </c>
      <c r="F685">
        <v>101.37</v>
      </c>
      <c r="G685">
        <v>43536</v>
      </c>
      <c r="H685">
        <v>0</v>
      </c>
    </row>
    <row r="686" spans="1:8" x14ac:dyDescent="0.25">
      <c r="A686" s="1">
        <v>44019</v>
      </c>
      <c r="B686">
        <v>0</v>
      </c>
      <c r="C686">
        <v>101.88</v>
      </c>
      <c r="D686">
        <v>101.88</v>
      </c>
      <c r="E686">
        <v>101.31</v>
      </c>
      <c r="F686">
        <v>101.38</v>
      </c>
      <c r="G686">
        <v>8779</v>
      </c>
      <c r="H686">
        <v>0</v>
      </c>
    </row>
    <row r="687" spans="1:8" x14ac:dyDescent="0.25">
      <c r="A687" s="1">
        <v>44020</v>
      </c>
      <c r="B687">
        <v>0</v>
      </c>
      <c r="C687">
        <v>101.29</v>
      </c>
      <c r="D687">
        <v>101.43</v>
      </c>
      <c r="E687">
        <v>101.28</v>
      </c>
      <c r="F687">
        <v>101.39</v>
      </c>
      <c r="G687">
        <v>21776</v>
      </c>
      <c r="H687">
        <v>0</v>
      </c>
    </row>
    <row r="688" spans="1:8" x14ac:dyDescent="0.25">
      <c r="A688" s="1">
        <v>44021</v>
      </c>
      <c r="B688">
        <v>0</v>
      </c>
      <c r="C688">
        <v>101.29</v>
      </c>
      <c r="D688">
        <v>101.4</v>
      </c>
      <c r="E688">
        <v>101.28</v>
      </c>
      <c r="F688">
        <v>101.38</v>
      </c>
      <c r="G688">
        <v>15317</v>
      </c>
      <c r="H688">
        <v>0</v>
      </c>
    </row>
    <row r="689" spans="1:8" x14ac:dyDescent="0.25">
      <c r="A689" s="1">
        <v>44022</v>
      </c>
      <c r="B689">
        <v>0</v>
      </c>
      <c r="C689">
        <v>101.27</v>
      </c>
      <c r="D689">
        <v>101.39</v>
      </c>
      <c r="E689">
        <v>101.26</v>
      </c>
      <c r="F689">
        <v>101.35</v>
      </c>
      <c r="G689">
        <v>2477</v>
      </c>
      <c r="H689">
        <v>0</v>
      </c>
    </row>
    <row r="690" spans="1:8" x14ac:dyDescent="0.25">
      <c r="A690" s="1">
        <v>44025</v>
      </c>
      <c r="B690">
        <v>0</v>
      </c>
      <c r="C690">
        <v>101.39</v>
      </c>
      <c r="D690">
        <v>101.39</v>
      </c>
      <c r="E690">
        <v>101.23</v>
      </c>
      <c r="F690">
        <v>101.24</v>
      </c>
      <c r="G690">
        <v>19283</v>
      </c>
      <c r="H690">
        <v>0</v>
      </c>
    </row>
    <row r="691" spans="1:8" x14ac:dyDescent="0.25">
      <c r="A691" s="1">
        <v>44026</v>
      </c>
      <c r="B691">
        <v>0</v>
      </c>
      <c r="C691">
        <v>101.31</v>
      </c>
      <c r="D691">
        <v>101.36</v>
      </c>
      <c r="E691">
        <v>101.2</v>
      </c>
      <c r="F691">
        <v>101.3</v>
      </c>
      <c r="G691">
        <v>8999</v>
      </c>
      <c r="H691">
        <v>0</v>
      </c>
    </row>
    <row r="692" spans="1:8" x14ac:dyDescent="0.25">
      <c r="A692" s="1">
        <v>44027</v>
      </c>
      <c r="B692">
        <v>0</v>
      </c>
      <c r="C692">
        <v>101.32</v>
      </c>
      <c r="D692">
        <v>101.36</v>
      </c>
      <c r="E692">
        <v>101.2</v>
      </c>
      <c r="F692">
        <v>101.25</v>
      </c>
      <c r="G692">
        <v>17112</v>
      </c>
      <c r="H692">
        <v>0</v>
      </c>
    </row>
    <row r="693" spans="1:8" x14ac:dyDescent="0.25">
      <c r="A693" s="1">
        <v>44028</v>
      </c>
      <c r="B693">
        <v>0</v>
      </c>
      <c r="C693">
        <v>101.3</v>
      </c>
      <c r="D693">
        <v>101.48</v>
      </c>
      <c r="E693">
        <v>101.24</v>
      </c>
      <c r="F693">
        <v>101.44</v>
      </c>
      <c r="G693">
        <v>6319</v>
      </c>
      <c r="H693">
        <v>0</v>
      </c>
    </row>
    <row r="694" spans="1:8" x14ac:dyDescent="0.25">
      <c r="A694" s="1">
        <v>44029</v>
      </c>
      <c r="B694">
        <v>0</v>
      </c>
      <c r="C694">
        <v>101.39</v>
      </c>
      <c r="D694">
        <v>101.54</v>
      </c>
      <c r="E694">
        <v>101.04</v>
      </c>
      <c r="F694">
        <v>101.3</v>
      </c>
      <c r="G694">
        <v>39878</v>
      </c>
      <c r="H694">
        <v>0</v>
      </c>
    </row>
    <row r="695" spans="1:8" x14ac:dyDescent="0.25">
      <c r="A695" s="1">
        <v>44032</v>
      </c>
      <c r="B695">
        <v>0</v>
      </c>
      <c r="C695">
        <v>101.33</v>
      </c>
      <c r="D695">
        <v>101.33</v>
      </c>
      <c r="E695">
        <v>101.02</v>
      </c>
      <c r="F695">
        <v>101.3</v>
      </c>
      <c r="G695">
        <v>19813</v>
      </c>
      <c r="H695">
        <v>0</v>
      </c>
    </row>
    <row r="696" spans="1:8" x14ac:dyDescent="0.25">
      <c r="A696" s="1">
        <v>44033</v>
      </c>
      <c r="B696">
        <v>0</v>
      </c>
      <c r="C696">
        <v>101.29</v>
      </c>
      <c r="D696">
        <v>101.3</v>
      </c>
      <c r="E696">
        <v>101.18</v>
      </c>
      <c r="F696">
        <v>101.18</v>
      </c>
      <c r="G696">
        <v>5184</v>
      </c>
      <c r="H696">
        <v>0</v>
      </c>
    </row>
    <row r="697" spans="1:8" x14ac:dyDescent="0.25">
      <c r="A697" s="1">
        <v>44034</v>
      </c>
      <c r="B697">
        <v>0</v>
      </c>
      <c r="C697">
        <v>101.29</v>
      </c>
      <c r="D697">
        <v>101.29</v>
      </c>
      <c r="E697">
        <v>101.19</v>
      </c>
      <c r="F697">
        <v>101.24</v>
      </c>
      <c r="G697">
        <v>15656</v>
      </c>
      <c r="H697">
        <v>0</v>
      </c>
    </row>
    <row r="698" spans="1:8" x14ac:dyDescent="0.25">
      <c r="A698" s="1">
        <v>44035</v>
      </c>
      <c r="B698">
        <v>0</v>
      </c>
      <c r="C698">
        <v>101.3</v>
      </c>
      <c r="D698">
        <v>101.3</v>
      </c>
      <c r="E698">
        <v>101</v>
      </c>
      <c r="F698">
        <v>101.23</v>
      </c>
      <c r="G698">
        <v>27160</v>
      </c>
      <c r="H698">
        <v>0</v>
      </c>
    </row>
    <row r="699" spans="1:8" x14ac:dyDescent="0.25">
      <c r="A699" s="1">
        <v>44036</v>
      </c>
      <c r="B699">
        <v>0</v>
      </c>
      <c r="C699">
        <v>101.24</v>
      </c>
      <c r="D699">
        <v>101.25</v>
      </c>
      <c r="E699">
        <v>101.15</v>
      </c>
      <c r="F699">
        <v>101.23</v>
      </c>
      <c r="G699">
        <v>5347</v>
      </c>
      <c r="H699">
        <v>0</v>
      </c>
    </row>
    <row r="700" spans="1:8" x14ac:dyDescent="0.25">
      <c r="A700" s="1">
        <v>44039</v>
      </c>
      <c r="B700">
        <v>0</v>
      </c>
      <c r="C700">
        <v>101.17</v>
      </c>
      <c r="D700">
        <v>101.28</v>
      </c>
      <c r="E700">
        <v>101.13</v>
      </c>
      <c r="F700">
        <v>101.19</v>
      </c>
      <c r="G700">
        <v>37281</v>
      </c>
      <c r="H700">
        <v>0</v>
      </c>
    </row>
    <row r="701" spans="1:8" x14ac:dyDescent="0.25">
      <c r="A701" s="1">
        <v>44040</v>
      </c>
      <c r="B701">
        <v>0</v>
      </c>
      <c r="C701">
        <v>101.22</v>
      </c>
      <c r="D701">
        <v>101.22</v>
      </c>
      <c r="E701">
        <v>100.81</v>
      </c>
      <c r="F701">
        <v>101.12</v>
      </c>
      <c r="G701">
        <v>31864</v>
      </c>
      <c r="H701">
        <v>0</v>
      </c>
    </row>
    <row r="702" spans="1:8" x14ac:dyDescent="0.25">
      <c r="A702" s="1">
        <v>44041</v>
      </c>
      <c r="B702">
        <v>0</v>
      </c>
      <c r="C702">
        <v>101.1</v>
      </c>
      <c r="D702">
        <v>101.25</v>
      </c>
      <c r="E702">
        <v>101.05</v>
      </c>
      <c r="F702">
        <v>101.06</v>
      </c>
      <c r="G702">
        <v>16397</v>
      </c>
      <c r="H702">
        <v>0</v>
      </c>
    </row>
    <row r="703" spans="1:8" x14ac:dyDescent="0.25">
      <c r="A703" s="1">
        <v>44042</v>
      </c>
      <c r="B703">
        <v>0</v>
      </c>
      <c r="C703">
        <v>101.24</v>
      </c>
      <c r="D703">
        <v>101.24</v>
      </c>
      <c r="E703">
        <v>101.06</v>
      </c>
      <c r="F703">
        <v>101.2</v>
      </c>
      <c r="G703">
        <v>70521</v>
      </c>
      <c r="H703">
        <v>0</v>
      </c>
    </row>
    <row r="704" spans="1:8" x14ac:dyDescent="0.25">
      <c r="A704" s="1">
        <v>44043</v>
      </c>
      <c r="B704">
        <v>0</v>
      </c>
      <c r="C704">
        <v>101.27</v>
      </c>
      <c r="D704">
        <v>101.44</v>
      </c>
      <c r="E704">
        <v>101.06</v>
      </c>
      <c r="F704">
        <v>101.15</v>
      </c>
      <c r="G704">
        <v>13738</v>
      </c>
      <c r="H704">
        <v>0</v>
      </c>
    </row>
    <row r="705" spans="1:8" x14ac:dyDescent="0.25">
      <c r="A705" s="1">
        <v>44046</v>
      </c>
      <c r="B705">
        <v>0</v>
      </c>
      <c r="C705">
        <v>101.15</v>
      </c>
      <c r="D705">
        <v>101.34</v>
      </c>
      <c r="E705">
        <v>101</v>
      </c>
      <c r="F705">
        <v>101.15</v>
      </c>
      <c r="G705">
        <v>768933</v>
      </c>
      <c r="H705">
        <v>0</v>
      </c>
    </row>
    <row r="706" spans="1:8" x14ac:dyDescent="0.25">
      <c r="A706" s="1">
        <v>44047</v>
      </c>
      <c r="B706">
        <v>0</v>
      </c>
      <c r="C706">
        <v>101.15</v>
      </c>
      <c r="D706">
        <v>101.17</v>
      </c>
      <c r="E706">
        <v>100.94</v>
      </c>
      <c r="F706">
        <v>101.12</v>
      </c>
      <c r="G706">
        <v>37276</v>
      </c>
      <c r="H706">
        <v>0</v>
      </c>
    </row>
    <row r="707" spans="1:8" x14ac:dyDescent="0.25">
      <c r="A707" s="1">
        <v>44048</v>
      </c>
      <c r="B707">
        <v>0</v>
      </c>
      <c r="C707">
        <v>101.13</v>
      </c>
      <c r="D707">
        <v>101.19</v>
      </c>
      <c r="E707">
        <v>100.99</v>
      </c>
      <c r="F707">
        <v>101.11</v>
      </c>
      <c r="G707">
        <v>25801</v>
      </c>
      <c r="H707">
        <v>0</v>
      </c>
    </row>
    <row r="708" spans="1:8" x14ac:dyDescent="0.25">
      <c r="A708" s="1">
        <v>44049</v>
      </c>
      <c r="B708">
        <v>0</v>
      </c>
      <c r="C708">
        <v>101.28</v>
      </c>
      <c r="D708">
        <v>101.28</v>
      </c>
      <c r="E708">
        <v>100.8</v>
      </c>
      <c r="F708">
        <v>101.19</v>
      </c>
      <c r="G708">
        <v>5741</v>
      </c>
      <c r="H708">
        <v>0</v>
      </c>
    </row>
    <row r="709" spans="1:8" x14ac:dyDescent="0.25">
      <c r="A709" s="1">
        <v>44050</v>
      </c>
      <c r="B709">
        <v>0</v>
      </c>
      <c r="C709">
        <v>101.19</v>
      </c>
      <c r="D709">
        <v>101.19</v>
      </c>
      <c r="E709">
        <v>101.03</v>
      </c>
      <c r="F709">
        <v>101.16</v>
      </c>
      <c r="G709">
        <v>22748</v>
      </c>
      <c r="H709">
        <v>0</v>
      </c>
    </row>
    <row r="710" spans="1:8" x14ac:dyDescent="0.25">
      <c r="A710" s="1">
        <v>44053</v>
      </c>
      <c r="B710">
        <v>0</v>
      </c>
      <c r="C710">
        <v>100.91</v>
      </c>
      <c r="D710">
        <v>101.14</v>
      </c>
      <c r="E710">
        <v>100.62</v>
      </c>
      <c r="F710">
        <v>101.13</v>
      </c>
      <c r="G710">
        <v>64598</v>
      </c>
      <c r="H710">
        <v>0</v>
      </c>
    </row>
    <row r="711" spans="1:8" x14ac:dyDescent="0.25">
      <c r="A711" s="1">
        <v>44054</v>
      </c>
      <c r="B711">
        <v>0</v>
      </c>
      <c r="C711">
        <v>101.08</v>
      </c>
      <c r="D711">
        <v>101.18</v>
      </c>
      <c r="E711">
        <v>100.73</v>
      </c>
      <c r="F711">
        <v>101.12</v>
      </c>
      <c r="G711">
        <v>30309</v>
      </c>
      <c r="H711">
        <v>0</v>
      </c>
    </row>
    <row r="712" spans="1:8" x14ac:dyDescent="0.25">
      <c r="A712" s="1">
        <v>44055</v>
      </c>
      <c r="B712">
        <v>0</v>
      </c>
      <c r="C712">
        <v>101.16</v>
      </c>
      <c r="D712">
        <v>101.16</v>
      </c>
      <c r="E712">
        <v>101.02</v>
      </c>
      <c r="F712">
        <v>101.13</v>
      </c>
      <c r="G712">
        <v>5155</v>
      </c>
      <c r="H712">
        <v>0</v>
      </c>
    </row>
    <row r="713" spans="1:8" x14ac:dyDescent="0.25">
      <c r="A713" s="1">
        <v>44056</v>
      </c>
      <c r="B713">
        <v>0</v>
      </c>
      <c r="C713">
        <v>101</v>
      </c>
      <c r="D713">
        <v>101.18</v>
      </c>
      <c r="E713">
        <v>100.95</v>
      </c>
      <c r="F713">
        <v>101.13</v>
      </c>
      <c r="G713">
        <v>39034</v>
      </c>
      <c r="H713">
        <v>0</v>
      </c>
    </row>
    <row r="714" spans="1:8" x14ac:dyDescent="0.25">
      <c r="A714" s="1">
        <v>44057</v>
      </c>
      <c r="B714">
        <v>0</v>
      </c>
      <c r="C714">
        <v>101.19</v>
      </c>
      <c r="D714">
        <v>101.2</v>
      </c>
      <c r="E714">
        <v>100.91</v>
      </c>
      <c r="F714">
        <v>101.12</v>
      </c>
      <c r="G714">
        <v>90306</v>
      </c>
      <c r="H714">
        <v>0</v>
      </c>
    </row>
    <row r="715" spans="1:8" x14ac:dyDescent="0.25">
      <c r="A715" s="1">
        <v>44060</v>
      </c>
      <c r="B715">
        <v>0</v>
      </c>
      <c r="C715">
        <v>101.2</v>
      </c>
      <c r="D715">
        <v>101.2</v>
      </c>
      <c r="E715">
        <v>100.85</v>
      </c>
      <c r="F715">
        <v>101.01</v>
      </c>
      <c r="G715">
        <v>22003</v>
      </c>
      <c r="H715">
        <v>0</v>
      </c>
    </row>
    <row r="716" spans="1:8" x14ac:dyDescent="0.25">
      <c r="A716" s="1">
        <v>44061</v>
      </c>
      <c r="B716">
        <v>0</v>
      </c>
      <c r="C716">
        <v>101.01</v>
      </c>
      <c r="D716">
        <v>101.13</v>
      </c>
      <c r="E716">
        <v>100.52</v>
      </c>
      <c r="F716">
        <v>100.93</v>
      </c>
      <c r="G716">
        <v>15394</v>
      </c>
      <c r="H716">
        <v>0</v>
      </c>
    </row>
    <row r="717" spans="1:8" x14ac:dyDescent="0.25">
      <c r="A717" s="1">
        <v>44062</v>
      </c>
      <c r="B717">
        <v>0</v>
      </c>
      <c r="C717">
        <v>100.68</v>
      </c>
      <c r="D717">
        <v>101</v>
      </c>
      <c r="E717">
        <v>100.68</v>
      </c>
      <c r="F717">
        <v>100.95</v>
      </c>
      <c r="G717">
        <v>8053</v>
      </c>
      <c r="H717">
        <v>0</v>
      </c>
    </row>
    <row r="718" spans="1:8" x14ac:dyDescent="0.25">
      <c r="A718" s="1">
        <v>44063</v>
      </c>
      <c r="B718">
        <v>0</v>
      </c>
      <c r="C718">
        <v>100.99</v>
      </c>
      <c r="D718">
        <v>101.04</v>
      </c>
      <c r="E718">
        <v>100.63</v>
      </c>
      <c r="F718">
        <v>101.03</v>
      </c>
      <c r="G718">
        <v>9267</v>
      </c>
      <c r="H718">
        <v>0</v>
      </c>
    </row>
    <row r="719" spans="1:8" x14ac:dyDescent="0.25">
      <c r="A719" s="1">
        <v>44064</v>
      </c>
      <c r="B719">
        <v>0</v>
      </c>
      <c r="C719">
        <v>101.18</v>
      </c>
      <c r="D719">
        <v>101.18</v>
      </c>
      <c r="E719">
        <v>100.75</v>
      </c>
      <c r="F719">
        <v>101.03</v>
      </c>
      <c r="G719">
        <v>241933</v>
      </c>
      <c r="H719">
        <v>0</v>
      </c>
    </row>
    <row r="720" spans="1:8" x14ac:dyDescent="0.25">
      <c r="A720" s="1">
        <v>44067</v>
      </c>
      <c r="B720">
        <v>0</v>
      </c>
      <c r="C720">
        <v>101.03</v>
      </c>
      <c r="D720">
        <v>101.03</v>
      </c>
      <c r="E720">
        <v>100.89</v>
      </c>
      <c r="F720">
        <v>100.97</v>
      </c>
      <c r="G720">
        <v>17261</v>
      </c>
      <c r="H720">
        <v>0</v>
      </c>
    </row>
    <row r="721" spans="1:8" x14ac:dyDescent="0.25">
      <c r="A721" s="1">
        <v>44068</v>
      </c>
      <c r="B721">
        <v>0</v>
      </c>
      <c r="C721">
        <v>100.95</v>
      </c>
      <c r="D721">
        <v>100.95</v>
      </c>
      <c r="E721">
        <v>100.76</v>
      </c>
      <c r="F721">
        <v>100.89</v>
      </c>
      <c r="G721">
        <v>11869</v>
      </c>
      <c r="H721">
        <v>0</v>
      </c>
    </row>
    <row r="722" spans="1:8" x14ac:dyDescent="0.25">
      <c r="A722" s="1">
        <v>44069</v>
      </c>
      <c r="B722">
        <v>0</v>
      </c>
      <c r="C722">
        <v>101</v>
      </c>
      <c r="D722">
        <v>101</v>
      </c>
      <c r="E722">
        <v>100.7</v>
      </c>
      <c r="F722">
        <v>100.91</v>
      </c>
      <c r="G722">
        <v>16581</v>
      </c>
      <c r="H722">
        <v>0</v>
      </c>
    </row>
    <row r="723" spans="1:8" x14ac:dyDescent="0.25">
      <c r="A723" s="1">
        <v>44070</v>
      </c>
      <c r="B723">
        <v>0</v>
      </c>
      <c r="C723">
        <v>100.72</v>
      </c>
      <c r="D723">
        <v>101.21</v>
      </c>
      <c r="E723">
        <v>100.72</v>
      </c>
      <c r="F723">
        <v>100.88</v>
      </c>
      <c r="G723">
        <v>15202</v>
      </c>
      <c r="H723">
        <v>0</v>
      </c>
    </row>
    <row r="724" spans="1:8" x14ac:dyDescent="0.25">
      <c r="A724" s="1">
        <v>44071</v>
      </c>
      <c r="B724">
        <v>0</v>
      </c>
      <c r="C724">
        <v>100.79</v>
      </c>
      <c r="D724">
        <v>100.99</v>
      </c>
      <c r="E724">
        <v>100.74</v>
      </c>
      <c r="F724">
        <v>100.98</v>
      </c>
      <c r="G724">
        <v>13282</v>
      </c>
      <c r="H724">
        <v>0</v>
      </c>
    </row>
    <row r="725" spans="1:8" x14ac:dyDescent="0.25">
      <c r="A725" s="1">
        <v>44074</v>
      </c>
      <c r="B725">
        <v>0</v>
      </c>
      <c r="C725">
        <v>100.81</v>
      </c>
      <c r="D725">
        <v>101</v>
      </c>
      <c r="E725">
        <v>100.78</v>
      </c>
      <c r="F725">
        <v>100.81</v>
      </c>
      <c r="G725">
        <v>5546</v>
      </c>
      <c r="H725">
        <v>0</v>
      </c>
    </row>
    <row r="726" spans="1:8" x14ac:dyDescent="0.25">
      <c r="A726" s="1">
        <v>44075</v>
      </c>
      <c r="B726">
        <v>0</v>
      </c>
      <c r="C726">
        <v>100.79</v>
      </c>
      <c r="D726">
        <v>100.98</v>
      </c>
      <c r="E726">
        <v>100.61</v>
      </c>
      <c r="F726">
        <v>100.9</v>
      </c>
      <c r="G726">
        <v>35385</v>
      </c>
      <c r="H726">
        <v>0</v>
      </c>
    </row>
    <row r="727" spans="1:8" x14ac:dyDescent="0.25">
      <c r="A727" s="1">
        <v>44076</v>
      </c>
      <c r="B727">
        <v>0</v>
      </c>
      <c r="C727">
        <v>100.94</v>
      </c>
      <c r="D727">
        <v>100.96</v>
      </c>
      <c r="E727">
        <v>100.82</v>
      </c>
      <c r="F727">
        <v>100.84</v>
      </c>
      <c r="G727">
        <v>4134</v>
      </c>
      <c r="H727">
        <v>0</v>
      </c>
    </row>
    <row r="728" spans="1:8" x14ac:dyDescent="0.25">
      <c r="A728" s="1">
        <v>44077</v>
      </c>
      <c r="B728">
        <v>0</v>
      </c>
      <c r="C728">
        <v>100.76</v>
      </c>
      <c r="D728">
        <v>100.89</v>
      </c>
      <c r="E728">
        <v>100.58</v>
      </c>
      <c r="F728">
        <v>100.88</v>
      </c>
      <c r="G728">
        <v>5794</v>
      </c>
      <c r="H728">
        <v>0</v>
      </c>
    </row>
    <row r="729" spans="1:8" x14ac:dyDescent="0.25">
      <c r="A729" s="1">
        <v>44078</v>
      </c>
      <c r="B729">
        <v>0</v>
      </c>
      <c r="C729">
        <v>100.9</v>
      </c>
      <c r="D729">
        <v>100.93</v>
      </c>
      <c r="E729">
        <v>100.67</v>
      </c>
      <c r="F729">
        <v>100.93</v>
      </c>
      <c r="G729">
        <v>9568</v>
      </c>
      <c r="H729">
        <v>0</v>
      </c>
    </row>
    <row r="730" spans="1:8" x14ac:dyDescent="0.25">
      <c r="A730" s="1">
        <v>44081</v>
      </c>
      <c r="B730">
        <v>0</v>
      </c>
      <c r="C730">
        <v>100.97</v>
      </c>
      <c r="D730">
        <v>101</v>
      </c>
      <c r="E730">
        <v>100.81</v>
      </c>
      <c r="F730">
        <v>100.88</v>
      </c>
      <c r="G730">
        <v>1762</v>
      </c>
      <c r="H730">
        <v>0</v>
      </c>
    </row>
    <row r="731" spans="1:8" x14ac:dyDescent="0.25">
      <c r="A731" s="1">
        <v>44082</v>
      </c>
      <c r="B731">
        <v>0</v>
      </c>
      <c r="C731">
        <v>100.88</v>
      </c>
      <c r="D731">
        <v>100.93</v>
      </c>
      <c r="E731">
        <v>100.78</v>
      </c>
      <c r="F731">
        <v>100.78</v>
      </c>
      <c r="G731">
        <v>4490</v>
      </c>
      <c r="H731">
        <v>0</v>
      </c>
    </row>
    <row r="732" spans="1:8" x14ac:dyDescent="0.25">
      <c r="A732" s="1">
        <v>44083</v>
      </c>
      <c r="B732">
        <v>0</v>
      </c>
      <c r="C732">
        <v>100.7</v>
      </c>
      <c r="D732">
        <v>100.9</v>
      </c>
      <c r="E732">
        <v>100.7</v>
      </c>
      <c r="F732">
        <v>100.77</v>
      </c>
      <c r="G732">
        <v>24514</v>
      </c>
      <c r="H732">
        <v>0</v>
      </c>
    </row>
    <row r="733" spans="1:8" x14ac:dyDescent="0.25">
      <c r="A733" s="1">
        <v>44084</v>
      </c>
      <c r="B733">
        <v>0</v>
      </c>
      <c r="C733">
        <v>100.84</v>
      </c>
      <c r="D733">
        <v>100.92</v>
      </c>
      <c r="E733">
        <v>100.69</v>
      </c>
      <c r="F733">
        <v>100.92</v>
      </c>
      <c r="G733">
        <v>2311</v>
      </c>
      <c r="H733">
        <v>0</v>
      </c>
    </row>
    <row r="734" spans="1:8" x14ac:dyDescent="0.25">
      <c r="A734" s="1">
        <v>44085</v>
      </c>
      <c r="B734">
        <v>0</v>
      </c>
      <c r="C734">
        <v>100.96</v>
      </c>
      <c r="D734">
        <v>100.96</v>
      </c>
      <c r="E734">
        <v>100.76</v>
      </c>
      <c r="F734">
        <v>100.86</v>
      </c>
      <c r="G734">
        <v>4186</v>
      </c>
      <c r="H734">
        <v>0</v>
      </c>
    </row>
    <row r="735" spans="1:8" x14ac:dyDescent="0.25">
      <c r="A735" s="1">
        <v>44088</v>
      </c>
      <c r="B735">
        <v>0</v>
      </c>
      <c r="C735">
        <v>100.94</v>
      </c>
      <c r="D735">
        <v>100.94</v>
      </c>
      <c r="E735">
        <v>100.55</v>
      </c>
      <c r="F735">
        <v>100.79</v>
      </c>
      <c r="G735">
        <v>18127</v>
      </c>
      <c r="H735">
        <v>0</v>
      </c>
    </row>
    <row r="736" spans="1:8" x14ac:dyDescent="0.25">
      <c r="A736" s="1">
        <v>44089</v>
      </c>
      <c r="B736">
        <v>0</v>
      </c>
      <c r="C736">
        <v>100.78</v>
      </c>
      <c r="D736">
        <v>100.86</v>
      </c>
      <c r="E736">
        <v>100.7</v>
      </c>
      <c r="F736">
        <v>100.86</v>
      </c>
      <c r="G736">
        <v>13201</v>
      </c>
      <c r="H736">
        <v>0</v>
      </c>
    </row>
    <row r="737" spans="1:8" x14ac:dyDescent="0.25">
      <c r="A737" s="1">
        <v>44090</v>
      </c>
      <c r="B737">
        <v>0</v>
      </c>
      <c r="C737">
        <v>100.75</v>
      </c>
      <c r="D737">
        <v>100.88</v>
      </c>
      <c r="E737">
        <v>100.68</v>
      </c>
      <c r="F737">
        <v>100.86</v>
      </c>
      <c r="G737">
        <v>153840</v>
      </c>
      <c r="H737">
        <v>0</v>
      </c>
    </row>
    <row r="738" spans="1:8" x14ac:dyDescent="0.25">
      <c r="A738" s="1">
        <v>44091</v>
      </c>
      <c r="B738">
        <v>0</v>
      </c>
      <c r="C738">
        <v>100.88</v>
      </c>
      <c r="D738">
        <v>100.88</v>
      </c>
      <c r="E738">
        <v>100.62</v>
      </c>
      <c r="F738">
        <v>100.85</v>
      </c>
      <c r="G738">
        <v>5250</v>
      </c>
      <c r="H738">
        <v>0</v>
      </c>
    </row>
    <row r="739" spans="1:8" x14ac:dyDescent="0.25">
      <c r="A739" s="1">
        <v>44092</v>
      </c>
      <c r="B739">
        <v>0</v>
      </c>
      <c r="C739">
        <v>100.88</v>
      </c>
      <c r="D739">
        <v>100.88</v>
      </c>
      <c r="E739">
        <v>100.71</v>
      </c>
      <c r="F739">
        <v>100.74</v>
      </c>
      <c r="G739">
        <v>5735</v>
      </c>
      <c r="H739">
        <v>0</v>
      </c>
    </row>
    <row r="740" spans="1:8" x14ac:dyDescent="0.25">
      <c r="A740" s="1">
        <v>44095</v>
      </c>
      <c r="B740">
        <v>0</v>
      </c>
      <c r="C740">
        <v>100.89</v>
      </c>
      <c r="D740">
        <v>100.89</v>
      </c>
      <c r="E740">
        <v>100.66</v>
      </c>
      <c r="F740">
        <v>100.77</v>
      </c>
      <c r="G740">
        <v>7803</v>
      </c>
      <c r="H740">
        <v>0</v>
      </c>
    </row>
    <row r="741" spans="1:8" x14ac:dyDescent="0.25">
      <c r="A741" s="1">
        <v>44096</v>
      </c>
      <c r="B741">
        <v>0</v>
      </c>
      <c r="C741">
        <v>100.64</v>
      </c>
      <c r="D741">
        <v>100.89</v>
      </c>
      <c r="E741">
        <v>100.64</v>
      </c>
      <c r="F741">
        <v>100.75</v>
      </c>
      <c r="G741">
        <v>9926</v>
      </c>
      <c r="H741">
        <v>0</v>
      </c>
    </row>
    <row r="742" spans="1:8" x14ac:dyDescent="0.25">
      <c r="A742" s="1">
        <v>44097</v>
      </c>
      <c r="B742">
        <v>0</v>
      </c>
      <c r="C742">
        <v>100.75</v>
      </c>
      <c r="D742">
        <v>100.83</v>
      </c>
      <c r="E742">
        <v>100.66</v>
      </c>
      <c r="F742">
        <v>100.82</v>
      </c>
      <c r="G742">
        <v>5169</v>
      </c>
      <c r="H742">
        <v>0</v>
      </c>
    </row>
    <row r="743" spans="1:8" x14ac:dyDescent="0.25">
      <c r="A743" s="1">
        <v>44098</v>
      </c>
      <c r="B743">
        <v>0</v>
      </c>
      <c r="C743">
        <v>100.8</v>
      </c>
      <c r="D743">
        <v>100.82</v>
      </c>
      <c r="E743">
        <v>100.63</v>
      </c>
      <c r="F743">
        <v>100.74</v>
      </c>
      <c r="G743">
        <v>12643</v>
      </c>
      <c r="H743">
        <v>0</v>
      </c>
    </row>
    <row r="744" spans="1:8" x14ac:dyDescent="0.25">
      <c r="A744" s="1">
        <v>44099</v>
      </c>
      <c r="B744">
        <v>0</v>
      </c>
      <c r="C744">
        <v>100.75</v>
      </c>
      <c r="D744">
        <v>100.76</v>
      </c>
      <c r="E744">
        <v>100.7</v>
      </c>
      <c r="F744">
        <v>100.75</v>
      </c>
      <c r="G744">
        <v>13112</v>
      </c>
      <c r="H744">
        <v>0</v>
      </c>
    </row>
    <row r="745" spans="1:8" x14ac:dyDescent="0.25">
      <c r="A745" s="1">
        <v>44102</v>
      </c>
      <c r="B745">
        <v>0</v>
      </c>
      <c r="C745">
        <v>100.64</v>
      </c>
      <c r="D745">
        <v>100.82</v>
      </c>
      <c r="E745">
        <v>100.6</v>
      </c>
      <c r="F745">
        <v>100.65</v>
      </c>
      <c r="G745">
        <v>30727</v>
      </c>
      <c r="H745">
        <v>0</v>
      </c>
    </row>
    <row r="746" spans="1:8" x14ac:dyDescent="0.25">
      <c r="A746" s="1">
        <v>44103</v>
      </c>
      <c r="B746">
        <v>0</v>
      </c>
      <c r="C746">
        <v>100.75</v>
      </c>
      <c r="D746">
        <v>100.76</v>
      </c>
      <c r="E746">
        <v>100.59</v>
      </c>
      <c r="F746">
        <v>100.74</v>
      </c>
      <c r="G746">
        <v>9778</v>
      </c>
      <c r="H746">
        <v>0</v>
      </c>
    </row>
    <row r="747" spans="1:8" x14ac:dyDescent="0.25">
      <c r="A747" s="1">
        <v>44104</v>
      </c>
      <c r="B747">
        <v>0</v>
      </c>
      <c r="C747">
        <v>100.79</v>
      </c>
      <c r="D747">
        <v>100.8</v>
      </c>
      <c r="E747">
        <v>100.58</v>
      </c>
      <c r="F747">
        <v>100.74</v>
      </c>
      <c r="G747">
        <v>7318</v>
      </c>
      <c r="H747">
        <v>0</v>
      </c>
    </row>
    <row r="748" spans="1:8" x14ac:dyDescent="0.25">
      <c r="A748" s="1">
        <v>44105</v>
      </c>
      <c r="B748">
        <v>0</v>
      </c>
      <c r="C748">
        <v>100.8</v>
      </c>
      <c r="D748">
        <v>100.8</v>
      </c>
      <c r="E748">
        <v>100.6</v>
      </c>
      <c r="F748">
        <v>100.66</v>
      </c>
      <c r="G748">
        <v>2523</v>
      </c>
      <c r="H748">
        <v>0</v>
      </c>
    </row>
    <row r="749" spans="1:8" x14ac:dyDescent="0.25">
      <c r="A749" s="1">
        <v>44106</v>
      </c>
      <c r="B749">
        <v>0</v>
      </c>
      <c r="C749">
        <v>100.66</v>
      </c>
      <c r="D749">
        <v>100.78</v>
      </c>
      <c r="E749">
        <v>100.58</v>
      </c>
      <c r="F749">
        <v>100.7</v>
      </c>
      <c r="G749">
        <v>14913</v>
      </c>
      <c r="H749">
        <v>0</v>
      </c>
    </row>
    <row r="750" spans="1:8" x14ac:dyDescent="0.25">
      <c r="A750" s="1">
        <v>44109</v>
      </c>
      <c r="B750">
        <v>0</v>
      </c>
      <c r="C750">
        <v>100.7</v>
      </c>
      <c r="D750">
        <v>100.7</v>
      </c>
      <c r="E750">
        <v>100.51</v>
      </c>
      <c r="F750">
        <v>100.67</v>
      </c>
      <c r="G750">
        <v>15117</v>
      </c>
      <c r="H750">
        <v>0</v>
      </c>
    </row>
    <row r="751" spans="1:8" x14ac:dyDescent="0.25">
      <c r="A751" s="1">
        <v>44110</v>
      </c>
      <c r="B751">
        <v>0</v>
      </c>
      <c r="C751">
        <v>100.67</v>
      </c>
      <c r="D751">
        <v>100.75</v>
      </c>
      <c r="E751">
        <v>100.59</v>
      </c>
      <c r="F751">
        <v>100.62</v>
      </c>
      <c r="G751">
        <v>13057</v>
      </c>
      <c r="H751">
        <v>0</v>
      </c>
    </row>
    <row r="752" spans="1:8" x14ac:dyDescent="0.25">
      <c r="A752" s="1">
        <v>44111</v>
      </c>
      <c r="B752">
        <v>0</v>
      </c>
      <c r="C752">
        <v>100.74</v>
      </c>
      <c r="D752">
        <v>100.74</v>
      </c>
      <c r="E752">
        <v>100.6</v>
      </c>
      <c r="F752">
        <v>100.68</v>
      </c>
      <c r="G752">
        <v>8311</v>
      </c>
      <c r="H752">
        <v>0</v>
      </c>
    </row>
    <row r="753" spans="1:8" x14ac:dyDescent="0.25">
      <c r="A753" s="1">
        <v>44112</v>
      </c>
      <c r="B753">
        <v>0</v>
      </c>
      <c r="C753">
        <v>100.75</v>
      </c>
      <c r="D753">
        <v>100.75</v>
      </c>
      <c r="E753">
        <v>100.41</v>
      </c>
      <c r="F753">
        <v>100.57</v>
      </c>
      <c r="G753">
        <v>18537</v>
      </c>
      <c r="H753">
        <v>0</v>
      </c>
    </row>
    <row r="754" spans="1:8" x14ac:dyDescent="0.25">
      <c r="A754" s="1">
        <v>44113</v>
      </c>
      <c r="B754">
        <v>0</v>
      </c>
      <c r="C754">
        <v>100.6</v>
      </c>
      <c r="D754">
        <v>100.6</v>
      </c>
      <c r="E754">
        <v>100.45</v>
      </c>
      <c r="F754">
        <v>100.6</v>
      </c>
      <c r="G754">
        <v>10599</v>
      </c>
      <c r="H754">
        <v>0</v>
      </c>
    </row>
    <row r="755" spans="1:8" x14ac:dyDescent="0.25">
      <c r="A755" s="1">
        <v>44116</v>
      </c>
      <c r="B755">
        <v>0</v>
      </c>
      <c r="C755">
        <v>100.56</v>
      </c>
      <c r="D755">
        <v>100.6</v>
      </c>
      <c r="E755">
        <v>100.45</v>
      </c>
      <c r="F755">
        <v>100.54</v>
      </c>
      <c r="G755">
        <v>66905</v>
      </c>
      <c r="H755">
        <v>0</v>
      </c>
    </row>
    <row r="756" spans="1:8" x14ac:dyDescent="0.25">
      <c r="A756" s="1">
        <v>44117</v>
      </c>
      <c r="B756">
        <v>0</v>
      </c>
      <c r="C756">
        <v>100.5</v>
      </c>
      <c r="D756">
        <v>100.6</v>
      </c>
      <c r="E756">
        <v>100</v>
      </c>
      <c r="F756">
        <v>100.49</v>
      </c>
      <c r="G756">
        <v>68110</v>
      </c>
      <c r="H756">
        <v>0</v>
      </c>
    </row>
    <row r="757" spans="1:8" x14ac:dyDescent="0.25">
      <c r="A757" s="1">
        <v>44118</v>
      </c>
      <c r="B757">
        <v>0</v>
      </c>
      <c r="C757">
        <v>100.48</v>
      </c>
      <c r="D757">
        <v>100.53</v>
      </c>
      <c r="E757">
        <v>100.41</v>
      </c>
      <c r="F757">
        <v>100.5</v>
      </c>
      <c r="G757">
        <v>25997</v>
      </c>
      <c r="H757">
        <v>0</v>
      </c>
    </row>
    <row r="758" spans="1:8" x14ac:dyDescent="0.25">
      <c r="A758" s="1">
        <v>44119</v>
      </c>
      <c r="B758">
        <v>0</v>
      </c>
      <c r="C758">
        <v>100.5</v>
      </c>
      <c r="D758">
        <v>100.56</v>
      </c>
      <c r="E758">
        <v>100.34</v>
      </c>
      <c r="F758">
        <v>100.49</v>
      </c>
      <c r="G758">
        <v>54366</v>
      </c>
      <c r="H758">
        <v>0</v>
      </c>
    </row>
    <row r="759" spans="1:8" x14ac:dyDescent="0.25">
      <c r="A759" s="1">
        <v>44120</v>
      </c>
      <c r="B759">
        <v>0</v>
      </c>
      <c r="C759">
        <v>100.56</v>
      </c>
      <c r="D759">
        <v>100.56</v>
      </c>
      <c r="E759">
        <v>100.37</v>
      </c>
      <c r="F759">
        <v>100.48</v>
      </c>
      <c r="G759">
        <v>73783</v>
      </c>
      <c r="H759">
        <v>0</v>
      </c>
    </row>
    <row r="760" spans="1:8" x14ac:dyDescent="0.25">
      <c r="A760" s="1">
        <v>44123</v>
      </c>
      <c r="B760">
        <v>0</v>
      </c>
      <c r="C760">
        <v>100.57</v>
      </c>
      <c r="D760">
        <v>100.57</v>
      </c>
      <c r="E760">
        <v>100.4</v>
      </c>
      <c r="F760">
        <v>100.45</v>
      </c>
      <c r="G760">
        <v>42047</v>
      </c>
      <c r="H760">
        <v>0</v>
      </c>
    </row>
    <row r="761" spans="1:8" x14ac:dyDescent="0.25">
      <c r="A761" s="1">
        <v>44124</v>
      </c>
      <c r="B761">
        <v>0</v>
      </c>
      <c r="C761">
        <v>100.38</v>
      </c>
      <c r="D761">
        <v>100.45</v>
      </c>
      <c r="E761">
        <v>100.31</v>
      </c>
      <c r="F761">
        <v>100.43</v>
      </c>
      <c r="G761">
        <v>31038</v>
      </c>
      <c r="H761">
        <v>0</v>
      </c>
    </row>
    <row r="762" spans="1:8" x14ac:dyDescent="0.25">
      <c r="A762" s="1">
        <v>44125</v>
      </c>
      <c r="B762">
        <v>0</v>
      </c>
      <c r="C762">
        <v>100.44</v>
      </c>
      <c r="D762">
        <v>100.48</v>
      </c>
      <c r="E762">
        <v>100.3</v>
      </c>
      <c r="F762">
        <v>100.42</v>
      </c>
      <c r="G762">
        <v>43939</v>
      </c>
      <c r="H762">
        <v>0</v>
      </c>
    </row>
    <row r="763" spans="1:8" x14ac:dyDescent="0.25">
      <c r="A763" s="1">
        <v>44126</v>
      </c>
      <c r="B763">
        <v>0</v>
      </c>
      <c r="C763">
        <v>100.24</v>
      </c>
      <c r="D763">
        <v>100.44</v>
      </c>
      <c r="E763">
        <v>100.24</v>
      </c>
      <c r="F763">
        <v>100.44</v>
      </c>
      <c r="G763">
        <v>51156</v>
      </c>
      <c r="H763">
        <v>0</v>
      </c>
    </row>
    <row r="764" spans="1:8" x14ac:dyDescent="0.25">
      <c r="A764" s="1">
        <v>44127</v>
      </c>
      <c r="B764">
        <v>0</v>
      </c>
      <c r="C764">
        <v>100.43</v>
      </c>
      <c r="D764">
        <v>100.54</v>
      </c>
      <c r="E764">
        <v>100.33</v>
      </c>
      <c r="F764">
        <v>100.44</v>
      </c>
      <c r="G764">
        <v>45626</v>
      </c>
      <c r="H764">
        <v>0</v>
      </c>
    </row>
    <row r="765" spans="1:8" x14ac:dyDescent="0.25">
      <c r="A765" s="1">
        <v>44130</v>
      </c>
      <c r="B765">
        <v>0</v>
      </c>
      <c r="C765">
        <v>100.41</v>
      </c>
      <c r="D765">
        <v>100.51</v>
      </c>
      <c r="E765">
        <v>100.36</v>
      </c>
      <c r="F765">
        <v>100.39</v>
      </c>
      <c r="G765">
        <v>99151</v>
      </c>
      <c r="H765">
        <v>0</v>
      </c>
    </row>
    <row r="766" spans="1:8" x14ac:dyDescent="0.25">
      <c r="A766" s="1">
        <v>44131</v>
      </c>
      <c r="B766">
        <v>0</v>
      </c>
      <c r="C766">
        <v>100.53</v>
      </c>
      <c r="D766">
        <v>100.53</v>
      </c>
      <c r="E766">
        <v>100.35</v>
      </c>
      <c r="F766">
        <v>100.38</v>
      </c>
      <c r="G766">
        <v>15796</v>
      </c>
      <c r="H766">
        <v>0</v>
      </c>
    </row>
    <row r="767" spans="1:8" x14ac:dyDescent="0.25">
      <c r="A767" s="1">
        <v>44132</v>
      </c>
      <c r="B767">
        <v>0</v>
      </c>
      <c r="C767">
        <v>100.38</v>
      </c>
      <c r="D767">
        <v>100.48</v>
      </c>
      <c r="E767">
        <v>100.1</v>
      </c>
      <c r="F767">
        <v>100.38</v>
      </c>
      <c r="G767">
        <v>24537</v>
      </c>
      <c r="H767">
        <v>0</v>
      </c>
    </row>
    <row r="768" spans="1:8" x14ac:dyDescent="0.25">
      <c r="A768" s="1">
        <v>44133</v>
      </c>
      <c r="B768">
        <v>0</v>
      </c>
      <c r="C768">
        <v>100.37</v>
      </c>
      <c r="D768">
        <v>100.43</v>
      </c>
      <c r="E768">
        <v>100.26</v>
      </c>
      <c r="F768">
        <v>100.33</v>
      </c>
      <c r="G768">
        <v>50257</v>
      </c>
      <c r="H768">
        <v>0</v>
      </c>
    </row>
    <row r="769" spans="1:8" x14ac:dyDescent="0.25">
      <c r="A769" s="1">
        <v>44134</v>
      </c>
      <c r="B769">
        <v>0</v>
      </c>
      <c r="C769">
        <v>100.4</v>
      </c>
      <c r="D769">
        <v>100.4</v>
      </c>
      <c r="E769">
        <v>100.3</v>
      </c>
      <c r="F769">
        <v>100.31</v>
      </c>
      <c r="G769">
        <v>25709</v>
      </c>
      <c r="H7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2" sqref="E22"/>
    </sheetView>
  </sheetViews>
  <sheetFormatPr defaultRowHeight="15" x14ac:dyDescent="0.25"/>
  <cols>
    <col min="2" max="2" width="16.5703125" customWidth="1"/>
  </cols>
  <sheetData>
    <row r="1" spans="1:7" ht="16.5" customHeight="1" thickTop="1" thickBot="1" x14ac:dyDescent="0.3">
      <c r="A1" s="25" t="s">
        <v>8</v>
      </c>
      <c r="B1" s="26"/>
      <c r="C1" s="26"/>
      <c r="D1" s="26"/>
      <c r="E1" s="27"/>
      <c r="F1" s="25" t="s">
        <v>9</v>
      </c>
      <c r="G1" s="26"/>
    </row>
    <row r="2" spans="1:7" ht="15.75" thickTop="1" x14ac:dyDescent="0.25">
      <c r="A2" s="28" t="s">
        <v>10</v>
      </c>
      <c r="B2" s="28" t="s">
        <v>11</v>
      </c>
      <c r="C2" s="28" t="s">
        <v>12</v>
      </c>
      <c r="D2" s="2" t="s">
        <v>13</v>
      </c>
      <c r="E2" s="2" t="s">
        <v>15</v>
      </c>
      <c r="F2" s="2" t="s">
        <v>13</v>
      </c>
      <c r="G2" s="2" t="s">
        <v>15</v>
      </c>
    </row>
    <row r="3" spans="1:7" ht="24.75" thickBot="1" x14ac:dyDescent="0.3">
      <c r="A3" s="29"/>
      <c r="B3" s="29"/>
      <c r="C3" s="29"/>
      <c r="D3" s="3" t="s">
        <v>14</v>
      </c>
      <c r="E3" s="3" t="s">
        <v>16</v>
      </c>
      <c r="F3" s="3" t="s">
        <v>14</v>
      </c>
      <c r="G3" s="3" t="s">
        <v>16</v>
      </c>
    </row>
    <row r="4" spans="1:7" ht="26.25" thickBot="1" x14ac:dyDescent="0.3">
      <c r="A4" s="4">
        <v>1</v>
      </c>
      <c r="B4" s="16">
        <v>43203</v>
      </c>
      <c r="C4" s="5" t="s">
        <v>17</v>
      </c>
      <c r="D4" s="5" t="s">
        <v>18</v>
      </c>
      <c r="E4" s="5" t="s">
        <v>19</v>
      </c>
      <c r="F4" s="5"/>
      <c r="G4" s="5"/>
    </row>
    <row r="5" spans="1:7" ht="26.25" thickBot="1" x14ac:dyDescent="0.3">
      <c r="A5" s="4">
        <v>2</v>
      </c>
      <c r="B5" s="16">
        <v>43385</v>
      </c>
      <c r="C5" s="5" t="s">
        <v>17</v>
      </c>
      <c r="D5" s="5" t="s">
        <v>18</v>
      </c>
      <c r="E5" s="5" t="s">
        <v>19</v>
      </c>
      <c r="F5" s="5"/>
      <c r="G5" s="5"/>
    </row>
    <row r="6" spans="1:7" ht="26.25" thickBot="1" x14ac:dyDescent="0.3">
      <c r="A6" s="4">
        <v>3</v>
      </c>
      <c r="B6" s="16">
        <v>43567</v>
      </c>
      <c r="C6" s="5" t="s">
        <v>17</v>
      </c>
      <c r="D6" s="5" t="s">
        <v>18</v>
      </c>
      <c r="E6" s="5" t="s">
        <v>19</v>
      </c>
      <c r="F6" s="5"/>
      <c r="G6" s="5"/>
    </row>
    <row r="7" spans="1:7" ht="26.25" thickBot="1" x14ac:dyDescent="0.3">
      <c r="A7" s="4">
        <v>4</v>
      </c>
      <c r="B7" s="16">
        <v>43749</v>
      </c>
      <c r="C7" s="5" t="s">
        <v>17</v>
      </c>
      <c r="D7" s="5" t="s">
        <v>18</v>
      </c>
      <c r="E7" s="5" t="s">
        <v>19</v>
      </c>
      <c r="F7" s="5"/>
      <c r="G7" s="5"/>
    </row>
    <row r="8" spans="1:7" ht="26.25" thickBot="1" x14ac:dyDescent="0.3">
      <c r="A8" s="4">
        <v>5</v>
      </c>
      <c r="B8" s="16">
        <v>43931</v>
      </c>
      <c r="C8" s="5" t="s">
        <v>17</v>
      </c>
      <c r="D8" s="5" t="s">
        <v>18</v>
      </c>
      <c r="E8" s="5" t="s">
        <v>19</v>
      </c>
      <c r="F8" s="5"/>
      <c r="G8" s="5"/>
    </row>
    <row r="9" spans="1:7" ht="26.25" thickBot="1" x14ac:dyDescent="0.3">
      <c r="A9" s="4">
        <v>6</v>
      </c>
      <c r="B9" s="16">
        <v>44113</v>
      </c>
      <c r="C9" s="5" t="s">
        <v>17</v>
      </c>
      <c r="D9" s="5" t="s">
        <v>18</v>
      </c>
      <c r="E9" s="5" t="s">
        <v>19</v>
      </c>
      <c r="F9" s="5"/>
      <c r="G9" s="5"/>
    </row>
    <row r="10" spans="1:7" ht="28.5" customHeight="1" thickBot="1" x14ac:dyDescent="0.3">
      <c r="A10" s="4">
        <v>7</v>
      </c>
      <c r="B10" s="16">
        <v>44173</v>
      </c>
      <c r="C10" s="5" t="s">
        <v>17</v>
      </c>
      <c r="D10" s="5" t="s">
        <v>20</v>
      </c>
      <c r="E10" s="5" t="s">
        <v>21</v>
      </c>
      <c r="F10" s="5" t="s">
        <v>22</v>
      </c>
      <c r="G10" s="5" t="s">
        <v>23</v>
      </c>
    </row>
    <row r="11" spans="1:7" x14ac:dyDescent="0.25">
      <c r="A11" s="6"/>
      <c r="B11" s="30"/>
    </row>
    <row r="12" spans="1:7" x14ac:dyDescent="0.25">
      <c r="B12" s="16">
        <v>44173</v>
      </c>
    </row>
    <row r="13" spans="1:7" x14ac:dyDescent="0.25">
      <c r="B13" s="16">
        <v>44113</v>
      </c>
    </row>
    <row r="14" spans="1:7" x14ac:dyDescent="0.25">
      <c r="B14" s="16">
        <v>43931</v>
      </c>
    </row>
    <row r="15" spans="1:7" x14ac:dyDescent="0.25">
      <c r="B15" s="16">
        <v>43749</v>
      </c>
    </row>
    <row r="16" spans="1:7" x14ac:dyDescent="0.25">
      <c r="B16" s="16">
        <v>43567</v>
      </c>
    </row>
    <row r="17" spans="2:2" x14ac:dyDescent="0.25">
      <c r="B17" s="16">
        <v>43385</v>
      </c>
    </row>
    <row r="18" spans="2:2" x14ac:dyDescent="0.25">
      <c r="B18" s="16">
        <v>43203</v>
      </c>
    </row>
  </sheetData>
  <mergeCells count="6">
    <mergeCell ref="B11"/>
    <mergeCell ref="A1:E1"/>
    <mergeCell ref="A2:A3"/>
    <mergeCell ref="B2:B3"/>
    <mergeCell ref="C2:C3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0"/>
  <sheetViews>
    <sheetView topLeftCell="D1" workbookViewId="0">
      <selection activeCell="G8" sqref="G8"/>
    </sheetView>
  </sheetViews>
  <sheetFormatPr defaultRowHeight="15" x14ac:dyDescent="0.25"/>
  <cols>
    <col min="1" max="1" width="10.140625" style="1" bestFit="1" customWidth="1"/>
    <col min="2" max="2" width="12.5703125" bestFit="1" customWidth="1"/>
    <col min="3" max="3" width="12.28515625" bestFit="1" customWidth="1"/>
    <col min="4" max="4" width="18.140625" bestFit="1" customWidth="1"/>
    <col min="5" max="6" width="23.140625" style="24" customWidth="1"/>
    <col min="7" max="7" width="23.42578125" style="1" bestFit="1" customWidth="1"/>
    <col min="8" max="8" width="23.42578125" style="1" customWidth="1"/>
    <col min="9" max="9" width="9.140625" style="24"/>
    <col min="10" max="10" width="12.7109375" style="24" bestFit="1" customWidth="1"/>
    <col min="11" max="11" width="20" bestFit="1" customWidth="1"/>
    <col min="12" max="12" width="32.28515625" bestFit="1" customWidth="1"/>
    <col min="13" max="13" width="27.28515625" style="24" bestFit="1" customWidth="1"/>
    <col min="14" max="14" width="15" style="24" customWidth="1"/>
    <col min="15" max="15" width="12.7109375" bestFit="1" customWidth="1"/>
  </cols>
  <sheetData>
    <row r="1" spans="1:15" ht="15.75" x14ac:dyDescent="0.25">
      <c r="A1" s="19" t="s">
        <v>24</v>
      </c>
      <c r="B1" s="7" t="s">
        <v>25</v>
      </c>
      <c r="C1" s="8" t="s">
        <v>26</v>
      </c>
      <c r="D1" s="8" t="s">
        <v>29</v>
      </c>
      <c r="E1" s="23" t="s">
        <v>37</v>
      </c>
      <c r="F1" s="23" t="s">
        <v>38</v>
      </c>
      <c r="G1" s="18" t="s">
        <v>36</v>
      </c>
      <c r="H1" s="18" t="s">
        <v>39</v>
      </c>
      <c r="I1" s="23" t="s">
        <v>40</v>
      </c>
      <c r="J1" s="23" t="s">
        <v>41</v>
      </c>
      <c r="K1" s="23" t="s">
        <v>42</v>
      </c>
      <c r="L1" s="23" t="s">
        <v>43</v>
      </c>
      <c r="M1" s="23" t="s">
        <v>44</v>
      </c>
      <c r="N1" s="23" t="s">
        <v>45</v>
      </c>
      <c r="O1" s="23" t="s">
        <v>46</v>
      </c>
    </row>
    <row r="2" spans="1:15" x14ac:dyDescent="0.25">
      <c r="A2" s="20">
        <v>43021</v>
      </c>
      <c r="B2" s="9">
        <v>290</v>
      </c>
      <c r="C2" t="s">
        <v>27</v>
      </c>
      <c r="D2">
        <f>IF(C2="Покупка",B2,-B2)</f>
        <v>290</v>
      </c>
      <c r="E2" s="24">
        <f t="shared" ref="E2:E65" si="0">VLOOKUP(A2,Котировки,3,0)</f>
        <v>101</v>
      </c>
      <c r="F2" s="24">
        <f t="shared" ref="F2:F65" si="1">VLOOKUP(A2,Котировки,6,0)</f>
        <v>100.45</v>
      </c>
      <c r="G2" s="1">
        <f t="shared" ref="G2:G65" si="2">IFERROR(INDEX(Даты_выплат,MATCH(A2,Даты_выплат+1,1)),43021)</f>
        <v>43021</v>
      </c>
      <c r="H2" s="1">
        <f t="shared" ref="H2:H65" si="3">INDEX(выплаты,MATCH(A2,выплаты,-1))</f>
        <v>43203</v>
      </c>
      <c r="I2" s="24">
        <f>(A2-G2)/365*8%*1000</f>
        <v>0</v>
      </c>
      <c r="J2" s="24">
        <f>IF(C2="Покупка",B2*(-E2+I2),B2*(F2-I2))</f>
        <v>-29290</v>
      </c>
      <c r="K2">
        <f>SUM($D$2:D2)</f>
        <v>290</v>
      </c>
      <c r="L2" s="24">
        <f>SUM($J$2:J2)</f>
        <v>-29290</v>
      </c>
      <c r="M2" s="24">
        <f>IF(C2="",K2*I2,0)</f>
        <v>0</v>
      </c>
      <c r="N2" s="24">
        <f>J2/POWER(1+0.05/365,A2-43021)</f>
        <v>-29290</v>
      </c>
      <c r="O2" s="24">
        <f>SUM($N$2:N2)</f>
        <v>-29290</v>
      </c>
    </row>
    <row r="3" spans="1:15" x14ac:dyDescent="0.25">
      <c r="A3" s="20">
        <v>43021</v>
      </c>
      <c r="B3" s="9">
        <v>90</v>
      </c>
      <c r="C3" t="s">
        <v>27</v>
      </c>
      <c r="D3">
        <f t="shared" ref="D3:D66" si="4">IF(C3="Покупка",B3,-B3)</f>
        <v>90</v>
      </c>
      <c r="E3" s="24">
        <f t="shared" si="0"/>
        <v>101</v>
      </c>
      <c r="F3" s="24">
        <f t="shared" si="1"/>
        <v>100.45</v>
      </c>
      <c r="G3" s="1">
        <f t="shared" si="2"/>
        <v>43021</v>
      </c>
      <c r="H3" s="1">
        <f t="shared" si="3"/>
        <v>43203</v>
      </c>
      <c r="I3" s="24">
        <f t="shared" ref="I3:I66" si="5">(A3-G3)/365*8%*1000</f>
        <v>0</v>
      </c>
      <c r="J3" s="24">
        <f t="shared" ref="J3:J66" si="6">IF(C3="Покупка",B3*(-E3+I3),B3*(F3-I3))</f>
        <v>-9090</v>
      </c>
      <c r="K3">
        <f>SUM($D$2:D3)</f>
        <v>380</v>
      </c>
      <c r="L3" s="24">
        <f>SUM($J$2:J3)</f>
        <v>-38380</v>
      </c>
      <c r="M3" s="24">
        <f t="shared" ref="M3:M66" si="7">IF(C3="",K3*I3,0)</f>
        <v>0</v>
      </c>
      <c r="N3" s="24">
        <f t="shared" ref="N3:N66" si="8">J3/POWER(1+0.05/365,A3-43021)</f>
        <v>-9090</v>
      </c>
      <c r="O3" s="24">
        <f>SUM($N$2:N3)</f>
        <v>-38380</v>
      </c>
    </row>
    <row r="4" spans="1:15" x14ac:dyDescent="0.25">
      <c r="A4" s="20">
        <v>43026</v>
      </c>
      <c r="B4" s="9">
        <v>380</v>
      </c>
      <c r="C4" t="s">
        <v>27</v>
      </c>
      <c r="D4">
        <f t="shared" si="4"/>
        <v>380</v>
      </c>
      <c r="E4" s="24">
        <f t="shared" si="0"/>
        <v>99.74</v>
      </c>
      <c r="F4" s="24">
        <f t="shared" si="1"/>
        <v>100.85</v>
      </c>
      <c r="G4" s="1">
        <f t="shared" si="2"/>
        <v>43021</v>
      </c>
      <c r="H4" s="1">
        <f t="shared" si="3"/>
        <v>43203</v>
      </c>
      <c r="I4" s="24">
        <f t="shared" si="5"/>
        <v>1.095890410958904</v>
      </c>
      <c r="J4" s="24">
        <f t="shared" si="6"/>
        <v>-37484.761643835613</v>
      </c>
      <c r="K4">
        <f>SUM($D$2:D4)</f>
        <v>760</v>
      </c>
      <c r="L4" s="24">
        <f>SUM($J$2:J4)</f>
        <v>-75864.761643835605</v>
      </c>
      <c r="M4" s="24">
        <f t="shared" si="7"/>
        <v>0</v>
      </c>
      <c r="N4" s="24">
        <f t="shared" si="8"/>
        <v>-37459.097697349469</v>
      </c>
      <c r="O4" s="24">
        <f>SUM($N$2:N4)</f>
        <v>-75839.097697349469</v>
      </c>
    </row>
    <row r="5" spans="1:15" x14ac:dyDescent="0.25">
      <c r="A5" s="20">
        <v>43027</v>
      </c>
      <c r="B5" s="9">
        <v>570</v>
      </c>
      <c r="C5" t="s">
        <v>27</v>
      </c>
      <c r="D5">
        <f t="shared" si="4"/>
        <v>570</v>
      </c>
      <c r="E5" s="24">
        <f t="shared" si="0"/>
        <v>100.71</v>
      </c>
      <c r="F5" s="24">
        <f t="shared" si="1"/>
        <v>101.05</v>
      </c>
      <c r="G5" s="1">
        <f t="shared" si="2"/>
        <v>43021</v>
      </c>
      <c r="H5" s="1">
        <f t="shared" si="3"/>
        <v>43203</v>
      </c>
      <c r="I5" s="24">
        <f t="shared" si="5"/>
        <v>1.3150684931506849</v>
      </c>
      <c r="J5" s="24">
        <f t="shared" si="6"/>
        <v>-56655.110958904101</v>
      </c>
      <c r="K5">
        <f>SUM($D$2:D5)</f>
        <v>1330</v>
      </c>
      <c r="L5" s="24">
        <f>SUM($J$2:J5)</f>
        <v>-132519.87260273972</v>
      </c>
      <c r="M5" s="24">
        <f t="shared" si="7"/>
        <v>0</v>
      </c>
      <c r="N5" s="24">
        <f t="shared" si="8"/>
        <v>-56608.567432217125</v>
      </c>
      <c r="O5" s="24">
        <f>SUM($N$2:N5)</f>
        <v>-132447.66512956659</v>
      </c>
    </row>
    <row r="6" spans="1:15" x14ac:dyDescent="0.25">
      <c r="A6" s="20">
        <v>43028</v>
      </c>
      <c r="B6" s="9">
        <v>490</v>
      </c>
      <c r="C6" t="s">
        <v>28</v>
      </c>
      <c r="D6">
        <f t="shared" si="4"/>
        <v>-490</v>
      </c>
      <c r="E6" s="24">
        <f t="shared" si="0"/>
        <v>101.1</v>
      </c>
      <c r="F6" s="24">
        <f t="shared" si="1"/>
        <v>101.15</v>
      </c>
      <c r="G6" s="1">
        <f t="shared" si="2"/>
        <v>43021</v>
      </c>
      <c r="H6" s="1">
        <f t="shared" si="3"/>
        <v>43203</v>
      </c>
      <c r="I6" s="24">
        <f t="shared" si="5"/>
        <v>1.5342465753424659</v>
      </c>
      <c r="J6" s="24">
        <f t="shared" si="6"/>
        <v>48811.719178082196</v>
      </c>
      <c r="K6">
        <f>SUM($D$2:D6)</f>
        <v>840</v>
      </c>
      <c r="L6" s="24">
        <f>SUM($J$2:J6)</f>
        <v>-83708.153424657532</v>
      </c>
      <c r="M6" s="24">
        <f t="shared" si="7"/>
        <v>0</v>
      </c>
      <c r="N6" s="24">
        <f t="shared" si="8"/>
        <v>48764.93905642075</v>
      </c>
      <c r="O6" s="24">
        <f>SUM($N$2:N6)</f>
        <v>-83682.726073145837</v>
      </c>
    </row>
    <row r="7" spans="1:15" x14ac:dyDescent="0.25">
      <c r="A7" s="20">
        <v>43028</v>
      </c>
      <c r="B7" s="9">
        <v>800</v>
      </c>
      <c r="C7" t="s">
        <v>28</v>
      </c>
      <c r="D7">
        <f t="shared" si="4"/>
        <v>-800</v>
      </c>
      <c r="E7" s="24">
        <f t="shared" si="0"/>
        <v>101.1</v>
      </c>
      <c r="F7" s="24">
        <f t="shared" si="1"/>
        <v>101.15</v>
      </c>
      <c r="G7" s="1">
        <f t="shared" si="2"/>
        <v>43021</v>
      </c>
      <c r="H7" s="1">
        <f t="shared" si="3"/>
        <v>43203</v>
      </c>
      <c r="I7" s="24">
        <f t="shared" si="5"/>
        <v>1.5342465753424659</v>
      </c>
      <c r="J7" s="24">
        <f t="shared" si="6"/>
        <v>79692.602739726033</v>
      </c>
      <c r="K7">
        <f>SUM($D$2:D7)</f>
        <v>40</v>
      </c>
      <c r="L7" s="24">
        <f>SUM($J$2:J7)</f>
        <v>-4015.5506849314988</v>
      </c>
      <c r="M7" s="24">
        <f t="shared" si="7"/>
        <v>0</v>
      </c>
      <c r="N7" s="24">
        <f t="shared" si="8"/>
        <v>79616.227030891023</v>
      </c>
      <c r="O7" s="24">
        <f>SUM($N$2:N7)</f>
        <v>-4066.4990422548144</v>
      </c>
    </row>
    <row r="8" spans="1:15" x14ac:dyDescent="0.25">
      <c r="A8" s="20">
        <v>43028</v>
      </c>
      <c r="B8" s="9">
        <v>260</v>
      </c>
      <c r="C8" t="s">
        <v>27</v>
      </c>
      <c r="D8">
        <f t="shared" si="4"/>
        <v>260</v>
      </c>
      <c r="E8" s="24">
        <f t="shared" si="0"/>
        <v>101.1</v>
      </c>
      <c r="F8" s="24">
        <f t="shared" si="1"/>
        <v>101.15</v>
      </c>
      <c r="G8" s="1">
        <f t="shared" si="2"/>
        <v>43021</v>
      </c>
      <c r="H8" s="1">
        <f t="shared" si="3"/>
        <v>43203</v>
      </c>
      <c r="I8" s="24">
        <f t="shared" si="5"/>
        <v>1.5342465753424659</v>
      </c>
      <c r="J8" s="24">
        <f t="shared" si="6"/>
        <v>-25887.095890410958</v>
      </c>
      <c r="K8">
        <f>SUM($D$2:D8)</f>
        <v>300</v>
      </c>
      <c r="L8" s="24">
        <f>SUM($J$2:J8)</f>
        <v>-29902.646575342456</v>
      </c>
      <c r="M8" s="24">
        <f t="shared" si="7"/>
        <v>0</v>
      </c>
      <c r="N8" s="24">
        <f t="shared" si="8"/>
        <v>-25862.286243965256</v>
      </c>
      <c r="O8" s="24">
        <f>SUM($N$2:N8)</f>
        <v>-29928.785286220071</v>
      </c>
    </row>
    <row r="9" spans="1:15" x14ac:dyDescent="0.25">
      <c r="A9" s="20">
        <v>43031</v>
      </c>
      <c r="B9" s="9">
        <v>230</v>
      </c>
      <c r="C9" t="s">
        <v>27</v>
      </c>
      <c r="D9">
        <f t="shared" si="4"/>
        <v>230</v>
      </c>
      <c r="E9" s="24">
        <f t="shared" si="0"/>
        <v>100.91</v>
      </c>
      <c r="F9" s="24">
        <f t="shared" si="1"/>
        <v>101.03</v>
      </c>
      <c r="G9" s="1">
        <f t="shared" si="2"/>
        <v>43021</v>
      </c>
      <c r="H9" s="1">
        <f t="shared" si="3"/>
        <v>43203</v>
      </c>
      <c r="I9" s="24">
        <f t="shared" si="5"/>
        <v>2.1917808219178081</v>
      </c>
      <c r="J9" s="24">
        <f t="shared" si="6"/>
        <v>-22705.190410958905</v>
      </c>
      <c r="K9">
        <f>SUM($D$2:D9)</f>
        <v>530</v>
      </c>
      <c r="L9" s="24">
        <f>SUM($J$2:J9)</f>
        <v>-52607.836986301365</v>
      </c>
      <c r="M9" s="24">
        <f t="shared" si="7"/>
        <v>0</v>
      </c>
      <c r="N9" s="24">
        <f t="shared" si="8"/>
        <v>-22674.11083132881</v>
      </c>
      <c r="O9" s="24">
        <f>SUM($N$2:N9)</f>
        <v>-52602.89611754888</v>
      </c>
    </row>
    <row r="10" spans="1:15" x14ac:dyDescent="0.25">
      <c r="A10" s="20">
        <v>43032</v>
      </c>
      <c r="B10" s="9">
        <v>410</v>
      </c>
      <c r="C10" t="s">
        <v>27</v>
      </c>
      <c r="D10">
        <f t="shared" si="4"/>
        <v>410</v>
      </c>
      <c r="E10" s="24">
        <f t="shared" si="0"/>
        <v>101.21</v>
      </c>
      <c r="F10" s="24">
        <f t="shared" si="1"/>
        <v>101.09</v>
      </c>
      <c r="G10" s="1">
        <f t="shared" si="2"/>
        <v>43021</v>
      </c>
      <c r="H10" s="1">
        <f t="shared" si="3"/>
        <v>43203</v>
      </c>
      <c r="I10" s="24">
        <f t="shared" si="5"/>
        <v>2.4109589041095894</v>
      </c>
      <c r="J10" s="24">
        <f t="shared" si="6"/>
        <v>-40507.606849315067</v>
      </c>
      <c r="K10">
        <f>SUM($D$2:D10)</f>
        <v>940</v>
      </c>
      <c r="L10" s="24">
        <f>SUM($J$2:J10)</f>
        <v>-93115.443835616432</v>
      </c>
      <c r="M10" s="24">
        <f t="shared" si="7"/>
        <v>0</v>
      </c>
      <c r="N10" s="24">
        <f t="shared" si="8"/>
        <v>-40446.618128838512</v>
      </c>
      <c r="O10" s="24">
        <f>SUM($N$2:N10)</f>
        <v>-93049.514246387393</v>
      </c>
    </row>
    <row r="11" spans="1:15" x14ac:dyDescent="0.25">
      <c r="A11" s="20">
        <v>43032</v>
      </c>
      <c r="B11" s="9">
        <v>390</v>
      </c>
      <c r="C11" t="s">
        <v>28</v>
      </c>
      <c r="D11">
        <f t="shared" si="4"/>
        <v>-390</v>
      </c>
      <c r="E11" s="24">
        <f t="shared" si="0"/>
        <v>101.21</v>
      </c>
      <c r="F11" s="24">
        <f t="shared" si="1"/>
        <v>101.09</v>
      </c>
      <c r="G11" s="1">
        <f t="shared" si="2"/>
        <v>43021</v>
      </c>
      <c r="H11" s="1">
        <f t="shared" si="3"/>
        <v>43203</v>
      </c>
      <c r="I11" s="24">
        <f t="shared" si="5"/>
        <v>2.4109589041095894</v>
      </c>
      <c r="J11" s="24">
        <f t="shared" si="6"/>
        <v>38484.826027397263</v>
      </c>
      <c r="K11">
        <f>SUM($D$2:D11)</f>
        <v>550</v>
      </c>
      <c r="L11" s="24">
        <f>SUM($J$2:J11)</f>
        <v>-54630.617808219169</v>
      </c>
      <c r="M11" s="24">
        <f t="shared" si="7"/>
        <v>0</v>
      </c>
      <c r="N11" s="24">
        <f t="shared" si="8"/>
        <v>38426.882829076392</v>
      </c>
      <c r="O11" s="24">
        <f>SUM($N$2:N11)</f>
        <v>-54622.631417311</v>
      </c>
    </row>
    <row r="12" spans="1:15" x14ac:dyDescent="0.25">
      <c r="A12" s="20">
        <v>43035</v>
      </c>
      <c r="B12" s="9">
        <v>90</v>
      </c>
      <c r="C12" t="s">
        <v>27</v>
      </c>
      <c r="D12">
        <f t="shared" si="4"/>
        <v>90</v>
      </c>
      <c r="E12" s="24">
        <f t="shared" si="0"/>
        <v>101.28</v>
      </c>
      <c r="F12" s="24">
        <f t="shared" si="1"/>
        <v>101.08</v>
      </c>
      <c r="G12" s="1">
        <f t="shared" si="2"/>
        <v>43021</v>
      </c>
      <c r="H12" s="1">
        <f t="shared" si="3"/>
        <v>43203</v>
      </c>
      <c r="I12" s="24">
        <f t="shared" si="5"/>
        <v>3.0684931506849318</v>
      </c>
      <c r="J12" s="24">
        <f t="shared" si="6"/>
        <v>-8839.0356164383556</v>
      </c>
      <c r="K12">
        <f>SUM($D$2:D12)</f>
        <v>640</v>
      </c>
      <c r="L12" s="24">
        <f>SUM($J$2:J12)</f>
        <v>-63469.653424657525</v>
      </c>
      <c r="M12" s="24">
        <f t="shared" si="7"/>
        <v>0</v>
      </c>
      <c r="N12" s="24">
        <f t="shared" si="8"/>
        <v>-8822.1014445688088</v>
      </c>
      <c r="O12" s="24">
        <f>SUM($N$2:N12)</f>
        <v>-63444.732861879806</v>
      </c>
    </row>
    <row r="13" spans="1:15" x14ac:dyDescent="0.25">
      <c r="A13" s="20">
        <v>43035</v>
      </c>
      <c r="B13" s="9">
        <v>100</v>
      </c>
      <c r="C13" t="s">
        <v>28</v>
      </c>
      <c r="D13">
        <f t="shared" si="4"/>
        <v>-100</v>
      </c>
      <c r="E13" s="24">
        <f t="shared" si="0"/>
        <v>101.28</v>
      </c>
      <c r="F13" s="24">
        <f t="shared" si="1"/>
        <v>101.08</v>
      </c>
      <c r="G13" s="1">
        <f t="shared" si="2"/>
        <v>43021</v>
      </c>
      <c r="H13" s="1">
        <f t="shared" si="3"/>
        <v>43203</v>
      </c>
      <c r="I13" s="24">
        <f t="shared" si="5"/>
        <v>3.0684931506849318</v>
      </c>
      <c r="J13" s="24">
        <f t="shared" si="6"/>
        <v>9801.1506849315065</v>
      </c>
      <c r="K13">
        <f>SUM($D$2:D13)</f>
        <v>540</v>
      </c>
      <c r="L13" s="24">
        <f>SUM($J$2:J13)</f>
        <v>-53668.50273972602</v>
      </c>
      <c r="M13" s="24">
        <f t="shared" si="7"/>
        <v>0</v>
      </c>
      <c r="N13" s="24">
        <f t="shared" si="8"/>
        <v>9782.3732551959274</v>
      </c>
      <c r="O13" s="24">
        <f>SUM($N$2:N13)</f>
        <v>-53662.35960668388</v>
      </c>
    </row>
    <row r="14" spans="1:15" x14ac:dyDescent="0.25">
      <c r="A14" s="20">
        <v>43041</v>
      </c>
      <c r="B14" s="9">
        <v>700</v>
      </c>
      <c r="C14" t="s">
        <v>27</v>
      </c>
      <c r="D14">
        <f t="shared" si="4"/>
        <v>700</v>
      </c>
      <c r="E14" s="24">
        <f t="shared" si="0"/>
        <v>101.2</v>
      </c>
      <c r="F14" s="24">
        <f t="shared" si="1"/>
        <v>101.1</v>
      </c>
      <c r="G14" s="1">
        <f t="shared" si="2"/>
        <v>43021</v>
      </c>
      <c r="H14" s="1">
        <f t="shared" si="3"/>
        <v>43203</v>
      </c>
      <c r="I14" s="24">
        <f t="shared" si="5"/>
        <v>4.3835616438356162</v>
      </c>
      <c r="J14" s="24">
        <f t="shared" si="6"/>
        <v>-67771.506849315061</v>
      </c>
      <c r="K14">
        <f>SUM($D$2:D14)</f>
        <v>1240</v>
      </c>
      <c r="L14" s="24">
        <f>SUM($J$2:J14)</f>
        <v>-121440.00958904109</v>
      </c>
      <c r="M14" s="24">
        <f t="shared" si="7"/>
        <v>0</v>
      </c>
      <c r="N14" s="24">
        <f t="shared" si="8"/>
        <v>-67586.098287308996</v>
      </c>
      <c r="O14" s="24">
        <f>SUM($N$2:N14)</f>
        <v>-121248.45789399288</v>
      </c>
    </row>
    <row r="15" spans="1:15" x14ac:dyDescent="0.25">
      <c r="A15" s="20">
        <v>43042</v>
      </c>
      <c r="B15" s="9">
        <v>330</v>
      </c>
      <c r="C15" t="s">
        <v>28</v>
      </c>
      <c r="D15">
        <f t="shared" si="4"/>
        <v>-330</v>
      </c>
      <c r="E15" s="24">
        <f t="shared" si="0"/>
        <v>101.25</v>
      </c>
      <c r="F15" s="24">
        <f t="shared" si="1"/>
        <v>101.24</v>
      </c>
      <c r="G15" s="1">
        <f t="shared" si="2"/>
        <v>43021</v>
      </c>
      <c r="H15" s="1">
        <f t="shared" si="3"/>
        <v>43203</v>
      </c>
      <c r="I15" s="24">
        <f t="shared" si="5"/>
        <v>4.6027397260273979</v>
      </c>
      <c r="J15" s="24">
        <f t="shared" si="6"/>
        <v>31890.295890410958</v>
      </c>
      <c r="K15">
        <f>SUM($D$2:D15)</f>
        <v>910</v>
      </c>
      <c r="L15" s="24">
        <f>SUM($J$2:J15)</f>
        <v>-89549.713698630134</v>
      </c>
      <c r="M15" s="24">
        <f t="shared" si="7"/>
        <v>0</v>
      </c>
      <c r="N15" s="24">
        <f t="shared" si="8"/>
        <v>31798.69477515548</v>
      </c>
      <c r="O15" s="24">
        <f>SUM($N$2:N15)</f>
        <v>-89449.763118837393</v>
      </c>
    </row>
    <row r="16" spans="1:15" x14ac:dyDescent="0.25">
      <c r="A16" s="20">
        <v>43042</v>
      </c>
      <c r="B16" s="9">
        <v>470</v>
      </c>
      <c r="C16" t="s">
        <v>28</v>
      </c>
      <c r="D16">
        <f t="shared" si="4"/>
        <v>-470</v>
      </c>
      <c r="E16" s="24">
        <f t="shared" si="0"/>
        <v>101.25</v>
      </c>
      <c r="F16" s="24">
        <f t="shared" si="1"/>
        <v>101.24</v>
      </c>
      <c r="G16" s="1">
        <f t="shared" si="2"/>
        <v>43021</v>
      </c>
      <c r="H16" s="1">
        <f t="shared" si="3"/>
        <v>43203</v>
      </c>
      <c r="I16" s="24">
        <f t="shared" si="5"/>
        <v>4.6027397260273979</v>
      </c>
      <c r="J16" s="24">
        <f t="shared" si="6"/>
        <v>45419.512328767123</v>
      </c>
      <c r="K16">
        <f>SUM($D$2:D16)</f>
        <v>440</v>
      </c>
      <c r="L16" s="24">
        <f>SUM($J$2:J16)</f>
        <v>-44130.201369863011</v>
      </c>
      <c r="M16" s="24">
        <f t="shared" si="7"/>
        <v>0</v>
      </c>
      <c r="N16" s="24">
        <f t="shared" si="8"/>
        <v>45289.050134312347</v>
      </c>
      <c r="O16" s="24">
        <f>SUM($N$2:N16)</f>
        <v>-44160.712984525046</v>
      </c>
    </row>
    <row r="17" spans="1:15" x14ac:dyDescent="0.25">
      <c r="A17" s="20">
        <v>43046</v>
      </c>
      <c r="B17" s="9">
        <v>150</v>
      </c>
      <c r="C17" t="s">
        <v>27</v>
      </c>
      <c r="D17">
        <f t="shared" si="4"/>
        <v>150</v>
      </c>
      <c r="E17" s="24">
        <f t="shared" si="0"/>
        <v>101.25</v>
      </c>
      <c r="F17" s="24">
        <f t="shared" si="1"/>
        <v>101.15</v>
      </c>
      <c r="G17" s="1">
        <f t="shared" si="2"/>
        <v>43021</v>
      </c>
      <c r="H17" s="1">
        <f t="shared" si="3"/>
        <v>43203</v>
      </c>
      <c r="I17" s="24">
        <f t="shared" si="5"/>
        <v>5.4794520547945202</v>
      </c>
      <c r="J17" s="24">
        <f t="shared" si="6"/>
        <v>-14365.582191780823</v>
      </c>
      <c r="K17">
        <f>SUM($D$2:D17)</f>
        <v>590</v>
      </c>
      <c r="L17" s="24">
        <f>SUM($J$2:J17)</f>
        <v>-58495.783561643831</v>
      </c>
      <c r="M17" s="24">
        <f t="shared" si="7"/>
        <v>0</v>
      </c>
      <c r="N17" s="24">
        <f t="shared" si="8"/>
        <v>-14316.472496034095</v>
      </c>
      <c r="O17" s="24">
        <f>SUM($N$2:N17)</f>
        <v>-58477.185480559143</v>
      </c>
    </row>
    <row r="18" spans="1:15" x14ac:dyDescent="0.25">
      <c r="A18" s="20">
        <v>43046</v>
      </c>
      <c r="B18" s="9">
        <v>90</v>
      </c>
      <c r="C18" t="s">
        <v>27</v>
      </c>
      <c r="D18">
        <f t="shared" si="4"/>
        <v>90</v>
      </c>
      <c r="E18" s="24">
        <f t="shared" si="0"/>
        <v>101.25</v>
      </c>
      <c r="F18" s="24">
        <f t="shared" si="1"/>
        <v>101.15</v>
      </c>
      <c r="G18" s="1">
        <f t="shared" si="2"/>
        <v>43021</v>
      </c>
      <c r="H18" s="1">
        <f t="shared" si="3"/>
        <v>43203</v>
      </c>
      <c r="I18" s="24">
        <f t="shared" si="5"/>
        <v>5.4794520547945202</v>
      </c>
      <c r="J18" s="24">
        <f t="shared" si="6"/>
        <v>-8619.3493150684935</v>
      </c>
      <c r="K18">
        <f>SUM($D$2:D18)</f>
        <v>680</v>
      </c>
      <c r="L18" s="24">
        <f>SUM($J$2:J18)</f>
        <v>-67115.13287671232</v>
      </c>
      <c r="M18" s="24">
        <f t="shared" si="7"/>
        <v>0</v>
      </c>
      <c r="N18" s="24">
        <f t="shared" si="8"/>
        <v>-8589.883497620458</v>
      </c>
      <c r="O18" s="24">
        <f>SUM($N$2:N18)</f>
        <v>-67067.068978179595</v>
      </c>
    </row>
    <row r="19" spans="1:15" x14ac:dyDescent="0.25">
      <c r="A19" s="20">
        <v>43049</v>
      </c>
      <c r="B19" s="9">
        <v>30</v>
      </c>
      <c r="C19" t="s">
        <v>27</v>
      </c>
      <c r="D19">
        <f t="shared" si="4"/>
        <v>30</v>
      </c>
      <c r="E19" s="24">
        <f t="shared" si="0"/>
        <v>97.93</v>
      </c>
      <c r="F19" s="24">
        <f t="shared" si="1"/>
        <v>101.16</v>
      </c>
      <c r="G19" s="1">
        <f t="shared" si="2"/>
        <v>43021</v>
      </c>
      <c r="H19" s="1">
        <f t="shared" si="3"/>
        <v>43203</v>
      </c>
      <c r="I19" s="24">
        <f t="shared" si="5"/>
        <v>6.1369863013698636</v>
      </c>
      <c r="J19" s="24">
        <f t="shared" si="6"/>
        <v>-2753.7904109589044</v>
      </c>
      <c r="K19">
        <f>SUM($D$2:D19)</f>
        <v>710</v>
      </c>
      <c r="L19" s="24">
        <f>SUM($J$2:J19)</f>
        <v>-69868.923287671219</v>
      </c>
      <c r="M19" s="24">
        <f t="shared" si="7"/>
        <v>0</v>
      </c>
      <c r="N19" s="24">
        <f t="shared" si="8"/>
        <v>-2743.2488787572092</v>
      </c>
      <c r="O19" s="24">
        <f>SUM($N$2:N19)</f>
        <v>-69810.317856936803</v>
      </c>
    </row>
    <row r="20" spans="1:15" x14ac:dyDescent="0.25">
      <c r="A20" s="20">
        <v>43049</v>
      </c>
      <c r="B20" s="9">
        <v>250</v>
      </c>
      <c r="C20" t="s">
        <v>27</v>
      </c>
      <c r="D20">
        <f t="shared" si="4"/>
        <v>250</v>
      </c>
      <c r="E20" s="24">
        <f t="shared" si="0"/>
        <v>97.93</v>
      </c>
      <c r="F20" s="24">
        <f t="shared" si="1"/>
        <v>101.16</v>
      </c>
      <c r="G20" s="1">
        <f t="shared" si="2"/>
        <v>43021</v>
      </c>
      <c r="H20" s="1">
        <f t="shared" si="3"/>
        <v>43203</v>
      </c>
      <c r="I20" s="24">
        <f t="shared" si="5"/>
        <v>6.1369863013698636</v>
      </c>
      <c r="J20" s="24">
        <f t="shared" si="6"/>
        <v>-22948.253424657538</v>
      </c>
      <c r="K20">
        <f>SUM($D$2:D20)</f>
        <v>960</v>
      </c>
      <c r="L20" s="24">
        <f>SUM($J$2:J20)</f>
        <v>-92817.176712328757</v>
      </c>
      <c r="M20" s="24">
        <f t="shared" si="7"/>
        <v>0</v>
      </c>
      <c r="N20" s="24">
        <f t="shared" si="8"/>
        <v>-22860.407322976745</v>
      </c>
      <c r="O20" s="24">
        <f>SUM($N$2:N20)</f>
        <v>-92670.725179913541</v>
      </c>
    </row>
    <row r="21" spans="1:15" x14ac:dyDescent="0.25">
      <c r="A21" s="20">
        <v>43049</v>
      </c>
      <c r="B21" s="9">
        <v>700</v>
      </c>
      <c r="C21" t="s">
        <v>27</v>
      </c>
      <c r="D21">
        <f t="shared" si="4"/>
        <v>700</v>
      </c>
      <c r="E21" s="24">
        <f t="shared" si="0"/>
        <v>97.93</v>
      </c>
      <c r="F21" s="24">
        <f t="shared" si="1"/>
        <v>101.16</v>
      </c>
      <c r="G21" s="1">
        <f t="shared" si="2"/>
        <v>43021</v>
      </c>
      <c r="H21" s="1">
        <f t="shared" si="3"/>
        <v>43203</v>
      </c>
      <c r="I21" s="24">
        <f t="shared" si="5"/>
        <v>6.1369863013698636</v>
      </c>
      <c r="J21" s="24">
        <f t="shared" si="6"/>
        <v>-64255.109589041102</v>
      </c>
      <c r="K21">
        <f>SUM($D$2:D21)</f>
        <v>1660</v>
      </c>
      <c r="L21" s="24">
        <f>SUM($J$2:J21)</f>
        <v>-157072.28630136987</v>
      </c>
      <c r="M21" s="24">
        <f t="shared" si="7"/>
        <v>0</v>
      </c>
      <c r="N21" s="24">
        <f t="shared" si="8"/>
        <v>-64009.140504334886</v>
      </c>
      <c r="O21" s="24">
        <f>SUM($N$2:N21)</f>
        <v>-156679.86568424842</v>
      </c>
    </row>
    <row r="22" spans="1:15" x14ac:dyDescent="0.25">
      <c r="A22" s="20">
        <v>43053</v>
      </c>
      <c r="B22" s="9">
        <v>620</v>
      </c>
      <c r="C22" t="s">
        <v>28</v>
      </c>
      <c r="D22">
        <f t="shared" si="4"/>
        <v>-620</v>
      </c>
      <c r="E22" s="24">
        <f t="shared" si="0"/>
        <v>99.53</v>
      </c>
      <c r="F22" s="24">
        <f t="shared" si="1"/>
        <v>101.09</v>
      </c>
      <c r="G22" s="1">
        <f t="shared" si="2"/>
        <v>43021</v>
      </c>
      <c r="H22" s="1">
        <f t="shared" si="3"/>
        <v>43203</v>
      </c>
      <c r="I22" s="24">
        <f t="shared" si="5"/>
        <v>7.0136986301369868</v>
      </c>
      <c r="J22" s="24">
        <f t="shared" si="6"/>
        <v>58327.306849315071</v>
      </c>
      <c r="K22">
        <f>SUM($D$2:D22)</f>
        <v>1040</v>
      </c>
      <c r="L22" s="24">
        <f>SUM($J$2:J22)</f>
        <v>-98744.979452054802</v>
      </c>
      <c r="M22" s="24">
        <f t="shared" si="7"/>
        <v>0</v>
      </c>
      <c r="N22" s="24">
        <f t="shared" si="8"/>
        <v>58072.202517974634</v>
      </c>
      <c r="O22" s="24">
        <f>SUM($N$2:N22)</f>
        <v>-98607.663166273793</v>
      </c>
    </row>
    <row r="23" spans="1:15" x14ac:dyDescent="0.25">
      <c r="A23" s="20">
        <v>43055</v>
      </c>
      <c r="B23" s="9">
        <v>920</v>
      </c>
      <c r="C23" t="s">
        <v>28</v>
      </c>
      <c r="D23">
        <f t="shared" si="4"/>
        <v>-920</v>
      </c>
      <c r="E23" s="24">
        <f t="shared" si="0"/>
        <v>101.09</v>
      </c>
      <c r="F23" s="24">
        <f t="shared" si="1"/>
        <v>101.09</v>
      </c>
      <c r="G23" s="1">
        <f t="shared" si="2"/>
        <v>43021</v>
      </c>
      <c r="H23" s="1">
        <f t="shared" si="3"/>
        <v>43203</v>
      </c>
      <c r="I23" s="24">
        <f t="shared" si="5"/>
        <v>7.4520547945205484</v>
      </c>
      <c r="J23" s="24">
        <f t="shared" si="6"/>
        <v>86146.909589041097</v>
      </c>
      <c r="K23">
        <f>SUM($D$2:D23)</f>
        <v>120</v>
      </c>
      <c r="L23" s="24">
        <f>SUM($J$2:J23)</f>
        <v>-12598.069863013705</v>
      </c>
      <c r="M23" s="24">
        <f t="shared" si="7"/>
        <v>0</v>
      </c>
      <c r="N23" s="24">
        <f t="shared" si="8"/>
        <v>85746.63768622854</v>
      </c>
      <c r="O23" s="24">
        <f>SUM($N$2:N23)</f>
        <v>-12861.025480045253</v>
      </c>
    </row>
    <row r="24" spans="1:15" x14ac:dyDescent="0.25">
      <c r="A24" s="20">
        <v>43056</v>
      </c>
      <c r="B24" s="9">
        <v>80</v>
      </c>
      <c r="C24" t="s">
        <v>28</v>
      </c>
      <c r="D24">
        <f t="shared" si="4"/>
        <v>-80</v>
      </c>
      <c r="E24" s="24">
        <f t="shared" si="0"/>
        <v>101.08</v>
      </c>
      <c r="F24" s="24">
        <f t="shared" si="1"/>
        <v>101.07</v>
      </c>
      <c r="G24" s="1">
        <f t="shared" si="2"/>
        <v>43021</v>
      </c>
      <c r="H24" s="1">
        <f t="shared" si="3"/>
        <v>43203</v>
      </c>
      <c r="I24" s="24">
        <f t="shared" si="5"/>
        <v>7.6712328767123283</v>
      </c>
      <c r="J24" s="24">
        <f t="shared" si="6"/>
        <v>7471.9013698630133</v>
      </c>
      <c r="K24">
        <f>SUM($D$2:D24)</f>
        <v>40</v>
      </c>
      <c r="L24" s="24">
        <f>SUM($J$2:J24)</f>
        <v>-5126.1684931506916</v>
      </c>
      <c r="M24" s="24">
        <f t="shared" si="7"/>
        <v>0</v>
      </c>
      <c r="N24" s="24">
        <f t="shared" si="8"/>
        <v>7436.1653697735801</v>
      </c>
      <c r="O24" s="24">
        <f>SUM($N$2:N24)</f>
        <v>-5424.860110271673</v>
      </c>
    </row>
    <row r="25" spans="1:15" x14ac:dyDescent="0.25">
      <c r="A25" s="20">
        <v>43056</v>
      </c>
      <c r="B25" s="9">
        <v>330</v>
      </c>
      <c r="C25" t="s">
        <v>27</v>
      </c>
      <c r="D25">
        <f t="shared" si="4"/>
        <v>330</v>
      </c>
      <c r="E25" s="24">
        <f t="shared" si="0"/>
        <v>101.08</v>
      </c>
      <c r="F25" s="24">
        <f t="shared" si="1"/>
        <v>101.07</v>
      </c>
      <c r="G25" s="1">
        <f t="shared" si="2"/>
        <v>43021</v>
      </c>
      <c r="H25" s="1">
        <f t="shared" si="3"/>
        <v>43203</v>
      </c>
      <c r="I25" s="24">
        <f t="shared" si="5"/>
        <v>7.6712328767123283</v>
      </c>
      <c r="J25" s="24">
        <f t="shared" si="6"/>
        <v>-30824.893150684933</v>
      </c>
      <c r="K25">
        <f>SUM($D$2:D25)</f>
        <v>370</v>
      </c>
      <c r="L25" s="24">
        <f>SUM($J$2:J25)</f>
        <v>-35951.061643835623</v>
      </c>
      <c r="M25" s="24">
        <f t="shared" si="7"/>
        <v>0</v>
      </c>
      <c r="N25" s="24">
        <f t="shared" si="8"/>
        <v>-30677.466367345336</v>
      </c>
      <c r="O25" s="24">
        <f>SUM($N$2:N25)</f>
        <v>-36102.326477617011</v>
      </c>
    </row>
    <row r="26" spans="1:15" x14ac:dyDescent="0.25">
      <c r="A26" s="20">
        <v>43061</v>
      </c>
      <c r="B26" s="9">
        <v>550</v>
      </c>
      <c r="C26" t="s">
        <v>27</v>
      </c>
      <c r="D26">
        <f t="shared" si="4"/>
        <v>550</v>
      </c>
      <c r="E26" s="24">
        <f t="shared" si="0"/>
        <v>101.09</v>
      </c>
      <c r="F26" s="24">
        <f t="shared" si="1"/>
        <v>101.04</v>
      </c>
      <c r="G26" s="1">
        <f t="shared" si="2"/>
        <v>43021</v>
      </c>
      <c r="H26" s="1">
        <f t="shared" si="3"/>
        <v>43203</v>
      </c>
      <c r="I26" s="24">
        <f t="shared" si="5"/>
        <v>8.7671232876712324</v>
      </c>
      <c r="J26" s="24">
        <f t="shared" si="6"/>
        <v>-50777.582191780821</v>
      </c>
      <c r="K26">
        <f>SUM($D$2:D26)</f>
        <v>920</v>
      </c>
      <c r="L26" s="24">
        <f>SUM($J$2:J26)</f>
        <v>-86728.643835616444</v>
      </c>
      <c r="M26" s="24">
        <f t="shared" si="7"/>
        <v>0</v>
      </c>
      <c r="N26" s="24">
        <f t="shared" si="8"/>
        <v>-50500.12870861125</v>
      </c>
      <c r="O26" s="24">
        <f>SUM($N$2:N26)</f>
        <v>-86602.455186228268</v>
      </c>
    </row>
    <row r="27" spans="1:15" x14ac:dyDescent="0.25">
      <c r="A27" s="20">
        <v>43069</v>
      </c>
      <c r="B27" s="9">
        <v>740</v>
      </c>
      <c r="C27" t="s">
        <v>27</v>
      </c>
      <c r="D27">
        <f t="shared" si="4"/>
        <v>740</v>
      </c>
      <c r="E27" s="24">
        <f t="shared" si="0"/>
        <v>101.04</v>
      </c>
      <c r="F27" s="24">
        <f t="shared" si="1"/>
        <v>100.99</v>
      </c>
      <c r="G27" s="1">
        <f t="shared" si="2"/>
        <v>43021</v>
      </c>
      <c r="H27" s="1">
        <f t="shared" si="3"/>
        <v>43203</v>
      </c>
      <c r="I27" s="24">
        <f t="shared" si="5"/>
        <v>10.520547945205479</v>
      </c>
      <c r="J27" s="24">
        <f t="shared" si="6"/>
        <v>-66984.394520547954</v>
      </c>
      <c r="K27">
        <f>SUM($D$2:D27)</f>
        <v>1660</v>
      </c>
      <c r="L27" s="24">
        <f>SUM($J$2:J27)</f>
        <v>-153713.03835616441</v>
      </c>
      <c r="M27" s="24">
        <f t="shared" si="7"/>
        <v>0</v>
      </c>
      <c r="N27" s="24">
        <f t="shared" si="8"/>
        <v>-66545.424024641296</v>
      </c>
      <c r="O27" s="24">
        <f>SUM($N$2:N27)</f>
        <v>-153147.87921086955</v>
      </c>
    </row>
    <row r="28" spans="1:15" x14ac:dyDescent="0.25">
      <c r="A28" s="20">
        <v>43070</v>
      </c>
      <c r="B28" s="9">
        <v>1110</v>
      </c>
      <c r="C28" t="s">
        <v>28</v>
      </c>
      <c r="D28">
        <f t="shared" si="4"/>
        <v>-1110</v>
      </c>
      <c r="E28" s="24">
        <f t="shared" si="0"/>
        <v>101</v>
      </c>
      <c r="F28" s="24">
        <f t="shared" si="1"/>
        <v>101</v>
      </c>
      <c r="G28" s="1">
        <f t="shared" si="2"/>
        <v>43021</v>
      </c>
      <c r="H28" s="1">
        <f t="shared" si="3"/>
        <v>43203</v>
      </c>
      <c r="I28" s="24">
        <f t="shared" si="5"/>
        <v>10.739726027397261</v>
      </c>
      <c r="J28" s="24">
        <f t="shared" si="6"/>
        <v>100188.90410958903</v>
      </c>
      <c r="K28">
        <f>SUM($D$2:D28)</f>
        <v>550</v>
      </c>
      <c r="L28" s="24">
        <f>SUM($J$2:J28)</f>
        <v>-53524.134246575384</v>
      </c>
      <c r="M28" s="24">
        <f t="shared" si="7"/>
        <v>0</v>
      </c>
      <c r="N28" s="24">
        <f t="shared" si="8"/>
        <v>99518.700977724468</v>
      </c>
      <c r="O28" s="24">
        <f>SUM($N$2:N28)</f>
        <v>-53629.178233145081</v>
      </c>
    </row>
    <row r="29" spans="1:15" x14ac:dyDescent="0.25">
      <c r="A29" s="20">
        <v>43073</v>
      </c>
      <c r="B29" s="9">
        <v>520</v>
      </c>
      <c r="C29" t="s">
        <v>28</v>
      </c>
      <c r="D29">
        <f t="shared" si="4"/>
        <v>-520</v>
      </c>
      <c r="E29" s="24">
        <f t="shared" si="0"/>
        <v>101.04</v>
      </c>
      <c r="F29" s="24">
        <f t="shared" si="1"/>
        <v>101.02</v>
      </c>
      <c r="G29" s="1">
        <f t="shared" si="2"/>
        <v>43021</v>
      </c>
      <c r="H29" s="1">
        <f t="shared" si="3"/>
        <v>43203</v>
      </c>
      <c r="I29" s="24">
        <f t="shared" si="5"/>
        <v>11.397260273972602</v>
      </c>
      <c r="J29" s="24">
        <f t="shared" si="6"/>
        <v>46603.824657534242</v>
      </c>
      <c r="K29">
        <f>SUM($D$2:D29)</f>
        <v>30</v>
      </c>
      <c r="L29" s="24">
        <f>SUM($J$2:J29)</f>
        <v>-6920.3095890411423</v>
      </c>
      <c r="M29" s="24">
        <f t="shared" si="7"/>
        <v>0</v>
      </c>
      <c r="N29" s="24">
        <f t="shared" si="8"/>
        <v>46273.05434748243</v>
      </c>
      <c r="O29" s="24">
        <f>SUM($N$2:N29)</f>
        <v>-7356.1238856626514</v>
      </c>
    </row>
    <row r="30" spans="1:15" x14ac:dyDescent="0.25">
      <c r="A30" s="20">
        <v>43077</v>
      </c>
      <c r="B30" s="9">
        <v>30</v>
      </c>
      <c r="C30" t="s">
        <v>28</v>
      </c>
      <c r="D30">
        <f t="shared" si="4"/>
        <v>-30</v>
      </c>
      <c r="E30" s="24">
        <f t="shared" si="0"/>
        <v>101.2</v>
      </c>
      <c r="F30" s="24">
        <f t="shared" si="1"/>
        <v>101.3</v>
      </c>
      <c r="G30" s="1">
        <f t="shared" si="2"/>
        <v>43021</v>
      </c>
      <c r="H30" s="1">
        <f t="shared" si="3"/>
        <v>43203</v>
      </c>
      <c r="I30" s="24">
        <f t="shared" si="5"/>
        <v>12.273972602739727</v>
      </c>
      <c r="J30" s="24">
        <f t="shared" si="6"/>
        <v>2670.7808219178078</v>
      </c>
      <c r="K30">
        <f>SUM($D$2:D30)</f>
        <v>0</v>
      </c>
      <c r="L30" s="24">
        <f>SUM($J$2:J30)</f>
        <v>-4249.5287671233345</v>
      </c>
      <c r="M30" s="24">
        <f t="shared" si="7"/>
        <v>0</v>
      </c>
      <c r="N30" s="24">
        <f t="shared" si="8"/>
        <v>2650.372416963351</v>
      </c>
      <c r="O30" s="24">
        <f>SUM($N$2:N30)</f>
        <v>-4705.7514686992999</v>
      </c>
    </row>
    <row r="31" spans="1:15" x14ac:dyDescent="0.25">
      <c r="A31" s="20">
        <v>43077</v>
      </c>
      <c r="B31" s="9">
        <v>610</v>
      </c>
      <c r="C31" t="s">
        <v>27</v>
      </c>
      <c r="D31">
        <f t="shared" si="4"/>
        <v>610</v>
      </c>
      <c r="E31" s="24">
        <f t="shared" si="0"/>
        <v>101.2</v>
      </c>
      <c r="F31" s="24">
        <f t="shared" si="1"/>
        <v>101.3</v>
      </c>
      <c r="G31" s="1">
        <f t="shared" si="2"/>
        <v>43021</v>
      </c>
      <c r="H31" s="1">
        <f t="shared" si="3"/>
        <v>43203</v>
      </c>
      <c r="I31" s="24">
        <f t="shared" si="5"/>
        <v>12.273972602739727</v>
      </c>
      <c r="J31" s="24">
        <f t="shared" si="6"/>
        <v>-54244.876712328762</v>
      </c>
      <c r="K31">
        <f>SUM($D$2:D31)</f>
        <v>610</v>
      </c>
      <c r="L31" s="24">
        <f>SUM($J$2:J31)</f>
        <v>-58494.405479452093</v>
      </c>
      <c r="M31" s="24">
        <f t="shared" si="7"/>
        <v>0</v>
      </c>
      <c r="N31" s="24">
        <f t="shared" si="8"/>
        <v>-53830.371934712894</v>
      </c>
      <c r="O31" s="24">
        <f>SUM($N$2:N31)</f>
        <v>-58536.123403412195</v>
      </c>
    </row>
    <row r="32" spans="1:15" x14ac:dyDescent="0.25">
      <c r="A32" s="20">
        <v>43077</v>
      </c>
      <c r="B32" s="9">
        <v>460</v>
      </c>
      <c r="C32" t="s">
        <v>28</v>
      </c>
      <c r="D32">
        <f t="shared" si="4"/>
        <v>-460</v>
      </c>
      <c r="E32" s="24">
        <f t="shared" si="0"/>
        <v>101.2</v>
      </c>
      <c r="F32" s="24">
        <f t="shared" si="1"/>
        <v>101.3</v>
      </c>
      <c r="G32" s="1">
        <f t="shared" si="2"/>
        <v>43021</v>
      </c>
      <c r="H32" s="1">
        <f t="shared" si="3"/>
        <v>43203</v>
      </c>
      <c r="I32" s="24">
        <f t="shared" si="5"/>
        <v>12.273972602739727</v>
      </c>
      <c r="J32" s="24">
        <f t="shared" si="6"/>
        <v>40951.972602739719</v>
      </c>
      <c r="K32">
        <f>SUM($D$2:D32)</f>
        <v>150</v>
      </c>
      <c r="L32" s="24">
        <f>SUM($J$2:J32)</f>
        <v>-17542.432876712373</v>
      </c>
      <c r="M32" s="24">
        <f t="shared" si="7"/>
        <v>0</v>
      </c>
      <c r="N32" s="24">
        <f t="shared" si="8"/>
        <v>40639.043726771386</v>
      </c>
      <c r="O32" s="24">
        <f>SUM($N$2:N32)</f>
        <v>-17897.079676640809</v>
      </c>
    </row>
    <row r="33" spans="1:15" x14ac:dyDescent="0.25">
      <c r="A33" s="20">
        <v>43077</v>
      </c>
      <c r="B33" s="9">
        <v>570</v>
      </c>
      <c r="C33" t="s">
        <v>27</v>
      </c>
      <c r="D33">
        <f t="shared" si="4"/>
        <v>570</v>
      </c>
      <c r="E33" s="24">
        <f t="shared" si="0"/>
        <v>101.2</v>
      </c>
      <c r="F33" s="24">
        <f t="shared" si="1"/>
        <v>101.3</v>
      </c>
      <c r="G33" s="1">
        <f t="shared" si="2"/>
        <v>43021</v>
      </c>
      <c r="H33" s="1">
        <f t="shared" si="3"/>
        <v>43203</v>
      </c>
      <c r="I33" s="24">
        <f t="shared" si="5"/>
        <v>12.273972602739727</v>
      </c>
      <c r="J33" s="24">
        <f t="shared" si="6"/>
        <v>-50687.835616438351</v>
      </c>
      <c r="K33">
        <f>SUM($D$2:D33)</f>
        <v>720</v>
      </c>
      <c r="L33" s="24">
        <f>SUM($J$2:J33)</f>
        <v>-68230.268493150725</v>
      </c>
      <c r="M33" s="24">
        <f t="shared" si="7"/>
        <v>0</v>
      </c>
      <c r="N33" s="24">
        <f t="shared" si="8"/>
        <v>-50300.51147997762</v>
      </c>
      <c r="O33" s="24">
        <f>SUM($N$2:N33)</f>
        <v>-68197.591156618437</v>
      </c>
    </row>
    <row r="34" spans="1:15" x14ac:dyDescent="0.25">
      <c r="A34" s="20">
        <v>43080</v>
      </c>
      <c r="B34" s="9">
        <v>60</v>
      </c>
      <c r="C34" t="s">
        <v>27</v>
      </c>
      <c r="D34">
        <f t="shared" si="4"/>
        <v>60</v>
      </c>
      <c r="E34" s="24">
        <f t="shared" si="0"/>
        <v>101.1</v>
      </c>
      <c r="F34" s="24">
        <f t="shared" si="1"/>
        <v>101.2</v>
      </c>
      <c r="G34" s="1">
        <f t="shared" si="2"/>
        <v>43021</v>
      </c>
      <c r="H34" s="1">
        <f t="shared" si="3"/>
        <v>43203</v>
      </c>
      <c r="I34" s="24">
        <f t="shared" si="5"/>
        <v>12.931506849315069</v>
      </c>
      <c r="J34" s="24">
        <f t="shared" si="6"/>
        <v>-5290.1095890410952</v>
      </c>
      <c r="K34">
        <f>SUM($D$2:D34)</f>
        <v>780</v>
      </c>
      <c r="L34" s="24">
        <f>SUM($J$2:J34)</f>
        <v>-73520.378082191819</v>
      </c>
      <c r="M34" s="24">
        <f t="shared" si="7"/>
        <v>0</v>
      </c>
      <c r="N34" s="24">
        <f t="shared" si="8"/>
        <v>-5247.5291286975262</v>
      </c>
      <c r="O34" s="24">
        <f>SUM($N$2:N34)</f>
        <v>-73445.120285315963</v>
      </c>
    </row>
    <row r="35" spans="1:15" x14ac:dyDescent="0.25">
      <c r="A35" s="20">
        <v>43081</v>
      </c>
      <c r="B35" s="9">
        <v>320</v>
      </c>
      <c r="C35" t="s">
        <v>28</v>
      </c>
      <c r="D35">
        <f t="shared" si="4"/>
        <v>-320</v>
      </c>
      <c r="E35" s="24">
        <f t="shared" si="0"/>
        <v>101.2</v>
      </c>
      <c r="F35" s="24">
        <f t="shared" si="1"/>
        <v>101.2</v>
      </c>
      <c r="G35" s="1">
        <f t="shared" si="2"/>
        <v>43021</v>
      </c>
      <c r="H35" s="1">
        <f t="shared" si="3"/>
        <v>43203</v>
      </c>
      <c r="I35" s="24">
        <f t="shared" si="5"/>
        <v>13.150684931506849</v>
      </c>
      <c r="J35" s="24">
        <f t="shared" si="6"/>
        <v>28175.780821917811</v>
      </c>
      <c r="K35">
        <f>SUM($D$2:D35)</f>
        <v>460</v>
      </c>
      <c r="L35" s="24">
        <f>SUM($J$2:J35)</f>
        <v>-45344.597260274008</v>
      </c>
      <c r="M35" s="24">
        <f t="shared" si="7"/>
        <v>0</v>
      </c>
      <c r="N35" s="24">
        <f t="shared" si="8"/>
        <v>27945.163896033075</v>
      </c>
      <c r="O35" s="24">
        <f>SUM($N$2:N35)</f>
        <v>-45499.956389282888</v>
      </c>
    </row>
    <row r="36" spans="1:15" x14ac:dyDescent="0.25">
      <c r="A36" s="20">
        <v>43083</v>
      </c>
      <c r="B36" s="9">
        <v>410</v>
      </c>
      <c r="C36" t="s">
        <v>27</v>
      </c>
      <c r="D36">
        <f t="shared" si="4"/>
        <v>410</v>
      </c>
      <c r="E36" s="24">
        <f t="shared" si="0"/>
        <v>99.26</v>
      </c>
      <c r="F36" s="24">
        <f t="shared" si="1"/>
        <v>101.35</v>
      </c>
      <c r="G36" s="1">
        <f t="shared" si="2"/>
        <v>43021</v>
      </c>
      <c r="H36" s="1">
        <f t="shared" si="3"/>
        <v>43203</v>
      </c>
      <c r="I36" s="24">
        <f t="shared" si="5"/>
        <v>13.589041095890412</v>
      </c>
      <c r="J36" s="24">
        <f t="shared" si="6"/>
        <v>-35125.093150684937</v>
      </c>
      <c r="K36">
        <f>SUM($D$2:D36)</f>
        <v>870</v>
      </c>
      <c r="L36" s="24">
        <f>SUM($J$2:J36)</f>
        <v>-80469.690410958952</v>
      </c>
      <c r="M36" s="24">
        <f t="shared" si="7"/>
        <v>0</v>
      </c>
      <c r="N36" s="24">
        <f t="shared" si="8"/>
        <v>-34828.053971092646</v>
      </c>
      <c r="O36" s="24">
        <f>SUM($N$2:N36)</f>
        <v>-80328.010360375541</v>
      </c>
    </row>
    <row r="37" spans="1:15" x14ac:dyDescent="0.25">
      <c r="A37" s="20">
        <v>43084</v>
      </c>
      <c r="B37" s="9">
        <v>640</v>
      </c>
      <c r="C37" t="s">
        <v>28</v>
      </c>
      <c r="D37">
        <f t="shared" si="4"/>
        <v>-640</v>
      </c>
      <c r="E37" s="24">
        <f t="shared" si="0"/>
        <v>98</v>
      </c>
      <c r="F37" s="24">
        <f t="shared" si="1"/>
        <v>101.4</v>
      </c>
      <c r="G37" s="1">
        <f t="shared" si="2"/>
        <v>43021</v>
      </c>
      <c r="H37" s="1">
        <f t="shared" si="3"/>
        <v>43203</v>
      </c>
      <c r="I37" s="24">
        <f t="shared" si="5"/>
        <v>13.808219178082194</v>
      </c>
      <c r="J37" s="24">
        <f t="shared" si="6"/>
        <v>56058.739726027401</v>
      </c>
      <c r="K37">
        <f>SUM($D$2:D37)</f>
        <v>230</v>
      </c>
      <c r="L37" s="24">
        <f>SUM($J$2:J37)</f>
        <v>-24410.950684931551</v>
      </c>
      <c r="M37" s="24">
        <f t="shared" si="7"/>
        <v>0</v>
      </c>
      <c r="N37" s="24">
        <f t="shared" si="8"/>
        <v>55577.059586135445</v>
      </c>
      <c r="O37" s="24">
        <f>SUM($N$2:N37)</f>
        <v>-24750.950774240097</v>
      </c>
    </row>
    <row r="38" spans="1:15" x14ac:dyDescent="0.25">
      <c r="A38" s="20">
        <v>43091</v>
      </c>
      <c r="B38" s="9">
        <v>510</v>
      </c>
      <c r="C38" t="s">
        <v>27</v>
      </c>
      <c r="D38">
        <f t="shared" si="4"/>
        <v>510</v>
      </c>
      <c r="E38" s="24">
        <f t="shared" si="0"/>
        <v>98.28</v>
      </c>
      <c r="F38" s="24">
        <f t="shared" si="1"/>
        <v>101.85</v>
      </c>
      <c r="G38" s="1">
        <f t="shared" si="2"/>
        <v>43021</v>
      </c>
      <c r="H38" s="1">
        <f t="shared" si="3"/>
        <v>43203</v>
      </c>
      <c r="I38" s="24">
        <f t="shared" si="5"/>
        <v>15.342465753424657</v>
      </c>
      <c r="J38" s="24">
        <f t="shared" si="6"/>
        <v>-42298.142465753423</v>
      </c>
      <c r="K38">
        <f>SUM($D$2:D38)</f>
        <v>740</v>
      </c>
      <c r="L38" s="24">
        <f>SUM($J$2:J38)</f>
        <v>-66709.093150684974</v>
      </c>
      <c r="M38" s="24">
        <f t="shared" si="7"/>
        <v>0</v>
      </c>
      <c r="N38" s="24">
        <f t="shared" si="8"/>
        <v>-41894.509802518114</v>
      </c>
      <c r="O38" s="24">
        <f>SUM($N$2:N38)</f>
        <v>-66645.460576758211</v>
      </c>
    </row>
    <row r="39" spans="1:15" x14ac:dyDescent="0.25">
      <c r="A39" s="20">
        <v>43095</v>
      </c>
      <c r="B39" s="9">
        <v>40</v>
      </c>
      <c r="C39" t="s">
        <v>27</v>
      </c>
      <c r="D39">
        <f t="shared" si="4"/>
        <v>40</v>
      </c>
      <c r="E39" s="24">
        <f t="shared" si="0"/>
        <v>99.47</v>
      </c>
      <c r="F39" s="24">
        <f t="shared" si="1"/>
        <v>101.87</v>
      </c>
      <c r="G39" s="1">
        <f t="shared" si="2"/>
        <v>43021</v>
      </c>
      <c r="H39" s="1">
        <f t="shared" si="3"/>
        <v>43203</v>
      </c>
      <c r="I39" s="24">
        <f t="shared" si="5"/>
        <v>16.219178082191782</v>
      </c>
      <c r="J39" s="24">
        <f t="shared" si="6"/>
        <v>-3330.0328767123292</v>
      </c>
      <c r="K39">
        <f>SUM($D$2:D39)</f>
        <v>780</v>
      </c>
      <c r="L39" s="24">
        <f>SUM($J$2:J39)</f>
        <v>-70039.126027397302</v>
      </c>
      <c r="M39" s="24">
        <f t="shared" si="7"/>
        <v>0</v>
      </c>
      <c r="N39" s="24">
        <f t="shared" si="8"/>
        <v>-3296.4491855309761</v>
      </c>
      <c r="O39" s="24">
        <f>SUM($N$2:N39)</f>
        <v>-69941.909762289186</v>
      </c>
    </row>
    <row r="40" spans="1:15" x14ac:dyDescent="0.25">
      <c r="A40" s="20">
        <v>43098</v>
      </c>
      <c r="B40" s="9">
        <v>750</v>
      </c>
      <c r="C40" t="s">
        <v>28</v>
      </c>
      <c r="D40">
        <f t="shared" si="4"/>
        <v>-750</v>
      </c>
      <c r="E40" s="24">
        <f t="shared" si="0"/>
        <v>102</v>
      </c>
      <c r="F40" s="24">
        <f t="shared" si="1"/>
        <v>101.99</v>
      </c>
      <c r="G40" s="1">
        <f t="shared" si="2"/>
        <v>43021</v>
      </c>
      <c r="H40" s="1">
        <f t="shared" si="3"/>
        <v>43203</v>
      </c>
      <c r="I40" s="24">
        <f t="shared" si="5"/>
        <v>16.876712328767123</v>
      </c>
      <c r="J40" s="24">
        <f t="shared" si="6"/>
        <v>63834.965753424651</v>
      </c>
      <c r="K40">
        <f>SUM($D$2:D40)</f>
        <v>30</v>
      </c>
      <c r="L40" s="24">
        <f>SUM($J$2:J40)</f>
        <v>-6204.1602739726513</v>
      </c>
      <c r="M40" s="24">
        <f t="shared" si="7"/>
        <v>0</v>
      </c>
      <c r="N40" s="24">
        <f t="shared" si="8"/>
        <v>63165.222321917034</v>
      </c>
      <c r="O40" s="24">
        <f>SUM($N$2:N40)</f>
        <v>-6776.6874403721522</v>
      </c>
    </row>
    <row r="41" spans="1:15" x14ac:dyDescent="0.25">
      <c r="A41" s="20">
        <v>43098</v>
      </c>
      <c r="B41" s="9">
        <v>220</v>
      </c>
      <c r="C41" t="s">
        <v>27</v>
      </c>
      <c r="D41">
        <f t="shared" si="4"/>
        <v>220</v>
      </c>
      <c r="E41" s="24">
        <f t="shared" si="0"/>
        <v>102</v>
      </c>
      <c r="F41" s="24">
        <f t="shared" si="1"/>
        <v>101.99</v>
      </c>
      <c r="G41" s="1">
        <f t="shared" si="2"/>
        <v>43021</v>
      </c>
      <c r="H41" s="1">
        <f t="shared" si="3"/>
        <v>43203</v>
      </c>
      <c r="I41" s="24">
        <f t="shared" si="5"/>
        <v>16.876712328767123</v>
      </c>
      <c r="J41" s="24">
        <f t="shared" si="6"/>
        <v>-18727.123287671231</v>
      </c>
      <c r="K41">
        <f>SUM($D$2:D41)</f>
        <v>250</v>
      </c>
      <c r="L41" s="24">
        <f>SUM($J$2:J41)</f>
        <v>-24931.283561643882</v>
      </c>
      <c r="M41" s="24">
        <f t="shared" si="7"/>
        <v>0</v>
      </c>
      <c r="N41" s="24">
        <f t="shared" si="8"/>
        <v>-18530.642132478035</v>
      </c>
      <c r="O41" s="24">
        <f>SUM($N$2:N41)</f>
        <v>-25307.329572850187</v>
      </c>
    </row>
    <row r="42" spans="1:15" x14ac:dyDescent="0.25">
      <c r="A42" s="20">
        <v>43098</v>
      </c>
      <c r="B42" s="9">
        <v>170</v>
      </c>
      <c r="C42" t="s">
        <v>28</v>
      </c>
      <c r="D42">
        <f t="shared" si="4"/>
        <v>-170</v>
      </c>
      <c r="E42" s="24">
        <f t="shared" si="0"/>
        <v>102</v>
      </c>
      <c r="F42" s="24">
        <f t="shared" si="1"/>
        <v>101.99</v>
      </c>
      <c r="G42" s="1">
        <f t="shared" si="2"/>
        <v>43021</v>
      </c>
      <c r="H42" s="1">
        <f t="shared" si="3"/>
        <v>43203</v>
      </c>
      <c r="I42" s="24">
        <f t="shared" si="5"/>
        <v>16.876712328767123</v>
      </c>
      <c r="J42" s="24">
        <f t="shared" si="6"/>
        <v>14469.258904109587</v>
      </c>
      <c r="K42">
        <f>SUM($D$2:D42)</f>
        <v>80</v>
      </c>
      <c r="L42" s="24">
        <f>SUM($J$2:J42)</f>
        <v>-10462.024657534295</v>
      </c>
      <c r="M42" s="24">
        <f t="shared" si="7"/>
        <v>0</v>
      </c>
      <c r="N42" s="24">
        <f t="shared" si="8"/>
        <v>14317.450392967861</v>
      </c>
      <c r="O42" s="24">
        <f>SUM($N$2:N42)</f>
        <v>-10989.879179882326</v>
      </c>
    </row>
    <row r="43" spans="1:15" x14ac:dyDescent="0.25">
      <c r="A43" s="20">
        <v>43103</v>
      </c>
      <c r="B43" s="9">
        <v>540</v>
      </c>
      <c r="C43" t="s">
        <v>27</v>
      </c>
      <c r="D43">
        <f t="shared" si="4"/>
        <v>540</v>
      </c>
      <c r="E43" s="24">
        <f t="shared" si="0"/>
        <v>102.21</v>
      </c>
      <c r="F43" s="24">
        <f t="shared" si="1"/>
        <v>101.93</v>
      </c>
      <c r="G43" s="1">
        <f t="shared" si="2"/>
        <v>43021</v>
      </c>
      <c r="H43" s="1">
        <f t="shared" si="3"/>
        <v>43203</v>
      </c>
      <c r="I43" s="24">
        <f t="shared" si="5"/>
        <v>17.972602739726028</v>
      </c>
      <c r="J43" s="24">
        <f t="shared" si="6"/>
        <v>-45488.194520547942</v>
      </c>
      <c r="K43">
        <f>SUM($D$2:D43)</f>
        <v>620</v>
      </c>
      <c r="L43" s="24">
        <f>SUM($J$2:J43)</f>
        <v>-55950.21917808224</v>
      </c>
      <c r="M43" s="24">
        <f t="shared" si="7"/>
        <v>0</v>
      </c>
      <c r="N43" s="24">
        <f t="shared" si="8"/>
        <v>-44980.124921578674</v>
      </c>
      <c r="O43" s="24">
        <f>SUM($N$2:N43)</f>
        <v>-55970.004101461003</v>
      </c>
    </row>
    <row r="44" spans="1:15" x14ac:dyDescent="0.25">
      <c r="A44" s="20">
        <v>43105</v>
      </c>
      <c r="B44" s="9">
        <v>620</v>
      </c>
      <c r="C44" t="s">
        <v>28</v>
      </c>
      <c r="D44">
        <f t="shared" si="4"/>
        <v>-620</v>
      </c>
      <c r="E44" s="24">
        <f t="shared" si="0"/>
        <v>102.07</v>
      </c>
      <c r="F44" s="24">
        <f t="shared" si="1"/>
        <v>102.18</v>
      </c>
      <c r="G44" s="1">
        <f t="shared" si="2"/>
        <v>43021</v>
      </c>
      <c r="H44" s="1">
        <f t="shared" si="3"/>
        <v>43203</v>
      </c>
      <c r="I44" s="24">
        <f t="shared" si="5"/>
        <v>18.410958904109592</v>
      </c>
      <c r="J44" s="24">
        <f t="shared" si="6"/>
        <v>51936.805479452058</v>
      </c>
      <c r="K44">
        <f>SUM($D$2:D44)</f>
        <v>0</v>
      </c>
      <c r="L44" s="24">
        <f>SUM($J$2:J44)</f>
        <v>-4013.4136986301819</v>
      </c>
      <c r="M44" s="24">
        <f t="shared" si="7"/>
        <v>0</v>
      </c>
      <c r="N44" s="24">
        <f t="shared" si="8"/>
        <v>51342.642209202721</v>
      </c>
      <c r="O44" s="24">
        <f>SUM($N$2:N44)</f>
        <v>-4627.3618922582828</v>
      </c>
    </row>
    <row r="45" spans="1:15" x14ac:dyDescent="0.25">
      <c r="A45" s="20">
        <v>43112</v>
      </c>
      <c r="B45" s="9">
        <v>50</v>
      </c>
      <c r="C45" t="s">
        <v>27</v>
      </c>
      <c r="D45">
        <f t="shared" si="4"/>
        <v>50</v>
      </c>
      <c r="E45" s="24">
        <f t="shared" si="0"/>
        <v>101.01</v>
      </c>
      <c r="F45" s="24">
        <f t="shared" si="1"/>
        <v>101.99</v>
      </c>
      <c r="G45" s="1">
        <f t="shared" si="2"/>
        <v>43021</v>
      </c>
      <c r="H45" s="1">
        <f t="shared" si="3"/>
        <v>43203</v>
      </c>
      <c r="I45" s="24">
        <f t="shared" si="5"/>
        <v>19.945205479452056</v>
      </c>
      <c r="J45" s="24">
        <f t="shared" si="6"/>
        <v>-4053.2397260273974</v>
      </c>
      <c r="K45">
        <f>SUM($D$2:D45)</f>
        <v>50</v>
      </c>
      <c r="L45" s="24">
        <f>SUM($J$2:J45)</f>
        <v>-8066.6534246575793</v>
      </c>
      <c r="M45" s="24">
        <f t="shared" si="7"/>
        <v>0</v>
      </c>
      <c r="N45" s="24">
        <f t="shared" si="8"/>
        <v>-4003.0300786598286</v>
      </c>
      <c r="O45" s="24">
        <f>SUM($N$2:N45)</f>
        <v>-8630.3919709181118</v>
      </c>
    </row>
    <row r="46" spans="1:15" x14ac:dyDescent="0.25">
      <c r="A46" s="20">
        <v>43112</v>
      </c>
      <c r="B46" s="9">
        <v>50</v>
      </c>
      <c r="C46" t="s">
        <v>27</v>
      </c>
      <c r="D46">
        <f t="shared" si="4"/>
        <v>50</v>
      </c>
      <c r="E46" s="24">
        <f t="shared" si="0"/>
        <v>101.01</v>
      </c>
      <c r="F46" s="24">
        <f t="shared" si="1"/>
        <v>101.99</v>
      </c>
      <c r="G46" s="1">
        <f t="shared" si="2"/>
        <v>43021</v>
      </c>
      <c r="H46" s="1">
        <f t="shared" si="3"/>
        <v>43203</v>
      </c>
      <c r="I46" s="24">
        <f t="shared" si="5"/>
        <v>19.945205479452056</v>
      </c>
      <c r="J46" s="24">
        <f t="shared" si="6"/>
        <v>-4053.2397260273974</v>
      </c>
      <c r="K46">
        <f>SUM($D$2:D46)</f>
        <v>100</v>
      </c>
      <c r="L46" s="24">
        <f>SUM($J$2:J46)</f>
        <v>-12119.893150684977</v>
      </c>
      <c r="M46" s="24">
        <f t="shared" si="7"/>
        <v>0</v>
      </c>
      <c r="N46" s="24">
        <f t="shared" si="8"/>
        <v>-4003.0300786598286</v>
      </c>
      <c r="O46" s="24">
        <f>SUM($N$2:N46)</f>
        <v>-12633.422049577941</v>
      </c>
    </row>
    <row r="47" spans="1:15" x14ac:dyDescent="0.25">
      <c r="A47" s="20">
        <v>43112</v>
      </c>
      <c r="B47" s="9">
        <v>360</v>
      </c>
      <c r="C47" t="s">
        <v>27</v>
      </c>
      <c r="D47">
        <f t="shared" si="4"/>
        <v>360</v>
      </c>
      <c r="E47" s="24">
        <f t="shared" si="0"/>
        <v>101.01</v>
      </c>
      <c r="F47" s="24">
        <f t="shared" si="1"/>
        <v>101.99</v>
      </c>
      <c r="G47" s="1">
        <f t="shared" si="2"/>
        <v>43021</v>
      </c>
      <c r="H47" s="1">
        <f t="shared" si="3"/>
        <v>43203</v>
      </c>
      <c r="I47" s="24">
        <f t="shared" si="5"/>
        <v>19.945205479452056</v>
      </c>
      <c r="J47" s="24">
        <f t="shared" si="6"/>
        <v>-29183.326027397263</v>
      </c>
      <c r="K47">
        <f>SUM($D$2:D47)</f>
        <v>460</v>
      </c>
      <c r="L47" s="24">
        <f>SUM($J$2:J47)</f>
        <v>-41303.21917808224</v>
      </c>
      <c r="M47" s="24">
        <f t="shared" si="7"/>
        <v>0</v>
      </c>
      <c r="N47" s="24">
        <f t="shared" si="8"/>
        <v>-28821.816566350768</v>
      </c>
      <c r="O47" s="24">
        <f>SUM($N$2:N47)</f>
        <v>-41455.238615928713</v>
      </c>
    </row>
    <row r="48" spans="1:15" x14ac:dyDescent="0.25">
      <c r="A48" s="20">
        <v>43123</v>
      </c>
      <c r="B48" s="9">
        <v>290</v>
      </c>
      <c r="C48" t="s">
        <v>28</v>
      </c>
      <c r="D48">
        <f t="shared" si="4"/>
        <v>-290</v>
      </c>
      <c r="E48" s="24">
        <f t="shared" si="0"/>
        <v>101.99</v>
      </c>
      <c r="F48" s="24">
        <f t="shared" si="1"/>
        <v>101.97</v>
      </c>
      <c r="G48" s="1">
        <f t="shared" si="2"/>
        <v>43021</v>
      </c>
      <c r="H48" s="1">
        <f t="shared" si="3"/>
        <v>43203</v>
      </c>
      <c r="I48" s="24">
        <f t="shared" si="5"/>
        <v>22.356164383561644</v>
      </c>
      <c r="J48" s="24">
        <f t="shared" si="6"/>
        <v>23088.012328767123</v>
      </c>
      <c r="K48">
        <f>SUM($D$2:D48)</f>
        <v>170</v>
      </c>
      <c r="L48" s="24">
        <f>SUM($J$2:J48)</f>
        <v>-18215.206849315116</v>
      </c>
      <c r="M48" s="24">
        <f t="shared" si="7"/>
        <v>0</v>
      </c>
      <c r="N48" s="24">
        <f t="shared" si="8"/>
        <v>22767.677809456909</v>
      </c>
      <c r="O48" s="24">
        <f>SUM($N$2:N48)</f>
        <v>-18687.560806471804</v>
      </c>
    </row>
    <row r="49" spans="1:15" x14ac:dyDescent="0.25">
      <c r="A49" s="20">
        <v>43124</v>
      </c>
      <c r="B49" s="9">
        <v>390</v>
      </c>
      <c r="C49" t="s">
        <v>27</v>
      </c>
      <c r="D49">
        <f t="shared" si="4"/>
        <v>390</v>
      </c>
      <c r="E49" s="24">
        <f t="shared" si="0"/>
        <v>102</v>
      </c>
      <c r="F49" s="24">
        <f t="shared" si="1"/>
        <v>102</v>
      </c>
      <c r="G49" s="1">
        <f t="shared" si="2"/>
        <v>43021</v>
      </c>
      <c r="H49" s="1">
        <f t="shared" si="3"/>
        <v>43203</v>
      </c>
      <c r="I49" s="24">
        <f t="shared" si="5"/>
        <v>22.575342465753426</v>
      </c>
      <c r="J49" s="24">
        <f t="shared" si="6"/>
        <v>-30975.616438356166</v>
      </c>
      <c r="K49">
        <f>SUM($D$2:D49)</f>
        <v>560</v>
      </c>
      <c r="L49" s="24">
        <f>SUM($J$2:J49)</f>
        <v>-49190.823287671286</v>
      </c>
      <c r="M49" s="24">
        <f t="shared" si="7"/>
        <v>0</v>
      </c>
      <c r="N49" s="24">
        <f t="shared" si="8"/>
        <v>-30541.661603375949</v>
      </c>
      <c r="O49" s="24">
        <f>SUM($N$2:N49)</f>
        <v>-49229.222409847753</v>
      </c>
    </row>
    <row r="50" spans="1:15" x14ac:dyDescent="0.25">
      <c r="A50" s="20">
        <v>43125</v>
      </c>
      <c r="B50" s="9">
        <v>200</v>
      </c>
      <c r="C50" t="s">
        <v>27</v>
      </c>
      <c r="D50">
        <f t="shared" si="4"/>
        <v>200</v>
      </c>
      <c r="E50" s="24">
        <f t="shared" si="0"/>
        <v>102</v>
      </c>
      <c r="F50" s="24">
        <f t="shared" si="1"/>
        <v>102</v>
      </c>
      <c r="G50" s="1">
        <f t="shared" si="2"/>
        <v>43021</v>
      </c>
      <c r="H50" s="1">
        <f t="shared" si="3"/>
        <v>43203</v>
      </c>
      <c r="I50" s="24">
        <f t="shared" si="5"/>
        <v>22.794520547945204</v>
      </c>
      <c r="J50" s="24">
        <f t="shared" si="6"/>
        <v>-15841.095890410958</v>
      </c>
      <c r="K50">
        <f>SUM($D$2:D50)</f>
        <v>760</v>
      </c>
      <c r="L50" s="24">
        <f>SUM($J$2:J50)</f>
        <v>-65031.919178082244</v>
      </c>
      <c r="M50" s="24">
        <f t="shared" si="7"/>
        <v>0</v>
      </c>
      <c r="N50" s="24">
        <f t="shared" si="8"/>
        <v>-15617.029748060839</v>
      </c>
      <c r="O50" s="24">
        <f>SUM($N$2:N50)</f>
        <v>-64846.252157908588</v>
      </c>
    </row>
    <row r="51" spans="1:15" x14ac:dyDescent="0.25">
      <c r="A51" s="20">
        <v>43126</v>
      </c>
      <c r="B51" s="9">
        <v>750</v>
      </c>
      <c r="C51" t="s">
        <v>28</v>
      </c>
      <c r="D51">
        <f t="shared" si="4"/>
        <v>-750</v>
      </c>
      <c r="E51" s="24">
        <f t="shared" si="0"/>
        <v>102</v>
      </c>
      <c r="F51" s="24">
        <f t="shared" si="1"/>
        <v>101.99</v>
      </c>
      <c r="G51" s="1">
        <f t="shared" si="2"/>
        <v>43021</v>
      </c>
      <c r="H51" s="1">
        <f t="shared" si="3"/>
        <v>43203</v>
      </c>
      <c r="I51" s="24">
        <f t="shared" si="5"/>
        <v>23.013698630136986</v>
      </c>
      <c r="J51" s="24">
        <f t="shared" si="6"/>
        <v>59232.226027397257</v>
      </c>
      <c r="K51">
        <f>SUM($D$2:D51)</f>
        <v>10</v>
      </c>
      <c r="L51" s="24">
        <f>SUM($J$2:J51)</f>
        <v>-5799.6931506849869</v>
      </c>
      <c r="M51" s="24">
        <f t="shared" si="7"/>
        <v>0</v>
      </c>
      <c r="N51" s="24">
        <f t="shared" si="8"/>
        <v>58386.411081231141</v>
      </c>
      <c r="O51" s="24">
        <f>SUM($N$2:N51)</f>
        <v>-6459.8410766774468</v>
      </c>
    </row>
    <row r="52" spans="1:15" x14ac:dyDescent="0.25">
      <c r="A52" s="20">
        <v>43132</v>
      </c>
      <c r="B52" s="9">
        <v>450</v>
      </c>
      <c r="C52" t="s">
        <v>27</v>
      </c>
      <c r="D52">
        <f t="shared" si="4"/>
        <v>450</v>
      </c>
      <c r="E52" s="24">
        <f t="shared" si="0"/>
        <v>102.2</v>
      </c>
      <c r="F52" s="24">
        <f t="shared" si="1"/>
        <v>102.5</v>
      </c>
      <c r="G52" s="1">
        <f t="shared" si="2"/>
        <v>43021</v>
      </c>
      <c r="H52" s="1">
        <f t="shared" si="3"/>
        <v>43203</v>
      </c>
      <c r="I52" s="24">
        <f t="shared" si="5"/>
        <v>24.328767123287673</v>
      </c>
      <c r="J52" s="24">
        <f t="shared" si="6"/>
        <v>-35042.054794520547</v>
      </c>
      <c r="K52">
        <f>SUM($D$2:D52)</f>
        <v>460</v>
      </c>
      <c r="L52" s="24">
        <f>SUM($J$2:J52)</f>
        <v>-40841.747945205534</v>
      </c>
      <c r="M52" s="24">
        <f t="shared" si="7"/>
        <v>0</v>
      </c>
      <c r="N52" s="24">
        <f t="shared" si="8"/>
        <v>-34513.29001441232</v>
      </c>
      <c r="O52" s="24">
        <f>SUM($N$2:N52)</f>
        <v>-40973.131091089766</v>
      </c>
    </row>
    <row r="53" spans="1:15" x14ac:dyDescent="0.25">
      <c r="A53" s="20">
        <v>43140</v>
      </c>
      <c r="B53" s="9">
        <v>390</v>
      </c>
      <c r="C53" t="s">
        <v>28</v>
      </c>
      <c r="D53">
        <f t="shared" si="4"/>
        <v>-390</v>
      </c>
      <c r="E53" s="24">
        <f t="shared" si="0"/>
        <v>102.98</v>
      </c>
      <c r="F53" s="24">
        <f t="shared" si="1"/>
        <v>102.7</v>
      </c>
      <c r="G53" s="1">
        <f t="shared" si="2"/>
        <v>43021</v>
      </c>
      <c r="H53" s="1">
        <f t="shared" si="3"/>
        <v>43203</v>
      </c>
      <c r="I53" s="24">
        <f t="shared" si="5"/>
        <v>26.082191780821919</v>
      </c>
      <c r="J53" s="24">
        <f t="shared" si="6"/>
        <v>29880.945205479453</v>
      </c>
      <c r="K53">
        <f>SUM($D$2:D53)</f>
        <v>70</v>
      </c>
      <c r="L53" s="24">
        <f>SUM($J$2:J53)</f>
        <v>-10960.802739726081</v>
      </c>
      <c r="M53" s="24">
        <f t="shared" si="7"/>
        <v>0</v>
      </c>
      <c r="N53" s="24">
        <f t="shared" si="8"/>
        <v>29397.826402223036</v>
      </c>
      <c r="O53" s="24">
        <f>SUM($N$2:N53)</f>
        <v>-11575.30468886673</v>
      </c>
    </row>
    <row r="54" spans="1:15" x14ac:dyDescent="0.25">
      <c r="A54" s="20">
        <v>43140</v>
      </c>
      <c r="B54" s="9">
        <v>350</v>
      </c>
      <c r="C54" t="s">
        <v>27</v>
      </c>
      <c r="D54">
        <f t="shared" si="4"/>
        <v>350</v>
      </c>
      <c r="E54" s="24">
        <f t="shared" si="0"/>
        <v>102.98</v>
      </c>
      <c r="F54" s="24">
        <f t="shared" si="1"/>
        <v>102.7</v>
      </c>
      <c r="G54" s="1">
        <f t="shared" si="2"/>
        <v>43021</v>
      </c>
      <c r="H54" s="1">
        <f t="shared" si="3"/>
        <v>43203</v>
      </c>
      <c r="I54" s="24">
        <f t="shared" si="5"/>
        <v>26.082191780821919</v>
      </c>
      <c r="J54" s="24">
        <f t="shared" si="6"/>
        <v>-26914.232876712333</v>
      </c>
      <c r="K54">
        <f>SUM($D$2:D54)</f>
        <v>420</v>
      </c>
      <c r="L54" s="24">
        <f>SUM($J$2:J54)</f>
        <v>-37875.035616438414</v>
      </c>
      <c r="M54" s="24">
        <f t="shared" si="7"/>
        <v>0</v>
      </c>
      <c r="N54" s="24">
        <f t="shared" si="8"/>
        <v>-26479.080243870671</v>
      </c>
      <c r="O54" s="24">
        <f>SUM($N$2:N54)</f>
        <v>-38054.384932737405</v>
      </c>
    </row>
    <row r="55" spans="1:15" x14ac:dyDescent="0.25">
      <c r="A55" s="20">
        <v>43146</v>
      </c>
      <c r="B55" s="9">
        <v>220</v>
      </c>
      <c r="C55" t="s">
        <v>28</v>
      </c>
      <c r="D55">
        <f t="shared" si="4"/>
        <v>-220</v>
      </c>
      <c r="E55" s="24">
        <f t="shared" si="0"/>
        <v>103.05</v>
      </c>
      <c r="F55" s="24">
        <f t="shared" si="1"/>
        <v>102.78</v>
      </c>
      <c r="G55" s="1">
        <f t="shared" si="2"/>
        <v>43021</v>
      </c>
      <c r="H55" s="1">
        <f t="shared" si="3"/>
        <v>43203</v>
      </c>
      <c r="I55" s="24">
        <f t="shared" si="5"/>
        <v>27.397260273972602</v>
      </c>
      <c r="J55" s="24">
        <f t="shared" si="6"/>
        <v>16584.202739726028</v>
      </c>
      <c r="K55">
        <f>SUM($D$2:D55)</f>
        <v>200</v>
      </c>
      <c r="L55" s="24">
        <f>SUM($J$2:J55)</f>
        <v>-21290.832876712386</v>
      </c>
      <c r="M55" s="24">
        <f t="shared" si="7"/>
        <v>0</v>
      </c>
      <c r="N55" s="24">
        <f t="shared" si="8"/>
        <v>16302.663267792268</v>
      </c>
      <c r="O55" s="24">
        <f>SUM($N$2:N55)</f>
        <v>-21751.721664945137</v>
      </c>
    </row>
    <row r="56" spans="1:15" x14ac:dyDescent="0.25">
      <c r="A56" s="20">
        <v>43147</v>
      </c>
      <c r="B56" s="9">
        <v>30</v>
      </c>
      <c r="C56" t="s">
        <v>27</v>
      </c>
      <c r="D56">
        <f t="shared" si="4"/>
        <v>30</v>
      </c>
      <c r="E56" s="24">
        <f t="shared" si="0"/>
        <v>102.51</v>
      </c>
      <c r="F56" s="24">
        <f t="shared" si="1"/>
        <v>103</v>
      </c>
      <c r="G56" s="1">
        <f t="shared" si="2"/>
        <v>43021</v>
      </c>
      <c r="H56" s="1">
        <f t="shared" si="3"/>
        <v>43203</v>
      </c>
      <c r="I56" s="24">
        <f t="shared" si="5"/>
        <v>27.616438356164387</v>
      </c>
      <c r="J56" s="24">
        <f t="shared" si="6"/>
        <v>-2246.8068493150686</v>
      </c>
      <c r="K56">
        <f>SUM($D$2:D56)</f>
        <v>230</v>
      </c>
      <c r="L56" s="24">
        <f>SUM($J$2:J56)</f>
        <v>-23537.639726027453</v>
      </c>
      <c r="M56" s="24">
        <f t="shared" si="7"/>
        <v>0</v>
      </c>
      <c r="N56" s="24">
        <f t="shared" si="8"/>
        <v>-2208.3617218019226</v>
      </c>
      <c r="O56" s="24">
        <f>SUM($N$2:N56)</f>
        <v>-23960.083386747057</v>
      </c>
    </row>
    <row r="57" spans="1:15" x14ac:dyDescent="0.25">
      <c r="A57" s="20">
        <v>43152</v>
      </c>
      <c r="B57" s="9">
        <v>80</v>
      </c>
      <c r="C57" t="s">
        <v>27</v>
      </c>
      <c r="D57">
        <f t="shared" si="4"/>
        <v>80</v>
      </c>
      <c r="E57" s="24">
        <f t="shared" si="0"/>
        <v>103.83</v>
      </c>
      <c r="F57" s="24">
        <f t="shared" si="1"/>
        <v>102.85</v>
      </c>
      <c r="G57" s="1">
        <f t="shared" si="2"/>
        <v>43021</v>
      </c>
      <c r="H57" s="1">
        <f t="shared" si="3"/>
        <v>43203</v>
      </c>
      <c r="I57" s="24">
        <f t="shared" si="5"/>
        <v>28.712328767123292</v>
      </c>
      <c r="J57" s="24">
        <f t="shared" si="6"/>
        <v>-6009.4136986301364</v>
      </c>
      <c r="K57">
        <f>SUM($D$2:D57)</f>
        <v>310</v>
      </c>
      <c r="L57" s="24">
        <f>SUM($J$2:J57)</f>
        <v>-29547.053424657592</v>
      </c>
      <c r="M57" s="24">
        <f t="shared" si="7"/>
        <v>0</v>
      </c>
      <c r="N57" s="24">
        <f t="shared" si="8"/>
        <v>-5902.5426341379634</v>
      </c>
      <c r="O57" s="24">
        <f>SUM($N$2:N57)</f>
        <v>-29862.626020885022</v>
      </c>
    </row>
    <row r="58" spans="1:15" x14ac:dyDescent="0.25">
      <c r="A58" s="20">
        <v>43153</v>
      </c>
      <c r="B58" s="9">
        <v>90</v>
      </c>
      <c r="C58" t="s">
        <v>28</v>
      </c>
      <c r="D58">
        <f t="shared" si="4"/>
        <v>-90</v>
      </c>
      <c r="E58" s="24">
        <f t="shared" si="0"/>
        <v>102.23</v>
      </c>
      <c r="F58" s="24">
        <f t="shared" si="1"/>
        <v>102.89</v>
      </c>
      <c r="G58" s="1">
        <f t="shared" si="2"/>
        <v>43021</v>
      </c>
      <c r="H58" s="1">
        <f t="shared" si="3"/>
        <v>43203</v>
      </c>
      <c r="I58" s="24">
        <f t="shared" si="5"/>
        <v>28.93150684931507</v>
      </c>
      <c r="J58" s="24">
        <f t="shared" si="6"/>
        <v>6656.2643835616436</v>
      </c>
      <c r="K58">
        <f>SUM($D$2:D58)</f>
        <v>220</v>
      </c>
      <c r="L58" s="24">
        <f>SUM($J$2:J58)</f>
        <v>-22890.789041095948</v>
      </c>
      <c r="M58" s="24">
        <f t="shared" si="7"/>
        <v>0</v>
      </c>
      <c r="N58" s="24">
        <f t="shared" si="8"/>
        <v>6536.9942853559523</v>
      </c>
      <c r="O58" s="24">
        <f>SUM($N$2:N58)</f>
        <v>-23325.63173552907</v>
      </c>
    </row>
    <row r="59" spans="1:15" x14ac:dyDescent="0.25">
      <c r="A59" s="20">
        <v>43161</v>
      </c>
      <c r="B59" s="9">
        <v>360</v>
      </c>
      <c r="C59" t="s">
        <v>27</v>
      </c>
      <c r="D59">
        <f t="shared" si="4"/>
        <v>360</v>
      </c>
      <c r="E59" s="24">
        <f t="shared" si="0"/>
        <v>102.77</v>
      </c>
      <c r="F59" s="24">
        <f t="shared" si="1"/>
        <v>103</v>
      </c>
      <c r="G59" s="1">
        <f t="shared" si="2"/>
        <v>43021</v>
      </c>
      <c r="H59" s="1">
        <f t="shared" si="3"/>
        <v>43203</v>
      </c>
      <c r="I59" s="24">
        <f t="shared" si="5"/>
        <v>30.684931506849313</v>
      </c>
      <c r="J59" s="24">
        <f t="shared" si="6"/>
        <v>-25950.624657534248</v>
      </c>
      <c r="K59">
        <f>SUM($D$2:D59)</f>
        <v>580</v>
      </c>
      <c r="L59" s="24">
        <f>SUM($J$2:J59)</f>
        <v>-48841.413698630196</v>
      </c>
      <c r="M59" s="24">
        <f t="shared" si="7"/>
        <v>0</v>
      </c>
      <c r="N59" s="24">
        <f t="shared" si="8"/>
        <v>-25457.716824877938</v>
      </c>
      <c r="O59" s="24">
        <f>SUM($N$2:N59)</f>
        <v>-48783.348560407008</v>
      </c>
    </row>
    <row r="60" spans="1:15" x14ac:dyDescent="0.25">
      <c r="A60" s="20">
        <v>43161</v>
      </c>
      <c r="B60" s="9">
        <v>600</v>
      </c>
      <c r="C60" t="s">
        <v>27</v>
      </c>
      <c r="D60">
        <f t="shared" si="4"/>
        <v>600</v>
      </c>
      <c r="E60" s="24">
        <f t="shared" si="0"/>
        <v>102.77</v>
      </c>
      <c r="F60" s="24">
        <f t="shared" si="1"/>
        <v>103</v>
      </c>
      <c r="G60" s="1">
        <f t="shared" si="2"/>
        <v>43021</v>
      </c>
      <c r="H60" s="1">
        <f t="shared" si="3"/>
        <v>43203</v>
      </c>
      <c r="I60" s="24">
        <f t="shared" si="5"/>
        <v>30.684931506849313</v>
      </c>
      <c r="J60" s="24">
        <f t="shared" si="6"/>
        <v>-43251.04109589041</v>
      </c>
      <c r="K60">
        <f>SUM($D$2:D60)</f>
        <v>1180</v>
      </c>
      <c r="L60" s="24">
        <f>SUM($J$2:J60)</f>
        <v>-92092.4547945206</v>
      </c>
      <c r="M60" s="24">
        <f t="shared" si="7"/>
        <v>0</v>
      </c>
      <c r="N60" s="24">
        <f t="shared" si="8"/>
        <v>-42429.528041463229</v>
      </c>
      <c r="O60" s="24">
        <f>SUM($N$2:N60)</f>
        <v>-91212.87660187023</v>
      </c>
    </row>
    <row r="61" spans="1:15" x14ac:dyDescent="0.25">
      <c r="A61" s="20">
        <v>43164</v>
      </c>
      <c r="B61" s="9">
        <v>660</v>
      </c>
      <c r="C61" t="s">
        <v>28</v>
      </c>
      <c r="D61">
        <f t="shared" si="4"/>
        <v>-660</v>
      </c>
      <c r="E61" s="24">
        <f t="shared" si="0"/>
        <v>103</v>
      </c>
      <c r="F61" s="24">
        <f t="shared" si="1"/>
        <v>102.75</v>
      </c>
      <c r="G61" s="1">
        <f t="shared" si="2"/>
        <v>43021</v>
      </c>
      <c r="H61" s="1">
        <f t="shared" si="3"/>
        <v>43203</v>
      </c>
      <c r="I61" s="24">
        <f t="shared" si="5"/>
        <v>31.342465753424655</v>
      </c>
      <c r="J61" s="24">
        <f t="shared" si="6"/>
        <v>47128.972602739734</v>
      </c>
      <c r="K61">
        <f>SUM($D$2:D61)</f>
        <v>520</v>
      </c>
      <c r="L61" s="24">
        <f>SUM($J$2:J61)</f>
        <v>-44963.482191780866</v>
      </c>
      <c r="M61" s="24">
        <f t="shared" si="7"/>
        <v>0</v>
      </c>
      <c r="N61" s="24">
        <f t="shared" si="8"/>
        <v>46214.806879822638</v>
      </c>
      <c r="O61" s="24">
        <f>SUM($N$2:N61)</f>
        <v>-44998.069722047592</v>
      </c>
    </row>
    <row r="62" spans="1:15" x14ac:dyDescent="0.25">
      <c r="A62" s="20">
        <v>43164</v>
      </c>
      <c r="B62" s="9">
        <v>230</v>
      </c>
      <c r="C62" t="s">
        <v>27</v>
      </c>
      <c r="D62">
        <f t="shared" si="4"/>
        <v>230</v>
      </c>
      <c r="E62" s="24">
        <f t="shared" si="0"/>
        <v>103</v>
      </c>
      <c r="F62" s="24">
        <f t="shared" si="1"/>
        <v>102.75</v>
      </c>
      <c r="G62" s="1">
        <f t="shared" si="2"/>
        <v>43021</v>
      </c>
      <c r="H62" s="1">
        <f t="shared" si="3"/>
        <v>43203</v>
      </c>
      <c r="I62" s="24">
        <f t="shared" si="5"/>
        <v>31.342465753424655</v>
      </c>
      <c r="J62" s="24">
        <f t="shared" si="6"/>
        <v>-16481.232876712333</v>
      </c>
      <c r="K62">
        <f>SUM($D$2:D62)</f>
        <v>750</v>
      </c>
      <c r="L62" s="24">
        <f>SUM($J$2:J62)</f>
        <v>-61444.715068493198</v>
      </c>
      <c r="M62" s="24">
        <f t="shared" si="7"/>
        <v>0</v>
      </c>
      <c r="N62" s="24">
        <f t="shared" si="8"/>
        <v>-16161.544639620806</v>
      </c>
      <c r="O62" s="24">
        <f>SUM($N$2:N62)</f>
        <v>-61159.614361668398</v>
      </c>
    </row>
    <row r="63" spans="1:15" x14ac:dyDescent="0.25">
      <c r="A63" s="20">
        <v>43166</v>
      </c>
      <c r="B63" s="9">
        <v>570</v>
      </c>
      <c r="C63" t="s">
        <v>27</v>
      </c>
      <c r="D63">
        <f t="shared" si="4"/>
        <v>570</v>
      </c>
      <c r="E63" s="24">
        <f t="shared" si="0"/>
        <v>102.8</v>
      </c>
      <c r="F63" s="24">
        <f t="shared" si="1"/>
        <v>102.8</v>
      </c>
      <c r="G63" s="1">
        <f t="shared" si="2"/>
        <v>43021</v>
      </c>
      <c r="H63" s="1">
        <f t="shared" si="3"/>
        <v>43203</v>
      </c>
      <c r="I63" s="24">
        <f t="shared" si="5"/>
        <v>31.780821917808218</v>
      </c>
      <c r="J63" s="24">
        <f t="shared" si="6"/>
        <v>-40480.931506849316</v>
      </c>
      <c r="K63">
        <f>SUM($D$2:D63)</f>
        <v>1320</v>
      </c>
      <c r="L63" s="24">
        <f>SUM($J$2:J63)</f>
        <v>-101925.64657534251</v>
      </c>
      <c r="M63" s="24">
        <f t="shared" si="7"/>
        <v>0</v>
      </c>
      <c r="N63" s="24">
        <f t="shared" si="8"/>
        <v>-39684.845243167401</v>
      </c>
      <c r="O63" s="24">
        <f>SUM($N$2:N63)</f>
        <v>-100844.45960483581</v>
      </c>
    </row>
    <row r="64" spans="1:15" x14ac:dyDescent="0.25">
      <c r="A64" s="20">
        <v>43166</v>
      </c>
      <c r="B64" s="9">
        <v>1000</v>
      </c>
      <c r="C64" t="s">
        <v>28</v>
      </c>
      <c r="D64">
        <f t="shared" si="4"/>
        <v>-1000</v>
      </c>
      <c r="E64" s="24">
        <f t="shared" si="0"/>
        <v>102.8</v>
      </c>
      <c r="F64" s="24">
        <f t="shared" si="1"/>
        <v>102.8</v>
      </c>
      <c r="G64" s="1">
        <f t="shared" si="2"/>
        <v>43021</v>
      </c>
      <c r="H64" s="1">
        <f t="shared" si="3"/>
        <v>43203</v>
      </c>
      <c r="I64" s="24">
        <f t="shared" si="5"/>
        <v>31.780821917808218</v>
      </c>
      <c r="J64" s="24">
        <f t="shared" si="6"/>
        <v>71019.178082191793</v>
      </c>
      <c r="K64">
        <f>SUM($D$2:D64)</f>
        <v>320</v>
      </c>
      <c r="L64" s="24">
        <f>SUM($J$2:J64)</f>
        <v>-30906.468493150722</v>
      </c>
      <c r="M64" s="24">
        <f t="shared" si="7"/>
        <v>0</v>
      </c>
      <c r="N64" s="24">
        <f t="shared" si="8"/>
        <v>69622.535514328774</v>
      </c>
      <c r="O64" s="24">
        <f>SUM($N$2:N64)</f>
        <v>-31221.924090507033</v>
      </c>
    </row>
    <row r="65" spans="1:15" x14ac:dyDescent="0.25">
      <c r="A65" s="20">
        <v>43166</v>
      </c>
      <c r="B65" s="9">
        <v>200</v>
      </c>
      <c r="C65" t="s">
        <v>27</v>
      </c>
      <c r="D65">
        <f t="shared" si="4"/>
        <v>200</v>
      </c>
      <c r="E65" s="24">
        <f t="shared" si="0"/>
        <v>102.8</v>
      </c>
      <c r="F65" s="24">
        <f t="shared" si="1"/>
        <v>102.8</v>
      </c>
      <c r="G65" s="1">
        <f t="shared" si="2"/>
        <v>43021</v>
      </c>
      <c r="H65" s="1">
        <f t="shared" si="3"/>
        <v>43203</v>
      </c>
      <c r="I65" s="24">
        <f t="shared" si="5"/>
        <v>31.780821917808218</v>
      </c>
      <c r="J65" s="24">
        <f t="shared" si="6"/>
        <v>-14203.835616438357</v>
      </c>
      <c r="K65">
        <f>SUM($D$2:D65)</f>
        <v>520</v>
      </c>
      <c r="L65" s="24">
        <f>SUM($J$2:J65)</f>
        <v>-45110.30410958908</v>
      </c>
      <c r="M65" s="24">
        <f t="shared" si="7"/>
        <v>0</v>
      </c>
      <c r="N65" s="24">
        <f t="shared" si="8"/>
        <v>-13924.507102865753</v>
      </c>
      <c r="O65" s="24">
        <f>SUM($N$2:N65)</f>
        <v>-45146.431193372788</v>
      </c>
    </row>
    <row r="66" spans="1:15" x14ac:dyDescent="0.25">
      <c r="A66" s="20">
        <v>43168</v>
      </c>
      <c r="B66" s="9">
        <v>320</v>
      </c>
      <c r="C66" t="s">
        <v>27</v>
      </c>
      <c r="D66">
        <f t="shared" si="4"/>
        <v>320</v>
      </c>
      <c r="E66" s="24">
        <f t="shared" ref="E66:E129" si="9">VLOOKUP(A66,Котировки,3,0)</f>
        <v>102.99</v>
      </c>
      <c r="F66" s="24">
        <f t="shared" ref="F66:F129" si="10">VLOOKUP(A66,Котировки,6,0)</f>
        <v>102.99</v>
      </c>
      <c r="G66" s="1">
        <f t="shared" ref="G66:G129" si="11">IFERROR(INDEX(Даты_выплат,MATCH(A66,Даты_выплат+1,1)),43021)</f>
        <v>43021</v>
      </c>
      <c r="H66" s="1">
        <f t="shared" ref="H66:H129" si="12">INDEX(выплаты,MATCH(A66,выплаты,-1))</f>
        <v>43203</v>
      </c>
      <c r="I66" s="24">
        <f t="shared" si="5"/>
        <v>32.219178082191782</v>
      </c>
      <c r="J66" s="24">
        <f t="shared" si="6"/>
        <v>-22646.663013698628</v>
      </c>
      <c r="K66">
        <f>SUM($D$2:D66)</f>
        <v>840</v>
      </c>
      <c r="L66" s="24">
        <f>SUM($J$2:J66)</f>
        <v>-67756.967123287701</v>
      </c>
      <c r="M66" s="24">
        <f t="shared" si="7"/>
        <v>0</v>
      </c>
      <c r="N66" s="24">
        <f t="shared" si="8"/>
        <v>-22195.219005670217</v>
      </c>
      <c r="O66" s="24">
        <f>SUM($N$2:N66)</f>
        <v>-67341.650199043012</v>
      </c>
    </row>
    <row r="67" spans="1:15" x14ac:dyDescent="0.25">
      <c r="A67" s="20">
        <v>43168</v>
      </c>
      <c r="B67" s="9">
        <v>230</v>
      </c>
      <c r="C67" t="s">
        <v>28</v>
      </c>
      <c r="D67">
        <f t="shared" ref="D67:D130" si="13">IF(C67="Покупка",B67,-B67)</f>
        <v>-230</v>
      </c>
      <c r="E67" s="24">
        <f t="shared" si="9"/>
        <v>102.99</v>
      </c>
      <c r="F67" s="24">
        <f t="shared" si="10"/>
        <v>102.99</v>
      </c>
      <c r="G67" s="1">
        <f t="shared" si="11"/>
        <v>43021</v>
      </c>
      <c r="H67" s="1">
        <f t="shared" si="12"/>
        <v>43203</v>
      </c>
      <c r="I67" s="24">
        <f t="shared" ref="I67:I130" si="14">(A67-G67)/365*8%*1000</f>
        <v>32.219178082191782</v>
      </c>
      <c r="J67" s="24">
        <f t="shared" ref="J67:J130" si="15">IF(C67="Покупка",B67*(-E67+I67),B67*(F67-I67))</f>
        <v>16277.289041095888</v>
      </c>
      <c r="K67">
        <f>SUM($D$2:D67)</f>
        <v>610</v>
      </c>
      <c r="L67" s="24">
        <f>SUM($J$2:J67)</f>
        <v>-51479.678082191815</v>
      </c>
      <c r="M67" s="24">
        <f t="shared" ref="M67:M130" si="16">IF(C67="",K67*I67,0)</f>
        <v>0</v>
      </c>
      <c r="N67" s="24">
        <f t="shared" ref="N67:N130" si="17">J67/POWER(1+0.05/365,A67-43021)</f>
        <v>15952.813660325468</v>
      </c>
      <c r="O67" s="24">
        <f>SUM($N$2:N67)</f>
        <v>-51388.836538717544</v>
      </c>
    </row>
    <row r="68" spans="1:15" x14ac:dyDescent="0.25">
      <c r="A68" s="20">
        <v>43168</v>
      </c>
      <c r="B68" s="9">
        <v>110</v>
      </c>
      <c r="C68" t="s">
        <v>27</v>
      </c>
      <c r="D68">
        <f t="shared" si="13"/>
        <v>110</v>
      </c>
      <c r="E68" s="24">
        <f t="shared" si="9"/>
        <v>102.99</v>
      </c>
      <c r="F68" s="24">
        <f t="shared" si="10"/>
        <v>102.99</v>
      </c>
      <c r="G68" s="1">
        <f t="shared" si="11"/>
        <v>43021</v>
      </c>
      <c r="H68" s="1">
        <f t="shared" si="12"/>
        <v>43203</v>
      </c>
      <c r="I68" s="24">
        <f t="shared" si="14"/>
        <v>32.219178082191782</v>
      </c>
      <c r="J68" s="24">
        <f t="shared" si="15"/>
        <v>-7784.7904109589026</v>
      </c>
      <c r="K68">
        <f>SUM($D$2:D68)</f>
        <v>720</v>
      </c>
      <c r="L68" s="24">
        <f>SUM($J$2:J68)</f>
        <v>-59264.468493150714</v>
      </c>
      <c r="M68" s="24">
        <f t="shared" si="16"/>
        <v>0</v>
      </c>
      <c r="N68" s="24">
        <f t="shared" si="17"/>
        <v>-7629.6065331991367</v>
      </c>
      <c r="O68" s="24">
        <f>SUM($N$2:N68)</f>
        <v>-59018.443071916678</v>
      </c>
    </row>
    <row r="69" spans="1:15" x14ac:dyDescent="0.25">
      <c r="A69" s="20">
        <v>43172</v>
      </c>
      <c r="B69" s="9">
        <v>500</v>
      </c>
      <c r="C69" t="s">
        <v>28</v>
      </c>
      <c r="D69">
        <f t="shared" si="13"/>
        <v>-500</v>
      </c>
      <c r="E69" s="24">
        <f t="shared" si="9"/>
        <v>102.75</v>
      </c>
      <c r="F69" s="24">
        <f t="shared" si="10"/>
        <v>102.75</v>
      </c>
      <c r="G69" s="1">
        <f t="shared" si="11"/>
        <v>43021</v>
      </c>
      <c r="H69" s="1">
        <f t="shared" si="12"/>
        <v>43203</v>
      </c>
      <c r="I69" s="24">
        <f t="shared" si="14"/>
        <v>33.095890410958908</v>
      </c>
      <c r="J69" s="24">
        <f t="shared" si="15"/>
        <v>34827.054794520547</v>
      </c>
      <c r="K69">
        <f>SUM($D$2:D69)</f>
        <v>220</v>
      </c>
      <c r="L69" s="24">
        <f>SUM($J$2:J69)</f>
        <v>-24437.413698630167</v>
      </c>
      <c r="M69" s="24">
        <f t="shared" si="16"/>
        <v>0</v>
      </c>
      <c r="N69" s="24">
        <f t="shared" si="17"/>
        <v>34114.107434656296</v>
      </c>
      <c r="O69" s="24">
        <f>SUM($N$2:N69)</f>
        <v>-24904.335637260381</v>
      </c>
    </row>
    <row r="70" spans="1:15" x14ac:dyDescent="0.25">
      <c r="A70" s="20">
        <v>43173</v>
      </c>
      <c r="B70" s="9">
        <v>500</v>
      </c>
      <c r="C70" t="s">
        <v>27</v>
      </c>
      <c r="D70">
        <f t="shared" si="13"/>
        <v>500</v>
      </c>
      <c r="E70" s="24">
        <f t="shared" si="9"/>
        <v>102.6</v>
      </c>
      <c r="F70" s="24">
        <f t="shared" si="10"/>
        <v>102.75</v>
      </c>
      <c r="G70" s="1">
        <f t="shared" si="11"/>
        <v>43021</v>
      </c>
      <c r="H70" s="1">
        <f t="shared" si="12"/>
        <v>43203</v>
      </c>
      <c r="I70" s="24">
        <f t="shared" si="14"/>
        <v>33.315068493150683</v>
      </c>
      <c r="J70" s="24">
        <f t="shared" si="15"/>
        <v>-34642.465753424658</v>
      </c>
      <c r="K70">
        <f>SUM($D$2:D70)</f>
        <v>720</v>
      </c>
      <c r="L70" s="24">
        <f>SUM($J$2:J70)</f>
        <v>-59079.879452054825</v>
      </c>
      <c r="M70" s="24">
        <f t="shared" si="16"/>
        <v>0</v>
      </c>
      <c r="N70" s="24">
        <f t="shared" si="17"/>
        <v>-33928.649370055631</v>
      </c>
      <c r="O70" s="24">
        <f>SUM($N$2:N70)</f>
        <v>-58832.985007316012</v>
      </c>
    </row>
    <row r="71" spans="1:15" x14ac:dyDescent="0.25">
      <c r="A71" s="20">
        <v>43174</v>
      </c>
      <c r="B71" s="9">
        <v>40</v>
      </c>
      <c r="C71" t="s">
        <v>28</v>
      </c>
      <c r="D71">
        <f t="shared" si="13"/>
        <v>-40</v>
      </c>
      <c r="E71" s="24">
        <f t="shared" si="9"/>
        <v>102.75</v>
      </c>
      <c r="F71" s="24">
        <f t="shared" si="10"/>
        <v>102.73</v>
      </c>
      <c r="G71" s="1">
        <f t="shared" si="11"/>
        <v>43021</v>
      </c>
      <c r="H71" s="1">
        <f t="shared" si="12"/>
        <v>43203</v>
      </c>
      <c r="I71" s="24">
        <f t="shared" si="14"/>
        <v>33.534246575342465</v>
      </c>
      <c r="J71" s="24">
        <f t="shared" si="15"/>
        <v>2767.8301369863016</v>
      </c>
      <c r="K71">
        <f>SUM($D$2:D71)</f>
        <v>680</v>
      </c>
      <c r="L71" s="24">
        <f>SUM($J$2:J71)</f>
        <v>-56312.049315068522</v>
      </c>
      <c r="M71" s="24">
        <f t="shared" si="16"/>
        <v>0</v>
      </c>
      <c r="N71" s="24">
        <f t="shared" si="17"/>
        <v>2710.4270363798028</v>
      </c>
      <c r="O71" s="24">
        <f>SUM($N$2:N71)</f>
        <v>-56122.557970936206</v>
      </c>
    </row>
    <row r="72" spans="1:15" x14ac:dyDescent="0.25">
      <c r="A72" s="20">
        <v>43174</v>
      </c>
      <c r="B72" s="9">
        <v>120</v>
      </c>
      <c r="C72" t="s">
        <v>28</v>
      </c>
      <c r="D72">
        <f t="shared" si="13"/>
        <v>-120</v>
      </c>
      <c r="E72" s="24">
        <f t="shared" si="9"/>
        <v>102.75</v>
      </c>
      <c r="F72" s="24">
        <f t="shared" si="10"/>
        <v>102.73</v>
      </c>
      <c r="G72" s="1">
        <f t="shared" si="11"/>
        <v>43021</v>
      </c>
      <c r="H72" s="1">
        <f t="shared" si="12"/>
        <v>43203</v>
      </c>
      <c r="I72" s="24">
        <f t="shared" si="14"/>
        <v>33.534246575342465</v>
      </c>
      <c r="J72" s="24">
        <f t="shared" si="15"/>
        <v>8303.4904109589042</v>
      </c>
      <c r="K72">
        <f>SUM($D$2:D72)</f>
        <v>560</v>
      </c>
      <c r="L72" s="24">
        <f>SUM($J$2:J72)</f>
        <v>-48008.558904109617</v>
      </c>
      <c r="M72" s="24">
        <f t="shared" si="16"/>
        <v>0</v>
      </c>
      <c r="N72" s="24">
        <f t="shared" si="17"/>
        <v>8131.2811091394078</v>
      </c>
      <c r="O72" s="24">
        <f>SUM($N$2:N72)</f>
        <v>-47991.276861796796</v>
      </c>
    </row>
    <row r="73" spans="1:15" x14ac:dyDescent="0.25">
      <c r="A73" s="20">
        <v>43175</v>
      </c>
      <c r="B73" s="9">
        <v>580</v>
      </c>
      <c r="C73" t="s">
        <v>27</v>
      </c>
      <c r="D73">
        <f t="shared" si="13"/>
        <v>580</v>
      </c>
      <c r="E73" s="24">
        <f t="shared" si="9"/>
        <v>102.75</v>
      </c>
      <c r="F73" s="24">
        <f t="shared" si="10"/>
        <v>102.8</v>
      </c>
      <c r="G73" s="1">
        <f t="shared" si="11"/>
        <v>43021</v>
      </c>
      <c r="H73" s="1">
        <f t="shared" si="12"/>
        <v>43203</v>
      </c>
      <c r="I73" s="24">
        <f t="shared" si="14"/>
        <v>33.753424657534246</v>
      </c>
      <c r="J73" s="24">
        <f t="shared" si="15"/>
        <v>-40018.01369863013</v>
      </c>
      <c r="K73">
        <f>SUM($D$2:D73)</f>
        <v>1140</v>
      </c>
      <c r="L73" s="24">
        <f>SUM($J$2:J73)</f>
        <v>-88026.572602739747</v>
      </c>
      <c r="M73" s="24">
        <f t="shared" si="16"/>
        <v>0</v>
      </c>
      <c r="N73" s="24">
        <f t="shared" si="17"/>
        <v>-39182.697129259235</v>
      </c>
      <c r="O73" s="24">
        <f>SUM($N$2:N73)</f>
        <v>-87173.973991056031</v>
      </c>
    </row>
    <row r="74" spans="1:15" x14ac:dyDescent="0.25">
      <c r="A74" s="20">
        <v>43175</v>
      </c>
      <c r="B74" s="9">
        <v>290</v>
      </c>
      <c r="C74" t="s">
        <v>28</v>
      </c>
      <c r="D74">
        <f t="shared" si="13"/>
        <v>-290</v>
      </c>
      <c r="E74" s="24">
        <f t="shared" si="9"/>
        <v>102.75</v>
      </c>
      <c r="F74" s="24">
        <f t="shared" si="10"/>
        <v>102.8</v>
      </c>
      <c r="G74" s="1">
        <f t="shared" si="11"/>
        <v>43021</v>
      </c>
      <c r="H74" s="1">
        <f t="shared" si="12"/>
        <v>43203</v>
      </c>
      <c r="I74" s="24">
        <f t="shared" si="14"/>
        <v>33.753424657534246</v>
      </c>
      <c r="J74" s="24">
        <f t="shared" si="15"/>
        <v>20023.506849315068</v>
      </c>
      <c r="K74">
        <f>SUM($D$2:D74)</f>
        <v>850</v>
      </c>
      <c r="L74" s="24">
        <f>SUM($J$2:J74)</f>
        <v>-68003.065753424686</v>
      </c>
      <c r="M74" s="24">
        <f t="shared" si="16"/>
        <v>0</v>
      </c>
      <c r="N74" s="24">
        <f t="shared" si="17"/>
        <v>19605.545898676555</v>
      </c>
      <c r="O74" s="24">
        <f>SUM($N$2:N74)</f>
        <v>-67568.428092379472</v>
      </c>
    </row>
    <row r="75" spans="1:15" x14ac:dyDescent="0.25">
      <c r="A75" s="20">
        <v>43178</v>
      </c>
      <c r="B75" s="9">
        <v>420</v>
      </c>
      <c r="C75" t="s">
        <v>27</v>
      </c>
      <c r="D75">
        <f t="shared" si="13"/>
        <v>420</v>
      </c>
      <c r="E75" s="24">
        <f t="shared" si="9"/>
        <v>102.15</v>
      </c>
      <c r="F75" s="24">
        <f t="shared" si="10"/>
        <v>102.9</v>
      </c>
      <c r="G75" s="1">
        <f t="shared" si="11"/>
        <v>43021</v>
      </c>
      <c r="H75" s="1">
        <f t="shared" si="12"/>
        <v>43203</v>
      </c>
      <c r="I75" s="24">
        <f t="shared" si="14"/>
        <v>34.410958904109592</v>
      </c>
      <c r="J75" s="24">
        <f t="shared" si="15"/>
        <v>-28450.397260273974</v>
      </c>
      <c r="K75">
        <f>SUM($D$2:D75)</f>
        <v>1270</v>
      </c>
      <c r="L75" s="24">
        <f>SUM($J$2:J75)</f>
        <v>-96453.463013698667</v>
      </c>
      <c r="M75" s="24">
        <f t="shared" si="16"/>
        <v>0</v>
      </c>
      <c r="N75" s="24">
        <f t="shared" si="17"/>
        <v>-27845.092738199666</v>
      </c>
      <c r="O75" s="24">
        <f>SUM($N$2:N75)</f>
        <v>-95413.520830579131</v>
      </c>
    </row>
    <row r="76" spans="1:15" x14ac:dyDescent="0.25">
      <c r="A76" s="20">
        <v>43178</v>
      </c>
      <c r="B76" s="9">
        <v>710</v>
      </c>
      <c r="C76" t="s">
        <v>28</v>
      </c>
      <c r="D76">
        <f t="shared" si="13"/>
        <v>-710</v>
      </c>
      <c r="E76" s="24">
        <f t="shared" si="9"/>
        <v>102.15</v>
      </c>
      <c r="F76" s="24">
        <f t="shared" si="10"/>
        <v>102.9</v>
      </c>
      <c r="G76" s="1">
        <f t="shared" si="11"/>
        <v>43021</v>
      </c>
      <c r="H76" s="1">
        <f t="shared" si="12"/>
        <v>43203</v>
      </c>
      <c r="I76" s="24">
        <f t="shared" si="14"/>
        <v>34.410958904109592</v>
      </c>
      <c r="J76" s="24">
        <f t="shared" si="15"/>
        <v>48627.219178082196</v>
      </c>
      <c r="K76">
        <f>SUM($D$2:D76)</f>
        <v>560</v>
      </c>
      <c r="L76" s="24">
        <f>SUM($J$2:J76)</f>
        <v>-47826.243835616471</v>
      </c>
      <c r="M76" s="24">
        <f t="shared" si="16"/>
        <v>0</v>
      </c>
      <c r="N76" s="24">
        <f t="shared" si="17"/>
        <v>47592.636940262571</v>
      </c>
      <c r="O76" s="24">
        <f>SUM($N$2:N76)</f>
        <v>-47820.88389031656</v>
      </c>
    </row>
    <row r="77" spans="1:15" x14ac:dyDescent="0.25">
      <c r="A77" s="20">
        <v>43179</v>
      </c>
      <c r="B77" s="9">
        <v>380</v>
      </c>
      <c r="C77" t="s">
        <v>28</v>
      </c>
      <c r="D77">
        <f t="shared" si="13"/>
        <v>-380</v>
      </c>
      <c r="E77" s="24">
        <f t="shared" si="9"/>
        <v>102.7</v>
      </c>
      <c r="F77" s="24">
        <f t="shared" si="10"/>
        <v>103</v>
      </c>
      <c r="G77" s="1">
        <f t="shared" si="11"/>
        <v>43021</v>
      </c>
      <c r="H77" s="1">
        <f t="shared" si="12"/>
        <v>43203</v>
      </c>
      <c r="I77" s="24">
        <f t="shared" si="14"/>
        <v>34.630136986301373</v>
      </c>
      <c r="J77" s="24">
        <f t="shared" si="15"/>
        <v>25980.547945205475</v>
      </c>
      <c r="K77">
        <f>SUM($D$2:D77)</f>
        <v>180</v>
      </c>
      <c r="L77" s="24">
        <f>SUM($J$2:J77)</f>
        <v>-21845.695890410996</v>
      </c>
      <c r="M77" s="24">
        <f t="shared" si="16"/>
        <v>0</v>
      </c>
      <c r="N77" s="24">
        <f t="shared" si="17"/>
        <v>25424.308622991899</v>
      </c>
      <c r="O77" s="24">
        <f>SUM($N$2:N77)</f>
        <v>-22396.575267324661</v>
      </c>
    </row>
    <row r="78" spans="1:15" x14ac:dyDescent="0.25">
      <c r="A78" s="20">
        <v>43182</v>
      </c>
      <c r="B78" s="9">
        <v>130</v>
      </c>
      <c r="C78" t="s">
        <v>27</v>
      </c>
      <c r="D78">
        <f t="shared" si="13"/>
        <v>130</v>
      </c>
      <c r="E78" s="24">
        <f t="shared" si="9"/>
        <v>102.75</v>
      </c>
      <c r="F78" s="24">
        <f t="shared" si="10"/>
        <v>103.85</v>
      </c>
      <c r="G78" s="1">
        <f t="shared" si="11"/>
        <v>43021</v>
      </c>
      <c r="H78" s="1">
        <f t="shared" si="12"/>
        <v>43203</v>
      </c>
      <c r="I78" s="24">
        <f t="shared" si="14"/>
        <v>35.287671232876718</v>
      </c>
      <c r="J78" s="24">
        <f t="shared" si="15"/>
        <v>-8770.1027397260259</v>
      </c>
      <c r="K78">
        <f>SUM($D$2:D78)</f>
        <v>310</v>
      </c>
      <c r="L78" s="24">
        <f>SUM($J$2:J78)</f>
        <v>-30615.798630137022</v>
      </c>
      <c r="M78" s="24">
        <f t="shared" si="16"/>
        <v>0</v>
      </c>
      <c r="N78" s="24">
        <f t="shared" si="17"/>
        <v>-8578.8102395480564</v>
      </c>
      <c r="O78" s="24">
        <f>SUM($N$2:N78)</f>
        <v>-30975.385506872717</v>
      </c>
    </row>
    <row r="79" spans="1:15" x14ac:dyDescent="0.25">
      <c r="A79" s="20">
        <v>43182</v>
      </c>
      <c r="B79" s="9">
        <v>290</v>
      </c>
      <c r="C79" t="s">
        <v>27</v>
      </c>
      <c r="D79">
        <f t="shared" si="13"/>
        <v>290</v>
      </c>
      <c r="E79" s="24">
        <f t="shared" si="9"/>
        <v>102.75</v>
      </c>
      <c r="F79" s="24">
        <f t="shared" si="10"/>
        <v>103.85</v>
      </c>
      <c r="G79" s="1">
        <f t="shared" si="11"/>
        <v>43021</v>
      </c>
      <c r="H79" s="1">
        <f t="shared" si="12"/>
        <v>43203</v>
      </c>
      <c r="I79" s="24">
        <f t="shared" si="14"/>
        <v>35.287671232876718</v>
      </c>
      <c r="J79" s="24">
        <f t="shared" si="15"/>
        <v>-19564.075342465752</v>
      </c>
      <c r="K79">
        <f>SUM($D$2:D79)</f>
        <v>600</v>
      </c>
      <c r="L79" s="24">
        <f>SUM($J$2:J79)</f>
        <v>-50179.873972602771</v>
      </c>
      <c r="M79" s="24">
        <f t="shared" si="16"/>
        <v>0</v>
      </c>
      <c r="N79" s="24">
        <f t="shared" si="17"/>
        <v>-19137.345918991821</v>
      </c>
      <c r="O79" s="24">
        <f>SUM($N$2:N79)</f>
        <v>-50112.731425864535</v>
      </c>
    </row>
    <row r="80" spans="1:15" x14ac:dyDescent="0.25">
      <c r="A80" s="20">
        <v>43182</v>
      </c>
      <c r="B80" s="9">
        <v>590</v>
      </c>
      <c r="C80" t="s">
        <v>27</v>
      </c>
      <c r="D80">
        <f t="shared" si="13"/>
        <v>590</v>
      </c>
      <c r="E80" s="24">
        <f t="shared" si="9"/>
        <v>102.75</v>
      </c>
      <c r="F80" s="24">
        <f t="shared" si="10"/>
        <v>103.85</v>
      </c>
      <c r="G80" s="1">
        <f t="shared" si="11"/>
        <v>43021</v>
      </c>
      <c r="H80" s="1">
        <f t="shared" si="12"/>
        <v>43203</v>
      </c>
      <c r="I80" s="24">
        <f t="shared" si="14"/>
        <v>35.287671232876718</v>
      </c>
      <c r="J80" s="24">
        <f t="shared" si="15"/>
        <v>-39802.773972602736</v>
      </c>
      <c r="K80">
        <f>SUM($D$2:D80)</f>
        <v>1190</v>
      </c>
      <c r="L80" s="24">
        <f>SUM($J$2:J80)</f>
        <v>-89982.647945205506</v>
      </c>
      <c r="M80" s="24">
        <f t="shared" si="16"/>
        <v>0</v>
      </c>
      <c r="N80" s="24">
        <f t="shared" si="17"/>
        <v>-38934.600317948876</v>
      </c>
      <c r="O80" s="24">
        <f>SUM($N$2:N80)</f>
        <v>-89047.331743813411</v>
      </c>
    </row>
    <row r="81" spans="1:15" x14ac:dyDescent="0.25">
      <c r="A81" s="20">
        <v>43182</v>
      </c>
      <c r="B81" s="9">
        <v>240</v>
      </c>
      <c r="C81" t="s">
        <v>28</v>
      </c>
      <c r="D81">
        <f t="shared" si="13"/>
        <v>-240</v>
      </c>
      <c r="E81" s="24">
        <f t="shared" si="9"/>
        <v>102.75</v>
      </c>
      <c r="F81" s="24">
        <f t="shared" si="10"/>
        <v>103.85</v>
      </c>
      <c r="G81" s="1">
        <f t="shared" si="11"/>
        <v>43021</v>
      </c>
      <c r="H81" s="1">
        <f t="shared" si="12"/>
        <v>43203</v>
      </c>
      <c r="I81" s="24">
        <f t="shared" si="14"/>
        <v>35.287671232876718</v>
      </c>
      <c r="J81" s="24">
        <f t="shared" si="15"/>
        <v>16454.958904109586</v>
      </c>
      <c r="K81">
        <f>SUM($D$2:D81)</f>
        <v>950</v>
      </c>
      <c r="L81" s="24">
        <f>SUM($J$2:J81)</f>
        <v>-73527.689041095917</v>
      </c>
      <c r="M81" s="24">
        <f t="shared" si="16"/>
        <v>0</v>
      </c>
      <c r="N81" s="24">
        <f t="shared" si="17"/>
        <v>16096.045180689376</v>
      </c>
      <c r="O81" s="24">
        <f>SUM($N$2:N81)</f>
        <v>-72951.286563124042</v>
      </c>
    </row>
    <row r="82" spans="1:15" x14ac:dyDescent="0.25">
      <c r="A82" s="20">
        <v>43187</v>
      </c>
      <c r="B82" s="9">
        <v>320</v>
      </c>
      <c r="C82" t="s">
        <v>28</v>
      </c>
      <c r="D82">
        <f t="shared" si="13"/>
        <v>-320</v>
      </c>
      <c r="E82" s="24">
        <f t="shared" si="9"/>
        <v>102.74</v>
      </c>
      <c r="F82" s="24">
        <f t="shared" si="10"/>
        <v>102.6</v>
      </c>
      <c r="G82" s="1">
        <f t="shared" si="11"/>
        <v>43021</v>
      </c>
      <c r="H82" s="1">
        <f t="shared" si="12"/>
        <v>43203</v>
      </c>
      <c r="I82" s="24">
        <f t="shared" si="14"/>
        <v>36.38356164383562</v>
      </c>
      <c r="J82" s="24">
        <f t="shared" si="15"/>
        <v>21189.260273972599</v>
      </c>
      <c r="K82">
        <f>SUM($D$2:D82)</f>
        <v>630</v>
      </c>
      <c r="L82" s="24">
        <f>SUM($J$2:J82)</f>
        <v>-52338.428767123318</v>
      </c>
      <c r="M82" s="24">
        <f t="shared" si="16"/>
        <v>0</v>
      </c>
      <c r="N82" s="24">
        <f t="shared" si="17"/>
        <v>20712.891699040501</v>
      </c>
      <c r="O82" s="24">
        <f>SUM($N$2:N82)</f>
        <v>-52238.394864083544</v>
      </c>
    </row>
    <row r="83" spans="1:15" x14ac:dyDescent="0.25">
      <c r="A83" s="20">
        <v>43188</v>
      </c>
      <c r="B83" s="9">
        <v>40</v>
      </c>
      <c r="C83" t="s">
        <v>28</v>
      </c>
      <c r="D83">
        <f t="shared" si="13"/>
        <v>-40</v>
      </c>
      <c r="E83" s="24">
        <f t="shared" si="9"/>
        <v>102.65</v>
      </c>
      <c r="F83" s="24">
        <f t="shared" si="10"/>
        <v>102.75</v>
      </c>
      <c r="G83" s="1">
        <f t="shared" si="11"/>
        <v>43021</v>
      </c>
      <c r="H83" s="1">
        <f t="shared" si="12"/>
        <v>43203</v>
      </c>
      <c r="I83" s="24">
        <f t="shared" si="14"/>
        <v>36.602739726027401</v>
      </c>
      <c r="J83" s="24">
        <f t="shared" si="15"/>
        <v>2645.8904109589039</v>
      </c>
      <c r="K83">
        <f>SUM($D$2:D83)</f>
        <v>590</v>
      </c>
      <c r="L83" s="24">
        <f>SUM($J$2:J83)</f>
        <v>-49692.538356164412</v>
      </c>
      <c r="M83" s="24">
        <f t="shared" si="16"/>
        <v>0</v>
      </c>
      <c r="N83" s="24">
        <f t="shared" si="17"/>
        <v>2586.0522947255022</v>
      </c>
      <c r="O83" s="24">
        <f>SUM($N$2:N83)</f>
        <v>-49652.342569358043</v>
      </c>
    </row>
    <row r="84" spans="1:15" x14ac:dyDescent="0.25">
      <c r="A84" s="20">
        <v>43189</v>
      </c>
      <c r="B84" s="9">
        <v>60</v>
      </c>
      <c r="C84" t="s">
        <v>28</v>
      </c>
      <c r="D84">
        <f t="shared" si="13"/>
        <v>-60</v>
      </c>
      <c r="E84" s="24">
        <f t="shared" si="9"/>
        <v>102.51</v>
      </c>
      <c r="F84" s="24">
        <f t="shared" si="10"/>
        <v>102.6</v>
      </c>
      <c r="G84" s="1">
        <f t="shared" si="11"/>
        <v>43021</v>
      </c>
      <c r="H84" s="1">
        <f t="shared" si="12"/>
        <v>43203</v>
      </c>
      <c r="I84" s="24">
        <f t="shared" si="14"/>
        <v>36.821917808219183</v>
      </c>
      <c r="J84" s="24">
        <f t="shared" si="15"/>
        <v>3946.6849315068484</v>
      </c>
      <c r="K84">
        <f>SUM($D$2:D84)</f>
        <v>530</v>
      </c>
      <c r="L84" s="24">
        <f>SUM($J$2:J84)</f>
        <v>-45745.853424657565</v>
      </c>
      <c r="M84" s="24">
        <f t="shared" si="16"/>
        <v>0</v>
      </c>
      <c r="N84" s="24">
        <f t="shared" si="17"/>
        <v>3856.9003633026264</v>
      </c>
      <c r="O84" s="24">
        <f>SUM($N$2:N84)</f>
        <v>-45795.442206055413</v>
      </c>
    </row>
    <row r="85" spans="1:15" x14ac:dyDescent="0.25">
      <c r="A85" s="20">
        <v>43189</v>
      </c>
      <c r="B85" s="9">
        <v>590</v>
      </c>
      <c r="C85" t="s">
        <v>27</v>
      </c>
      <c r="D85">
        <f t="shared" si="13"/>
        <v>590</v>
      </c>
      <c r="E85" s="24">
        <f t="shared" si="9"/>
        <v>102.51</v>
      </c>
      <c r="F85" s="24">
        <f t="shared" si="10"/>
        <v>102.6</v>
      </c>
      <c r="G85" s="1">
        <f t="shared" si="11"/>
        <v>43021</v>
      </c>
      <c r="H85" s="1">
        <f t="shared" si="12"/>
        <v>43203</v>
      </c>
      <c r="I85" s="24">
        <f t="shared" si="14"/>
        <v>36.821917808219183</v>
      </c>
      <c r="J85" s="24">
        <f t="shared" si="15"/>
        <v>-38755.968493150685</v>
      </c>
      <c r="K85">
        <f>SUM($D$2:D85)</f>
        <v>1120</v>
      </c>
      <c r="L85" s="24">
        <f>SUM($J$2:J85)</f>
        <v>-84501.821917808251</v>
      </c>
      <c r="M85" s="24">
        <f t="shared" si="16"/>
        <v>0</v>
      </c>
      <c r="N85" s="24">
        <f t="shared" si="17"/>
        <v>-37874.29489698515</v>
      </c>
      <c r="O85" s="24">
        <f>SUM($N$2:N85)</f>
        <v>-83669.737103040563</v>
      </c>
    </row>
    <row r="86" spans="1:15" x14ac:dyDescent="0.25">
      <c r="A86" s="20">
        <v>43193</v>
      </c>
      <c r="B86" s="9">
        <v>570</v>
      </c>
      <c r="C86" t="s">
        <v>27</v>
      </c>
      <c r="D86">
        <f t="shared" si="13"/>
        <v>570</v>
      </c>
      <c r="E86" s="24">
        <f t="shared" si="9"/>
        <v>102.7</v>
      </c>
      <c r="F86" s="24">
        <f t="shared" si="10"/>
        <v>102.65</v>
      </c>
      <c r="G86" s="1">
        <f t="shared" si="11"/>
        <v>43021</v>
      </c>
      <c r="H86" s="1">
        <f t="shared" si="12"/>
        <v>43203</v>
      </c>
      <c r="I86" s="24">
        <f t="shared" si="14"/>
        <v>37.698630136986303</v>
      </c>
      <c r="J86" s="24">
        <f t="shared" si="15"/>
        <v>-37050.780821917811</v>
      </c>
      <c r="K86">
        <f>SUM($D$2:D86)</f>
        <v>1690</v>
      </c>
      <c r="L86" s="24">
        <f>SUM($J$2:J86)</f>
        <v>-121552.60273972606</v>
      </c>
      <c r="M86" s="24">
        <f t="shared" si="16"/>
        <v>0</v>
      </c>
      <c r="N86" s="24">
        <f t="shared" si="17"/>
        <v>-36188.066006986075</v>
      </c>
      <c r="O86" s="24">
        <f>SUM($N$2:N86)</f>
        <v>-119857.80311002664</v>
      </c>
    </row>
    <row r="87" spans="1:15" x14ac:dyDescent="0.25">
      <c r="A87" s="20">
        <v>43193</v>
      </c>
      <c r="B87" s="9">
        <v>1000</v>
      </c>
      <c r="C87" t="s">
        <v>28</v>
      </c>
      <c r="D87">
        <f t="shared" si="13"/>
        <v>-1000</v>
      </c>
      <c r="E87" s="24">
        <f t="shared" si="9"/>
        <v>102.7</v>
      </c>
      <c r="F87" s="24">
        <f t="shared" si="10"/>
        <v>102.65</v>
      </c>
      <c r="G87" s="1">
        <f t="shared" si="11"/>
        <v>43021</v>
      </c>
      <c r="H87" s="1">
        <f t="shared" si="12"/>
        <v>43203</v>
      </c>
      <c r="I87" s="24">
        <f t="shared" si="14"/>
        <v>37.698630136986303</v>
      </c>
      <c r="J87" s="24">
        <f t="shared" si="15"/>
        <v>64951.369863013693</v>
      </c>
      <c r="K87">
        <f>SUM($D$2:D87)</f>
        <v>690</v>
      </c>
      <c r="L87" s="24">
        <f>SUM($J$2:J87)</f>
        <v>-56601.232876712369</v>
      </c>
      <c r="M87" s="24">
        <f t="shared" si="16"/>
        <v>0</v>
      </c>
      <c r="N87" s="24">
        <f t="shared" si="17"/>
        <v>63438.999332949599</v>
      </c>
      <c r="O87" s="24">
        <f>SUM($N$2:N87)</f>
        <v>-56418.803777077039</v>
      </c>
    </row>
    <row r="88" spans="1:15" x14ac:dyDescent="0.25">
      <c r="A88" s="20">
        <v>43196</v>
      </c>
      <c r="B88" s="9">
        <v>640</v>
      </c>
      <c r="C88" t="s">
        <v>27</v>
      </c>
      <c r="D88">
        <f t="shared" si="13"/>
        <v>640</v>
      </c>
      <c r="E88" s="24">
        <f t="shared" si="9"/>
        <v>103.09</v>
      </c>
      <c r="F88" s="24">
        <f t="shared" si="10"/>
        <v>102.85</v>
      </c>
      <c r="G88" s="1">
        <f t="shared" si="11"/>
        <v>43021</v>
      </c>
      <c r="H88" s="1">
        <f t="shared" si="12"/>
        <v>43203</v>
      </c>
      <c r="I88" s="24">
        <f t="shared" si="14"/>
        <v>38.356164383561648</v>
      </c>
      <c r="J88" s="24">
        <f t="shared" si="15"/>
        <v>-41429.654794520546</v>
      </c>
      <c r="K88">
        <f>SUM($D$2:D88)</f>
        <v>1330</v>
      </c>
      <c r="L88" s="24">
        <f>SUM($J$2:J88)</f>
        <v>-98030.887671232922</v>
      </c>
      <c r="M88" s="24">
        <f t="shared" si="16"/>
        <v>0</v>
      </c>
      <c r="N88" s="24">
        <f t="shared" si="17"/>
        <v>-40448.354501614886</v>
      </c>
      <c r="O88" s="24">
        <f>SUM($N$2:N88)</f>
        <v>-96867.158278691932</v>
      </c>
    </row>
    <row r="89" spans="1:15" x14ac:dyDescent="0.25">
      <c r="A89" s="20">
        <v>43196</v>
      </c>
      <c r="B89" s="9">
        <v>640</v>
      </c>
      <c r="C89" t="s">
        <v>27</v>
      </c>
      <c r="D89">
        <f t="shared" si="13"/>
        <v>640</v>
      </c>
      <c r="E89" s="24">
        <f t="shared" si="9"/>
        <v>103.09</v>
      </c>
      <c r="F89" s="24">
        <f t="shared" si="10"/>
        <v>102.85</v>
      </c>
      <c r="G89" s="1">
        <f t="shared" si="11"/>
        <v>43021</v>
      </c>
      <c r="H89" s="1">
        <f t="shared" si="12"/>
        <v>43203</v>
      </c>
      <c r="I89" s="24">
        <f t="shared" si="14"/>
        <v>38.356164383561648</v>
      </c>
      <c r="J89" s="24">
        <f t="shared" si="15"/>
        <v>-41429.654794520546</v>
      </c>
      <c r="K89">
        <f>SUM($D$2:D89)</f>
        <v>1970</v>
      </c>
      <c r="L89" s="24">
        <f>SUM($J$2:J89)</f>
        <v>-139460.54246575347</v>
      </c>
      <c r="M89" s="24">
        <f t="shared" si="16"/>
        <v>0</v>
      </c>
      <c r="N89" s="24">
        <f t="shared" si="17"/>
        <v>-40448.354501614886</v>
      </c>
      <c r="O89" s="24">
        <f>SUM($N$2:N89)</f>
        <v>-137315.5127803068</v>
      </c>
    </row>
    <row r="90" spans="1:15" x14ac:dyDescent="0.25">
      <c r="A90" s="20">
        <v>43200</v>
      </c>
      <c r="B90" s="9">
        <v>1680</v>
      </c>
      <c r="C90" t="s">
        <v>28</v>
      </c>
      <c r="D90">
        <f t="shared" si="13"/>
        <v>-1680</v>
      </c>
      <c r="E90" s="24">
        <f t="shared" si="9"/>
        <v>102.44</v>
      </c>
      <c r="F90" s="24">
        <f t="shared" si="10"/>
        <v>102.4</v>
      </c>
      <c r="G90" s="1">
        <f t="shared" si="11"/>
        <v>43021</v>
      </c>
      <c r="H90" s="1">
        <f t="shared" si="12"/>
        <v>43203</v>
      </c>
      <c r="I90" s="24">
        <f t="shared" si="14"/>
        <v>39.232876712328768</v>
      </c>
      <c r="J90" s="24">
        <f t="shared" si="15"/>
        <v>106120.76712328767</v>
      </c>
      <c r="K90">
        <f>SUM($D$2:D90)</f>
        <v>290</v>
      </c>
      <c r="L90" s="24">
        <f>SUM($J$2:J90)</f>
        <v>-33339.7753424658</v>
      </c>
      <c r="M90" s="24">
        <f t="shared" si="16"/>
        <v>0</v>
      </c>
      <c r="N90" s="24">
        <f t="shared" si="17"/>
        <v>103550.44543385631</v>
      </c>
      <c r="O90" s="24">
        <f>SUM($N$2:N90)</f>
        <v>-33765.067346450494</v>
      </c>
    </row>
    <row r="91" spans="1:15" x14ac:dyDescent="0.25">
      <c r="A91" s="20">
        <v>43202</v>
      </c>
      <c r="B91" s="9">
        <v>380</v>
      </c>
      <c r="C91" t="s">
        <v>27</v>
      </c>
      <c r="D91">
        <f t="shared" si="13"/>
        <v>380</v>
      </c>
      <c r="E91" s="24">
        <f t="shared" si="9"/>
        <v>102</v>
      </c>
      <c r="F91" s="24">
        <f t="shared" si="10"/>
        <v>102.58</v>
      </c>
      <c r="G91" s="1">
        <f t="shared" si="11"/>
        <v>43021</v>
      </c>
      <c r="H91" s="1">
        <f t="shared" si="12"/>
        <v>43203</v>
      </c>
      <c r="I91" s="24">
        <f t="shared" si="14"/>
        <v>39.671232876712331</v>
      </c>
      <c r="J91" s="24">
        <f t="shared" si="15"/>
        <v>-23684.931506849312</v>
      </c>
      <c r="K91">
        <f>SUM($D$2:D91)</f>
        <v>670</v>
      </c>
      <c r="L91" s="24">
        <f>SUM($J$2:J91)</f>
        <v>-57024.706849315116</v>
      </c>
      <c r="M91" s="24">
        <f t="shared" si="16"/>
        <v>0</v>
      </c>
      <c r="N91" s="24">
        <f t="shared" si="17"/>
        <v>-23104.934792340773</v>
      </c>
      <c r="O91" s="24">
        <f>SUM($N$2:N91)</f>
        <v>-56870.002138791271</v>
      </c>
    </row>
    <row r="92" spans="1:15" x14ac:dyDescent="0.25">
      <c r="A92" s="20">
        <v>43203</v>
      </c>
      <c r="B92" s="9">
        <v>190</v>
      </c>
      <c r="C92" t="s">
        <v>27</v>
      </c>
      <c r="D92">
        <f t="shared" si="13"/>
        <v>190</v>
      </c>
      <c r="E92" s="24">
        <f t="shared" si="9"/>
        <v>102.54</v>
      </c>
      <c r="F92" s="24">
        <f t="shared" si="10"/>
        <v>102</v>
      </c>
      <c r="G92" s="1">
        <f t="shared" si="11"/>
        <v>43021</v>
      </c>
      <c r="H92" s="1">
        <f t="shared" si="12"/>
        <v>43203</v>
      </c>
      <c r="I92" s="24">
        <f t="shared" si="14"/>
        <v>39.890410958904113</v>
      </c>
      <c r="J92" s="24">
        <f t="shared" si="15"/>
        <v>-11903.42191780822</v>
      </c>
      <c r="K92">
        <f>SUM($D$2:D92)</f>
        <v>860</v>
      </c>
      <c r="L92" s="24">
        <f>SUM($J$2:J92)</f>
        <v>-68928.128767123329</v>
      </c>
      <c r="M92" s="24">
        <f t="shared" si="16"/>
        <v>0</v>
      </c>
      <c r="N92" s="24">
        <f t="shared" si="17"/>
        <v>-11610.340408122722</v>
      </c>
      <c r="O92" s="24">
        <f>SUM($N$2:N92)</f>
        <v>-68480.342546913991</v>
      </c>
    </row>
    <row r="93" spans="1:15" x14ac:dyDescent="0.25">
      <c r="A93" s="20">
        <v>43203</v>
      </c>
      <c r="B93" s="9">
        <v>220</v>
      </c>
      <c r="C93" t="s">
        <v>27</v>
      </c>
      <c r="D93">
        <f t="shared" si="13"/>
        <v>220</v>
      </c>
      <c r="E93" s="24">
        <f t="shared" si="9"/>
        <v>102.54</v>
      </c>
      <c r="F93" s="24">
        <f t="shared" si="10"/>
        <v>102</v>
      </c>
      <c r="G93" s="1">
        <f t="shared" si="11"/>
        <v>43021</v>
      </c>
      <c r="H93" s="1">
        <f t="shared" si="12"/>
        <v>43203</v>
      </c>
      <c r="I93" s="24">
        <f t="shared" si="14"/>
        <v>39.890410958904113</v>
      </c>
      <c r="J93" s="24">
        <f t="shared" si="15"/>
        <v>-13782.909589041097</v>
      </c>
      <c r="K93">
        <f>SUM($D$2:D93)</f>
        <v>1080</v>
      </c>
      <c r="L93" s="24">
        <f>SUM($J$2:J93)</f>
        <v>-82711.038356164427</v>
      </c>
      <c r="M93" s="24">
        <f t="shared" si="16"/>
        <v>0</v>
      </c>
      <c r="N93" s="24">
        <f t="shared" si="17"/>
        <v>-13443.55205151052</v>
      </c>
      <c r="O93" s="24">
        <f>SUM($N$2:N93)</f>
        <v>-81923.894598424507</v>
      </c>
    </row>
    <row r="94" spans="1:15" x14ac:dyDescent="0.25">
      <c r="A94" s="20">
        <v>43203</v>
      </c>
      <c r="B94" s="9">
        <v>50</v>
      </c>
      <c r="C94" t="s">
        <v>28</v>
      </c>
      <c r="D94">
        <f t="shared" si="13"/>
        <v>-50</v>
      </c>
      <c r="E94" s="24">
        <f t="shared" si="9"/>
        <v>102.54</v>
      </c>
      <c r="F94" s="24">
        <f t="shared" si="10"/>
        <v>102</v>
      </c>
      <c r="G94" s="1">
        <f t="shared" si="11"/>
        <v>43021</v>
      </c>
      <c r="H94" s="1">
        <f t="shared" si="12"/>
        <v>43203</v>
      </c>
      <c r="I94" s="24">
        <f t="shared" si="14"/>
        <v>39.890410958904113</v>
      </c>
      <c r="J94" s="24">
        <f t="shared" si="15"/>
        <v>3105.4794520547944</v>
      </c>
      <c r="K94">
        <f>SUM($D$2:D94)</f>
        <v>1030</v>
      </c>
      <c r="L94" s="24">
        <f>SUM($J$2:J94)</f>
        <v>-79605.558904109639</v>
      </c>
      <c r="M94" s="24">
        <f t="shared" si="16"/>
        <v>0</v>
      </c>
      <c r="N94" s="24">
        <f t="shared" si="17"/>
        <v>3029.0175226709534</v>
      </c>
      <c r="O94" s="24">
        <f>SUM($N$2:N94)</f>
        <v>-78894.877075753553</v>
      </c>
    </row>
    <row r="95" spans="1:15" x14ac:dyDescent="0.25">
      <c r="A95" s="20">
        <v>43203</v>
      </c>
      <c r="B95" s="9">
        <v>0</v>
      </c>
      <c r="D95">
        <f t="shared" si="13"/>
        <v>0</v>
      </c>
      <c r="E95" s="24">
        <f t="shared" si="9"/>
        <v>102.54</v>
      </c>
      <c r="F95" s="24">
        <f t="shared" si="10"/>
        <v>102</v>
      </c>
      <c r="G95" s="1">
        <f t="shared" si="11"/>
        <v>43021</v>
      </c>
      <c r="H95" s="1">
        <f t="shared" si="12"/>
        <v>43203</v>
      </c>
      <c r="I95" s="24">
        <f t="shared" si="14"/>
        <v>39.890410958904113</v>
      </c>
      <c r="J95" s="24">
        <f t="shared" si="15"/>
        <v>0</v>
      </c>
      <c r="K95">
        <f>SUM($D$2:D95)</f>
        <v>1030</v>
      </c>
      <c r="L95" s="24">
        <f>SUM($J$2:J95)</f>
        <v>-79605.558904109639</v>
      </c>
      <c r="M95" s="24">
        <f t="shared" si="16"/>
        <v>41087.123287671238</v>
      </c>
      <c r="N95" s="24">
        <f t="shared" si="17"/>
        <v>0</v>
      </c>
      <c r="O95" s="24">
        <f>SUM($N$2:N95)</f>
        <v>-78894.877075753553</v>
      </c>
    </row>
    <row r="96" spans="1:15" x14ac:dyDescent="0.25">
      <c r="A96" s="20">
        <v>43213</v>
      </c>
      <c r="B96" s="9">
        <v>470</v>
      </c>
      <c r="C96" t="s">
        <v>27</v>
      </c>
      <c r="D96">
        <f t="shared" si="13"/>
        <v>470</v>
      </c>
      <c r="E96" s="24">
        <f t="shared" si="9"/>
        <v>102.7</v>
      </c>
      <c r="F96" s="24">
        <f t="shared" si="10"/>
        <v>102.5</v>
      </c>
      <c r="G96" s="1">
        <f t="shared" si="11"/>
        <v>43021</v>
      </c>
      <c r="H96" s="1">
        <f t="shared" si="12"/>
        <v>43385</v>
      </c>
      <c r="I96" s="24">
        <f t="shared" si="14"/>
        <v>42.082191780821915</v>
      </c>
      <c r="J96" s="24">
        <f t="shared" si="15"/>
        <v>-28490.369863013701</v>
      </c>
      <c r="K96">
        <f>SUM($D$2:D96)</f>
        <v>1500</v>
      </c>
      <c r="L96" s="24">
        <f>SUM($J$2:J96)</f>
        <v>-108095.92876712335</v>
      </c>
      <c r="M96" s="24">
        <f t="shared" si="16"/>
        <v>0</v>
      </c>
      <c r="N96" s="24">
        <f t="shared" si="17"/>
        <v>-27750.852545101086</v>
      </c>
      <c r="O96" s="24">
        <f>SUM($N$2:N96)</f>
        <v>-106645.72962085463</v>
      </c>
    </row>
    <row r="97" spans="1:15" x14ac:dyDescent="0.25">
      <c r="A97" s="20">
        <v>43215</v>
      </c>
      <c r="B97" s="9">
        <v>60</v>
      </c>
      <c r="C97" t="s">
        <v>27</v>
      </c>
      <c r="D97">
        <f t="shared" si="13"/>
        <v>60</v>
      </c>
      <c r="E97" s="24">
        <f t="shared" si="9"/>
        <v>102.6</v>
      </c>
      <c r="F97" s="24">
        <f t="shared" si="10"/>
        <v>102.6</v>
      </c>
      <c r="G97" s="1">
        <f t="shared" si="11"/>
        <v>43021</v>
      </c>
      <c r="H97" s="1">
        <f t="shared" si="12"/>
        <v>43385</v>
      </c>
      <c r="I97" s="24">
        <f t="shared" si="14"/>
        <v>42.520547945205479</v>
      </c>
      <c r="J97" s="24">
        <f t="shared" si="15"/>
        <v>-3604.767123287671</v>
      </c>
      <c r="K97">
        <f>SUM($D$2:D97)</f>
        <v>1560</v>
      </c>
      <c r="L97" s="24">
        <f>SUM($J$2:J97)</f>
        <v>-111700.69589041102</v>
      </c>
      <c r="M97" s="24">
        <f t="shared" si="16"/>
        <v>0</v>
      </c>
      <c r="N97" s="24">
        <f t="shared" si="17"/>
        <v>-3510.2373209257698</v>
      </c>
      <c r="O97" s="24">
        <f>SUM($N$2:N97)</f>
        <v>-110155.9669417804</v>
      </c>
    </row>
    <row r="98" spans="1:15" x14ac:dyDescent="0.25">
      <c r="A98" s="20">
        <v>43220</v>
      </c>
      <c r="B98" s="9">
        <v>740</v>
      </c>
      <c r="C98" t="s">
        <v>27</v>
      </c>
      <c r="D98">
        <f t="shared" si="13"/>
        <v>740</v>
      </c>
      <c r="E98" s="24">
        <f t="shared" si="9"/>
        <v>103.02</v>
      </c>
      <c r="F98" s="24">
        <f t="shared" si="10"/>
        <v>103</v>
      </c>
      <c r="G98" s="1">
        <f t="shared" si="11"/>
        <v>43021</v>
      </c>
      <c r="H98" s="1">
        <f t="shared" si="12"/>
        <v>43385</v>
      </c>
      <c r="I98" s="24">
        <f t="shared" si="14"/>
        <v>43.61643835616438</v>
      </c>
      <c r="J98" s="24">
        <f t="shared" si="15"/>
        <v>-43958.635616438354</v>
      </c>
      <c r="K98">
        <f>SUM($D$2:D98)</f>
        <v>2300</v>
      </c>
      <c r="L98" s="24">
        <f>SUM($J$2:J98)</f>
        <v>-155659.33150684938</v>
      </c>
      <c r="M98" s="24">
        <f t="shared" si="16"/>
        <v>0</v>
      </c>
      <c r="N98" s="24">
        <f t="shared" si="17"/>
        <v>-42776.576944061628</v>
      </c>
      <c r="O98" s="24">
        <f>SUM($N$2:N98)</f>
        <v>-152932.54388584202</v>
      </c>
    </row>
    <row r="99" spans="1:15" x14ac:dyDescent="0.25">
      <c r="A99" s="20">
        <v>43220</v>
      </c>
      <c r="B99" s="9">
        <v>180</v>
      </c>
      <c r="C99" t="s">
        <v>27</v>
      </c>
      <c r="D99">
        <f t="shared" si="13"/>
        <v>180</v>
      </c>
      <c r="E99" s="24">
        <f t="shared" si="9"/>
        <v>103.02</v>
      </c>
      <c r="F99" s="24">
        <f t="shared" si="10"/>
        <v>103</v>
      </c>
      <c r="G99" s="1">
        <f t="shared" si="11"/>
        <v>43021</v>
      </c>
      <c r="H99" s="1">
        <f t="shared" si="12"/>
        <v>43385</v>
      </c>
      <c r="I99" s="24">
        <f t="shared" si="14"/>
        <v>43.61643835616438</v>
      </c>
      <c r="J99" s="24">
        <f t="shared" si="15"/>
        <v>-10692.641095890411</v>
      </c>
      <c r="K99">
        <f>SUM($D$2:D99)</f>
        <v>2480</v>
      </c>
      <c r="L99" s="24">
        <f>SUM($J$2:J99)</f>
        <v>-166351.97260273978</v>
      </c>
      <c r="M99" s="24">
        <f t="shared" si="16"/>
        <v>0</v>
      </c>
      <c r="N99" s="24">
        <f t="shared" si="17"/>
        <v>-10405.113310717694</v>
      </c>
      <c r="O99" s="24">
        <f>SUM($N$2:N99)</f>
        <v>-163337.65719655971</v>
      </c>
    </row>
    <row r="100" spans="1:15" x14ac:dyDescent="0.25">
      <c r="A100" s="20">
        <v>43228</v>
      </c>
      <c r="B100" s="9">
        <v>2130</v>
      </c>
      <c r="C100" t="s">
        <v>28</v>
      </c>
      <c r="D100">
        <f t="shared" si="13"/>
        <v>-2130</v>
      </c>
      <c r="E100" s="24">
        <f t="shared" si="9"/>
        <v>102.8</v>
      </c>
      <c r="F100" s="24">
        <f t="shared" si="10"/>
        <v>103.64</v>
      </c>
      <c r="G100" s="1">
        <f t="shared" si="11"/>
        <v>43021</v>
      </c>
      <c r="H100" s="1">
        <f t="shared" si="12"/>
        <v>43385</v>
      </c>
      <c r="I100" s="24">
        <f t="shared" si="14"/>
        <v>45.369863013698627</v>
      </c>
      <c r="J100" s="24">
        <f t="shared" si="15"/>
        <v>124115.39178082193</v>
      </c>
      <c r="K100">
        <f>SUM($D$2:D100)</f>
        <v>350</v>
      </c>
      <c r="L100" s="24">
        <f>SUM($J$2:J100)</f>
        <v>-42236.580821917858</v>
      </c>
      <c r="M100" s="24">
        <f t="shared" si="16"/>
        <v>0</v>
      </c>
      <c r="N100" s="24">
        <f t="shared" si="17"/>
        <v>120645.62016280508</v>
      </c>
      <c r="O100" s="24">
        <f>SUM($N$2:N100)</f>
        <v>-42692.037033754634</v>
      </c>
    </row>
    <row r="101" spans="1:15" x14ac:dyDescent="0.25">
      <c r="A101" s="20">
        <v>43230</v>
      </c>
      <c r="B101" s="9">
        <v>310</v>
      </c>
      <c r="C101" t="s">
        <v>28</v>
      </c>
      <c r="D101">
        <f t="shared" si="13"/>
        <v>-310</v>
      </c>
      <c r="E101" s="24">
        <f t="shared" si="9"/>
        <v>102.62</v>
      </c>
      <c r="F101" s="24">
        <f t="shared" si="10"/>
        <v>103.8</v>
      </c>
      <c r="G101" s="1">
        <f t="shared" si="11"/>
        <v>43021</v>
      </c>
      <c r="H101" s="1">
        <f t="shared" si="12"/>
        <v>43385</v>
      </c>
      <c r="I101" s="24">
        <f t="shared" si="14"/>
        <v>45.80821917808219</v>
      </c>
      <c r="J101" s="24">
        <f t="shared" si="15"/>
        <v>17977.452054794521</v>
      </c>
      <c r="K101">
        <f>SUM($D$2:D101)</f>
        <v>40</v>
      </c>
      <c r="L101" s="24">
        <f>SUM($J$2:J101)</f>
        <v>-24259.128767123337</v>
      </c>
      <c r="M101" s="24">
        <f t="shared" si="16"/>
        <v>0</v>
      </c>
      <c r="N101" s="24">
        <f t="shared" si="17"/>
        <v>17470.087502063314</v>
      </c>
      <c r="O101" s="24">
        <f>SUM($N$2:N101)</f>
        <v>-25221.94953169132</v>
      </c>
    </row>
    <row r="102" spans="1:15" x14ac:dyDescent="0.25">
      <c r="A102" s="20">
        <v>43231</v>
      </c>
      <c r="B102" s="9">
        <v>530</v>
      </c>
      <c r="C102" t="s">
        <v>27</v>
      </c>
      <c r="D102">
        <f t="shared" si="13"/>
        <v>530</v>
      </c>
      <c r="E102" s="24">
        <f t="shared" si="9"/>
        <v>103.04</v>
      </c>
      <c r="F102" s="24">
        <f t="shared" si="10"/>
        <v>103.29</v>
      </c>
      <c r="G102" s="1">
        <f t="shared" si="11"/>
        <v>43021</v>
      </c>
      <c r="H102" s="1">
        <f t="shared" si="12"/>
        <v>43385</v>
      </c>
      <c r="I102" s="24">
        <f t="shared" si="14"/>
        <v>46.027397260273972</v>
      </c>
      <c r="J102" s="24">
        <f t="shared" si="15"/>
        <v>-30216.679452054799</v>
      </c>
      <c r="K102">
        <f>SUM($D$2:D102)</f>
        <v>570</v>
      </c>
      <c r="L102" s="24">
        <f>SUM($J$2:J102)</f>
        <v>-54475.808219178136</v>
      </c>
      <c r="M102" s="24">
        <f t="shared" si="16"/>
        <v>0</v>
      </c>
      <c r="N102" s="24">
        <f t="shared" si="17"/>
        <v>-29359.874186603651</v>
      </c>
      <c r="O102" s="24">
        <f>SUM($N$2:N102)</f>
        <v>-54581.823718294967</v>
      </c>
    </row>
    <row r="103" spans="1:15" x14ac:dyDescent="0.25">
      <c r="A103" s="20">
        <v>43231</v>
      </c>
      <c r="B103" s="9">
        <v>360</v>
      </c>
      <c r="C103" t="s">
        <v>27</v>
      </c>
      <c r="D103">
        <f t="shared" si="13"/>
        <v>360</v>
      </c>
      <c r="E103" s="24">
        <f t="shared" si="9"/>
        <v>103.04</v>
      </c>
      <c r="F103" s="24">
        <f t="shared" si="10"/>
        <v>103.29</v>
      </c>
      <c r="G103" s="1">
        <f t="shared" si="11"/>
        <v>43021</v>
      </c>
      <c r="H103" s="1">
        <f t="shared" si="12"/>
        <v>43385</v>
      </c>
      <c r="I103" s="24">
        <f t="shared" si="14"/>
        <v>46.027397260273972</v>
      </c>
      <c r="J103" s="24">
        <f t="shared" si="15"/>
        <v>-20524.536986301373</v>
      </c>
      <c r="K103">
        <f>SUM($D$2:D103)</f>
        <v>930</v>
      </c>
      <c r="L103" s="24">
        <f>SUM($J$2:J103)</f>
        <v>-75000.345205479505</v>
      </c>
      <c r="M103" s="24">
        <f t="shared" si="16"/>
        <v>0</v>
      </c>
      <c r="N103" s="24">
        <f t="shared" si="17"/>
        <v>-19942.556051277952</v>
      </c>
      <c r="O103" s="24">
        <f>SUM($N$2:N103)</f>
        <v>-74524.379769572915</v>
      </c>
    </row>
    <row r="104" spans="1:15" x14ac:dyDescent="0.25">
      <c r="A104" s="20">
        <v>43234</v>
      </c>
      <c r="B104" s="9">
        <v>420</v>
      </c>
      <c r="C104" t="s">
        <v>27</v>
      </c>
      <c r="D104">
        <f t="shared" si="13"/>
        <v>420</v>
      </c>
      <c r="E104" s="24">
        <f t="shared" si="9"/>
        <v>103.07</v>
      </c>
      <c r="F104" s="24">
        <f t="shared" si="10"/>
        <v>103.04</v>
      </c>
      <c r="G104" s="1">
        <f t="shared" si="11"/>
        <v>43021</v>
      </c>
      <c r="H104" s="1">
        <f t="shared" si="12"/>
        <v>43385</v>
      </c>
      <c r="I104" s="24">
        <f t="shared" si="14"/>
        <v>46.684931506849317</v>
      </c>
      <c r="J104" s="24">
        <f t="shared" si="15"/>
        <v>-23681.728767123284</v>
      </c>
      <c r="K104">
        <f>SUM($D$2:D104)</f>
        <v>1350</v>
      </c>
      <c r="L104" s="24">
        <f>SUM($J$2:J104)</f>
        <v>-98682.073972602782</v>
      </c>
      <c r="M104" s="24">
        <f t="shared" si="16"/>
        <v>0</v>
      </c>
      <c r="N104" s="24">
        <f t="shared" si="17"/>
        <v>-23000.770809956459</v>
      </c>
      <c r="O104" s="24">
        <f>SUM($N$2:N104)</f>
        <v>-97525.150579529378</v>
      </c>
    </row>
    <row r="105" spans="1:15" x14ac:dyDescent="0.25">
      <c r="A105" s="20">
        <v>43234</v>
      </c>
      <c r="B105" s="9">
        <v>330</v>
      </c>
      <c r="C105" t="s">
        <v>28</v>
      </c>
      <c r="D105">
        <f t="shared" si="13"/>
        <v>-330</v>
      </c>
      <c r="E105" s="24">
        <f t="shared" si="9"/>
        <v>103.07</v>
      </c>
      <c r="F105" s="24">
        <f t="shared" si="10"/>
        <v>103.04</v>
      </c>
      <c r="G105" s="1">
        <f t="shared" si="11"/>
        <v>43021</v>
      </c>
      <c r="H105" s="1">
        <f t="shared" si="12"/>
        <v>43385</v>
      </c>
      <c r="I105" s="24">
        <f t="shared" si="14"/>
        <v>46.684931506849317</v>
      </c>
      <c r="J105" s="24">
        <f t="shared" si="15"/>
        <v>18597.172602739727</v>
      </c>
      <c r="K105">
        <f>SUM($D$2:D105)</f>
        <v>1020</v>
      </c>
      <c r="L105" s="24">
        <f>SUM($J$2:J105)</f>
        <v>-80084.901369863059</v>
      </c>
      <c r="M105" s="24">
        <f t="shared" si="16"/>
        <v>0</v>
      </c>
      <c r="N105" s="24">
        <f t="shared" si="17"/>
        <v>18062.418878078315</v>
      </c>
      <c r="O105" s="24">
        <f>SUM($N$2:N105)</f>
        <v>-79462.731701451063</v>
      </c>
    </row>
    <row r="106" spans="1:15" x14ac:dyDescent="0.25">
      <c r="A106" s="20">
        <v>43238</v>
      </c>
      <c r="B106" s="9">
        <v>660</v>
      </c>
      <c r="C106" t="s">
        <v>28</v>
      </c>
      <c r="D106">
        <f t="shared" si="13"/>
        <v>-660</v>
      </c>
      <c r="E106" s="24">
        <f t="shared" si="9"/>
        <v>103.05</v>
      </c>
      <c r="F106" s="24">
        <f t="shared" si="10"/>
        <v>103</v>
      </c>
      <c r="G106" s="1">
        <f t="shared" si="11"/>
        <v>43021</v>
      </c>
      <c r="H106" s="1">
        <f t="shared" si="12"/>
        <v>43385</v>
      </c>
      <c r="I106" s="24">
        <f t="shared" si="14"/>
        <v>47.561643835616437</v>
      </c>
      <c r="J106" s="24">
        <f t="shared" si="15"/>
        <v>36589.315068493153</v>
      </c>
      <c r="K106">
        <f>SUM($D$2:D106)</f>
        <v>360</v>
      </c>
      <c r="L106" s="24">
        <f>SUM($J$2:J106)</f>
        <v>-43495.586301369905</v>
      </c>
      <c r="M106" s="24">
        <f t="shared" si="16"/>
        <v>0</v>
      </c>
      <c r="N106" s="24">
        <f t="shared" si="17"/>
        <v>35517.739227073944</v>
      </c>
      <c r="O106" s="24">
        <f>SUM($N$2:N106)</f>
        <v>-43944.992474377119</v>
      </c>
    </row>
    <row r="107" spans="1:15" x14ac:dyDescent="0.25">
      <c r="A107" s="20">
        <v>43238</v>
      </c>
      <c r="B107" s="9">
        <v>280</v>
      </c>
      <c r="C107" t="s">
        <v>27</v>
      </c>
      <c r="D107">
        <f t="shared" si="13"/>
        <v>280</v>
      </c>
      <c r="E107" s="24">
        <f t="shared" si="9"/>
        <v>103.05</v>
      </c>
      <c r="F107" s="24">
        <f t="shared" si="10"/>
        <v>103</v>
      </c>
      <c r="G107" s="1">
        <f t="shared" si="11"/>
        <v>43021</v>
      </c>
      <c r="H107" s="1">
        <f t="shared" si="12"/>
        <v>43385</v>
      </c>
      <c r="I107" s="24">
        <f t="shared" si="14"/>
        <v>47.561643835616437</v>
      </c>
      <c r="J107" s="24">
        <f t="shared" si="15"/>
        <v>-15536.739726027397</v>
      </c>
      <c r="K107">
        <f>SUM($D$2:D107)</f>
        <v>640</v>
      </c>
      <c r="L107" s="24">
        <f>SUM($J$2:J107)</f>
        <v>-59032.326027397299</v>
      </c>
      <c r="M107" s="24">
        <f t="shared" si="16"/>
        <v>0</v>
      </c>
      <c r="N107" s="24">
        <f t="shared" si="17"/>
        <v>-15081.72178120762</v>
      </c>
      <c r="O107" s="24">
        <f>SUM($N$2:N107)</f>
        <v>-59026.714255584739</v>
      </c>
    </row>
    <row r="108" spans="1:15" x14ac:dyDescent="0.25">
      <c r="A108" s="20">
        <v>43242</v>
      </c>
      <c r="B108" s="9">
        <v>40</v>
      </c>
      <c r="C108" t="s">
        <v>28</v>
      </c>
      <c r="D108">
        <f t="shared" si="13"/>
        <v>-40</v>
      </c>
      <c r="E108" s="24">
        <f t="shared" si="9"/>
        <v>102.99</v>
      </c>
      <c r="F108" s="24">
        <f t="shared" si="10"/>
        <v>102.75</v>
      </c>
      <c r="G108" s="1">
        <f t="shared" si="11"/>
        <v>43021</v>
      </c>
      <c r="H108" s="1">
        <f t="shared" si="12"/>
        <v>43385</v>
      </c>
      <c r="I108" s="24">
        <f t="shared" si="14"/>
        <v>48.438356164383556</v>
      </c>
      <c r="J108" s="24">
        <f t="shared" si="15"/>
        <v>2172.4657534246576</v>
      </c>
      <c r="K108">
        <f>SUM($D$2:D108)</f>
        <v>600</v>
      </c>
      <c r="L108" s="24">
        <f>SUM($J$2:J108)</f>
        <v>-56859.860273972641</v>
      </c>
      <c r="M108" s="24">
        <f t="shared" si="16"/>
        <v>0</v>
      </c>
      <c r="N108" s="24">
        <f t="shared" si="17"/>
        <v>2107.6865309315281</v>
      </c>
      <c r="O108" s="24">
        <f>SUM($N$2:N108)</f>
        <v>-56919.027724653213</v>
      </c>
    </row>
    <row r="109" spans="1:15" x14ac:dyDescent="0.25">
      <c r="A109" s="20">
        <v>43242</v>
      </c>
      <c r="B109" s="9">
        <v>90</v>
      </c>
      <c r="C109" t="s">
        <v>27</v>
      </c>
      <c r="D109">
        <f t="shared" si="13"/>
        <v>90</v>
      </c>
      <c r="E109" s="24">
        <f t="shared" si="9"/>
        <v>102.99</v>
      </c>
      <c r="F109" s="24">
        <f t="shared" si="10"/>
        <v>102.75</v>
      </c>
      <c r="G109" s="1">
        <f t="shared" si="11"/>
        <v>43021</v>
      </c>
      <c r="H109" s="1">
        <f t="shared" si="12"/>
        <v>43385</v>
      </c>
      <c r="I109" s="24">
        <f t="shared" si="14"/>
        <v>48.438356164383556</v>
      </c>
      <c r="J109" s="24">
        <f t="shared" si="15"/>
        <v>-4909.6479452054791</v>
      </c>
      <c r="K109">
        <f>SUM($D$2:D109)</f>
        <v>690</v>
      </c>
      <c r="L109" s="24">
        <f>SUM($J$2:J109)</f>
        <v>-61769.508219178118</v>
      </c>
      <c r="M109" s="24">
        <f t="shared" si="16"/>
        <v>0</v>
      </c>
      <c r="N109" s="24">
        <f t="shared" si="17"/>
        <v>-4763.2506194460093</v>
      </c>
      <c r="O109" s="24">
        <f>SUM($N$2:N109)</f>
        <v>-61682.278344099221</v>
      </c>
    </row>
    <row r="110" spans="1:15" x14ac:dyDescent="0.25">
      <c r="A110" s="20">
        <v>43244</v>
      </c>
      <c r="B110" s="9">
        <v>380</v>
      </c>
      <c r="C110" t="s">
        <v>27</v>
      </c>
      <c r="D110">
        <f t="shared" si="13"/>
        <v>380</v>
      </c>
      <c r="E110" s="24">
        <f t="shared" si="9"/>
        <v>102.24</v>
      </c>
      <c r="F110" s="24">
        <f t="shared" si="10"/>
        <v>102.53</v>
      </c>
      <c r="G110" s="1">
        <f t="shared" si="11"/>
        <v>43021</v>
      </c>
      <c r="H110" s="1">
        <f t="shared" si="12"/>
        <v>43385</v>
      </c>
      <c r="I110" s="24">
        <f t="shared" si="14"/>
        <v>48.876712328767127</v>
      </c>
      <c r="J110" s="24">
        <f t="shared" si="15"/>
        <v>-20278.049315068489</v>
      </c>
      <c r="K110">
        <f>SUM($D$2:D110)</f>
        <v>1070</v>
      </c>
      <c r="L110" s="24">
        <f>SUM($J$2:J110)</f>
        <v>-82047.557534246604</v>
      </c>
      <c r="M110" s="24">
        <f t="shared" si="16"/>
        <v>0</v>
      </c>
      <c r="N110" s="24">
        <f t="shared" si="17"/>
        <v>-19668.003616071564</v>
      </c>
      <c r="O110" s="24">
        <f>SUM($N$2:N110)</f>
        <v>-81350.281960170789</v>
      </c>
    </row>
    <row r="111" spans="1:15" x14ac:dyDescent="0.25">
      <c r="A111" s="20">
        <v>43250</v>
      </c>
      <c r="B111" s="9">
        <v>400</v>
      </c>
      <c r="C111" t="s">
        <v>28</v>
      </c>
      <c r="D111">
        <f t="shared" si="13"/>
        <v>-400</v>
      </c>
      <c r="E111" s="24">
        <f t="shared" si="9"/>
        <v>102.38</v>
      </c>
      <c r="F111" s="24">
        <f t="shared" si="10"/>
        <v>102.77</v>
      </c>
      <c r="G111" s="1">
        <f t="shared" si="11"/>
        <v>43021</v>
      </c>
      <c r="H111" s="1">
        <f t="shared" si="12"/>
        <v>43385</v>
      </c>
      <c r="I111" s="24">
        <f t="shared" si="14"/>
        <v>50.19178082191781</v>
      </c>
      <c r="J111" s="24">
        <f t="shared" si="15"/>
        <v>21031.287671232876</v>
      </c>
      <c r="K111">
        <f>SUM($D$2:D111)</f>
        <v>670</v>
      </c>
      <c r="L111" s="24">
        <f>SUM($J$2:J111)</f>
        <v>-61016.269863013731</v>
      </c>
      <c r="M111" s="24">
        <f t="shared" si="16"/>
        <v>0</v>
      </c>
      <c r="N111" s="24">
        <f t="shared" si="17"/>
        <v>20381.823595583195</v>
      </c>
      <c r="O111" s="24">
        <f>SUM($N$2:N111)</f>
        <v>-60968.458364587597</v>
      </c>
    </row>
    <row r="112" spans="1:15" x14ac:dyDescent="0.25">
      <c r="A112" s="20">
        <v>43252</v>
      </c>
      <c r="B112" s="9">
        <v>680</v>
      </c>
      <c r="C112" t="s">
        <v>27</v>
      </c>
      <c r="D112">
        <f t="shared" si="13"/>
        <v>680</v>
      </c>
      <c r="E112" s="24">
        <f t="shared" si="9"/>
        <v>102.94</v>
      </c>
      <c r="F112" s="24">
        <f t="shared" si="10"/>
        <v>102.94</v>
      </c>
      <c r="G112" s="1">
        <f t="shared" si="11"/>
        <v>43021</v>
      </c>
      <c r="H112" s="1">
        <f t="shared" si="12"/>
        <v>43385</v>
      </c>
      <c r="I112" s="24">
        <f t="shared" si="14"/>
        <v>50.630136986301366</v>
      </c>
      <c r="J112" s="24">
        <f t="shared" si="15"/>
        <v>-35570.706849315073</v>
      </c>
      <c r="K112">
        <f>SUM($D$2:D112)</f>
        <v>1350</v>
      </c>
      <c r="L112" s="24">
        <f>SUM($J$2:J112)</f>
        <v>-96586.976712328804</v>
      </c>
      <c r="M112" s="24">
        <f t="shared" si="16"/>
        <v>0</v>
      </c>
      <c r="N112" s="24">
        <f t="shared" si="17"/>
        <v>-34462.810613588343</v>
      </c>
      <c r="O112" s="24">
        <f>SUM($N$2:N112)</f>
        <v>-95431.26897817594</v>
      </c>
    </row>
    <row r="113" spans="1:15" x14ac:dyDescent="0.25">
      <c r="A113" s="20">
        <v>43252</v>
      </c>
      <c r="B113" s="9">
        <v>770</v>
      </c>
      <c r="C113" t="s">
        <v>28</v>
      </c>
      <c r="D113">
        <f t="shared" si="13"/>
        <v>-770</v>
      </c>
      <c r="E113" s="24">
        <f t="shared" si="9"/>
        <v>102.94</v>
      </c>
      <c r="F113" s="24">
        <f t="shared" si="10"/>
        <v>102.94</v>
      </c>
      <c r="G113" s="1">
        <f t="shared" si="11"/>
        <v>43021</v>
      </c>
      <c r="H113" s="1">
        <f t="shared" si="12"/>
        <v>43385</v>
      </c>
      <c r="I113" s="24">
        <f t="shared" si="14"/>
        <v>50.630136986301366</v>
      </c>
      <c r="J113" s="24">
        <f t="shared" si="15"/>
        <v>40278.594520547944</v>
      </c>
      <c r="K113">
        <f>SUM($D$2:D113)</f>
        <v>580</v>
      </c>
      <c r="L113" s="24">
        <f>SUM($J$2:J113)</f>
        <v>-56308.38219178086</v>
      </c>
      <c r="M113" s="24">
        <f t="shared" si="16"/>
        <v>0</v>
      </c>
      <c r="N113" s="24">
        <f t="shared" si="17"/>
        <v>39024.064959504438</v>
      </c>
      <c r="O113" s="24">
        <f>SUM($N$2:N113)</f>
        <v>-56407.204018671502</v>
      </c>
    </row>
    <row r="114" spans="1:15" x14ac:dyDescent="0.25">
      <c r="A114" s="20">
        <v>43262</v>
      </c>
      <c r="B114" s="9">
        <v>550</v>
      </c>
      <c r="C114" t="s">
        <v>28</v>
      </c>
      <c r="D114">
        <f t="shared" si="13"/>
        <v>-550</v>
      </c>
      <c r="E114" s="24">
        <f t="shared" si="9"/>
        <v>102.97</v>
      </c>
      <c r="F114" s="24">
        <f t="shared" si="10"/>
        <v>102.6</v>
      </c>
      <c r="G114" s="1">
        <f t="shared" si="11"/>
        <v>43021</v>
      </c>
      <c r="H114" s="1">
        <f t="shared" si="12"/>
        <v>43385</v>
      </c>
      <c r="I114" s="24">
        <f t="shared" si="14"/>
        <v>52.821917808219176</v>
      </c>
      <c r="J114" s="24">
        <f t="shared" si="15"/>
        <v>27377.945205479449</v>
      </c>
      <c r="K114">
        <f>SUM($D$2:D114)</f>
        <v>30</v>
      </c>
      <c r="L114" s="24">
        <f>SUM($J$2:J114)</f>
        <v>-28930.436986301411</v>
      </c>
      <c r="M114" s="24">
        <f t="shared" si="16"/>
        <v>0</v>
      </c>
      <c r="N114" s="24">
        <f t="shared" si="17"/>
        <v>26488.914696628402</v>
      </c>
      <c r="O114" s="24">
        <f>SUM($N$2:N114)</f>
        <v>-29918.2893220431</v>
      </c>
    </row>
    <row r="115" spans="1:15" x14ac:dyDescent="0.25">
      <c r="A115" s="20">
        <v>43262</v>
      </c>
      <c r="B115" s="9">
        <v>360</v>
      </c>
      <c r="C115" t="s">
        <v>27</v>
      </c>
      <c r="D115">
        <f t="shared" si="13"/>
        <v>360</v>
      </c>
      <c r="E115" s="24">
        <f t="shared" si="9"/>
        <v>102.97</v>
      </c>
      <c r="F115" s="24">
        <f t="shared" si="10"/>
        <v>102.6</v>
      </c>
      <c r="G115" s="1">
        <f t="shared" si="11"/>
        <v>43021</v>
      </c>
      <c r="H115" s="1">
        <f t="shared" si="12"/>
        <v>43385</v>
      </c>
      <c r="I115" s="24">
        <f t="shared" si="14"/>
        <v>52.821917808219176</v>
      </c>
      <c r="J115" s="24">
        <f t="shared" si="15"/>
        <v>-18053.309589041095</v>
      </c>
      <c r="K115">
        <f>SUM($D$2:D115)</f>
        <v>390</v>
      </c>
      <c r="L115" s="24">
        <f>SUM($J$2:J115)</f>
        <v>-46983.746575342506</v>
      </c>
      <c r="M115" s="24">
        <f t="shared" si="16"/>
        <v>0</v>
      </c>
      <c r="N115" s="24">
        <f t="shared" si="17"/>
        <v>-17467.073372629264</v>
      </c>
      <c r="O115" s="24">
        <f>SUM($N$2:N115)</f>
        <v>-47385.362694672367</v>
      </c>
    </row>
    <row r="116" spans="1:15" x14ac:dyDescent="0.25">
      <c r="A116" s="20">
        <v>43266</v>
      </c>
      <c r="B116" s="9">
        <v>450</v>
      </c>
      <c r="C116" t="s">
        <v>27</v>
      </c>
      <c r="D116">
        <f t="shared" si="13"/>
        <v>450</v>
      </c>
      <c r="E116" s="24">
        <f t="shared" si="9"/>
        <v>102.77</v>
      </c>
      <c r="F116" s="24">
        <f t="shared" si="10"/>
        <v>102.79</v>
      </c>
      <c r="G116" s="1">
        <f t="shared" si="11"/>
        <v>43021</v>
      </c>
      <c r="H116" s="1">
        <f t="shared" si="12"/>
        <v>43385</v>
      </c>
      <c r="I116" s="24">
        <f t="shared" si="14"/>
        <v>53.698630136986303</v>
      </c>
      <c r="J116" s="24">
        <f t="shared" si="15"/>
        <v>-22082.116438356163</v>
      </c>
      <c r="K116">
        <f>SUM($D$2:D116)</f>
        <v>840</v>
      </c>
      <c r="L116" s="24">
        <f>SUM($J$2:J116)</f>
        <v>-69065.863013698661</v>
      </c>
      <c r="M116" s="24">
        <f t="shared" si="16"/>
        <v>0</v>
      </c>
      <c r="N116" s="24">
        <f t="shared" si="17"/>
        <v>-21353.351893360159</v>
      </c>
      <c r="O116" s="24">
        <f>SUM($N$2:N116)</f>
        <v>-68738.714588032526</v>
      </c>
    </row>
    <row r="117" spans="1:15" x14ac:dyDescent="0.25">
      <c r="A117" s="20">
        <v>43269</v>
      </c>
      <c r="B117" s="9">
        <v>310</v>
      </c>
      <c r="C117" t="s">
        <v>27</v>
      </c>
      <c r="D117">
        <f t="shared" si="13"/>
        <v>310</v>
      </c>
      <c r="E117" s="24">
        <f t="shared" si="9"/>
        <v>102.8</v>
      </c>
      <c r="F117" s="24">
        <f t="shared" si="10"/>
        <v>102.61</v>
      </c>
      <c r="G117" s="1">
        <f t="shared" si="11"/>
        <v>43021</v>
      </c>
      <c r="H117" s="1">
        <f t="shared" si="12"/>
        <v>43385</v>
      </c>
      <c r="I117" s="24">
        <f t="shared" si="14"/>
        <v>54.356164383561648</v>
      </c>
      <c r="J117" s="24">
        <f t="shared" si="15"/>
        <v>-15017.589041095889</v>
      </c>
      <c r="K117">
        <f>SUM($D$2:D117)</f>
        <v>1150</v>
      </c>
      <c r="L117" s="24">
        <f>SUM($J$2:J117)</f>
        <v>-84083.452054794558</v>
      </c>
      <c r="M117" s="24">
        <f t="shared" si="16"/>
        <v>0</v>
      </c>
      <c r="N117" s="24">
        <f t="shared" si="17"/>
        <v>-14516.005101909046</v>
      </c>
      <c r="O117" s="24">
        <f>SUM($N$2:N117)</f>
        <v>-83254.719689941572</v>
      </c>
    </row>
    <row r="118" spans="1:15" x14ac:dyDescent="0.25">
      <c r="A118" s="20">
        <v>43270</v>
      </c>
      <c r="B118" s="9">
        <v>1010</v>
      </c>
      <c r="C118" t="s">
        <v>28</v>
      </c>
      <c r="D118">
        <f t="shared" si="13"/>
        <v>-1010</v>
      </c>
      <c r="E118" s="24">
        <f t="shared" si="9"/>
        <v>102.07</v>
      </c>
      <c r="F118" s="24">
        <f t="shared" si="10"/>
        <v>102.7</v>
      </c>
      <c r="G118" s="1">
        <f t="shared" si="11"/>
        <v>43021</v>
      </c>
      <c r="H118" s="1">
        <f t="shared" si="12"/>
        <v>43385</v>
      </c>
      <c r="I118" s="24">
        <f t="shared" si="14"/>
        <v>54.575342465753423</v>
      </c>
      <c r="J118" s="24">
        <f t="shared" si="15"/>
        <v>48605.904109589042</v>
      </c>
      <c r="K118">
        <f>SUM($D$2:D118)</f>
        <v>140</v>
      </c>
      <c r="L118" s="24">
        <f>SUM($J$2:J118)</f>
        <v>-35477.547945205515</v>
      </c>
      <c r="M118" s="24">
        <f t="shared" si="16"/>
        <v>0</v>
      </c>
      <c r="N118" s="24">
        <f t="shared" si="17"/>
        <v>46976.043278588833</v>
      </c>
      <c r="O118" s="24">
        <f>SUM($N$2:N118)</f>
        <v>-36278.676411352739</v>
      </c>
    </row>
    <row r="119" spans="1:15" x14ac:dyDescent="0.25">
      <c r="A119" s="20">
        <v>43273</v>
      </c>
      <c r="B119" s="9">
        <v>400</v>
      </c>
      <c r="C119" t="s">
        <v>27</v>
      </c>
      <c r="D119">
        <f t="shared" si="13"/>
        <v>400</v>
      </c>
      <c r="E119" s="24">
        <f t="shared" si="9"/>
        <v>102.01</v>
      </c>
      <c r="F119" s="24">
        <f t="shared" si="10"/>
        <v>102.43</v>
      </c>
      <c r="G119" s="1">
        <f t="shared" si="11"/>
        <v>43021</v>
      </c>
      <c r="H119" s="1">
        <f t="shared" si="12"/>
        <v>43385</v>
      </c>
      <c r="I119" s="24">
        <f t="shared" si="14"/>
        <v>55.232876712328775</v>
      </c>
      <c r="J119" s="24">
        <f t="shared" si="15"/>
        <v>-18710.849315068492</v>
      </c>
      <c r="K119">
        <f>SUM($D$2:D119)</f>
        <v>540</v>
      </c>
      <c r="L119" s="24">
        <f>SUM($J$2:J119)</f>
        <v>-54188.39726027401</v>
      </c>
      <c r="M119" s="24">
        <f t="shared" si="16"/>
        <v>0</v>
      </c>
      <c r="N119" s="24">
        <f t="shared" si="17"/>
        <v>-18076.004656561425</v>
      </c>
      <c r="O119" s="24">
        <f>SUM($N$2:N119)</f>
        <v>-54354.681067914164</v>
      </c>
    </row>
    <row r="120" spans="1:15" x14ac:dyDescent="0.25">
      <c r="A120" s="20">
        <v>43273</v>
      </c>
      <c r="B120" s="9">
        <v>600</v>
      </c>
      <c r="C120" t="s">
        <v>27</v>
      </c>
      <c r="D120">
        <f t="shared" si="13"/>
        <v>600</v>
      </c>
      <c r="E120" s="24">
        <f t="shared" si="9"/>
        <v>102.01</v>
      </c>
      <c r="F120" s="24">
        <f t="shared" si="10"/>
        <v>102.43</v>
      </c>
      <c r="G120" s="1">
        <f t="shared" si="11"/>
        <v>43021</v>
      </c>
      <c r="H120" s="1">
        <f t="shared" si="12"/>
        <v>43385</v>
      </c>
      <c r="I120" s="24">
        <f t="shared" si="14"/>
        <v>55.232876712328775</v>
      </c>
      <c r="J120" s="24">
        <f t="shared" si="15"/>
        <v>-28066.273972602739</v>
      </c>
      <c r="K120">
        <f>SUM($D$2:D120)</f>
        <v>1140</v>
      </c>
      <c r="L120" s="24">
        <f>SUM($J$2:J120)</f>
        <v>-82254.671232876746</v>
      </c>
      <c r="M120" s="24">
        <f t="shared" si="16"/>
        <v>0</v>
      </c>
      <c r="N120" s="24">
        <f t="shared" si="17"/>
        <v>-27114.006984842137</v>
      </c>
      <c r="O120" s="24">
        <f>SUM($N$2:N120)</f>
        <v>-81468.688052756304</v>
      </c>
    </row>
    <row r="121" spans="1:15" x14ac:dyDescent="0.25">
      <c r="A121" s="20">
        <v>43276</v>
      </c>
      <c r="B121" s="9">
        <v>170</v>
      </c>
      <c r="C121" t="s">
        <v>28</v>
      </c>
      <c r="D121">
        <f t="shared" si="13"/>
        <v>-170</v>
      </c>
      <c r="E121" s="24">
        <f t="shared" si="9"/>
        <v>102.44</v>
      </c>
      <c r="F121" s="24">
        <f t="shared" si="10"/>
        <v>101.26</v>
      </c>
      <c r="G121" s="1">
        <f t="shared" si="11"/>
        <v>43021</v>
      </c>
      <c r="H121" s="1">
        <f t="shared" si="12"/>
        <v>43385</v>
      </c>
      <c r="I121" s="24">
        <f t="shared" si="14"/>
        <v>55.890410958904113</v>
      </c>
      <c r="J121" s="24">
        <f t="shared" si="15"/>
        <v>7712.830136986302</v>
      </c>
      <c r="K121">
        <f>SUM($D$2:D121)</f>
        <v>970</v>
      </c>
      <c r="L121" s="24">
        <f>SUM($J$2:J121)</f>
        <v>-74541.841095890442</v>
      </c>
      <c r="M121" s="24">
        <f t="shared" si="16"/>
        <v>0</v>
      </c>
      <c r="N121" s="24">
        <f t="shared" si="17"/>
        <v>7448.078497013832</v>
      </c>
      <c r="O121" s="24">
        <f>SUM($N$2:N121)</f>
        <v>-74020.609555742471</v>
      </c>
    </row>
    <row r="122" spans="1:15" x14ac:dyDescent="0.25">
      <c r="A122" s="20">
        <v>43280</v>
      </c>
      <c r="B122" s="9">
        <v>410</v>
      </c>
      <c r="C122" t="s">
        <v>28</v>
      </c>
      <c r="D122">
        <f t="shared" si="13"/>
        <v>-410</v>
      </c>
      <c r="E122" s="24">
        <f t="shared" si="9"/>
        <v>101.61</v>
      </c>
      <c r="F122" s="24">
        <f t="shared" si="10"/>
        <v>101.9</v>
      </c>
      <c r="G122" s="1">
        <f t="shared" si="11"/>
        <v>43021</v>
      </c>
      <c r="H122" s="1">
        <f t="shared" si="12"/>
        <v>43385</v>
      </c>
      <c r="I122" s="24">
        <f t="shared" si="14"/>
        <v>56.767123287671232</v>
      </c>
      <c r="J122" s="24">
        <f t="shared" si="15"/>
        <v>18504.479452054798</v>
      </c>
      <c r="K122">
        <f>SUM($D$2:D122)</f>
        <v>560</v>
      </c>
      <c r="L122" s="24">
        <f>SUM($J$2:J122)</f>
        <v>-56037.36164383564</v>
      </c>
      <c r="M122" s="24">
        <f t="shared" si="16"/>
        <v>0</v>
      </c>
      <c r="N122" s="24">
        <f t="shared" si="17"/>
        <v>17859.504172077162</v>
      </c>
      <c r="O122" s="24">
        <f>SUM($N$2:N122)</f>
        <v>-56161.105383665308</v>
      </c>
    </row>
    <row r="123" spans="1:15" x14ac:dyDescent="0.25">
      <c r="A123" s="20">
        <v>43283</v>
      </c>
      <c r="B123" s="9">
        <v>380</v>
      </c>
      <c r="C123" t="s">
        <v>28</v>
      </c>
      <c r="D123">
        <f t="shared" si="13"/>
        <v>-380</v>
      </c>
      <c r="E123" s="24">
        <f t="shared" si="9"/>
        <v>102.43</v>
      </c>
      <c r="F123" s="24">
        <f t="shared" si="10"/>
        <v>101.99</v>
      </c>
      <c r="G123" s="1">
        <f t="shared" si="11"/>
        <v>43021</v>
      </c>
      <c r="H123" s="1">
        <f t="shared" si="12"/>
        <v>43385</v>
      </c>
      <c r="I123" s="24">
        <f t="shared" si="14"/>
        <v>57.424657534246585</v>
      </c>
      <c r="J123" s="24">
        <f t="shared" si="15"/>
        <v>16934.830136986297</v>
      </c>
      <c r="K123">
        <f>SUM($D$2:D123)</f>
        <v>180</v>
      </c>
      <c r="L123" s="24">
        <f>SUM($J$2:J123)</f>
        <v>-39102.531506849344</v>
      </c>
      <c r="M123" s="24">
        <f t="shared" si="16"/>
        <v>0</v>
      </c>
      <c r="N123" s="24">
        <f t="shared" si="17"/>
        <v>16337.850019002279</v>
      </c>
      <c r="O123" s="24">
        <f>SUM($N$2:N123)</f>
        <v>-39823.255364663026</v>
      </c>
    </row>
    <row r="124" spans="1:15" x14ac:dyDescent="0.25">
      <c r="A124" s="20">
        <v>43287</v>
      </c>
      <c r="B124" s="9">
        <v>440</v>
      </c>
      <c r="C124" t="s">
        <v>27</v>
      </c>
      <c r="D124">
        <f t="shared" si="13"/>
        <v>440</v>
      </c>
      <c r="E124" s="24">
        <f t="shared" si="9"/>
        <v>101.51</v>
      </c>
      <c r="F124" s="24">
        <f t="shared" si="10"/>
        <v>102.2</v>
      </c>
      <c r="G124" s="1">
        <f t="shared" si="11"/>
        <v>43021</v>
      </c>
      <c r="H124" s="1">
        <f t="shared" si="12"/>
        <v>43385</v>
      </c>
      <c r="I124" s="24">
        <f t="shared" si="14"/>
        <v>58.301369863013704</v>
      </c>
      <c r="J124" s="24">
        <f t="shared" si="15"/>
        <v>-19011.797260273972</v>
      </c>
      <c r="K124">
        <f>SUM($D$2:D124)</f>
        <v>620</v>
      </c>
      <c r="L124" s="24">
        <f>SUM($J$2:J124)</f>
        <v>-58114.328767123312</v>
      </c>
      <c r="M124" s="24">
        <f t="shared" si="16"/>
        <v>0</v>
      </c>
      <c r="N124" s="24">
        <f t="shared" si="17"/>
        <v>-18331.553944909607</v>
      </c>
      <c r="O124" s="24">
        <f>SUM($N$2:N124)</f>
        <v>-58154.809309572636</v>
      </c>
    </row>
    <row r="125" spans="1:15" x14ac:dyDescent="0.25">
      <c r="A125" s="20">
        <v>43294</v>
      </c>
      <c r="B125" s="9">
        <v>610</v>
      </c>
      <c r="C125" t="s">
        <v>28</v>
      </c>
      <c r="D125">
        <f t="shared" si="13"/>
        <v>-610</v>
      </c>
      <c r="E125" s="24">
        <f t="shared" si="9"/>
        <v>101.99</v>
      </c>
      <c r="F125" s="24">
        <f t="shared" si="10"/>
        <v>101.97</v>
      </c>
      <c r="G125" s="1">
        <f t="shared" si="11"/>
        <v>43021</v>
      </c>
      <c r="H125" s="1">
        <f t="shared" si="12"/>
        <v>43385</v>
      </c>
      <c r="I125" s="24">
        <f t="shared" si="14"/>
        <v>59.835616438356162</v>
      </c>
      <c r="J125" s="24">
        <f t="shared" si="15"/>
        <v>25701.97397260274</v>
      </c>
      <c r="K125">
        <f>SUM($D$2:D125)</f>
        <v>10</v>
      </c>
      <c r="L125" s="24">
        <f>SUM($J$2:J125)</f>
        <v>-32412.354794520572</v>
      </c>
      <c r="M125" s="24">
        <f t="shared" si="16"/>
        <v>0</v>
      </c>
      <c r="N125" s="24">
        <f t="shared" si="17"/>
        <v>24758.604822123682</v>
      </c>
      <c r="O125" s="24">
        <f>SUM($N$2:N125)</f>
        <v>-33396.204487448951</v>
      </c>
    </row>
    <row r="126" spans="1:15" x14ac:dyDescent="0.25">
      <c r="A126" s="20">
        <v>43294</v>
      </c>
      <c r="B126" s="9">
        <v>490</v>
      </c>
      <c r="C126" t="s">
        <v>27</v>
      </c>
      <c r="D126">
        <f t="shared" si="13"/>
        <v>490</v>
      </c>
      <c r="E126" s="24">
        <f t="shared" si="9"/>
        <v>101.99</v>
      </c>
      <c r="F126" s="24">
        <f t="shared" si="10"/>
        <v>101.97</v>
      </c>
      <c r="G126" s="1">
        <f t="shared" si="11"/>
        <v>43021</v>
      </c>
      <c r="H126" s="1">
        <f t="shared" si="12"/>
        <v>43385</v>
      </c>
      <c r="I126" s="24">
        <f t="shared" si="14"/>
        <v>59.835616438356162</v>
      </c>
      <c r="J126" s="24">
        <f t="shared" si="15"/>
        <v>-20655.647945205477</v>
      </c>
      <c r="K126">
        <f>SUM($D$2:D126)</f>
        <v>500</v>
      </c>
      <c r="L126" s="24">
        <f>SUM($J$2:J126)</f>
        <v>-53068.002739726049</v>
      </c>
      <c r="M126" s="24">
        <f t="shared" si="16"/>
        <v>0</v>
      </c>
      <c r="N126" s="24">
        <f t="shared" si="17"/>
        <v>-19897.499910527898</v>
      </c>
      <c r="O126" s="24">
        <f>SUM($N$2:N126)</f>
        <v>-53293.70439797685</v>
      </c>
    </row>
    <row r="127" spans="1:15" x14ac:dyDescent="0.25">
      <c r="A127" s="20">
        <v>43294</v>
      </c>
      <c r="B127" s="9">
        <v>210</v>
      </c>
      <c r="C127" t="s">
        <v>27</v>
      </c>
      <c r="D127">
        <f t="shared" si="13"/>
        <v>210</v>
      </c>
      <c r="E127" s="24">
        <f t="shared" si="9"/>
        <v>101.99</v>
      </c>
      <c r="F127" s="24">
        <f t="shared" si="10"/>
        <v>101.97</v>
      </c>
      <c r="G127" s="1">
        <f t="shared" si="11"/>
        <v>43021</v>
      </c>
      <c r="H127" s="1">
        <f t="shared" si="12"/>
        <v>43385</v>
      </c>
      <c r="I127" s="24">
        <f t="shared" si="14"/>
        <v>59.835616438356162</v>
      </c>
      <c r="J127" s="24">
        <f t="shared" si="15"/>
        <v>-8852.4205479452048</v>
      </c>
      <c r="K127">
        <f>SUM($D$2:D127)</f>
        <v>710</v>
      </c>
      <c r="L127" s="24">
        <f>SUM($J$2:J127)</f>
        <v>-61920.423287671256</v>
      </c>
      <c r="M127" s="24">
        <f t="shared" si="16"/>
        <v>0</v>
      </c>
      <c r="N127" s="24">
        <f t="shared" si="17"/>
        <v>-8527.4999616548139</v>
      </c>
      <c r="O127" s="24">
        <f>SUM($N$2:N127)</f>
        <v>-61821.204359631665</v>
      </c>
    </row>
    <row r="128" spans="1:15" x14ac:dyDescent="0.25">
      <c r="A128" s="20">
        <v>43299</v>
      </c>
      <c r="B128" s="9">
        <v>170</v>
      </c>
      <c r="C128" t="s">
        <v>27</v>
      </c>
      <c r="D128">
        <f t="shared" si="13"/>
        <v>170</v>
      </c>
      <c r="E128" s="24">
        <f t="shared" si="9"/>
        <v>101.7</v>
      </c>
      <c r="F128" s="24">
        <f t="shared" si="10"/>
        <v>101.73</v>
      </c>
      <c r="G128" s="1">
        <f t="shared" si="11"/>
        <v>43021</v>
      </c>
      <c r="H128" s="1">
        <f t="shared" si="12"/>
        <v>43385</v>
      </c>
      <c r="I128" s="24">
        <f t="shared" si="14"/>
        <v>60.931506849315063</v>
      </c>
      <c r="J128" s="24">
        <f t="shared" si="15"/>
        <v>-6930.6438356164399</v>
      </c>
      <c r="K128">
        <f>SUM($D$2:D128)</f>
        <v>880</v>
      </c>
      <c r="L128" s="24">
        <f>SUM($J$2:J128)</f>
        <v>-68851.067123287692</v>
      </c>
      <c r="M128" s="24">
        <f t="shared" si="16"/>
        <v>0</v>
      </c>
      <c r="N128" s="24">
        <f t="shared" si="17"/>
        <v>-6671.6895307250816</v>
      </c>
      <c r="O128" s="24">
        <f>SUM($N$2:N128)</f>
        <v>-68492.893890356747</v>
      </c>
    </row>
    <row r="129" spans="1:15" x14ac:dyDescent="0.25">
      <c r="A129" s="20">
        <v>43307</v>
      </c>
      <c r="B129" s="9">
        <v>600</v>
      </c>
      <c r="C129" t="s">
        <v>28</v>
      </c>
      <c r="D129">
        <f t="shared" si="13"/>
        <v>-600</v>
      </c>
      <c r="E129" s="24">
        <f t="shared" si="9"/>
        <v>101.96</v>
      </c>
      <c r="F129" s="24">
        <f t="shared" si="10"/>
        <v>101.64</v>
      </c>
      <c r="G129" s="1">
        <f t="shared" si="11"/>
        <v>43021</v>
      </c>
      <c r="H129" s="1">
        <f t="shared" si="12"/>
        <v>43385</v>
      </c>
      <c r="I129" s="24">
        <f t="shared" si="14"/>
        <v>62.68493150684931</v>
      </c>
      <c r="J129" s="24">
        <f t="shared" si="15"/>
        <v>23373.041095890414</v>
      </c>
      <c r="K129">
        <f>SUM($D$2:D129)</f>
        <v>280</v>
      </c>
      <c r="L129" s="24">
        <f>SUM($J$2:J129)</f>
        <v>-45478.026027397282</v>
      </c>
      <c r="M129" s="24">
        <f t="shared" si="16"/>
        <v>0</v>
      </c>
      <c r="N129" s="24">
        <f t="shared" si="17"/>
        <v>22475.096393560059</v>
      </c>
      <c r="O129" s="24">
        <f>SUM($N$2:N129)</f>
        <v>-46017.797496796687</v>
      </c>
    </row>
    <row r="130" spans="1:15" x14ac:dyDescent="0.25">
      <c r="A130" s="20">
        <v>43308</v>
      </c>
      <c r="B130" s="9">
        <v>100</v>
      </c>
      <c r="C130" t="s">
        <v>28</v>
      </c>
      <c r="D130">
        <f t="shared" si="13"/>
        <v>-100</v>
      </c>
      <c r="E130" s="24">
        <f t="shared" ref="E130:E193" si="18">VLOOKUP(A130,Котировки,3,0)</f>
        <v>101.6</v>
      </c>
      <c r="F130" s="24">
        <f t="shared" ref="F130:F193" si="19">VLOOKUP(A130,Котировки,6,0)</f>
        <v>101.5</v>
      </c>
      <c r="G130" s="1">
        <f t="shared" ref="G130:G193" si="20">IFERROR(INDEX(Даты_выплат,MATCH(A130,Даты_выплат+1,1)),43021)</f>
        <v>43021</v>
      </c>
      <c r="H130" s="1">
        <f t="shared" ref="H130:H193" si="21">INDEX(выплаты,MATCH(A130,выплаты,-1))</f>
        <v>43385</v>
      </c>
      <c r="I130" s="24">
        <f t="shared" si="14"/>
        <v>62.904109589041092</v>
      </c>
      <c r="J130" s="24">
        <f t="shared" si="15"/>
        <v>3859.5890410958909</v>
      </c>
      <c r="K130">
        <f>SUM($D$2:D130)</f>
        <v>180</v>
      </c>
      <c r="L130" s="24">
        <f>SUM($J$2:J130)</f>
        <v>-41618.436986301393</v>
      </c>
      <c r="M130" s="24">
        <f t="shared" si="16"/>
        <v>0</v>
      </c>
      <c r="N130" s="24">
        <f t="shared" si="17"/>
        <v>3710.8031506501807</v>
      </c>
      <c r="O130" s="24">
        <f>SUM($N$2:N130)</f>
        <v>-42306.994346146508</v>
      </c>
    </row>
    <row r="131" spans="1:15" x14ac:dyDescent="0.25">
      <c r="A131" s="20">
        <v>43308</v>
      </c>
      <c r="B131" s="9">
        <v>710</v>
      </c>
      <c r="C131" t="s">
        <v>27</v>
      </c>
      <c r="D131">
        <f t="shared" ref="D131:D194" si="22">IF(C131="Покупка",B131,-B131)</f>
        <v>710</v>
      </c>
      <c r="E131" s="24">
        <f t="shared" si="18"/>
        <v>101.6</v>
      </c>
      <c r="F131" s="24">
        <f t="shared" si="19"/>
        <v>101.5</v>
      </c>
      <c r="G131" s="1">
        <f t="shared" si="20"/>
        <v>43021</v>
      </c>
      <c r="H131" s="1">
        <f t="shared" si="21"/>
        <v>43385</v>
      </c>
      <c r="I131" s="24">
        <f t="shared" ref="I131:I194" si="23">(A131-G131)/365*8%*1000</f>
        <v>62.904109589041092</v>
      </c>
      <c r="J131" s="24">
        <f t="shared" ref="J131:J194" si="24">IF(C131="Покупка",B131*(-E131+I131),B131*(F131-I131))</f>
        <v>-27474.082191780821</v>
      </c>
      <c r="K131">
        <f>SUM($D$2:D131)</f>
        <v>890</v>
      </c>
      <c r="L131" s="24">
        <f>SUM($J$2:J131)</f>
        <v>-69092.519178082206</v>
      </c>
      <c r="M131" s="24">
        <f t="shared" ref="M131:M194" si="25">IF(C131="",K131*I131,0)</f>
        <v>0</v>
      </c>
      <c r="N131" s="24">
        <f t="shared" ref="N131:N194" si="26">J131/POWER(1+0.05/365,A131-43021)</f>
        <v>-26414.965342925309</v>
      </c>
      <c r="O131" s="24">
        <f>SUM($N$2:N131)</f>
        <v>-68721.959689071809</v>
      </c>
    </row>
    <row r="132" spans="1:15" x14ac:dyDescent="0.25">
      <c r="A132" s="20">
        <v>43311</v>
      </c>
      <c r="B132" s="9">
        <v>10</v>
      </c>
      <c r="C132" t="s">
        <v>28</v>
      </c>
      <c r="D132">
        <f t="shared" si="22"/>
        <v>-10</v>
      </c>
      <c r="E132" s="24">
        <f t="shared" si="18"/>
        <v>101.8</v>
      </c>
      <c r="F132" s="24">
        <f t="shared" si="19"/>
        <v>101.65</v>
      </c>
      <c r="G132" s="1">
        <f t="shared" si="20"/>
        <v>43021</v>
      </c>
      <c r="H132" s="1">
        <f t="shared" si="21"/>
        <v>43385</v>
      </c>
      <c r="I132" s="24">
        <f t="shared" si="23"/>
        <v>63.561643835616437</v>
      </c>
      <c r="J132" s="24">
        <f t="shared" si="24"/>
        <v>380.88356164383572</v>
      </c>
      <c r="K132">
        <f>SUM($D$2:D132)</f>
        <v>880</v>
      </c>
      <c r="L132" s="24">
        <f>SUM($J$2:J132)</f>
        <v>-68711.635616438376</v>
      </c>
      <c r="M132" s="24">
        <f t="shared" si="25"/>
        <v>0</v>
      </c>
      <c r="N132" s="24">
        <f t="shared" si="26"/>
        <v>366.0501731990704</v>
      </c>
      <c r="O132" s="24">
        <f>SUM($N$2:N132)</f>
        <v>-68355.909515872743</v>
      </c>
    </row>
    <row r="133" spans="1:15" x14ac:dyDescent="0.25">
      <c r="A133" s="20">
        <v>43313</v>
      </c>
      <c r="B133" s="9">
        <v>360</v>
      </c>
      <c r="C133" t="s">
        <v>27</v>
      </c>
      <c r="D133">
        <f t="shared" si="22"/>
        <v>360</v>
      </c>
      <c r="E133" s="24">
        <f t="shared" si="18"/>
        <v>101.01</v>
      </c>
      <c r="F133" s="24">
        <f t="shared" si="19"/>
        <v>101.7</v>
      </c>
      <c r="G133" s="1">
        <f t="shared" si="20"/>
        <v>43021</v>
      </c>
      <c r="H133" s="1">
        <f t="shared" si="21"/>
        <v>43385</v>
      </c>
      <c r="I133" s="24">
        <f t="shared" si="23"/>
        <v>64</v>
      </c>
      <c r="J133" s="24">
        <f t="shared" si="24"/>
        <v>-13323.600000000002</v>
      </c>
      <c r="K133">
        <f>SUM($D$2:D133)</f>
        <v>1240</v>
      </c>
      <c r="L133" s="24">
        <f>SUM($J$2:J133)</f>
        <v>-82035.235616438382</v>
      </c>
      <c r="M133" s="24">
        <f t="shared" si="25"/>
        <v>0</v>
      </c>
      <c r="N133" s="24">
        <f t="shared" si="26"/>
        <v>-12801.209240045808</v>
      </c>
      <c r="O133" s="24">
        <f>SUM($N$2:N133)</f>
        <v>-81157.118755918549</v>
      </c>
    </row>
    <row r="134" spans="1:15" x14ac:dyDescent="0.25">
      <c r="A134" s="20">
        <v>43313</v>
      </c>
      <c r="B134" s="9">
        <v>540</v>
      </c>
      <c r="C134" t="s">
        <v>27</v>
      </c>
      <c r="D134">
        <f t="shared" si="22"/>
        <v>540</v>
      </c>
      <c r="E134" s="24">
        <f t="shared" si="18"/>
        <v>101.01</v>
      </c>
      <c r="F134" s="24">
        <f t="shared" si="19"/>
        <v>101.7</v>
      </c>
      <c r="G134" s="1">
        <f t="shared" si="20"/>
        <v>43021</v>
      </c>
      <c r="H134" s="1">
        <f t="shared" si="21"/>
        <v>43385</v>
      </c>
      <c r="I134" s="24">
        <f t="shared" si="23"/>
        <v>64</v>
      </c>
      <c r="J134" s="24">
        <f t="shared" si="24"/>
        <v>-19985.400000000001</v>
      </c>
      <c r="K134">
        <f>SUM($D$2:D134)</f>
        <v>1780</v>
      </c>
      <c r="L134" s="24">
        <f>SUM($J$2:J134)</f>
        <v>-102020.63561643838</v>
      </c>
      <c r="M134" s="24">
        <f t="shared" si="25"/>
        <v>0</v>
      </c>
      <c r="N134" s="24">
        <f t="shared" si="26"/>
        <v>-19201.813860068709</v>
      </c>
      <c r="O134" s="24">
        <f>SUM($N$2:N134)</f>
        <v>-100358.93261598726</v>
      </c>
    </row>
    <row r="135" spans="1:15" x14ac:dyDescent="0.25">
      <c r="A135" s="20">
        <v>43314</v>
      </c>
      <c r="B135" s="9">
        <v>1370</v>
      </c>
      <c r="C135" t="s">
        <v>28</v>
      </c>
      <c r="D135">
        <f t="shared" si="22"/>
        <v>-1370</v>
      </c>
      <c r="E135" s="24">
        <f t="shared" si="18"/>
        <v>101.26</v>
      </c>
      <c r="F135" s="24">
        <f t="shared" si="19"/>
        <v>101.8</v>
      </c>
      <c r="G135" s="1">
        <f t="shared" si="20"/>
        <v>43021</v>
      </c>
      <c r="H135" s="1">
        <f t="shared" si="21"/>
        <v>43385</v>
      </c>
      <c r="I135" s="24">
        <f t="shared" si="23"/>
        <v>64.219178082191789</v>
      </c>
      <c r="J135" s="24">
        <f t="shared" si="24"/>
        <v>51485.726027397242</v>
      </c>
      <c r="K135">
        <f>SUM($D$2:D135)</f>
        <v>410</v>
      </c>
      <c r="L135" s="24">
        <f>SUM($J$2:J135)</f>
        <v>-50534.909589041134</v>
      </c>
      <c r="M135" s="24">
        <f t="shared" si="25"/>
        <v>0</v>
      </c>
      <c r="N135" s="24">
        <f t="shared" si="26"/>
        <v>49460.301964062099</v>
      </c>
      <c r="O135" s="24">
        <f>SUM($N$2:N135)</f>
        <v>-50898.630651925159</v>
      </c>
    </row>
    <row r="136" spans="1:15" x14ac:dyDescent="0.25">
      <c r="A136" s="20">
        <v>43314</v>
      </c>
      <c r="B136" s="9">
        <v>690</v>
      </c>
      <c r="C136" t="s">
        <v>27</v>
      </c>
      <c r="D136">
        <f t="shared" si="22"/>
        <v>690</v>
      </c>
      <c r="E136" s="24">
        <f t="shared" si="18"/>
        <v>101.26</v>
      </c>
      <c r="F136" s="24">
        <f t="shared" si="19"/>
        <v>101.8</v>
      </c>
      <c r="G136" s="1">
        <f t="shared" si="20"/>
        <v>43021</v>
      </c>
      <c r="H136" s="1">
        <f t="shared" si="21"/>
        <v>43385</v>
      </c>
      <c r="I136" s="24">
        <f t="shared" si="23"/>
        <v>64.219178082191789</v>
      </c>
      <c r="J136" s="24">
        <f t="shared" si="24"/>
        <v>-25558.167123287669</v>
      </c>
      <c r="K136">
        <f>SUM($D$2:D136)</f>
        <v>1100</v>
      </c>
      <c r="L136" s="24">
        <f>SUM($J$2:J136)</f>
        <v>-76093.076712328795</v>
      </c>
      <c r="M136" s="24">
        <f t="shared" si="25"/>
        <v>0</v>
      </c>
      <c r="N136" s="24">
        <f t="shared" si="26"/>
        <v>-24552.720940423285</v>
      </c>
      <c r="O136" s="24">
        <f>SUM($N$2:N136)</f>
        <v>-75451.351592348452</v>
      </c>
    </row>
    <row r="137" spans="1:15" x14ac:dyDescent="0.25">
      <c r="A137" s="20">
        <v>43315</v>
      </c>
      <c r="B137" s="9">
        <v>810</v>
      </c>
      <c r="C137" t="s">
        <v>28</v>
      </c>
      <c r="D137">
        <f t="shared" si="22"/>
        <v>-810</v>
      </c>
      <c r="E137" s="24">
        <f t="shared" si="18"/>
        <v>101.31</v>
      </c>
      <c r="F137" s="24">
        <f t="shared" si="19"/>
        <v>102.15</v>
      </c>
      <c r="G137" s="1">
        <f t="shared" si="20"/>
        <v>43021</v>
      </c>
      <c r="H137" s="1">
        <f t="shared" si="21"/>
        <v>43385</v>
      </c>
      <c r="I137" s="24">
        <f t="shared" si="23"/>
        <v>64.438356164383563</v>
      </c>
      <c r="J137" s="24">
        <f t="shared" si="24"/>
        <v>30546.43150684932</v>
      </c>
      <c r="K137">
        <f>SUM($D$2:D137)</f>
        <v>290</v>
      </c>
      <c r="L137" s="24">
        <f>SUM($J$2:J137)</f>
        <v>-45546.645205479479</v>
      </c>
      <c r="M137" s="24">
        <f t="shared" si="25"/>
        <v>0</v>
      </c>
      <c r="N137" s="24">
        <f t="shared" si="26"/>
        <v>29340.730088931017</v>
      </c>
      <c r="O137" s="24">
        <f>SUM($N$2:N137)</f>
        <v>-46110.621503417438</v>
      </c>
    </row>
    <row r="138" spans="1:15" x14ac:dyDescent="0.25">
      <c r="A138" s="20">
        <v>43315</v>
      </c>
      <c r="B138" s="9">
        <v>100</v>
      </c>
      <c r="C138" t="s">
        <v>28</v>
      </c>
      <c r="D138">
        <f t="shared" si="22"/>
        <v>-100</v>
      </c>
      <c r="E138" s="24">
        <f t="shared" si="18"/>
        <v>101.31</v>
      </c>
      <c r="F138" s="24">
        <f t="shared" si="19"/>
        <v>102.15</v>
      </c>
      <c r="G138" s="1">
        <f t="shared" si="20"/>
        <v>43021</v>
      </c>
      <c r="H138" s="1">
        <f t="shared" si="21"/>
        <v>43385</v>
      </c>
      <c r="I138" s="24">
        <f t="shared" si="23"/>
        <v>64.438356164383563</v>
      </c>
      <c r="J138" s="24">
        <f t="shared" si="24"/>
        <v>3771.1643835616442</v>
      </c>
      <c r="K138">
        <f>SUM($D$2:D138)</f>
        <v>190</v>
      </c>
      <c r="L138" s="24">
        <f>SUM($J$2:J138)</f>
        <v>-41775.480821917838</v>
      </c>
      <c r="M138" s="24">
        <f t="shared" si="25"/>
        <v>0</v>
      </c>
      <c r="N138" s="24">
        <f t="shared" si="26"/>
        <v>3622.3123566581503</v>
      </c>
      <c r="O138" s="24">
        <f>SUM($N$2:N138)</f>
        <v>-42488.309146759289</v>
      </c>
    </row>
    <row r="139" spans="1:15" x14ac:dyDescent="0.25">
      <c r="A139" s="20">
        <v>43318</v>
      </c>
      <c r="B139" s="9">
        <v>60</v>
      </c>
      <c r="C139" t="s">
        <v>27</v>
      </c>
      <c r="D139">
        <f t="shared" si="22"/>
        <v>60</v>
      </c>
      <c r="E139" s="24">
        <f t="shared" si="18"/>
        <v>101.65</v>
      </c>
      <c r="F139" s="24">
        <f t="shared" si="19"/>
        <v>101.35</v>
      </c>
      <c r="G139" s="1">
        <f t="shared" si="20"/>
        <v>43021</v>
      </c>
      <c r="H139" s="1">
        <f t="shared" si="21"/>
        <v>43385</v>
      </c>
      <c r="I139" s="24">
        <f t="shared" si="23"/>
        <v>65.095890410958916</v>
      </c>
      <c r="J139" s="24">
        <f t="shared" si="24"/>
        <v>-2193.2465753424653</v>
      </c>
      <c r="K139">
        <f>SUM($D$2:D139)</f>
        <v>250</v>
      </c>
      <c r="L139" s="24">
        <f>SUM($J$2:J139)</f>
        <v>-43968.7273972603</v>
      </c>
      <c r="M139" s="24">
        <f t="shared" si="25"/>
        <v>0</v>
      </c>
      <c r="N139" s="24">
        <f t="shared" si="26"/>
        <v>-2105.8111881643704</v>
      </c>
      <c r="O139" s="24">
        <f>SUM($N$2:N139)</f>
        <v>-44594.12033492366</v>
      </c>
    </row>
    <row r="140" spans="1:15" x14ac:dyDescent="0.25">
      <c r="A140" s="20">
        <v>43319</v>
      </c>
      <c r="B140" s="9">
        <v>440</v>
      </c>
      <c r="C140" t="s">
        <v>27</v>
      </c>
      <c r="D140">
        <f t="shared" si="22"/>
        <v>440</v>
      </c>
      <c r="E140" s="24">
        <f t="shared" si="18"/>
        <v>101.11</v>
      </c>
      <c r="F140" s="24">
        <f t="shared" si="19"/>
        <v>101.15</v>
      </c>
      <c r="G140" s="1">
        <f t="shared" si="20"/>
        <v>43021</v>
      </c>
      <c r="H140" s="1">
        <f t="shared" si="21"/>
        <v>43385</v>
      </c>
      <c r="I140" s="24">
        <f t="shared" si="23"/>
        <v>65.31506849315069</v>
      </c>
      <c r="J140" s="24">
        <f t="shared" si="24"/>
        <v>-15749.769863013697</v>
      </c>
      <c r="K140">
        <f>SUM($D$2:D140)</f>
        <v>690</v>
      </c>
      <c r="L140" s="24">
        <f>SUM($J$2:J140)</f>
        <v>-59718.497260273994</v>
      </c>
      <c r="M140" s="24">
        <f t="shared" si="25"/>
        <v>0</v>
      </c>
      <c r="N140" s="24">
        <f t="shared" si="26"/>
        <v>-15119.82249979607</v>
      </c>
      <c r="O140" s="24">
        <f>SUM($N$2:N140)</f>
        <v>-59713.942834719732</v>
      </c>
    </row>
    <row r="141" spans="1:15" x14ac:dyDescent="0.25">
      <c r="A141" s="20">
        <v>43319</v>
      </c>
      <c r="B141" s="9">
        <v>600</v>
      </c>
      <c r="C141" t="s">
        <v>28</v>
      </c>
      <c r="D141">
        <f t="shared" si="22"/>
        <v>-600</v>
      </c>
      <c r="E141" s="24">
        <f t="shared" si="18"/>
        <v>101.11</v>
      </c>
      <c r="F141" s="24">
        <f t="shared" si="19"/>
        <v>101.15</v>
      </c>
      <c r="G141" s="1">
        <f t="shared" si="20"/>
        <v>43021</v>
      </c>
      <c r="H141" s="1">
        <f t="shared" si="21"/>
        <v>43385</v>
      </c>
      <c r="I141" s="24">
        <f t="shared" si="23"/>
        <v>65.31506849315069</v>
      </c>
      <c r="J141" s="24">
        <f t="shared" si="24"/>
        <v>21500.95890410959</v>
      </c>
      <c r="K141">
        <f>SUM($D$2:D141)</f>
        <v>90</v>
      </c>
      <c r="L141" s="24">
        <f>SUM($J$2:J141)</f>
        <v>-38217.538356164405</v>
      </c>
      <c r="M141" s="24">
        <f t="shared" si="25"/>
        <v>0</v>
      </c>
      <c r="N141" s="24">
        <f t="shared" si="26"/>
        <v>20640.979838631189</v>
      </c>
      <c r="O141" s="24">
        <f>SUM($N$2:N141)</f>
        <v>-39072.962996088543</v>
      </c>
    </row>
    <row r="142" spans="1:15" x14ac:dyDescent="0.25">
      <c r="A142" s="20">
        <v>43322</v>
      </c>
      <c r="B142" s="9">
        <v>530</v>
      </c>
      <c r="C142" t="s">
        <v>27</v>
      </c>
      <c r="D142">
        <f t="shared" si="22"/>
        <v>530</v>
      </c>
      <c r="E142" s="24">
        <f t="shared" si="18"/>
        <v>101.2</v>
      </c>
      <c r="F142" s="24">
        <f t="shared" si="19"/>
        <v>100.49</v>
      </c>
      <c r="G142" s="1">
        <f t="shared" si="20"/>
        <v>43021</v>
      </c>
      <c r="H142" s="1">
        <f t="shared" si="21"/>
        <v>43385</v>
      </c>
      <c r="I142" s="24">
        <f t="shared" si="23"/>
        <v>65.972602739726042</v>
      </c>
      <c r="J142" s="24">
        <f t="shared" si="24"/>
        <v>-18670.520547945198</v>
      </c>
      <c r="K142">
        <f>SUM($D$2:D142)</f>
        <v>620</v>
      </c>
      <c r="L142" s="24">
        <f>SUM($J$2:J142)</f>
        <v>-56888.058904109603</v>
      </c>
      <c r="M142" s="24">
        <f t="shared" si="25"/>
        <v>0</v>
      </c>
      <c r="N142" s="24">
        <f t="shared" si="26"/>
        <v>-17916.387303989341</v>
      </c>
      <c r="O142" s="24">
        <f>SUM($N$2:N142)</f>
        <v>-56989.350300077887</v>
      </c>
    </row>
    <row r="143" spans="1:15" x14ac:dyDescent="0.25">
      <c r="A143" s="20">
        <v>43326</v>
      </c>
      <c r="B143" s="9">
        <v>610</v>
      </c>
      <c r="C143" t="s">
        <v>27</v>
      </c>
      <c r="D143">
        <f t="shared" si="22"/>
        <v>610</v>
      </c>
      <c r="E143" s="24">
        <f t="shared" si="18"/>
        <v>100.09</v>
      </c>
      <c r="F143" s="24">
        <f t="shared" si="19"/>
        <v>100.21</v>
      </c>
      <c r="G143" s="1">
        <f t="shared" si="20"/>
        <v>43021</v>
      </c>
      <c r="H143" s="1">
        <f t="shared" si="21"/>
        <v>43385</v>
      </c>
      <c r="I143" s="24">
        <f t="shared" si="23"/>
        <v>66.849315068493155</v>
      </c>
      <c r="J143" s="24">
        <f t="shared" si="24"/>
        <v>-20276.817808219177</v>
      </c>
      <c r="K143">
        <f>SUM($D$2:D143)</f>
        <v>1230</v>
      </c>
      <c r="L143" s="24">
        <f>SUM($J$2:J143)</f>
        <v>-77164.876712328783</v>
      </c>
      <c r="M143" s="24">
        <f t="shared" si="25"/>
        <v>0</v>
      </c>
      <c r="N143" s="24">
        <f t="shared" si="26"/>
        <v>-19447.145397973396</v>
      </c>
      <c r="O143" s="24">
        <f>SUM($N$2:N143)</f>
        <v>-76436.49569805128</v>
      </c>
    </row>
    <row r="144" spans="1:15" x14ac:dyDescent="0.25">
      <c r="A144" s="20">
        <v>43327</v>
      </c>
      <c r="B144" s="9">
        <v>1070</v>
      </c>
      <c r="C144" t="s">
        <v>28</v>
      </c>
      <c r="D144">
        <f t="shared" si="22"/>
        <v>-1070</v>
      </c>
      <c r="E144" s="24">
        <f t="shared" si="18"/>
        <v>100.21</v>
      </c>
      <c r="F144" s="24">
        <f t="shared" si="19"/>
        <v>100.5</v>
      </c>
      <c r="G144" s="1">
        <f t="shared" si="20"/>
        <v>43021</v>
      </c>
      <c r="H144" s="1">
        <f t="shared" si="21"/>
        <v>43385</v>
      </c>
      <c r="I144" s="24">
        <f t="shared" si="23"/>
        <v>67.06849315068493</v>
      </c>
      <c r="J144" s="24">
        <f t="shared" si="24"/>
        <v>35771.712328767127</v>
      </c>
      <c r="K144">
        <f>SUM($D$2:D144)</f>
        <v>160</v>
      </c>
      <c r="L144" s="24">
        <f>SUM($J$2:J144)</f>
        <v>-41393.164383561656</v>
      </c>
      <c r="M144" s="24">
        <f t="shared" si="25"/>
        <v>0</v>
      </c>
      <c r="N144" s="24">
        <f t="shared" si="26"/>
        <v>34303.331757924352</v>
      </c>
      <c r="O144" s="24">
        <f>SUM($N$2:N144)</f>
        <v>-42133.163940126928</v>
      </c>
    </row>
    <row r="145" spans="1:15" x14ac:dyDescent="0.25">
      <c r="A145" s="20">
        <v>43328</v>
      </c>
      <c r="B145" s="9">
        <v>190</v>
      </c>
      <c r="C145" t="s">
        <v>27</v>
      </c>
      <c r="D145">
        <f t="shared" si="22"/>
        <v>190</v>
      </c>
      <c r="E145" s="24">
        <f t="shared" si="18"/>
        <v>100.99</v>
      </c>
      <c r="F145" s="24">
        <f t="shared" si="19"/>
        <v>100.41</v>
      </c>
      <c r="G145" s="1">
        <f t="shared" si="20"/>
        <v>43021</v>
      </c>
      <c r="H145" s="1">
        <f t="shared" si="21"/>
        <v>43385</v>
      </c>
      <c r="I145" s="24">
        <f t="shared" si="23"/>
        <v>67.287671232876704</v>
      </c>
      <c r="J145" s="24">
        <f t="shared" si="24"/>
        <v>-6403.4424657534255</v>
      </c>
      <c r="K145">
        <f>SUM($D$2:D145)</f>
        <v>350</v>
      </c>
      <c r="L145" s="24">
        <f>SUM($J$2:J145)</f>
        <v>-47796.606849315081</v>
      </c>
      <c r="M145" s="24">
        <f t="shared" si="25"/>
        <v>0</v>
      </c>
      <c r="N145" s="24">
        <f t="shared" si="26"/>
        <v>-6139.7487229030976</v>
      </c>
      <c r="O145" s="24">
        <f>SUM($N$2:N145)</f>
        <v>-48272.912663030023</v>
      </c>
    </row>
    <row r="146" spans="1:15" x14ac:dyDescent="0.25">
      <c r="A146" s="20">
        <v>43329</v>
      </c>
      <c r="B146" s="9">
        <v>530</v>
      </c>
      <c r="C146" t="s">
        <v>27</v>
      </c>
      <c r="D146">
        <f t="shared" si="22"/>
        <v>530</v>
      </c>
      <c r="E146" s="24">
        <f t="shared" si="18"/>
        <v>100.34</v>
      </c>
      <c r="F146" s="24">
        <f t="shared" si="19"/>
        <v>100.44</v>
      </c>
      <c r="G146" s="1">
        <f t="shared" si="20"/>
        <v>43021</v>
      </c>
      <c r="H146" s="1">
        <f t="shared" si="21"/>
        <v>43385</v>
      </c>
      <c r="I146" s="24">
        <f t="shared" si="23"/>
        <v>67.506849315068493</v>
      </c>
      <c r="J146" s="24">
        <f t="shared" si="24"/>
        <v>-17401.569863013701</v>
      </c>
      <c r="K146">
        <f>SUM($D$2:D146)</f>
        <v>880</v>
      </c>
      <c r="L146" s="24">
        <f>SUM($J$2:J146)</f>
        <v>-65198.176712328786</v>
      </c>
      <c r="M146" s="24">
        <f t="shared" si="25"/>
        <v>0</v>
      </c>
      <c r="N146" s="24">
        <f t="shared" si="26"/>
        <v>-16682.687964948615</v>
      </c>
      <c r="O146" s="24">
        <f>SUM($N$2:N146)</f>
        <v>-64955.600627978638</v>
      </c>
    </row>
    <row r="147" spans="1:15" x14ac:dyDescent="0.25">
      <c r="A147" s="20">
        <v>43329</v>
      </c>
      <c r="B147" s="9">
        <v>460</v>
      </c>
      <c r="C147" t="s">
        <v>27</v>
      </c>
      <c r="D147">
        <f t="shared" si="22"/>
        <v>460</v>
      </c>
      <c r="E147" s="24">
        <f t="shared" si="18"/>
        <v>100.34</v>
      </c>
      <c r="F147" s="24">
        <f t="shared" si="19"/>
        <v>100.44</v>
      </c>
      <c r="G147" s="1">
        <f t="shared" si="20"/>
        <v>43021</v>
      </c>
      <c r="H147" s="1">
        <f t="shared" si="21"/>
        <v>43385</v>
      </c>
      <c r="I147" s="24">
        <f t="shared" si="23"/>
        <v>67.506849315068493</v>
      </c>
      <c r="J147" s="24">
        <f t="shared" si="24"/>
        <v>-15103.249315068495</v>
      </c>
      <c r="K147">
        <f>SUM($D$2:D147)</f>
        <v>1340</v>
      </c>
      <c r="L147" s="24">
        <f>SUM($J$2:J147)</f>
        <v>-80301.426027397276</v>
      </c>
      <c r="M147" s="24">
        <f t="shared" si="25"/>
        <v>0</v>
      </c>
      <c r="N147" s="24">
        <f t="shared" si="26"/>
        <v>-14479.31408278559</v>
      </c>
      <c r="O147" s="24">
        <f>SUM($N$2:N147)</f>
        <v>-79434.91471076422</v>
      </c>
    </row>
    <row r="148" spans="1:15" x14ac:dyDescent="0.25">
      <c r="A148" s="20">
        <v>43329</v>
      </c>
      <c r="B148" s="9">
        <v>160</v>
      </c>
      <c r="C148" t="s">
        <v>27</v>
      </c>
      <c r="D148">
        <f t="shared" si="22"/>
        <v>160</v>
      </c>
      <c r="E148" s="24">
        <f t="shared" si="18"/>
        <v>100.34</v>
      </c>
      <c r="F148" s="24">
        <f t="shared" si="19"/>
        <v>100.44</v>
      </c>
      <c r="G148" s="1">
        <f t="shared" si="20"/>
        <v>43021</v>
      </c>
      <c r="H148" s="1">
        <f t="shared" si="21"/>
        <v>43385</v>
      </c>
      <c r="I148" s="24">
        <f t="shared" si="23"/>
        <v>67.506849315068493</v>
      </c>
      <c r="J148" s="24">
        <f t="shared" si="24"/>
        <v>-5253.3041095890421</v>
      </c>
      <c r="K148">
        <f>SUM($D$2:D148)</f>
        <v>1500</v>
      </c>
      <c r="L148" s="24">
        <f>SUM($J$2:J148)</f>
        <v>-85554.730136986313</v>
      </c>
      <c r="M148" s="24">
        <f t="shared" si="25"/>
        <v>0</v>
      </c>
      <c r="N148" s="24">
        <f t="shared" si="26"/>
        <v>-5036.2831592297707</v>
      </c>
      <c r="O148" s="24">
        <f>SUM($N$2:N148)</f>
        <v>-84471.197869993994</v>
      </c>
    </row>
    <row r="149" spans="1:15" x14ac:dyDescent="0.25">
      <c r="A149" s="20">
        <v>43332</v>
      </c>
      <c r="B149" s="9">
        <v>1320</v>
      </c>
      <c r="C149" t="s">
        <v>28</v>
      </c>
      <c r="D149">
        <f t="shared" si="22"/>
        <v>-1320</v>
      </c>
      <c r="E149" s="24">
        <f t="shared" si="18"/>
        <v>101.72</v>
      </c>
      <c r="F149" s="24">
        <f t="shared" si="19"/>
        <v>100.45</v>
      </c>
      <c r="G149" s="1">
        <f t="shared" si="20"/>
        <v>43021</v>
      </c>
      <c r="H149" s="1">
        <f t="shared" si="21"/>
        <v>43385</v>
      </c>
      <c r="I149" s="24">
        <f t="shared" si="23"/>
        <v>68.164383561643831</v>
      </c>
      <c r="J149" s="24">
        <f t="shared" si="24"/>
        <v>42617.013698630144</v>
      </c>
      <c r="K149">
        <f>SUM($D$2:D149)</f>
        <v>180</v>
      </c>
      <c r="L149" s="24">
        <f>SUM($J$2:J149)</f>
        <v>-42937.716438356169</v>
      </c>
      <c r="M149" s="24">
        <f t="shared" si="25"/>
        <v>0</v>
      </c>
      <c r="N149" s="24">
        <f t="shared" si="26"/>
        <v>40839.662697593812</v>
      </c>
      <c r="O149" s="24">
        <f>SUM($N$2:N149)</f>
        <v>-43631.535172400181</v>
      </c>
    </row>
    <row r="150" spans="1:15" x14ac:dyDescent="0.25">
      <c r="A150" s="20">
        <v>43333</v>
      </c>
      <c r="B150" s="9">
        <v>340</v>
      </c>
      <c r="C150" t="s">
        <v>27</v>
      </c>
      <c r="D150">
        <f t="shared" si="22"/>
        <v>340</v>
      </c>
      <c r="E150" s="24">
        <f t="shared" si="18"/>
        <v>100.98</v>
      </c>
      <c r="F150" s="24">
        <f t="shared" si="19"/>
        <v>100.39</v>
      </c>
      <c r="G150" s="1">
        <f t="shared" si="20"/>
        <v>43021</v>
      </c>
      <c r="H150" s="1">
        <f t="shared" si="21"/>
        <v>43385</v>
      </c>
      <c r="I150" s="24">
        <f t="shared" si="23"/>
        <v>68.38356164383562</v>
      </c>
      <c r="J150" s="24">
        <f t="shared" si="24"/>
        <v>-11082.78904109589</v>
      </c>
      <c r="K150">
        <f>SUM($D$2:D150)</f>
        <v>520</v>
      </c>
      <c r="L150" s="24">
        <f>SUM($J$2:J150)</f>
        <v>-54020.505479452055</v>
      </c>
      <c r="M150" s="24">
        <f t="shared" si="25"/>
        <v>0</v>
      </c>
      <c r="N150" s="24">
        <f t="shared" si="26"/>
        <v>-10619.124453454506</v>
      </c>
      <c r="O150" s="24">
        <f>SUM($N$2:N150)</f>
        <v>-54250.659625854685</v>
      </c>
    </row>
    <row r="151" spans="1:15" x14ac:dyDescent="0.25">
      <c r="A151" s="20">
        <v>43334</v>
      </c>
      <c r="B151" s="9">
        <v>490</v>
      </c>
      <c r="C151" t="s">
        <v>28</v>
      </c>
      <c r="D151">
        <f t="shared" si="22"/>
        <v>-490</v>
      </c>
      <c r="E151" s="24">
        <f t="shared" si="18"/>
        <v>100.39</v>
      </c>
      <c r="F151" s="24">
        <f t="shared" si="19"/>
        <v>100.2</v>
      </c>
      <c r="G151" s="1">
        <f t="shared" si="20"/>
        <v>43021</v>
      </c>
      <c r="H151" s="1">
        <f t="shared" si="21"/>
        <v>43385</v>
      </c>
      <c r="I151" s="24">
        <f t="shared" si="23"/>
        <v>68.602739726027394</v>
      </c>
      <c r="J151" s="24">
        <f t="shared" si="24"/>
        <v>15482.657534246579</v>
      </c>
      <c r="K151">
        <f>SUM($D$2:D151)</f>
        <v>30</v>
      </c>
      <c r="L151" s="24">
        <f>SUM($J$2:J151)</f>
        <v>-38537.847945205474</v>
      </c>
      <c r="M151" s="24">
        <f t="shared" si="25"/>
        <v>0</v>
      </c>
      <c r="N151" s="24">
        <f t="shared" si="26"/>
        <v>14832.886151061419</v>
      </c>
      <c r="O151" s="24">
        <f>SUM($N$2:N151)</f>
        <v>-39417.77347479327</v>
      </c>
    </row>
    <row r="152" spans="1:15" x14ac:dyDescent="0.25">
      <c r="A152" s="20">
        <v>43340</v>
      </c>
      <c r="B152" s="9">
        <v>310</v>
      </c>
      <c r="C152" t="s">
        <v>27</v>
      </c>
      <c r="D152">
        <f t="shared" si="22"/>
        <v>310</v>
      </c>
      <c r="E152" s="24">
        <f t="shared" si="18"/>
        <v>99.91</v>
      </c>
      <c r="F152" s="24">
        <f t="shared" si="19"/>
        <v>100.34</v>
      </c>
      <c r="G152" s="1">
        <f t="shared" si="20"/>
        <v>43021</v>
      </c>
      <c r="H152" s="1">
        <f t="shared" si="21"/>
        <v>43385</v>
      </c>
      <c r="I152" s="24">
        <f t="shared" si="23"/>
        <v>69.91780821917807</v>
      </c>
      <c r="J152" s="24">
        <f t="shared" si="24"/>
        <v>-9297.579452054797</v>
      </c>
      <c r="K152">
        <f>SUM($D$2:D152)</f>
        <v>340</v>
      </c>
      <c r="L152" s="24">
        <f>SUM($J$2:J152)</f>
        <v>-47835.427397260268</v>
      </c>
      <c r="M152" s="24">
        <f t="shared" si="25"/>
        <v>0</v>
      </c>
      <c r="N152" s="24">
        <f t="shared" si="26"/>
        <v>-8900.0638863691347</v>
      </c>
      <c r="O152" s="24">
        <f>SUM($N$2:N152)</f>
        <v>-48317.837361162405</v>
      </c>
    </row>
    <row r="153" spans="1:15" x14ac:dyDescent="0.25">
      <c r="A153" s="20">
        <v>43341</v>
      </c>
      <c r="B153" s="9">
        <v>110</v>
      </c>
      <c r="C153" t="s">
        <v>27</v>
      </c>
      <c r="D153">
        <f t="shared" si="22"/>
        <v>110</v>
      </c>
      <c r="E153" s="24">
        <f t="shared" si="18"/>
        <v>101.73</v>
      </c>
      <c r="F153" s="24">
        <f t="shared" si="19"/>
        <v>100.05</v>
      </c>
      <c r="G153" s="1">
        <f t="shared" si="20"/>
        <v>43021</v>
      </c>
      <c r="H153" s="1">
        <f t="shared" si="21"/>
        <v>43385</v>
      </c>
      <c r="I153" s="24">
        <f t="shared" si="23"/>
        <v>70.136986301369859</v>
      </c>
      <c r="J153" s="24">
        <f t="shared" si="24"/>
        <v>-3475.2315068493158</v>
      </c>
      <c r="K153">
        <f>SUM($D$2:D153)</f>
        <v>450</v>
      </c>
      <c r="L153" s="24">
        <f>SUM($J$2:J153)</f>
        <v>-51310.658904109587</v>
      </c>
      <c r="M153" s="24">
        <f t="shared" si="25"/>
        <v>0</v>
      </c>
      <c r="N153" s="24">
        <f t="shared" si="26"/>
        <v>-3326.1932542964469</v>
      </c>
      <c r="O153" s="24">
        <f>SUM($N$2:N153)</f>
        <v>-51644.030615458854</v>
      </c>
    </row>
    <row r="154" spans="1:15" x14ac:dyDescent="0.25">
      <c r="A154" s="20">
        <v>43343</v>
      </c>
      <c r="B154" s="9">
        <v>300</v>
      </c>
      <c r="C154" t="s">
        <v>28</v>
      </c>
      <c r="D154">
        <f t="shared" si="22"/>
        <v>-300</v>
      </c>
      <c r="E154" s="24">
        <f t="shared" si="18"/>
        <v>100.09</v>
      </c>
      <c r="F154" s="24">
        <f t="shared" si="19"/>
        <v>100.1</v>
      </c>
      <c r="G154" s="1">
        <f t="shared" si="20"/>
        <v>43021</v>
      </c>
      <c r="H154" s="1">
        <f t="shared" si="21"/>
        <v>43385</v>
      </c>
      <c r="I154" s="24">
        <f t="shared" si="23"/>
        <v>70.575342465753437</v>
      </c>
      <c r="J154" s="24">
        <f t="shared" si="24"/>
        <v>8857.3972602739668</v>
      </c>
      <c r="K154">
        <f>SUM($D$2:D154)</f>
        <v>150</v>
      </c>
      <c r="L154" s="24">
        <f>SUM($J$2:J154)</f>
        <v>-42453.26164383562</v>
      </c>
      <c r="M154" s="24">
        <f t="shared" si="25"/>
        <v>0</v>
      </c>
      <c r="N154" s="24">
        <f t="shared" si="26"/>
        <v>8475.2181250066769</v>
      </c>
      <c r="O154" s="24">
        <f>SUM($N$2:N154)</f>
        <v>-43168.812490452176</v>
      </c>
    </row>
    <row r="155" spans="1:15" x14ac:dyDescent="0.25">
      <c r="A155" s="20">
        <v>43346</v>
      </c>
      <c r="B155" s="9">
        <v>80</v>
      </c>
      <c r="C155" t="s">
        <v>27</v>
      </c>
      <c r="D155">
        <f t="shared" si="22"/>
        <v>80</v>
      </c>
      <c r="E155" s="24">
        <f t="shared" si="18"/>
        <v>99.85</v>
      </c>
      <c r="F155" s="24">
        <f t="shared" si="19"/>
        <v>100.38</v>
      </c>
      <c r="G155" s="1">
        <f t="shared" si="20"/>
        <v>43021</v>
      </c>
      <c r="H155" s="1">
        <f t="shared" si="21"/>
        <v>43385</v>
      </c>
      <c r="I155" s="24">
        <f t="shared" si="23"/>
        <v>71.232876712328761</v>
      </c>
      <c r="J155" s="24">
        <f t="shared" si="24"/>
        <v>-2289.3698630136987</v>
      </c>
      <c r="K155">
        <f>SUM($D$2:D155)</f>
        <v>230</v>
      </c>
      <c r="L155" s="24">
        <f>SUM($J$2:J155)</f>
        <v>-44742.63150684932</v>
      </c>
      <c r="M155" s="24">
        <f t="shared" si="25"/>
        <v>0</v>
      </c>
      <c r="N155" s="24">
        <f t="shared" si="26"/>
        <v>-2189.6880961574457</v>
      </c>
      <c r="O155" s="24">
        <f>SUM($N$2:N155)</f>
        <v>-45358.500586609618</v>
      </c>
    </row>
    <row r="156" spans="1:15" x14ac:dyDescent="0.25">
      <c r="A156" s="20">
        <v>43346</v>
      </c>
      <c r="B156" s="9">
        <v>270</v>
      </c>
      <c r="C156" t="s">
        <v>27</v>
      </c>
      <c r="D156">
        <f t="shared" si="22"/>
        <v>270</v>
      </c>
      <c r="E156" s="24">
        <f t="shared" si="18"/>
        <v>99.85</v>
      </c>
      <c r="F156" s="24">
        <f t="shared" si="19"/>
        <v>100.38</v>
      </c>
      <c r="G156" s="1">
        <f t="shared" si="20"/>
        <v>43021</v>
      </c>
      <c r="H156" s="1">
        <f t="shared" si="21"/>
        <v>43385</v>
      </c>
      <c r="I156" s="24">
        <f t="shared" si="23"/>
        <v>71.232876712328761</v>
      </c>
      <c r="J156" s="24">
        <f t="shared" si="24"/>
        <v>-7726.6232876712329</v>
      </c>
      <c r="K156">
        <f>SUM($D$2:D156)</f>
        <v>500</v>
      </c>
      <c r="L156" s="24">
        <f>SUM($J$2:J156)</f>
        <v>-52469.254794520552</v>
      </c>
      <c r="M156" s="24">
        <f t="shared" si="25"/>
        <v>0</v>
      </c>
      <c r="N156" s="24">
        <f t="shared" si="26"/>
        <v>-7390.1973245313793</v>
      </c>
      <c r="O156" s="24">
        <f>SUM($N$2:N156)</f>
        <v>-52748.697911140996</v>
      </c>
    </row>
    <row r="157" spans="1:15" x14ac:dyDescent="0.25">
      <c r="A157" s="20">
        <v>43346</v>
      </c>
      <c r="B157" s="9">
        <v>350</v>
      </c>
      <c r="C157" t="s">
        <v>27</v>
      </c>
      <c r="D157">
        <f t="shared" si="22"/>
        <v>350</v>
      </c>
      <c r="E157" s="24">
        <f t="shared" si="18"/>
        <v>99.85</v>
      </c>
      <c r="F157" s="24">
        <f t="shared" si="19"/>
        <v>100.38</v>
      </c>
      <c r="G157" s="1">
        <f t="shared" si="20"/>
        <v>43021</v>
      </c>
      <c r="H157" s="1">
        <f t="shared" si="21"/>
        <v>43385</v>
      </c>
      <c r="I157" s="24">
        <f t="shared" si="23"/>
        <v>71.232876712328761</v>
      </c>
      <c r="J157" s="24">
        <f t="shared" si="24"/>
        <v>-10015.993150684932</v>
      </c>
      <c r="K157">
        <f>SUM($D$2:D157)</f>
        <v>850</v>
      </c>
      <c r="L157" s="24">
        <f>SUM($J$2:J157)</f>
        <v>-62485.247945205483</v>
      </c>
      <c r="M157" s="24">
        <f t="shared" si="25"/>
        <v>0</v>
      </c>
      <c r="N157" s="24">
        <f t="shared" si="26"/>
        <v>-9579.8854206888263</v>
      </c>
      <c r="O157" s="24">
        <f>SUM($N$2:N157)</f>
        <v>-62328.583331829825</v>
      </c>
    </row>
    <row r="158" spans="1:15" x14ac:dyDescent="0.25">
      <c r="A158" s="20">
        <v>43347</v>
      </c>
      <c r="B158" s="9">
        <v>580</v>
      </c>
      <c r="C158" t="s">
        <v>28</v>
      </c>
      <c r="D158">
        <f t="shared" si="22"/>
        <v>-580</v>
      </c>
      <c r="E158" s="24">
        <f t="shared" si="18"/>
        <v>99.95</v>
      </c>
      <c r="F158" s="24">
        <f t="shared" si="19"/>
        <v>100.4</v>
      </c>
      <c r="G158" s="1">
        <f t="shared" si="20"/>
        <v>43021</v>
      </c>
      <c r="H158" s="1">
        <f t="shared" si="21"/>
        <v>43385</v>
      </c>
      <c r="I158" s="24">
        <f t="shared" si="23"/>
        <v>71.452054794520549</v>
      </c>
      <c r="J158" s="24">
        <f t="shared" si="24"/>
        <v>16789.808219178085</v>
      </c>
      <c r="K158">
        <f>SUM($D$2:D158)</f>
        <v>270</v>
      </c>
      <c r="L158" s="24">
        <f>SUM($J$2:J158)</f>
        <v>-45695.439726027398</v>
      </c>
      <c r="M158" s="24">
        <f t="shared" si="25"/>
        <v>0</v>
      </c>
      <c r="N158" s="24">
        <f t="shared" si="26"/>
        <v>16056.561350298944</v>
      </c>
      <c r="O158" s="24">
        <f>SUM($N$2:N158)</f>
        <v>-46272.021981530881</v>
      </c>
    </row>
    <row r="159" spans="1:15" x14ac:dyDescent="0.25">
      <c r="A159" s="20">
        <v>43348</v>
      </c>
      <c r="B159" s="9">
        <v>500</v>
      </c>
      <c r="C159" t="s">
        <v>27</v>
      </c>
      <c r="D159">
        <f t="shared" si="22"/>
        <v>500</v>
      </c>
      <c r="E159" s="24">
        <f t="shared" si="18"/>
        <v>100.4</v>
      </c>
      <c r="F159" s="24">
        <f t="shared" si="19"/>
        <v>100.07</v>
      </c>
      <c r="G159" s="1">
        <f t="shared" si="20"/>
        <v>43021</v>
      </c>
      <c r="H159" s="1">
        <f t="shared" si="21"/>
        <v>43385</v>
      </c>
      <c r="I159" s="24">
        <f t="shared" si="23"/>
        <v>71.671232876712324</v>
      </c>
      <c r="J159" s="24">
        <f t="shared" si="24"/>
        <v>-14364.383561643841</v>
      </c>
      <c r="K159">
        <f>SUM($D$2:D159)</f>
        <v>770</v>
      </c>
      <c r="L159" s="24">
        <f>SUM($J$2:J159)</f>
        <v>-60059.823287671243</v>
      </c>
      <c r="M159" s="24">
        <f t="shared" si="25"/>
        <v>0</v>
      </c>
      <c r="N159" s="24">
        <f t="shared" si="26"/>
        <v>-13735.178648633721</v>
      </c>
      <c r="O159" s="24">
        <f>SUM($N$2:N159)</f>
        <v>-60007.200630164603</v>
      </c>
    </row>
    <row r="160" spans="1:15" x14ac:dyDescent="0.25">
      <c r="A160" s="20">
        <v>43349</v>
      </c>
      <c r="B160" s="9">
        <v>610</v>
      </c>
      <c r="C160" t="s">
        <v>27</v>
      </c>
      <c r="D160">
        <f t="shared" si="22"/>
        <v>610</v>
      </c>
      <c r="E160" s="24">
        <f t="shared" si="18"/>
        <v>100.81</v>
      </c>
      <c r="F160" s="24">
        <f t="shared" si="19"/>
        <v>100.22</v>
      </c>
      <c r="G160" s="1">
        <f t="shared" si="20"/>
        <v>43021</v>
      </c>
      <c r="H160" s="1">
        <f t="shared" si="21"/>
        <v>43385</v>
      </c>
      <c r="I160" s="24">
        <f t="shared" si="23"/>
        <v>71.890410958904113</v>
      </c>
      <c r="J160" s="24">
        <f t="shared" si="24"/>
        <v>-17640.949315068494</v>
      </c>
      <c r="K160">
        <f>SUM($D$2:D160)</f>
        <v>1380</v>
      </c>
      <c r="L160" s="24">
        <f>SUM($J$2:J160)</f>
        <v>-77700.772602739744</v>
      </c>
      <c r="M160" s="24">
        <f t="shared" si="25"/>
        <v>0</v>
      </c>
      <c r="N160" s="24">
        <f t="shared" si="26"/>
        <v>-16865.91017859026</v>
      </c>
      <c r="O160" s="24">
        <f>SUM($N$2:N160)</f>
        <v>-76873.110808754864</v>
      </c>
    </row>
    <row r="161" spans="1:15" x14ac:dyDescent="0.25">
      <c r="A161" s="20">
        <v>43349</v>
      </c>
      <c r="B161" s="9">
        <v>1250</v>
      </c>
      <c r="C161" t="s">
        <v>28</v>
      </c>
      <c r="D161">
        <f t="shared" si="22"/>
        <v>-1250</v>
      </c>
      <c r="E161" s="24">
        <f t="shared" si="18"/>
        <v>100.81</v>
      </c>
      <c r="F161" s="24">
        <f t="shared" si="19"/>
        <v>100.22</v>
      </c>
      <c r="G161" s="1">
        <f t="shared" si="20"/>
        <v>43021</v>
      </c>
      <c r="H161" s="1">
        <f t="shared" si="21"/>
        <v>43385</v>
      </c>
      <c r="I161" s="24">
        <f t="shared" si="23"/>
        <v>71.890410958904113</v>
      </c>
      <c r="J161" s="24">
        <f t="shared" si="24"/>
        <v>35411.986301369856</v>
      </c>
      <c r="K161">
        <f>SUM($D$2:D161)</f>
        <v>130</v>
      </c>
      <c r="L161" s="24">
        <f>SUM($J$2:J161)</f>
        <v>-42288.786301369888</v>
      </c>
      <c r="M161" s="24">
        <f t="shared" si="25"/>
        <v>0</v>
      </c>
      <c r="N161" s="24">
        <f t="shared" si="26"/>
        <v>33856.192744355933</v>
      </c>
      <c r="O161" s="24">
        <f>SUM($N$2:N161)</f>
        <v>-43016.918064398931</v>
      </c>
    </row>
    <row r="162" spans="1:15" x14ac:dyDescent="0.25">
      <c r="A162" s="20">
        <v>43349</v>
      </c>
      <c r="B162" s="9">
        <v>640</v>
      </c>
      <c r="C162" t="s">
        <v>27</v>
      </c>
      <c r="D162">
        <f t="shared" si="22"/>
        <v>640</v>
      </c>
      <c r="E162" s="24">
        <f t="shared" si="18"/>
        <v>100.81</v>
      </c>
      <c r="F162" s="24">
        <f t="shared" si="19"/>
        <v>100.22</v>
      </c>
      <c r="G162" s="1">
        <f t="shared" si="20"/>
        <v>43021</v>
      </c>
      <c r="H162" s="1">
        <f t="shared" si="21"/>
        <v>43385</v>
      </c>
      <c r="I162" s="24">
        <f t="shared" si="23"/>
        <v>71.890410958904113</v>
      </c>
      <c r="J162" s="24">
        <f t="shared" si="24"/>
        <v>-18508.536986301369</v>
      </c>
      <c r="K162">
        <f>SUM($D$2:D162)</f>
        <v>770</v>
      </c>
      <c r="L162" s="24">
        <f>SUM($J$2:J162)</f>
        <v>-60797.323287671257</v>
      </c>
      <c r="M162" s="24">
        <f t="shared" si="25"/>
        <v>0</v>
      </c>
      <c r="N162" s="24">
        <f t="shared" si="26"/>
        <v>-17695.381170979941</v>
      </c>
      <c r="O162" s="24">
        <f>SUM($N$2:N162)</f>
        <v>-60712.299235378872</v>
      </c>
    </row>
    <row r="163" spans="1:15" x14ac:dyDescent="0.25">
      <c r="A163" s="20">
        <v>43350</v>
      </c>
      <c r="B163" s="9">
        <v>80</v>
      </c>
      <c r="C163" t="s">
        <v>27</v>
      </c>
      <c r="D163">
        <f t="shared" si="22"/>
        <v>80</v>
      </c>
      <c r="E163" s="24">
        <f t="shared" si="18"/>
        <v>100.03</v>
      </c>
      <c r="F163" s="24">
        <f t="shared" si="19"/>
        <v>99.77</v>
      </c>
      <c r="G163" s="1">
        <f t="shared" si="20"/>
        <v>43021</v>
      </c>
      <c r="H163" s="1">
        <f t="shared" si="21"/>
        <v>43385</v>
      </c>
      <c r="I163" s="24">
        <f t="shared" si="23"/>
        <v>72.109589041095887</v>
      </c>
      <c r="J163" s="24">
        <f t="shared" si="24"/>
        <v>-2233.6328767123291</v>
      </c>
      <c r="K163">
        <f>SUM($D$2:D163)</f>
        <v>850</v>
      </c>
      <c r="L163" s="24">
        <f>SUM($J$2:J163)</f>
        <v>-63030.956164383584</v>
      </c>
      <c r="M163" s="24">
        <f t="shared" si="25"/>
        <v>0</v>
      </c>
      <c r="N163" s="24">
        <f t="shared" si="26"/>
        <v>-2135.2077443383946</v>
      </c>
      <c r="O163" s="24">
        <f>SUM($N$2:N163)</f>
        <v>-62847.506979717269</v>
      </c>
    </row>
    <row r="164" spans="1:15" x14ac:dyDescent="0.25">
      <c r="A164" s="20">
        <v>43355</v>
      </c>
      <c r="B164" s="9">
        <v>690</v>
      </c>
      <c r="C164" t="s">
        <v>27</v>
      </c>
      <c r="D164">
        <f t="shared" si="22"/>
        <v>690</v>
      </c>
      <c r="E164" s="24">
        <f t="shared" si="18"/>
        <v>99.96</v>
      </c>
      <c r="F164" s="24">
        <f t="shared" si="19"/>
        <v>99.7</v>
      </c>
      <c r="G164" s="1">
        <f t="shared" si="20"/>
        <v>43021</v>
      </c>
      <c r="H164" s="1">
        <f t="shared" si="21"/>
        <v>43385</v>
      </c>
      <c r="I164" s="24">
        <f t="shared" si="23"/>
        <v>73.205479452054803</v>
      </c>
      <c r="J164" s="24">
        <f t="shared" si="24"/>
        <v>-18460.619178082183</v>
      </c>
      <c r="K164">
        <f>SUM($D$2:D164)</f>
        <v>1540</v>
      </c>
      <c r="L164" s="24">
        <f>SUM($J$2:J164)</f>
        <v>-81491.575342465774</v>
      </c>
      <c r="M164" s="24">
        <f t="shared" si="25"/>
        <v>0</v>
      </c>
      <c r="N164" s="24">
        <f t="shared" si="26"/>
        <v>-17635.069046179971</v>
      </c>
      <c r="O164" s="24">
        <f>SUM($N$2:N164)</f>
        <v>-80482.576025897244</v>
      </c>
    </row>
    <row r="165" spans="1:15" x14ac:dyDescent="0.25">
      <c r="A165" s="20">
        <v>43357</v>
      </c>
      <c r="B165" s="9">
        <v>1060</v>
      </c>
      <c r="C165" t="s">
        <v>28</v>
      </c>
      <c r="D165">
        <f t="shared" si="22"/>
        <v>-1060</v>
      </c>
      <c r="E165" s="24">
        <f t="shared" si="18"/>
        <v>99.55</v>
      </c>
      <c r="F165" s="24">
        <f t="shared" si="19"/>
        <v>99.76</v>
      </c>
      <c r="G165" s="1">
        <f t="shared" si="20"/>
        <v>43021</v>
      </c>
      <c r="H165" s="1">
        <f t="shared" si="21"/>
        <v>43385</v>
      </c>
      <c r="I165" s="24">
        <f t="shared" si="23"/>
        <v>73.643835616438366</v>
      </c>
      <c r="J165" s="24">
        <f t="shared" si="24"/>
        <v>27683.134246575337</v>
      </c>
      <c r="K165">
        <f>SUM($D$2:D165)</f>
        <v>480</v>
      </c>
      <c r="L165" s="24">
        <f>SUM($J$2:J165)</f>
        <v>-53808.441095890434</v>
      </c>
      <c r="M165" s="24">
        <f t="shared" si="25"/>
        <v>0</v>
      </c>
      <c r="N165" s="24">
        <f t="shared" si="26"/>
        <v>26437.913855799146</v>
      </c>
      <c r="O165" s="24">
        <f>SUM($N$2:N165)</f>
        <v>-54044.662170098098</v>
      </c>
    </row>
    <row r="166" spans="1:15" x14ac:dyDescent="0.25">
      <c r="A166" s="20">
        <v>43360</v>
      </c>
      <c r="B166" s="9">
        <v>0</v>
      </c>
      <c r="C166" t="s">
        <v>27</v>
      </c>
      <c r="D166">
        <f t="shared" si="22"/>
        <v>0</v>
      </c>
      <c r="E166" s="24">
        <f t="shared" si="18"/>
        <v>99.9</v>
      </c>
      <c r="F166" s="24">
        <f t="shared" si="19"/>
        <v>99.8</v>
      </c>
      <c r="G166" s="1">
        <f t="shared" si="20"/>
        <v>43021</v>
      </c>
      <c r="H166" s="1">
        <f t="shared" si="21"/>
        <v>43385</v>
      </c>
      <c r="I166" s="24">
        <f t="shared" si="23"/>
        <v>74.30136986301369</v>
      </c>
      <c r="J166" s="24">
        <f t="shared" si="24"/>
        <v>0</v>
      </c>
      <c r="K166">
        <f>SUM($D$2:D166)</f>
        <v>480</v>
      </c>
      <c r="L166" s="24">
        <f>SUM($J$2:J166)</f>
        <v>-53808.441095890434</v>
      </c>
      <c r="M166" s="24">
        <f t="shared" si="25"/>
        <v>0</v>
      </c>
      <c r="N166" s="24">
        <f t="shared" si="26"/>
        <v>0</v>
      </c>
      <c r="O166" s="24">
        <f>SUM($N$2:N166)</f>
        <v>-54044.662170098098</v>
      </c>
    </row>
    <row r="167" spans="1:15" x14ac:dyDescent="0.25">
      <c r="A167" s="20">
        <v>43361</v>
      </c>
      <c r="B167" s="9">
        <v>400</v>
      </c>
      <c r="C167" t="s">
        <v>27</v>
      </c>
      <c r="D167">
        <f t="shared" si="22"/>
        <v>400</v>
      </c>
      <c r="E167" s="24">
        <f t="shared" si="18"/>
        <v>99.8</v>
      </c>
      <c r="F167" s="24">
        <f t="shared" si="19"/>
        <v>99.8</v>
      </c>
      <c r="G167" s="1">
        <f t="shared" si="20"/>
        <v>43021</v>
      </c>
      <c r="H167" s="1">
        <f t="shared" si="21"/>
        <v>43385</v>
      </c>
      <c r="I167" s="24">
        <f t="shared" si="23"/>
        <v>74.520547945205479</v>
      </c>
      <c r="J167" s="24">
        <f t="shared" si="24"/>
        <v>-10111.780821917808</v>
      </c>
      <c r="K167">
        <f>SUM($D$2:D167)</f>
        <v>880</v>
      </c>
      <c r="L167" s="24">
        <f>SUM($J$2:J167)</f>
        <v>-63920.221917808245</v>
      </c>
      <c r="M167" s="24">
        <f t="shared" si="25"/>
        <v>0</v>
      </c>
      <c r="N167" s="24">
        <f t="shared" si="26"/>
        <v>-9651.6511993735658</v>
      </c>
      <c r="O167" s="24">
        <f>SUM($N$2:N167)</f>
        <v>-63696.313369471667</v>
      </c>
    </row>
    <row r="168" spans="1:15" x14ac:dyDescent="0.25">
      <c r="A168" s="20">
        <v>43364</v>
      </c>
      <c r="B168" s="9">
        <v>640</v>
      </c>
      <c r="C168" t="s">
        <v>27</v>
      </c>
      <c r="D168">
        <f t="shared" si="22"/>
        <v>640</v>
      </c>
      <c r="E168" s="24">
        <f t="shared" si="18"/>
        <v>99.8</v>
      </c>
      <c r="F168" s="24">
        <f t="shared" si="19"/>
        <v>100.15</v>
      </c>
      <c r="G168" s="1">
        <f t="shared" si="20"/>
        <v>43021</v>
      </c>
      <c r="H168" s="1">
        <f t="shared" si="21"/>
        <v>43385</v>
      </c>
      <c r="I168" s="24">
        <f t="shared" si="23"/>
        <v>75.178082191780817</v>
      </c>
      <c r="J168" s="24">
        <f t="shared" si="24"/>
        <v>-15758.027397260275</v>
      </c>
      <c r="K168">
        <f>SUM($D$2:D168)</f>
        <v>1520</v>
      </c>
      <c r="L168" s="24">
        <f>SUM($J$2:J168)</f>
        <v>-79678.249315068519</v>
      </c>
      <c r="M168" s="24">
        <f t="shared" si="25"/>
        <v>0</v>
      </c>
      <c r="N168" s="24">
        <f t="shared" si="26"/>
        <v>-15034.789685622731</v>
      </c>
      <c r="O168" s="24">
        <f>SUM($N$2:N168)</f>
        <v>-78731.103055094398</v>
      </c>
    </row>
    <row r="169" spans="1:15" x14ac:dyDescent="0.25">
      <c r="A169" s="20">
        <v>43367</v>
      </c>
      <c r="B169" s="9">
        <v>1300</v>
      </c>
      <c r="C169" t="s">
        <v>28</v>
      </c>
      <c r="D169">
        <f t="shared" si="22"/>
        <v>-1300</v>
      </c>
      <c r="E169" s="24">
        <f t="shared" si="18"/>
        <v>100.01</v>
      </c>
      <c r="F169" s="24">
        <f t="shared" si="19"/>
        <v>100.2</v>
      </c>
      <c r="G169" s="1">
        <f t="shared" si="20"/>
        <v>43021</v>
      </c>
      <c r="H169" s="1">
        <f t="shared" si="21"/>
        <v>43385</v>
      </c>
      <c r="I169" s="24">
        <f t="shared" si="23"/>
        <v>75.835616438356169</v>
      </c>
      <c r="J169" s="24">
        <f t="shared" si="24"/>
        <v>31673.698630136983</v>
      </c>
      <c r="K169">
        <f>SUM($D$2:D169)</f>
        <v>220</v>
      </c>
      <c r="L169" s="24">
        <f>SUM($J$2:J169)</f>
        <v>-48004.550684931535</v>
      </c>
      <c r="M169" s="24">
        <f t="shared" si="25"/>
        <v>0</v>
      </c>
      <c r="N169" s="24">
        <f t="shared" si="26"/>
        <v>30207.572141112727</v>
      </c>
      <c r="O169" s="24">
        <f>SUM($N$2:N169)</f>
        <v>-48523.530913981667</v>
      </c>
    </row>
    <row r="170" spans="1:15" x14ac:dyDescent="0.25">
      <c r="A170" s="20">
        <v>43368</v>
      </c>
      <c r="B170" s="9">
        <v>60</v>
      </c>
      <c r="C170" t="s">
        <v>27</v>
      </c>
      <c r="D170">
        <f t="shared" si="22"/>
        <v>60</v>
      </c>
      <c r="E170" s="24">
        <f t="shared" si="18"/>
        <v>100.24</v>
      </c>
      <c r="F170" s="24">
        <f t="shared" si="19"/>
        <v>100.2</v>
      </c>
      <c r="G170" s="1">
        <f t="shared" si="20"/>
        <v>43021</v>
      </c>
      <c r="H170" s="1">
        <f t="shared" si="21"/>
        <v>43385</v>
      </c>
      <c r="I170" s="24">
        <f t="shared" si="23"/>
        <v>76.054794520547944</v>
      </c>
      <c r="J170" s="24">
        <f t="shared" si="24"/>
        <v>-1451.112328767123</v>
      </c>
      <c r="K170">
        <f>SUM($D$2:D170)</f>
        <v>280</v>
      </c>
      <c r="L170" s="24">
        <f>SUM($J$2:J170)</f>
        <v>-49455.663013698657</v>
      </c>
      <c r="M170" s="24">
        <f t="shared" si="25"/>
        <v>0</v>
      </c>
      <c r="N170" s="24">
        <f t="shared" si="26"/>
        <v>-1383.7530297079923</v>
      </c>
      <c r="O170" s="24">
        <f>SUM($N$2:N170)</f>
        <v>-49907.283943689661</v>
      </c>
    </row>
    <row r="171" spans="1:15" x14ac:dyDescent="0.25">
      <c r="A171" s="20">
        <v>43371</v>
      </c>
      <c r="B171" s="9">
        <v>750</v>
      </c>
      <c r="C171" t="s">
        <v>27</v>
      </c>
      <c r="D171">
        <f t="shared" si="22"/>
        <v>750</v>
      </c>
      <c r="E171" s="24">
        <f t="shared" si="18"/>
        <v>100.05</v>
      </c>
      <c r="F171" s="24">
        <f t="shared" si="19"/>
        <v>100.26</v>
      </c>
      <c r="G171" s="1">
        <f t="shared" si="20"/>
        <v>43021</v>
      </c>
      <c r="H171" s="1">
        <f t="shared" si="21"/>
        <v>43385</v>
      </c>
      <c r="I171" s="24">
        <f t="shared" si="23"/>
        <v>76.712328767123296</v>
      </c>
      <c r="J171" s="24">
        <f t="shared" si="24"/>
        <v>-17503.253424657527</v>
      </c>
      <c r="K171">
        <f>SUM($D$2:D171)</f>
        <v>1030</v>
      </c>
      <c r="L171" s="24">
        <f>SUM($J$2:J171)</f>
        <v>-66958.916438356187</v>
      </c>
      <c r="M171" s="24">
        <f t="shared" si="25"/>
        <v>0</v>
      </c>
      <c r="N171" s="24">
        <f t="shared" si="26"/>
        <v>-16683.911165193669</v>
      </c>
      <c r="O171" s="24">
        <f>SUM($N$2:N171)</f>
        <v>-66591.19510888333</v>
      </c>
    </row>
    <row r="172" spans="1:15" x14ac:dyDescent="0.25">
      <c r="A172" s="20">
        <v>43371</v>
      </c>
      <c r="B172" s="9">
        <v>430</v>
      </c>
      <c r="C172" t="s">
        <v>28</v>
      </c>
      <c r="D172">
        <f t="shared" si="22"/>
        <v>-430</v>
      </c>
      <c r="E172" s="24">
        <f t="shared" si="18"/>
        <v>100.05</v>
      </c>
      <c r="F172" s="24">
        <f t="shared" si="19"/>
        <v>100.26</v>
      </c>
      <c r="G172" s="1">
        <f t="shared" si="20"/>
        <v>43021</v>
      </c>
      <c r="H172" s="1">
        <f t="shared" si="21"/>
        <v>43385</v>
      </c>
      <c r="I172" s="24">
        <f t="shared" si="23"/>
        <v>76.712328767123296</v>
      </c>
      <c r="J172" s="24">
        <f t="shared" si="24"/>
        <v>10125.498630136985</v>
      </c>
      <c r="K172">
        <f>SUM($D$2:D172)</f>
        <v>600</v>
      </c>
      <c r="L172" s="24">
        <f>SUM($J$2:J172)</f>
        <v>-56833.417808219201</v>
      </c>
      <c r="M172" s="24">
        <f t="shared" si="25"/>
        <v>0</v>
      </c>
      <c r="N172" s="24">
        <f t="shared" si="26"/>
        <v>9651.5153811641194</v>
      </c>
      <c r="O172" s="24">
        <f>SUM($N$2:N172)</f>
        <v>-56939.679727719209</v>
      </c>
    </row>
    <row r="173" spans="1:15" x14ac:dyDescent="0.25">
      <c r="A173" s="20">
        <v>43371</v>
      </c>
      <c r="B173" s="9">
        <v>530</v>
      </c>
      <c r="C173" t="s">
        <v>27</v>
      </c>
      <c r="D173">
        <f t="shared" si="22"/>
        <v>530</v>
      </c>
      <c r="E173" s="24">
        <f t="shared" si="18"/>
        <v>100.05</v>
      </c>
      <c r="F173" s="24">
        <f t="shared" si="19"/>
        <v>100.26</v>
      </c>
      <c r="G173" s="1">
        <f t="shared" si="20"/>
        <v>43021</v>
      </c>
      <c r="H173" s="1">
        <f t="shared" si="21"/>
        <v>43385</v>
      </c>
      <c r="I173" s="24">
        <f t="shared" si="23"/>
        <v>76.712328767123296</v>
      </c>
      <c r="J173" s="24">
        <f t="shared" si="24"/>
        <v>-12368.965753424653</v>
      </c>
      <c r="K173">
        <f>SUM($D$2:D173)</f>
        <v>1130</v>
      </c>
      <c r="L173" s="24">
        <f>SUM($J$2:J173)</f>
        <v>-69202.383561643859</v>
      </c>
      <c r="M173" s="24">
        <f t="shared" si="25"/>
        <v>0</v>
      </c>
      <c r="N173" s="24">
        <f t="shared" si="26"/>
        <v>-11789.963890070194</v>
      </c>
      <c r="O173" s="24">
        <f>SUM($N$2:N173)</f>
        <v>-68729.643617789407</v>
      </c>
    </row>
    <row r="174" spans="1:15" x14ac:dyDescent="0.25">
      <c r="A174" s="20">
        <v>43378</v>
      </c>
      <c r="B174" s="9">
        <v>1120</v>
      </c>
      <c r="C174" t="s">
        <v>28</v>
      </c>
      <c r="D174">
        <f t="shared" si="22"/>
        <v>-1120</v>
      </c>
      <c r="E174" s="24">
        <f t="shared" si="18"/>
        <v>100.49</v>
      </c>
      <c r="F174" s="24">
        <f t="shared" si="19"/>
        <v>100.5</v>
      </c>
      <c r="G174" s="1">
        <f t="shared" si="20"/>
        <v>43021</v>
      </c>
      <c r="H174" s="1">
        <f t="shared" si="21"/>
        <v>43385</v>
      </c>
      <c r="I174" s="24">
        <f t="shared" si="23"/>
        <v>78.246575342465746</v>
      </c>
      <c r="J174" s="24">
        <f t="shared" si="24"/>
        <v>24923.835616438366</v>
      </c>
      <c r="K174">
        <f>SUM($D$2:D174)</f>
        <v>10</v>
      </c>
      <c r="L174" s="24">
        <f>SUM($J$2:J174)</f>
        <v>-44278.547945205493</v>
      </c>
      <c r="M174" s="24">
        <f t="shared" si="25"/>
        <v>0</v>
      </c>
      <c r="N174" s="24">
        <f t="shared" si="26"/>
        <v>23734.361227737521</v>
      </c>
      <c r="O174" s="24">
        <f>SUM($N$2:N174)</f>
        <v>-44995.282390051885</v>
      </c>
    </row>
    <row r="175" spans="1:15" x14ac:dyDescent="0.25">
      <c r="A175" s="20">
        <v>43378</v>
      </c>
      <c r="B175" s="9">
        <v>220</v>
      </c>
      <c r="C175" t="s">
        <v>27</v>
      </c>
      <c r="D175">
        <f t="shared" si="22"/>
        <v>220</v>
      </c>
      <c r="E175" s="24">
        <f t="shared" si="18"/>
        <v>100.49</v>
      </c>
      <c r="F175" s="24">
        <f t="shared" si="19"/>
        <v>100.5</v>
      </c>
      <c r="G175" s="1">
        <f t="shared" si="20"/>
        <v>43021</v>
      </c>
      <c r="H175" s="1">
        <f t="shared" si="21"/>
        <v>43385</v>
      </c>
      <c r="I175" s="24">
        <f t="shared" si="23"/>
        <v>78.246575342465746</v>
      </c>
      <c r="J175" s="24">
        <f t="shared" si="24"/>
        <v>-4893.5534246575344</v>
      </c>
      <c r="K175">
        <f>SUM($D$2:D175)</f>
        <v>230</v>
      </c>
      <c r="L175" s="24">
        <f>SUM($J$2:J175)</f>
        <v>-49172.101369863027</v>
      </c>
      <c r="M175" s="24">
        <f t="shared" si="25"/>
        <v>0</v>
      </c>
      <c r="N175" s="24">
        <f t="shared" si="26"/>
        <v>-4660.0116633513253</v>
      </c>
      <c r="O175" s="24">
        <f>SUM($N$2:N175)</f>
        <v>-49655.29405340321</v>
      </c>
    </row>
    <row r="176" spans="1:15" x14ac:dyDescent="0.25">
      <c r="A176" s="20">
        <v>43382</v>
      </c>
      <c r="B176" s="9">
        <v>50</v>
      </c>
      <c r="C176" t="s">
        <v>27</v>
      </c>
      <c r="D176">
        <f t="shared" si="22"/>
        <v>50</v>
      </c>
      <c r="E176" s="24">
        <f t="shared" si="18"/>
        <v>99.1</v>
      </c>
      <c r="F176" s="24">
        <f t="shared" si="19"/>
        <v>100.49</v>
      </c>
      <c r="G176" s="1">
        <f t="shared" si="20"/>
        <v>43021</v>
      </c>
      <c r="H176" s="1">
        <f t="shared" si="21"/>
        <v>43385</v>
      </c>
      <c r="I176" s="24">
        <f t="shared" si="23"/>
        <v>79.123287671232873</v>
      </c>
      <c r="J176" s="24">
        <f t="shared" si="24"/>
        <v>-998.83561643835606</v>
      </c>
      <c r="K176">
        <f>SUM($D$2:D176)</f>
        <v>280</v>
      </c>
      <c r="L176" s="24">
        <f>SUM($J$2:J176)</f>
        <v>-50170.936986301385</v>
      </c>
      <c r="M176" s="24">
        <f t="shared" si="25"/>
        <v>0</v>
      </c>
      <c r="N176" s="24">
        <f t="shared" si="26"/>
        <v>-950.64580561496132</v>
      </c>
      <c r="O176" s="24">
        <f>SUM($N$2:N176)</f>
        <v>-50605.939859018174</v>
      </c>
    </row>
    <row r="177" spans="1:15" x14ac:dyDescent="0.25">
      <c r="A177" s="20">
        <v>43383</v>
      </c>
      <c r="B177" s="9">
        <v>20</v>
      </c>
      <c r="C177" t="s">
        <v>28</v>
      </c>
      <c r="D177">
        <f t="shared" si="22"/>
        <v>-20</v>
      </c>
      <c r="E177" s="24">
        <f t="shared" si="18"/>
        <v>100.65</v>
      </c>
      <c r="F177" s="24">
        <f t="shared" si="19"/>
        <v>100.11</v>
      </c>
      <c r="G177" s="1">
        <f t="shared" si="20"/>
        <v>43021</v>
      </c>
      <c r="H177" s="1">
        <f t="shared" si="21"/>
        <v>43385</v>
      </c>
      <c r="I177" s="24">
        <f t="shared" si="23"/>
        <v>79.342465753424662</v>
      </c>
      <c r="J177" s="24">
        <f t="shared" si="24"/>
        <v>415.35068493150675</v>
      </c>
      <c r="K177">
        <f>SUM($D$2:D177)</f>
        <v>260</v>
      </c>
      <c r="L177" s="24">
        <f>SUM($J$2:J177)</f>
        <v>-49755.586301369876</v>
      </c>
      <c r="M177" s="24">
        <f t="shared" si="25"/>
        <v>0</v>
      </c>
      <c r="N177" s="24">
        <f t="shared" si="26"/>
        <v>395.2575360444672</v>
      </c>
      <c r="O177" s="24">
        <f>SUM($N$2:N177)</f>
        <v>-50210.682322973706</v>
      </c>
    </row>
    <row r="178" spans="1:15" x14ac:dyDescent="0.25">
      <c r="A178" s="20">
        <v>43384</v>
      </c>
      <c r="B178" s="9">
        <v>540</v>
      </c>
      <c r="C178" t="s">
        <v>27</v>
      </c>
      <c r="D178">
        <f t="shared" si="22"/>
        <v>540</v>
      </c>
      <c r="E178" s="24">
        <f t="shared" si="18"/>
        <v>100.5</v>
      </c>
      <c r="F178" s="24">
        <f t="shared" si="19"/>
        <v>100.2</v>
      </c>
      <c r="G178" s="1">
        <f t="shared" si="20"/>
        <v>43021</v>
      </c>
      <c r="H178" s="1">
        <f t="shared" si="21"/>
        <v>43385</v>
      </c>
      <c r="I178" s="24">
        <f t="shared" si="23"/>
        <v>79.561643835616437</v>
      </c>
      <c r="J178" s="24">
        <f t="shared" si="24"/>
        <v>-11306.712328767124</v>
      </c>
      <c r="K178">
        <f>SUM($D$2:D178)</f>
        <v>800</v>
      </c>
      <c r="L178" s="24">
        <f>SUM($J$2:J178)</f>
        <v>-61062.298630136997</v>
      </c>
      <c r="M178" s="24">
        <f t="shared" si="25"/>
        <v>0</v>
      </c>
      <c r="N178" s="24">
        <f t="shared" si="26"/>
        <v>-10758.261154606125</v>
      </c>
      <c r="O178" s="24">
        <f>SUM($N$2:N178)</f>
        <v>-60968.943477579829</v>
      </c>
    </row>
    <row r="179" spans="1:15" x14ac:dyDescent="0.25">
      <c r="A179" s="20">
        <v>43385</v>
      </c>
      <c r="B179" s="9">
        <v>540</v>
      </c>
      <c r="C179" t="s">
        <v>27</v>
      </c>
      <c r="D179">
        <f t="shared" si="22"/>
        <v>540</v>
      </c>
      <c r="E179" s="24">
        <f t="shared" si="18"/>
        <v>100.29</v>
      </c>
      <c r="F179" s="24">
        <f t="shared" si="19"/>
        <v>99.98</v>
      </c>
      <c r="G179" s="1">
        <f t="shared" si="20"/>
        <v>43021</v>
      </c>
      <c r="H179" s="1">
        <f t="shared" si="21"/>
        <v>43385</v>
      </c>
      <c r="I179" s="24">
        <f t="shared" si="23"/>
        <v>79.780821917808225</v>
      </c>
      <c r="J179" s="24">
        <f t="shared" si="24"/>
        <v>-11074.956164383562</v>
      </c>
      <c r="K179">
        <f>SUM($D$2:D179)</f>
        <v>1340</v>
      </c>
      <c r="L179" s="24">
        <f>SUM($J$2:J179)</f>
        <v>-72137.254794520559</v>
      </c>
      <c r="M179" s="24">
        <f t="shared" si="25"/>
        <v>0</v>
      </c>
      <c r="N179" s="24">
        <f t="shared" si="26"/>
        <v>-10536.30338509148</v>
      </c>
      <c r="O179" s="24">
        <f>SUM($N$2:N179)</f>
        <v>-71505.246862671309</v>
      </c>
    </row>
    <row r="180" spans="1:15" x14ac:dyDescent="0.25">
      <c r="A180" s="20">
        <v>43385</v>
      </c>
      <c r="B180" s="9">
        <v>830</v>
      </c>
      <c r="C180" t="s">
        <v>28</v>
      </c>
      <c r="D180">
        <f t="shared" si="22"/>
        <v>-830</v>
      </c>
      <c r="E180" s="24">
        <f t="shared" si="18"/>
        <v>100.29</v>
      </c>
      <c r="F180" s="24">
        <f t="shared" si="19"/>
        <v>99.98</v>
      </c>
      <c r="G180" s="1">
        <f t="shared" si="20"/>
        <v>43021</v>
      </c>
      <c r="H180" s="1">
        <f t="shared" si="21"/>
        <v>43385</v>
      </c>
      <c r="I180" s="24">
        <f t="shared" si="23"/>
        <v>79.780821917808225</v>
      </c>
      <c r="J180" s="24">
        <f t="shared" si="24"/>
        <v>16765.317808219177</v>
      </c>
      <c r="K180">
        <f>SUM($D$2:D180)</f>
        <v>510</v>
      </c>
      <c r="L180" s="24">
        <f>SUM($J$2:J180)</f>
        <v>-55371.936986301385</v>
      </c>
      <c r="M180" s="24">
        <f t="shared" si="25"/>
        <v>0</v>
      </c>
      <c r="N180" s="24">
        <f t="shared" si="26"/>
        <v>15949.902839611494</v>
      </c>
      <c r="O180" s="24">
        <f>SUM($N$2:N180)</f>
        <v>-55555.344023059813</v>
      </c>
    </row>
    <row r="181" spans="1:15" x14ac:dyDescent="0.25">
      <c r="A181" s="20">
        <v>43385</v>
      </c>
      <c r="B181" s="9">
        <v>270</v>
      </c>
      <c r="C181" t="s">
        <v>27</v>
      </c>
      <c r="D181">
        <f t="shared" si="22"/>
        <v>270</v>
      </c>
      <c r="E181" s="24">
        <f t="shared" si="18"/>
        <v>100.29</v>
      </c>
      <c r="F181" s="24">
        <f t="shared" si="19"/>
        <v>99.98</v>
      </c>
      <c r="G181" s="1">
        <f t="shared" si="20"/>
        <v>43021</v>
      </c>
      <c r="H181" s="1">
        <f t="shared" si="21"/>
        <v>43385</v>
      </c>
      <c r="I181" s="24">
        <f t="shared" si="23"/>
        <v>79.780821917808225</v>
      </c>
      <c r="J181" s="24">
        <f t="shared" si="24"/>
        <v>-5537.4780821917811</v>
      </c>
      <c r="K181">
        <f>SUM($D$2:D181)</f>
        <v>780</v>
      </c>
      <c r="L181" s="24">
        <f>SUM($J$2:J181)</f>
        <v>-60909.415068493166</v>
      </c>
      <c r="M181" s="24">
        <f t="shared" si="25"/>
        <v>0</v>
      </c>
      <c r="N181" s="24">
        <f t="shared" si="26"/>
        <v>-5268.1516925457399</v>
      </c>
      <c r="O181" s="24">
        <f>SUM($N$2:N181)</f>
        <v>-60823.495715605553</v>
      </c>
    </row>
    <row r="182" spans="1:15" x14ac:dyDescent="0.25">
      <c r="A182" s="20">
        <v>43385</v>
      </c>
      <c r="B182" s="9">
        <v>0</v>
      </c>
      <c r="D182">
        <f t="shared" si="22"/>
        <v>0</v>
      </c>
      <c r="E182" s="24">
        <f t="shared" si="18"/>
        <v>100.29</v>
      </c>
      <c r="F182" s="24">
        <f t="shared" si="19"/>
        <v>99.98</v>
      </c>
      <c r="G182" s="1">
        <f t="shared" si="20"/>
        <v>43021</v>
      </c>
      <c r="H182" s="1">
        <f t="shared" si="21"/>
        <v>43385</v>
      </c>
      <c r="I182" s="24">
        <f t="shared" si="23"/>
        <v>79.780821917808225</v>
      </c>
      <c r="J182" s="24">
        <f t="shared" si="24"/>
        <v>0</v>
      </c>
      <c r="K182">
        <f>SUM($D$2:D182)</f>
        <v>780</v>
      </c>
      <c r="L182" s="24">
        <f>SUM($J$2:J182)</f>
        <v>-60909.415068493166</v>
      </c>
      <c r="M182" s="24">
        <f t="shared" si="25"/>
        <v>62229.041095890418</v>
      </c>
      <c r="N182" s="24">
        <f t="shared" si="26"/>
        <v>0</v>
      </c>
      <c r="O182" s="24">
        <f>SUM($N$2:N182)</f>
        <v>-60823.495715605553</v>
      </c>
    </row>
    <row r="183" spans="1:15" x14ac:dyDescent="0.25">
      <c r="A183" s="20">
        <v>43388</v>
      </c>
      <c r="B183" s="9">
        <v>80</v>
      </c>
      <c r="C183" t="s">
        <v>27</v>
      </c>
      <c r="D183">
        <f t="shared" si="22"/>
        <v>80</v>
      </c>
      <c r="E183" s="24">
        <f t="shared" si="18"/>
        <v>100</v>
      </c>
      <c r="F183" s="24">
        <f t="shared" si="19"/>
        <v>100.1</v>
      </c>
      <c r="G183" s="1">
        <f t="shared" si="20"/>
        <v>43021</v>
      </c>
      <c r="H183" s="1">
        <f t="shared" si="21"/>
        <v>43567</v>
      </c>
      <c r="I183" s="24">
        <f t="shared" si="23"/>
        <v>80.438356164383563</v>
      </c>
      <c r="J183" s="24">
        <f t="shared" si="24"/>
        <v>-1564.9315068493149</v>
      </c>
      <c r="K183">
        <f>SUM($D$2:D183)</f>
        <v>860</v>
      </c>
      <c r="L183" s="24">
        <f>SUM($J$2:J183)</f>
        <v>-62474.346575342483</v>
      </c>
      <c r="M183" s="24">
        <f t="shared" si="25"/>
        <v>0</v>
      </c>
      <c r="N183" s="24">
        <f t="shared" si="26"/>
        <v>-1488.2062384991134</v>
      </c>
      <c r="O183" s="24">
        <f>SUM($N$2:N183)</f>
        <v>-62311.701954104668</v>
      </c>
    </row>
    <row r="184" spans="1:15" x14ac:dyDescent="0.25">
      <c r="A184" s="20">
        <v>43392</v>
      </c>
      <c r="B184" s="9">
        <v>80</v>
      </c>
      <c r="C184" t="s">
        <v>27</v>
      </c>
      <c r="D184">
        <f t="shared" si="22"/>
        <v>80</v>
      </c>
      <c r="E184" s="24">
        <f t="shared" si="18"/>
        <v>99.91</v>
      </c>
      <c r="F184" s="24">
        <f t="shared" si="19"/>
        <v>100.47</v>
      </c>
      <c r="G184" s="1">
        <f t="shared" si="20"/>
        <v>43021</v>
      </c>
      <c r="H184" s="1">
        <f t="shared" si="21"/>
        <v>43567</v>
      </c>
      <c r="I184" s="24">
        <f t="shared" si="23"/>
        <v>81.315068493150676</v>
      </c>
      <c r="J184" s="24">
        <f t="shared" si="24"/>
        <v>-1487.5945205479456</v>
      </c>
      <c r="K184">
        <f>SUM($D$2:D184)</f>
        <v>940</v>
      </c>
      <c r="L184" s="24">
        <f>SUM($J$2:J184)</f>
        <v>-63961.941095890426</v>
      </c>
      <c r="M184" s="24">
        <f t="shared" si="25"/>
        <v>0</v>
      </c>
      <c r="N184" s="24">
        <f t="shared" si="26"/>
        <v>-1413.8860291194453</v>
      </c>
      <c r="O184" s="24">
        <f>SUM($N$2:N184)</f>
        <v>-63725.587983224112</v>
      </c>
    </row>
    <row r="185" spans="1:15" x14ac:dyDescent="0.25">
      <c r="A185" s="20">
        <v>43392</v>
      </c>
      <c r="B185" s="9">
        <v>720</v>
      </c>
      <c r="C185" t="s">
        <v>28</v>
      </c>
      <c r="D185">
        <f t="shared" si="22"/>
        <v>-720</v>
      </c>
      <c r="E185" s="24">
        <f t="shared" si="18"/>
        <v>99.91</v>
      </c>
      <c r="F185" s="24">
        <f t="shared" si="19"/>
        <v>100.47</v>
      </c>
      <c r="G185" s="1">
        <f t="shared" si="20"/>
        <v>43021</v>
      </c>
      <c r="H185" s="1">
        <f t="shared" si="21"/>
        <v>43567</v>
      </c>
      <c r="I185" s="24">
        <f t="shared" si="23"/>
        <v>81.315068493150676</v>
      </c>
      <c r="J185" s="24">
        <f t="shared" si="24"/>
        <v>13791.550684931513</v>
      </c>
      <c r="K185">
        <f>SUM($D$2:D185)</f>
        <v>220</v>
      </c>
      <c r="L185" s="24">
        <f>SUM($J$2:J185)</f>
        <v>-50170.390410958913</v>
      </c>
      <c r="M185" s="24">
        <f t="shared" si="25"/>
        <v>0</v>
      </c>
      <c r="N185" s="24">
        <f t="shared" si="26"/>
        <v>13108.196194575121</v>
      </c>
      <c r="O185" s="24">
        <f>SUM($N$2:N185)</f>
        <v>-50617.391788648994</v>
      </c>
    </row>
    <row r="186" spans="1:15" x14ac:dyDescent="0.25">
      <c r="A186" s="20">
        <v>43397</v>
      </c>
      <c r="B186" s="9">
        <v>370</v>
      </c>
      <c r="C186" t="s">
        <v>27</v>
      </c>
      <c r="D186">
        <f t="shared" si="22"/>
        <v>370</v>
      </c>
      <c r="E186" s="24">
        <f t="shared" si="18"/>
        <v>100.31</v>
      </c>
      <c r="F186" s="24">
        <f t="shared" si="19"/>
        <v>100.3</v>
      </c>
      <c r="G186" s="1">
        <f t="shared" si="20"/>
        <v>43021</v>
      </c>
      <c r="H186" s="1">
        <f t="shared" si="21"/>
        <v>43567</v>
      </c>
      <c r="I186" s="24">
        <f t="shared" si="23"/>
        <v>82.410958904109592</v>
      </c>
      <c r="J186" s="24">
        <f t="shared" si="24"/>
        <v>-6622.6452054794518</v>
      </c>
      <c r="K186">
        <f>SUM($D$2:D186)</f>
        <v>590</v>
      </c>
      <c r="L186" s="24">
        <f>SUM($J$2:J186)</f>
        <v>-56793.035616438363</v>
      </c>
      <c r="M186" s="24">
        <f t="shared" si="25"/>
        <v>0</v>
      </c>
      <c r="N186" s="24">
        <f t="shared" si="26"/>
        <v>-6290.191693959342</v>
      </c>
      <c r="O186" s="24">
        <f>SUM($N$2:N186)</f>
        <v>-56907.583482608337</v>
      </c>
    </row>
    <row r="187" spans="1:15" x14ac:dyDescent="0.25">
      <c r="A187" s="20">
        <v>43399</v>
      </c>
      <c r="B187" s="9">
        <v>340</v>
      </c>
      <c r="C187" t="s">
        <v>28</v>
      </c>
      <c r="D187">
        <f t="shared" si="22"/>
        <v>-340</v>
      </c>
      <c r="E187" s="24">
        <f t="shared" si="18"/>
        <v>100.07</v>
      </c>
      <c r="F187" s="24">
        <f t="shared" si="19"/>
        <v>100.35</v>
      </c>
      <c r="G187" s="1">
        <f t="shared" si="20"/>
        <v>43021</v>
      </c>
      <c r="H187" s="1">
        <f t="shared" si="21"/>
        <v>43567</v>
      </c>
      <c r="I187" s="24">
        <f t="shared" si="23"/>
        <v>82.849315068493155</v>
      </c>
      <c r="J187" s="24">
        <f t="shared" si="24"/>
        <v>5950.2328767123254</v>
      </c>
      <c r="K187">
        <f>SUM($D$2:D187)</f>
        <v>250</v>
      </c>
      <c r="L187" s="24">
        <f>SUM($J$2:J187)</f>
        <v>-50842.802739726038</v>
      </c>
      <c r="M187" s="24">
        <f t="shared" si="25"/>
        <v>0</v>
      </c>
      <c r="N187" s="24">
        <f t="shared" si="26"/>
        <v>5649.9860838780742</v>
      </c>
      <c r="O187" s="24">
        <f>SUM($N$2:N187)</f>
        <v>-51257.597398730264</v>
      </c>
    </row>
    <row r="188" spans="1:15" x14ac:dyDescent="0.25">
      <c r="A188" s="20">
        <v>43402</v>
      </c>
      <c r="B188" s="9">
        <v>590</v>
      </c>
      <c r="C188" t="s">
        <v>27</v>
      </c>
      <c r="D188">
        <f t="shared" si="22"/>
        <v>590</v>
      </c>
      <c r="E188" s="24">
        <f t="shared" si="18"/>
        <v>100.57</v>
      </c>
      <c r="F188" s="24">
        <f t="shared" si="19"/>
        <v>100.24</v>
      </c>
      <c r="G188" s="1">
        <f t="shared" si="20"/>
        <v>43021</v>
      </c>
      <c r="H188" s="1">
        <f t="shared" si="21"/>
        <v>43567</v>
      </c>
      <c r="I188" s="24">
        <f t="shared" si="23"/>
        <v>83.506849315068493</v>
      </c>
      <c r="J188" s="24">
        <f t="shared" si="24"/>
        <v>-10067.258904109585</v>
      </c>
      <c r="K188">
        <f>SUM($D$2:D188)</f>
        <v>840</v>
      </c>
      <c r="L188" s="24">
        <f>SUM($J$2:J188)</f>
        <v>-60910.061643835623</v>
      </c>
      <c r="M188" s="24">
        <f t="shared" si="25"/>
        <v>0</v>
      </c>
      <c r="N188" s="24">
        <f t="shared" si="26"/>
        <v>-9555.3409423873964</v>
      </c>
      <c r="O188" s="24">
        <f>SUM($N$2:N188)</f>
        <v>-60812.93834111766</v>
      </c>
    </row>
    <row r="189" spans="1:15" x14ac:dyDescent="0.25">
      <c r="A189" s="20">
        <v>43402</v>
      </c>
      <c r="B189" s="9">
        <v>130</v>
      </c>
      <c r="C189" t="s">
        <v>27</v>
      </c>
      <c r="D189">
        <f t="shared" si="22"/>
        <v>130</v>
      </c>
      <c r="E189" s="24">
        <f t="shared" si="18"/>
        <v>100.57</v>
      </c>
      <c r="F189" s="24">
        <f t="shared" si="19"/>
        <v>100.24</v>
      </c>
      <c r="G189" s="1">
        <f t="shared" si="20"/>
        <v>43021</v>
      </c>
      <c r="H189" s="1">
        <f t="shared" si="21"/>
        <v>43567</v>
      </c>
      <c r="I189" s="24">
        <f t="shared" si="23"/>
        <v>83.506849315068493</v>
      </c>
      <c r="J189" s="24">
        <f t="shared" si="24"/>
        <v>-2218.2095890410951</v>
      </c>
      <c r="K189">
        <f>SUM($D$2:D189)</f>
        <v>970</v>
      </c>
      <c r="L189" s="24">
        <f>SUM($J$2:J189)</f>
        <v>-63128.271232876716</v>
      </c>
      <c r="M189" s="24">
        <f t="shared" si="25"/>
        <v>0</v>
      </c>
      <c r="N189" s="24">
        <f t="shared" si="26"/>
        <v>-2105.4141059497651</v>
      </c>
      <c r="O189" s="24">
        <f>SUM($N$2:N189)</f>
        <v>-62918.352447067424</v>
      </c>
    </row>
    <row r="190" spans="1:15" x14ac:dyDescent="0.25">
      <c r="A190" s="20">
        <v>43403</v>
      </c>
      <c r="B190" s="9">
        <v>180</v>
      </c>
      <c r="C190" t="s">
        <v>28</v>
      </c>
      <c r="D190">
        <f t="shared" si="22"/>
        <v>-180</v>
      </c>
      <c r="E190" s="24">
        <f t="shared" si="18"/>
        <v>100.55</v>
      </c>
      <c r="F190" s="24">
        <f t="shared" si="19"/>
        <v>100.42</v>
      </c>
      <c r="G190" s="1">
        <f t="shared" si="20"/>
        <v>43021</v>
      </c>
      <c r="H190" s="1">
        <f t="shared" si="21"/>
        <v>43567</v>
      </c>
      <c r="I190" s="24">
        <f t="shared" si="23"/>
        <v>83.726027397260282</v>
      </c>
      <c r="J190" s="24">
        <f t="shared" si="24"/>
        <v>3004.9150684931496</v>
      </c>
      <c r="K190">
        <f>SUM($D$2:D190)</f>
        <v>790</v>
      </c>
      <c r="L190" s="24">
        <f>SUM($J$2:J190)</f>
        <v>-60123.356164383564</v>
      </c>
      <c r="M190" s="24">
        <f t="shared" si="25"/>
        <v>0</v>
      </c>
      <c r="N190" s="24">
        <f t="shared" si="26"/>
        <v>2851.7251327824242</v>
      </c>
      <c r="O190" s="24">
        <f>SUM($N$2:N190)</f>
        <v>-60066.627314284997</v>
      </c>
    </row>
    <row r="191" spans="1:15" x14ac:dyDescent="0.25">
      <c r="A191" s="20">
        <v>43406</v>
      </c>
      <c r="B191" s="9">
        <v>410</v>
      </c>
      <c r="C191" t="s">
        <v>27</v>
      </c>
      <c r="D191">
        <f t="shared" si="22"/>
        <v>410</v>
      </c>
      <c r="E191" s="24">
        <f t="shared" si="18"/>
        <v>100.55</v>
      </c>
      <c r="F191" s="24">
        <f t="shared" si="19"/>
        <v>100.5</v>
      </c>
      <c r="G191" s="1">
        <f t="shared" si="20"/>
        <v>43021</v>
      </c>
      <c r="H191" s="1">
        <f t="shared" si="21"/>
        <v>43567</v>
      </c>
      <c r="I191" s="24">
        <f t="shared" si="23"/>
        <v>84.38356164383562</v>
      </c>
      <c r="J191" s="24">
        <f t="shared" si="24"/>
        <v>-6628.2397260273947</v>
      </c>
      <c r="K191">
        <f>SUM($D$2:D191)</f>
        <v>1200</v>
      </c>
      <c r="L191" s="24">
        <f>SUM($J$2:J191)</f>
        <v>-66751.595890410958</v>
      </c>
      <c r="M191" s="24">
        <f t="shared" si="25"/>
        <v>0</v>
      </c>
      <c r="N191" s="24">
        <f t="shared" si="26"/>
        <v>-6287.7491038617327</v>
      </c>
      <c r="O191" s="24">
        <f>SUM($N$2:N191)</f>
        <v>-66354.376418146727</v>
      </c>
    </row>
    <row r="192" spans="1:15" x14ac:dyDescent="0.25">
      <c r="A192" s="20">
        <v>43410</v>
      </c>
      <c r="B192" s="9">
        <v>610</v>
      </c>
      <c r="C192" t="s">
        <v>27</v>
      </c>
      <c r="D192">
        <f t="shared" si="22"/>
        <v>610</v>
      </c>
      <c r="E192" s="24">
        <f t="shared" si="18"/>
        <v>100.32</v>
      </c>
      <c r="F192" s="24">
        <f t="shared" si="19"/>
        <v>100.44</v>
      </c>
      <c r="G192" s="1">
        <f t="shared" si="20"/>
        <v>43021</v>
      </c>
      <c r="H192" s="1">
        <f t="shared" si="21"/>
        <v>43567</v>
      </c>
      <c r="I192" s="24">
        <f t="shared" si="23"/>
        <v>85.260273972602732</v>
      </c>
      <c r="J192" s="24">
        <f t="shared" si="24"/>
        <v>-9186.4328767123297</v>
      </c>
      <c r="K192">
        <f>SUM($D$2:D192)</f>
        <v>1810</v>
      </c>
      <c r="L192" s="24">
        <f>SUM($J$2:J192)</f>
        <v>-75938.028767123295</v>
      </c>
      <c r="M192" s="24">
        <f t="shared" si="25"/>
        <v>0</v>
      </c>
      <c r="N192" s="24">
        <f t="shared" si="26"/>
        <v>-8709.7552152442113</v>
      </c>
      <c r="O192" s="24">
        <f>SUM($N$2:N192)</f>
        <v>-75064.131633390934</v>
      </c>
    </row>
    <row r="193" spans="1:15" x14ac:dyDescent="0.25">
      <c r="A193" s="20">
        <v>43412</v>
      </c>
      <c r="B193" s="9">
        <v>690</v>
      </c>
      <c r="C193" t="s">
        <v>27</v>
      </c>
      <c r="D193">
        <f t="shared" si="22"/>
        <v>690</v>
      </c>
      <c r="E193" s="24">
        <f t="shared" si="18"/>
        <v>101.6</v>
      </c>
      <c r="F193" s="24">
        <f t="shared" si="19"/>
        <v>100.3</v>
      </c>
      <c r="G193" s="1">
        <f t="shared" si="20"/>
        <v>43021</v>
      </c>
      <c r="H193" s="1">
        <f t="shared" si="21"/>
        <v>43567</v>
      </c>
      <c r="I193" s="24">
        <f t="shared" si="23"/>
        <v>85.698630136986296</v>
      </c>
      <c r="J193" s="24">
        <f t="shared" si="24"/>
        <v>-10971.945205479453</v>
      </c>
      <c r="K193">
        <f>SUM($D$2:D193)</f>
        <v>2500</v>
      </c>
      <c r="L193" s="24">
        <f>SUM($J$2:J193)</f>
        <v>-86909.973972602747</v>
      </c>
      <c r="M193" s="24">
        <f t="shared" si="25"/>
        <v>0</v>
      </c>
      <c r="N193" s="24">
        <f t="shared" si="26"/>
        <v>-10399.769094676765</v>
      </c>
      <c r="O193" s="24">
        <f>SUM($N$2:N193)</f>
        <v>-85463.900728067703</v>
      </c>
    </row>
    <row r="194" spans="1:15" x14ac:dyDescent="0.25">
      <c r="A194" s="20">
        <v>43413</v>
      </c>
      <c r="B194" s="9">
        <v>970</v>
      </c>
      <c r="C194" t="s">
        <v>28</v>
      </c>
      <c r="D194">
        <f t="shared" si="22"/>
        <v>-970</v>
      </c>
      <c r="E194" s="24">
        <f t="shared" ref="E194:E257" si="27">VLOOKUP(A194,Котировки,3,0)</f>
        <v>100.49</v>
      </c>
      <c r="F194" s="24">
        <f t="shared" ref="F194:F257" si="28">VLOOKUP(A194,Котировки,6,0)</f>
        <v>100.45</v>
      </c>
      <c r="G194" s="1">
        <f t="shared" ref="G194:G257" si="29">IFERROR(INDEX(Даты_выплат,MATCH(A194,Даты_выплат+1,1)),43021)</f>
        <v>43021</v>
      </c>
      <c r="H194" s="1">
        <f t="shared" ref="H194:H257" si="30">INDEX(выплаты,MATCH(A194,выплаты,-1))</f>
        <v>43567</v>
      </c>
      <c r="I194" s="24">
        <f t="shared" si="23"/>
        <v>85.917808219178085</v>
      </c>
      <c r="J194" s="24">
        <f t="shared" si="24"/>
        <v>14096.226027397261</v>
      </c>
      <c r="K194">
        <f>SUM($D$2:D194)</f>
        <v>1530</v>
      </c>
      <c r="L194" s="24">
        <f>SUM($J$2:J194)</f>
        <v>-72813.747945205483</v>
      </c>
      <c r="M194" s="24">
        <f t="shared" si="25"/>
        <v>0</v>
      </c>
      <c r="N194" s="24">
        <f t="shared" si="26"/>
        <v>13359.29171610569</v>
      </c>
      <c r="O194" s="24">
        <f>SUM($N$2:N194)</f>
        <v>-72104.60901196202</v>
      </c>
    </row>
    <row r="195" spans="1:15" x14ac:dyDescent="0.25">
      <c r="A195" s="20">
        <v>43413</v>
      </c>
      <c r="B195" s="9">
        <v>240</v>
      </c>
      <c r="C195" t="s">
        <v>27</v>
      </c>
      <c r="D195">
        <f t="shared" ref="D195:D258" si="31">IF(C195="Покупка",B195,-B195)</f>
        <v>240</v>
      </c>
      <c r="E195" s="24">
        <f t="shared" si="27"/>
        <v>100.49</v>
      </c>
      <c r="F195" s="24">
        <f t="shared" si="28"/>
        <v>100.45</v>
      </c>
      <c r="G195" s="1">
        <f t="shared" si="29"/>
        <v>43021</v>
      </c>
      <c r="H195" s="1">
        <f t="shared" si="30"/>
        <v>43567</v>
      </c>
      <c r="I195" s="24">
        <f t="shared" ref="I195:I258" si="32">(A195-G195)/365*8%*1000</f>
        <v>85.917808219178085</v>
      </c>
      <c r="J195" s="24">
        <f t="shared" ref="J195:J258" si="33">IF(C195="Покупка",B195*(-E195+I195),B195*(F195-I195))</f>
        <v>-3497.3260273972583</v>
      </c>
      <c r="K195">
        <f>SUM($D$2:D195)</f>
        <v>1770</v>
      </c>
      <c r="L195" s="24">
        <f>SUM($J$2:J195)</f>
        <v>-76311.073972602739</v>
      </c>
      <c r="M195" s="24">
        <f t="shared" ref="M195:M258" si="34">IF(C195="",K195*I195,0)</f>
        <v>0</v>
      </c>
      <c r="N195" s="24">
        <f t="shared" ref="N195:N258" si="35">J195/POWER(1+0.05/365,A195-43021)</f>
        <v>-3314.4898879686712</v>
      </c>
      <c r="O195" s="24">
        <f>SUM($N$2:N195)</f>
        <v>-75419.098899930686</v>
      </c>
    </row>
    <row r="196" spans="1:15" x14ac:dyDescent="0.25">
      <c r="A196" s="20">
        <v>43420</v>
      </c>
      <c r="B196" s="9">
        <v>610</v>
      </c>
      <c r="C196" t="s">
        <v>27</v>
      </c>
      <c r="D196">
        <f t="shared" si="31"/>
        <v>610</v>
      </c>
      <c r="E196" s="24">
        <f t="shared" si="27"/>
        <v>100.3</v>
      </c>
      <c r="F196" s="24">
        <f t="shared" si="28"/>
        <v>100.29</v>
      </c>
      <c r="G196" s="1">
        <f t="shared" si="29"/>
        <v>43021</v>
      </c>
      <c r="H196" s="1">
        <f t="shared" si="30"/>
        <v>43567</v>
      </c>
      <c r="I196" s="24">
        <f t="shared" si="32"/>
        <v>87.452054794520549</v>
      </c>
      <c r="J196" s="24">
        <f t="shared" si="33"/>
        <v>-7837.2465753424631</v>
      </c>
      <c r="K196">
        <f>SUM($D$2:D196)</f>
        <v>2380</v>
      </c>
      <c r="L196" s="24">
        <f>SUM($J$2:J196)</f>
        <v>-84148.320547945201</v>
      </c>
      <c r="M196" s="24">
        <f t="shared" si="34"/>
        <v>0</v>
      </c>
      <c r="N196" s="24">
        <f t="shared" si="35"/>
        <v>-7420.4060516947211</v>
      </c>
      <c r="O196" s="24">
        <f>SUM($N$2:N196)</f>
        <v>-82839.504951625408</v>
      </c>
    </row>
    <row r="197" spans="1:15" x14ac:dyDescent="0.25">
      <c r="A197" s="20">
        <v>43420</v>
      </c>
      <c r="B197" s="9">
        <v>1320</v>
      </c>
      <c r="C197" t="s">
        <v>28</v>
      </c>
      <c r="D197">
        <f t="shared" si="31"/>
        <v>-1320</v>
      </c>
      <c r="E197" s="24">
        <f t="shared" si="27"/>
        <v>100.3</v>
      </c>
      <c r="F197" s="24">
        <f t="shared" si="28"/>
        <v>100.29</v>
      </c>
      <c r="G197" s="1">
        <f t="shared" si="29"/>
        <v>43021</v>
      </c>
      <c r="H197" s="1">
        <f t="shared" si="30"/>
        <v>43567</v>
      </c>
      <c r="I197" s="24">
        <f t="shared" si="32"/>
        <v>87.452054794520549</v>
      </c>
      <c r="J197" s="24">
        <f t="shared" si="33"/>
        <v>16946.087671232883</v>
      </c>
      <c r="K197">
        <f>SUM($D$2:D197)</f>
        <v>1060</v>
      </c>
      <c r="L197" s="24">
        <f>SUM($J$2:J197)</f>
        <v>-67202.232876712311</v>
      </c>
      <c r="M197" s="24">
        <f t="shared" si="34"/>
        <v>0</v>
      </c>
      <c r="N197" s="24">
        <f t="shared" si="35"/>
        <v>16044.77418176307</v>
      </c>
      <c r="O197" s="24">
        <f>SUM($N$2:N197)</f>
        <v>-66794.730769862334</v>
      </c>
    </row>
    <row r="198" spans="1:15" x14ac:dyDescent="0.25">
      <c r="A198" s="20">
        <v>43423</v>
      </c>
      <c r="B198" s="9">
        <v>710</v>
      </c>
      <c r="C198" t="s">
        <v>28</v>
      </c>
      <c r="D198">
        <f t="shared" si="31"/>
        <v>-710</v>
      </c>
      <c r="E198" s="24">
        <f t="shared" si="27"/>
        <v>100.29</v>
      </c>
      <c r="F198" s="24">
        <f t="shared" si="28"/>
        <v>100.23</v>
      </c>
      <c r="G198" s="1">
        <f t="shared" si="29"/>
        <v>43021</v>
      </c>
      <c r="H198" s="1">
        <f t="shared" si="30"/>
        <v>43567</v>
      </c>
      <c r="I198" s="24">
        <f t="shared" si="32"/>
        <v>88.109589041095873</v>
      </c>
      <c r="J198" s="24">
        <f t="shared" si="33"/>
        <v>8605.4917808219325</v>
      </c>
      <c r="K198">
        <f>SUM($D$2:D198)</f>
        <v>350</v>
      </c>
      <c r="L198" s="24">
        <f>SUM($J$2:J198)</f>
        <v>-58596.741095890378</v>
      </c>
      <c r="M198" s="24">
        <f t="shared" si="34"/>
        <v>0</v>
      </c>
      <c r="N198" s="24">
        <f t="shared" si="35"/>
        <v>8144.4430222863903</v>
      </c>
      <c r="O198" s="24">
        <f>SUM($N$2:N198)</f>
        <v>-58650.287747575945</v>
      </c>
    </row>
    <row r="199" spans="1:15" x14ac:dyDescent="0.25">
      <c r="A199" s="20">
        <v>43426</v>
      </c>
      <c r="B199" s="9">
        <v>750</v>
      </c>
      <c r="C199" t="s">
        <v>27</v>
      </c>
      <c r="D199">
        <f t="shared" si="31"/>
        <v>750</v>
      </c>
      <c r="E199" s="24">
        <f t="shared" si="27"/>
        <v>100.08</v>
      </c>
      <c r="F199" s="24">
        <f t="shared" si="28"/>
        <v>100.2</v>
      </c>
      <c r="G199" s="1">
        <f t="shared" si="29"/>
        <v>43021</v>
      </c>
      <c r="H199" s="1">
        <f t="shared" si="30"/>
        <v>43567</v>
      </c>
      <c r="I199" s="24">
        <f t="shared" si="32"/>
        <v>88.767123287671239</v>
      </c>
      <c r="J199" s="24">
        <f t="shared" si="33"/>
        <v>-8484.6575342465694</v>
      </c>
      <c r="K199">
        <f>SUM($D$2:D199)</f>
        <v>1100</v>
      </c>
      <c r="L199" s="24">
        <f>SUM($J$2:J199)</f>
        <v>-67081.398630136944</v>
      </c>
      <c r="M199" s="24">
        <f t="shared" si="34"/>
        <v>0</v>
      </c>
      <c r="N199" s="24">
        <f t="shared" si="35"/>
        <v>-8026.7834743421217</v>
      </c>
      <c r="O199" s="24">
        <f>SUM($N$2:N199)</f>
        <v>-66677.071221918071</v>
      </c>
    </row>
    <row r="200" spans="1:15" x14ac:dyDescent="0.25">
      <c r="A200" s="20">
        <v>43431</v>
      </c>
      <c r="B200" s="9">
        <v>170</v>
      </c>
      <c r="C200" t="s">
        <v>27</v>
      </c>
      <c r="D200">
        <f t="shared" si="31"/>
        <v>170</v>
      </c>
      <c r="E200" s="24">
        <f t="shared" si="27"/>
        <v>100.29</v>
      </c>
      <c r="F200" s="24">
        <f t="shared" si="28"/>
        <v>100.1</v>
      </c>
      <c r="G200" s="1">
        <f t="shared" si="29"/>
        <v>43021</v>
      </c>
      <c r="H200" s="1">
        <f t="shared" si="30"/>
        <v>43567</v>
      </c>
      <c r="I200" s="24">
        <f t="shared" si="32"/>
        <v>89.863013698630141</v>
      </c>
      <c r="J200" s="24">
        <f t="shared" si="33"/>
        <v>-1772.587671232877</v>
      </c>
      <c r="K200">
        <f>SUM($D$2:D200)</f>
        <v>1270</v>
      </c>
      <c r="L200" s="24">
        <f>SUM($J$2:J200)</f>
        <v>-68853.98630136982</v>
      </c>
      <c r="M200" s="24">
        <f t="shared" si="34"/>
        <v>0</v>
      </c>
      <c r="N200" s="24">
        <f t="shared" si="35"/>
        <v>-1675.7819682797699</v>
      </c>
      <c r="O200" s="24">
        <f>SUM($N$2:N200)</f>
        <v>-68352.853190197842</v>
      </c>
    </row>
    <row r="201" spans="1:15" x14ac:dyDescent="0.25">
      <c r="A201" s="20">
        <v>43433</v>
      </c>
      <c r="B201" s="9">
        <v>780</v>
      </c>
      <c r="C201" t="s">
        <v>28</v>
      </c>
      <c r="D201">
        <f t="shared" si="31"/>
        <v>-780</v>
      </c>
      <c r="E201" s="24">
        <f t="shared" si="27"/>
        <v>100.01</v>
      </c>
      <c r="F201" s="24">
        <f t="shared" si="28"/>
        <v>100.14</v>
      </c>
      <c r="G201" s="1">
        <f t="shared" si="29"/>
        <v>43021</v>
      </c>
      <c r="H201" s="1">
        <f t="shared" si="30"/>
        <v>43567</v>
      </c>
      <c r="I201" s="24">
        <f t="shared" si="32"/>
        <v>90.301369863013704</v>
      </c>
      <c r="J201" s="24">
        <f t="shared" si="33"/>
        <v>7674.1315068493113</v>
      </c>
      <c r="K201">
        <f>SUM($D$2:D201)</f>
        <v>490</v>
      </c>
      <c r="L201" s="24">
        <f>SUM($J$2:J201)</f>
        <v>-61179.854794520506</v>
      </c>
      <c r="M201" s="24">
        <f t="shared" si="34"/>
        <v>0</v>
      </c>
      <c r="N201" s="24">
        <f t="shared" si="35"/>
        <v>7253.0396094363896</v>
      </c>
      <c r="O201" s="24">
        <f>SUM($N$2:N201)</f>
        <v>-61099.813580761453</v>
      </c>
    </row>
    <row r="202" spans="1:15" x14ac:dyDescent="0.25">
      <c r="A202" s="20">
        <v>43433</v>
      </c>
      <c r="B202" s="9">
        <v>660</v>
      </c>
      <c r="C202" t="s">
        <v>27</v>
      </c>
      <c r="D202">
        <f t="shared" si="31"/>
        <v>660</v>
      </c>
      <c r="E202" s="24">
        <f t="shared" si="27"/>
        <v>100.01</v>
      </c>
      <c r="F202" s="24">
        <f t="shared" si="28"/>
        <v>100.14</v>
      </c>
      <c r="G202" s="1">
        <f t="shared" si="29"/>
        <v>43021</v>
      </c>
      <c r="H202" s="1">
        <f t="shared" si="30"/>
        <v>43567</v>
      </c>
      <c r="I202" s="24">
        <f t="shared" si="32"/>
        <v>90.301369863013704</v>
      </c>
      <c r="J202" s="24">
        <f t="shared" si="33"/>
        <v>-6407.6958904109588</v>
      </c>
      <c r="K202">
        <f>SUM($D$2:D202)</f>
        <v>1150</v>
      </c>
      <c r="L202" s="24">
        <f>SUM($J$2:J202)</f>
        <v>-67587.55068493147</v>
      </c>
      <c r="M202" s="24">
        <f t="shared" si="34"/>
        <v>0</v>
      </c>
      <c r="N202" s="24">
        <f t="shared" si="35"/>
        <v>-6056.0953453681859</v>
      </c>
      <c r="O202" s="24">
        <f>SUM($N$2:N202)</f>
        <v>-67155.908926129632</v>
      </c>
    </row>
    <row r="203" spans="1:15" x14ac:dyDescent="0.25">
      <c r="A203" s="20">
        <v>43434</v>
      </c>
      <c r="B203" s="9">
        <v>180</v>
      </c>
      <c r="C203" t="s">
        <v>28</v>
      </c>
      <c r="D203">
        <f t="shared" si="31"/>
        <v>-180</v>
      </c>
      <c r="E203" s="24">
        <f t="shared" si="27"/>
        <v>100.04</v>
      </c>
      <c r="F203" s="24">
        <f t="shared" si="28"/>
        <v>100.41</v>
      </c>
      <c r="G203" s="1">
        <f t="shared" si="29"/>
        <v>43021</v>
      </c>
      <c r="H203" s="1">
        <f t="shared" si="30"/>
        <v>43567</v>
      </c>
      <c r="I203" s="24">
        <f t="shared" si="32"/>
        <v>90.520547945205479</v>
      </c>
      <c r="J203" s="24">
        <f t="shared" si="33"/>
        <v>1780.1013698630131</v>
      </c>
      <c r="K203">
        <f>SUM($D$2:D203)</f>
        <v>970</v>
      </c>
      <c r="L203" s="24">
        <f>SUM($J$2:J203)</f>
        <v>-65807.449315068458</v>
      </c>
      <c r="M203" s="24">
        <f t="shared" si="34"/>
        <v>0</v>
      </c>
      <c r="N203" s="24">
        <f t="shared" si="35"/>
        <v>1682.1939166734653</v>
      </c>
      <c r="O203" s="24">
        <f>SUM($N$2:N203)</f>
        <v>-65473.715009456166</v>
      </c>
    </row>
    <row r="204" spans="1:15" x14ac:dyDescent="0.25">
      <c r="A204" s="20">
        <v>43434</v>
      </c>
      <c r="B204" s="9">
        <v>340</v>
      </c>
      <c r="C204" t="s">
        <v>28</v>
      </c>
      <c r="D204">
        <f t="shared" si="31"/>
        <v>-340</v>
      </c>
      <c r="E204" s="24">
        <f t="shared" si="27"/>
        <v>100.04</v>
      </c>
      <c r="F204" s="24">
        <f t="shared" si="28"/>
        <v>100.41</v>
      </c>
      <c r="G204" s="1">
        <f t="shared" si="29"/>
        <v>43021</v>
      </c>
      <c r="H204" s="1">
        <f t="shared" si="30"/>
        <v>43567</v>
      </c>
      <c r="I204" s="24">
        <f t="shared" si="32"/>
        <v>90.520547945205479</v>
      </c>
      <c r="J204" s="24">
        <f t="shared" si="33"/>
        <v>3362.413698630136</v>
      </c>
      <c r="K204">
        <f>SUM($D$2:D204)</f>
        <v>630</v>
      </c>
      <c r="L204" s="24">
        <f>SUM($J$2:J204)</f>
        <v>-62445.035616438319</v>
      </c>
      <c r="M204" s="24">
        <f t="shared" si="34"/>
        <v>0</v>
      </c>
      <c r="N204" s="24">
        <f t="shared" si="35"/>
        <v>3177.4773981609901</v>
      </c>
      <c r="O204" s="24">
        <f>SUM($N$2:N204)</f>
        <v>-62296.237611295175</v>
      </c>
    </row>
    <row r="205" spans="1:15" x14ac:dyDescent="0.25">
      <c r="A205" s="20">
        <v>43434</v>
      </c>
      <c r="B205" s="9">
        <v>610</v>
      </c>
      <c r="C205" t="s">
        <v>27</v>
      </c>
      <c r="D205">
        <f t="shared" si="31"/>
        <v>610</v>
      </c>
      <c r="E205" s="24">
        <f t="shared" si="27"/>
        <v>100.04</v>
      </c>
      <c r="F205" s="24">
        <f t="shared" si="28"/>
        <v>100.41</v>
      </c>
      <c r="G205" s="1">
        <f t="shared" si="29"/>
        <v>43021</v>
      </c>
      <c r="H205" s="1">
        <f t="shared" si="30"/>
        <v>43567</v>
      </c>
      <c r="I205" s="24">
        <f t="shared" si="32"/>
        <v>90.520547945205479</v>
      </c>
      <c r="J205" s="24">
        <f t="shared" si="33"/>
        <v>-5806.8657534246613</v>
      </c>
      <c r="K205">
        <f>SUM($D$2:D205)</f>
        <v>1240</v>
      </c>
      <c r="L205" s="24">
        <f>SUM($J$2:J205)</f>
        <v>-68251.901369862986</v>
      </c>
      <c r="M205" s="24">
        <f t="shared" si="34"/>
        <v>0</v>
      </c>
      <c r="N205" s="24">
        <f t="shared" si="35"/>
        <v>-5487.4820112644247</v>
      </c>
      <c r="O205" s="24">
        <f>SUM($N$2:N205)</f>
        <v>-67783.719622559598</v>
      </c>
    </row>
    <row r="206" spans="1:15" x14ac:dyDescent="0.25">
      <c r="A206" s="20">
        <v>43438</v>
      </c>
      <c r="B206" s="9">
        <v>1190</v>
      </c>
      <c r="C206" t="s">
        <v>28</v>
      </c>
      <c r="D206">
        <f t="shared" si="31"/>
        <v>-1190</v>
      </c>
      <c r="E206" s="24">
        <f t="shared" si="27"/>
        <v>100.21</v>
      </c>
      <c r="F206" s="24">
        <f t="shared" si="28"/>
        <v>100.28</v>
      </c>
      <c r="G206" s="1">
        <f t="shared" si="29"/>
        <v>43021</v>
      </c>
      <c r="H206" s="1">
        <f t="shared" si="30"/>
        <v>43567</v>
      </c>
      <c r="I206" s="24">
        <f t="shared" si="32"/>
        <v>91.39726027397262</v>
      </c>
      <c r="J206" s="24">
        <f t="shared" si="33"/>
        <v>10570.460273972583</v>
      </c>
      <c r="K206">
        <f>SUM($D$2:D206)</f>
        <v>50</v>
      </c>
      <c r="L206" s="24">
        <f>SUM($J$2:J206)</f>
        <v>-57681.441095890405</v>
      </c>
      <c r="M206" s="24">
        <f t="shared" si="34"/>
        <v>0</v>
      </c>
      <c r="N206" s="24">
        <f t="shared" si="35"/>
        <v>9983.6022168784311</v>
      </c>
      <c r="O206" s="24">
        <f>SUM($N$2:N206)</f>
        <v>-57800.117405681165</v>
      </c>
    </row>
    <row r="207" spans="1:15" x14ac:dyDescent="0.25">
      <c r="A207" s="20">
        <v>43440</v>
      </c>
      <c r="B207" s="9">
        <v>280</v>
      </c>
      <c r="C207" t="s">
        <v>27</v>
      </c>
      <c r="D207">
        <f t="shared" si="31"/>
        <v>280</v>
      </c>
      <c r="E207" s="24">
        <f t="shared" si="27"/>
        <v>100.18</v>
      </c>
      <c r="F207" s="24">
        <f t="shared" si="28"/>
        <v>99.91</v>
      </c>
      <c r="G207" s="1">
        <f t="shared" si="29"/>
        <v>43021</v>
      </c>
      <c r="H207" s="1">
        <f t="shared" si="30"/>
        <v>43567</v>
      </c>
      <c r="I207" s="24">
        <f t="shared" si="32"/>
        <v>91.835616438356169</v>
      </c>
      <c r="J207" s="24">
        <f t="shared" si="33"/>
        <v>-2336.4273972602746</v>
      </c>
      <c r="K207">
        <f>SUM($D$2:D207)</f>
        <v>330</v>
      </c>
      <c r="L207" s="24">
        <f>SUM($J$2:J207)</f>
        <v>-60017.86849315068</v>
      </c>
      <c r="M207" s="24">
        <f t="shared" si="34"/>
        <v>0</v>
      </c>
      <c r="N207" s="24">
        <f t="shared" si="35"/>
        <v>-2206.1075655092177</v>
      </c>
      <c r="O207" s="24">
        <f>SUM($N$2:N207)</f>
        <v>-60006.224971190386</v>
      </c>
    </row>
    <row r="208" spans="1:15" x14ac:dyDescent="0.25">
      <c r="A208" s="20">
        <v>43440</v>
      </c>
      <c r="B208" s="9">
        <v>90</v>
      </c>
      <c r="C208" t="s">
        <v>28</v>
      </c>
      <c r="D208">
        <f t="shared" si="31"/>
        <v>-90</v>
      </c>
      <c r="E208" s="24">
        <f t="shared" si="27"/>
        <v>100.18</v>
      </c>
      <c r="F208" s="24">
        <f t="shared" si="28"/>
        <v>99.91</v>
      </c>
      <c r="G208" s="1">
        <f t="shared" si="29"/>
        <v>43021</v>
      </c>
      <c r="H208" s="1">
        <f t="shared" si="30"/>
        <v>43567</v>
      </c>
      <c r="I208" s="24">
        <f t="shared" si="32"/>
        <v>91.835616438356169</v>
      </c>
      <c r="J208" s="24">
        <f t="shared" si="33"/>
        <v>726.69452054794442</v>
      </c>
      <c r="K208">
        <f>SUM($D$2:D208)</f>
        <v>240</v>
      </c>
      <c r="L208" s="24">
        <f>SUM($J$2:J208)</f>
        <v>-59291.173972602737</v>
      </c>
      <c r="M208" s="24">
        <f t="shared" si="34"/>
        <v>0</v>
      </c>
      <c r="N208" s="24">
        <f t="shared" si="35"/>
        <v>686.1613938763121</v>
      </c>
      <c r="O208" s="24">
        <f>SUM($N$2:N208)</f>
        <v>-59320.063577314075</v>
      </c>
    </row>
    <row r="209" spans="1:15" x14ac:dyDescent="0.25">
      <c r="A209" s="20">
        <v>43441</v>
      </c>
      <c r="B209" s="9">
        <v>570</v>
      </c>
      <c r="C209" t="s">
        <v>27</v>
      </c>
      <c r="D209">
        <f t="shared" si="31"/>
        <v>570</v>
      </c>
      <c r="E209" s="24">
        <f t="shared" si="27"/>
        <v>99.9</v>
      </c>
      <c r="F209" s="24">
        <f t="shared" si="28"/>
        <v>99.8</v>
      </c>
      <c r="G209" s="1">
        <f t="shared" si="29"/>
        <v>43021</v>
      </c>
      <c r="H209" s="1">
        <f t="shared" si="30"/>
        <v>43567</v>
      </c>
      <c r="I209" s="24">
        <f t="shared" si="32"/>
        <v>92.054794520547944</v>
      </c>
      <c r="J209" s="24">
        <f t="shared" si="33"/>
        <v>-4471.7671232876755</v>
      </c>
      <c r="K209">
        <f>SUM($D$2:D209)</f>
        <v>810</v>
      </c>
      <c r="L209" s="24">
        <f>SUM($J$2:J209)</f>
        <v>-63762.941095890412</v>
      </c>
      <c r="M209" s="24">
        <f t="shared" si="34"/>
        <v>0</v>
      </c>
      <c r="N209" s="24">
        <f t="shared" si="35"/>
        <v>-4221.7652820637422</v>
      </c>
      <c r="O209" s="24">
        <f>SUM($N$2:N209)</f>
        <v>-63541.82885937782</v>
      </c>
    </row>
    <row r="210" spans="1:15" x14ac:dyDescent="0.25">
      <c r="A210" s="20">
        <v>43445</v>
      </c>
      <c r="B210" s="9">
        <v>290</v>
      </c>
      <c r="C210" t="s">
        <v>27</v>
      </c>
      <c r="D210">
        <f t="shared" si="31"/>
        <v>290</v>
      </c>
      <c r="E210" s="24">
        <f t="shared" si="27"/>
        <v>99.63</v>
      </c>
      <c r="F210" s="24">
        <f t="shared" si="28"/>
        <v>100.03</v>
      </c>
      <c r="G210" s="1">
        <f t="shared" si="29"/>
        <v>43021</v>
      </c>
      <c r="H210" s="1">
        <f t="shared" si="30"/>
        <v>43567</v>
      </c>
      <c r="I210" s="24">
        <f t="shared" si="32"/>
        <v>92.931506849315056</v>
      </c>
      <c r="J210" s="24">
        <f t="shared" si="33"/>
        <v>-1942.5630136986324</v>
      </c>
      <c r="K210">
        <f>SUM($D$2:D210)</f>
        <v>1100</v>
      </c>
      <c r="L210" s="24">
        <f>SUM($J$2:J210)</f>
        <v>-65705.504109589048</v>
      </c>
      <c r="M210" s="24">
        <f t="shared" si="34"/>
        <v>0</v>
      </c>
      <c r="N210" s="24">
        <f t="shared" si="35"/>
        <v>-1832.9561174947703</v>
      </c>
      <c r="O210" s="24">
        <f>SUM($N$2:N210)</f>
        <v>-65374.784976872586</v>
      </c>
    </row>
    <row r="211" spans="1:15" x14ac:dyDescent="0.25">
      <c r="A211" s="20">
        <v>43445</v>
      </c>
      <c r="B211" s="9">
        <v>190</v>
      </c>
      <c r="C211" t="s">
        <v>28</v>
      </c>
      <c r="D211">
        <f t="shared" si="31"/>
        <v>-190</v>
      </c>
      <c r="E211" s="24">
        <f t="shared" si="27"/>
        <v>99.63</v>
      </c>
      <c r="F211" s="24">
        <f t="shared" si="28"/>
        <v>100.03</v>
      </c>
      <c r="G211" s="1">
        <f t="shared" si="29"/>
        <v>43021</v>
      </c>
      <c r="H211" s="1">
        <f t="shared" si="30"/>
        <v>43567</v>
      </c>
      <c r="I211" s="24">
        <f t="shared" si="32"/>
        <v>92.931506849315056</v>
      </c>
      <c r="J211" s="24">
        <f t="shared" si="33"/>
        <v>1348.7136986301396</v>
      </c>
      <c r="K211">
        <f>SUM($D$2:D211)</f>
        <v>910</v>
      </c>
      <c r="L211" s="24">
        <f>SUM($J$2:J211)</f>
        <v>-64356.790410958907</v>
      </c>
      <c r="M211" s="24">
        <f t="shared" si="34"/>
        <v>0</v>
      </c>
      <c r="N211" s="24">
        <f t="shared" si="35"/>
        <v>1272.6140708023574</v>
      </c>
      <c r="O211" s="24">
        <f>SUM($N$2:N211)</f>
        <v>-64102.170906070227</v>
      </c>
    </row>
    <row r="212" spans="1:15" x14ac:dyDescent="0.25">
      <c r="A212" s="20">
        <v>43448</v>
      </c>
      <c r="B212" s="9">
        <v>310</v>
      </c>
      <c r="C212" t="s">
        <v>28</v>
      </c>
      <c r="D212">
        <f t="shared" si="31"/>
        <v>-310</v>
      </c>
      <c r="E212" s="24">
        <f t="shared" si="27"/>
        <v>99.98</v>
      </c>
      <c r="F212" s="24">
        <f t="shared" si="28"/>
        <v>99.9</v>
      </c>
      <c r="G212" s="1">
        <f t="shared" si="29"/>
        <v>43021</v>
      </c>
      <c r="H212" s="1">
        <f t="shared" si="30"/>
        <v>43567</v>
      </c>
      <c r="I212" s="24">
        <f t="shared" si="32"/>
        <v>93.589041095890408</v>
      </c>
      <c r="J212" s="24">
        <f t="shared" si="33"/>
        <v>1956.3972602739752</v>
      </c>
      <c r="K212">
        <f>SUM($D$2:D212)</f>
        <v>600</v>
      </c>
      <c r="L212" s="24">
        <f>SUM($J$2:J212)</f>
        <v>-62400.393150684933</v>
      </c>
      <c r="M212" s="24">
        <f t="shared" si="34"/>
        <v>0</v>
      </c>
      <c r="N212" s="24">
        <f t="shared" si="35"/>
        <v>1845.2513561706139</v>
      </c>
      <c r="O212" s="24">
        <f>SUM($N$2:N212)</f>
        <v>-62256.919549899612</v>
      </c>
    </row>
    <row r="213" spans="1:15" x14ac:dyDescent="0.25">
      <c r="A213" s="20">
        <v>43452</v>
      </c>
      <c r="B213" s="9">
        <v>580</v>
      </c>
      <c r="C213" t="s">
        <v>27</v>
      </c>
      <c r="D213">
        <f t="shared" si="31"/>
        <v>580</v>
      </c>
      <c r="E213" s="24">
        <f t="shared" si="27"/>
        <v>99.9</v>
      </c>
      <c r="F213" s="24">
        <f t="shared" si="28"/>
        <v>99.89</v>
      </c>
      <c r="G213" s="1">
        <f t="shared" si="29"/>
        <v>43021</v>
      </c>
      <c r="H213" s="1">
        <f t="shared" si="30"/>
        <v>43567</v>
      </c>
      <c r="I213" s="24">
        <f t="shared" si="32"/>
        <v>94.465753424657535</v>
      </c>
      <c r="J213" s="24">
        <f t="shared" si="33"/>
        <v>-3151.863013698633</v>
      </c>
      <c r="K213">
        <f>SUM($D$2:D213)</f>
        <v>1180</v>
      </c>
      <c r="L213" s="24">
        <f>SUM($J$2:J213)</f>
        <v>-65552.256164383565</v>
      </c>
      <c r="M213" s="24">
        <f t="shared" si="34"/>
        <v>0</v>
      </c>
      <c r="N213" s="24">
        <f t="shared" si="35"/>
        <v>-2971.1725075094832</v>
      </c>
      <c r="O213" s="24">
        <f>SUM($N$2:N213)</f>
        <v>-65228.092057409092</v>
      </c>
    </row>
    <row r="214" spans="1:15" x14ac:dyDescent="0.25">
      <c r="A214" s="20">
        <v>43453</v>
      </c>
      <c r="B214" s="9">
        <v>720</v>
      </c>
      <c r="C214" t="s">
        <v>27</v>
      </c>
      <c r="D214">
        <f t="shared" si="31"/>
        <v>720</v>
      </c>
      <c r="E214" s="24">
        <f t="shared" si="27"/>
        <v>99.86</v>
      </c>
      <c r="F214" s="24">
        <f t="shared" si="28"/>
        <v>99.98</v>
      </c>
      <c r="G214" s="1">
        <f t="shared" si="29"/>
        <v>43021</v>
      </c>
      <c r="H214" s="1">
        <f t="shared" si="30"/>
        <v>43567</v>
      </c>
      <c r="I214" s="24">
        <f t="shared" si="32"/>
        <v>94.68493150684931</v>
      </c>
      <c r="J214" s="24">
        <f t="shared" si="33"/>
        <v>-3726.0493150684965</v>
      </c>
      <c r="K214">
        <f>SUM($D$2:D214)</f>
        <v>1900</v>
      </c>
      <c r="L214" s="24">
        <f>SUM($J$2:J214)</f>
        <v>-69278.305479452058</v>
      </c>
      <c r="M214" s="24">
        <f t="shared" si="34"/>
        <v>0</v>
      </c>
      <c r="N214" s="24">
        <f t="shared" si="35"/>
        <v>-3511.9606743958338</v>
      </c>
      <c r="O214" s="24">
        <f>SUM($N$2:N214)</f>
        <v>-68740.052731804928</v>
      </c>
    </row>
    <row r="215" spans="1:15" x14ac:dyDescent="0.25">
      <c r="A215" s="20">
        <v>43455</v>
      </c>
      <c r="B215" s="9">
        <v>1420</v>
      </c>
      <c r="C215" t="s">
        <v>28</v>
      </c>
      <c r="D215">
        <f t="shared" si="31"/>
        <v>-1420</v>
      </c>
      <c r="E215" s="24">
        <f t="shared" si="27"/>
        <v>99.96</v>
      </c>
      <c r="F215" s="24">
        <f t="shared" si="28"/>
        <v>100</v>
      </c>
      <c r="G215" s="1">
        <f t="shared" si="29"/>
        <v>43021</v>
      </c>
      <c r="H215" s="1">
        <f t="shared" si="30"/>
        <v>43567</v>
      </c>
      <c r="I215" s="24">
        <f t="shared" si="32"/>
        <v>95.123287671232873</v>
      </c>
      <c r="J215" s="24">
        <f t="shared" si="33"/>
        <v>6924.9315068493197</v>
      </c>
      <c r="K215">
        <f>SUM($D$2:D215)</f>
        <v>480</v>
      </c>
      <c r="L215" s="24">
        <f>SUM($J$2:J215)</f>
        <v>-62353.373972602742</v>
      </c>
      <c r="M215" s="24">
        <f t="shared" si="34"/>
        <v>0</v>
      </c>
      <c r="N215" s="24">
        <f t="shared" si="35"/>
        <v>6525.2559481466096</v>
      </c>
      <c r="O215" s="24">
        <f>SUM($N$2:N215)</f>
        <v>-62214.796783658319</v>
      </c>
    </row>
    <row r="216" spans="1:15" x14ac:dyDescent="0.25">
      <c r="A216" s="20">
        <v>43455</v>
      </c>
      <c r="B216" s="9">
        <v>730</v>
      </c>
      <c r="C216" t="s">
        <v>27</v>
      </c>
      <c r="D216">
        <f t="shared" si="31"/>
        <v>730</v>
      </c>
      <c r="E216" s="24">
        <f t="shared" si="27"/>
        <v>99.96</v>
      </c>
      <c r="F216" s="24">
        <f t="shared" si="28"/>
        <v>100</v>
      </c>
      <c r="G216" s="1">
        <f t="shared" si="29"/>
        <v>43021</v>
      </c>
      <c r="H216" s="1">
        <f t="shared" si="30"/>
        <v>43567</v>
      </c>
      <c r="I216" s="24">
        <f t="shared" si="32"/>
        <v>95.123287671232873</v>
      </c>
      <c r="J216" s="24">
        <f t="shared" si="33"/>
        <v>-3530.7999999999979</v>
      </c>
      <c r="K216">
        <f>SUM($D$2:D216)</f>
        <v>1210</v>
      </c>
      <c r="L216" s="24">
        <f>SUM($J$2:J216)</f>
        <v>-65884.173972602744</v>
      </c>
      <c r="M216" s="24">
        <f t="shared" si="34"/>
        <v>0</v>
      </c>
      <c r="N216" s="24">
        <f t="shared" si="35"/>
        <v>-3327.0182786541968</v>
      </c>
      <c r="O216" s="24">
        <f>SUM($N$2:N216)</f>
        <v>-65541.815062312511</v>
      </c>
    </row>
    <row r="217" spans="1:15" x14ac:dyDescent="0.25">
      <c r="A217" s="20">
        <v>43455</v>
      </c>
      <c r="B217" s="9">
        <v>460</v>
      </c>
      <c r="C217" t="s">
        <v>27</v>
      </c>
      <c r="D217">
        <f t="shared" si="31"/>
        <v>460</v>
      </c>
      <c r="E217" s="24">
        <f t="shared" si="27"/>
        <v>99.96</v>
      </c>
      <c r="F217" s="24">
        <f t="shared" si="28"/>
        <v>100</v>
      </c>
      <c r="G217" s="1">
        <f t="shared" si="29"/>
        <v>43021</v>
      </c>
      <c r="H217" s="1">
        <f t="shared" si="30"/>
        <v>43567</v>
      </c>
      <c r="I217" s="24">
        <f t="shared" si="32"/>
        <v>95.123287671232873</v>
      </c>
      <c r="J217" s="24">
        <f t="shared" si="33"/>
        <v>-2224.8876712328756</v>
      </c>
      <c r="K217">
        <f>SUM($D$2:D217)</f>
        <v>1670</v>
      </c>
      <c r="L217" s="24">
        <f>SUM($J$2:J217)</f>
        <v>-68109.061643835623</v>
      </c>
      <c r="M217" s="24">
        <f t="shared" si="34"/>
        <v>0</v>
      </c>
      <c r="N217" s="24">
        <f t="shared" si="35"/>
        <v>-2096.4772714807268</v>
      </c>
      <c r="O217" s="24">
        <f>SUM($N$2:N217)</f>
        <v>-67638.292333793244</v>
      </c>
    </row>
    <row r="218" spans="1:15" x14ac:dyDescent="0.25">
      <c r="A218" s="20">
        <v>43460</v>
      </c>
      <c r="B218" s="9">
        <v>970</v>
      </c>
      <c r="C218" t="s">
        <v>28</v>
      </c>
      <c r="D218">
        <f t="shared" si="31"/>
        <v>-970</v>
      </c>
      <c r="E218" s="24">
        <f t="shared" si="27"/>
        <v>100</v>
      </c>
      <c r="F218" s="24">
        <f t="shared" si="28"/>
        <v>100.25</v>
      </c>
      <c r="G218" s="1">
        <f t="shared" si="29"/>
        <v>43021</v>
      </c>
      <c r="H218" s="1">
        <f t="shared" si="30"/>
        <v>43567</v>
      </c>
      <c r="I218" s="24">
        <f t="shared" si="32"/>
        <v>96.219178082191789</v>
      </c>
      <c r="J218" s="24">
        <f t="shared" si="33"/>
        <v>3909.897260273965</v>
      </c>
      <c r="K218">
        <f>SUM($D$2:D218)</f>
        <v>700</v>
      </c>
      <c r="L218" s="24">
        <f>SUM($J$2:J218)</f>
        <v>-64199.164383561656</v>
      </c>
      <c r="M218" s="24">
        <f t="shared" si="34"/>
        <v>0</v>
      </c>
      <c r="N218" s="24">
        <f t="shared" si="35"/>
        <v>3681.7133563776233</v>
      </c>
      <c r="O218" s="24">
        <f>SUM($N$2:N218)</f>
        <v>-63956.578977415622</v>
      </c>
    </row>
    <row r="219" spans="1:15" x14ac:dyDescent="0.25">
      <c r="A219" s="20">
        <v>43460</v>
      </c>
      <c r="B219" s="9">
        <v>590</v>
      </c>
      <c r="C219" t="s">
        <v>28</v>
      </c>
      <c r="D219">
        <f t="shared" si="31"/>
        <v>-590</v>
      </c>
      <c r="E219" s="24">
        <f t="shared" si="27"/>
        <v>100</v>
      </c>
      <c r="F219" s="24">
        <f t="shared" si="28"/>
        <v>100.25</v>
      </c>
      <c r="G219" s="1">
        <f t="shared" si="29"/>
        <v>43021</v>
      </c>
      <c r="H219" s="1">
        <f t="shared" si="30"/>
        <v>43567</v>
      </c>
      <c r="I219" s="24">
        <f t="shared" si="32"/>
        <v>96.219178082191789</v>
      </c>
      <c r="J219" s="24">
        <f t="shared" si="33"/>
        <v>2378.1849315068448</v>
      </c>
      <c r="K219">
        <f>SUM($D$2:D219)</f>
        <v>110</v>
      </c>
      <c r="L219" s="24">
        <f>SUM($J$2:J219)</f>
        <v>-61820.979452054809</v>
      </c>
      <c r="M219" s="24">
        <f t="shared" si="34"/>
        <v>0</v>
      </c>
      <c r="N219" s="24">
        <f t="shared" si="35"/>
        <v>2239.3926600647401</v>
      </c>
      <c r="O219" s="24">
        <f>SUM($N$2:N219)</f>
        <v>-61717.186317350883</v>
      </c>
    </row>
    <row r="220" spans="1:15" x14ac:dyDescent="0.25">
      <c r="A220" s="20">
        <v>43468</v>
      </c>
      <c r="B220" s="9">
        <v>250</v>
      </c>
      <c r="C220" t="s">
        <v>27</v>
      </c>
      <c r="D220">
        <f t="shared" si="31"/>
        <v>250</v>
      </c>
      <c r="E220" s="24">
        <f t="shared" si="27"/>
        <v>100.15</v>
      </c>
      <c r="F220" s="24">
        <f t="shared" si="28"/>
        <v>100.4</v>
      </c>
      <c r="G220" s="1">
        <f t="shared" si="29"/>
        <v>43021</v>
      </c>
      <c r="H220" s="1">
        <f t="shared" si="30"/>
        <v>43567</v>
      </c>
      <c r="I220" s="24">
        <f t="shared" si="32"/>
        <v>97.972602739726028</v>
      </c>
      <c r="J220" s="24">
        <f t="shared" si="33"/>
        <v>-544.34931506849443</v>
      </c>
      <c r="K220">
        <f>SUM($D$2:D220)</f>
        <v>360</v>
      </c>
      <c r="L220" s="24">
        <f>SUM($J$2:J220)</f>
        <v>-62365.328767123305</v>
      </c>
      <c r="M220" s="24">
        <f t="shared" si="34"/>
        <v>0</v>
      </c>
      <c r="N220" s="24">
        <f t="shared" si="35"/>
        <v>-512.01938262277088</v>
      </c>
      <c r="O220" s="24">
        <f>SUM($N$2:N220)</f>
        <v>-62229.205699973652</v>
      </c>
    </row>
    <row r="221" spans="1:15" x14ac:dyDescent="0.25">
      <c r="A221" s="20">
        <v>43474</v>
      </c>
      <c r="B221" s="9">
        <v>50</v>
      </c>
      <c r="C221" t="s">
        <v>27</v>
      </c>
      <c r="D221">
        <f t="shared" si="31"/>
        <v>50</v>
      </c>
      <c r="E221" s="24">
        <f t="shared" si="27"/>
        <v>100.2</v>
      </c>
      <c r="F221" s="24">
        <f t="shared" si="28"/>
        <v>100.15</v>
      </c>
      <c r="G221" s="1">
        <f t="shared" si="29"/>
        <v>43021</v>
      </c>
      <c r="H221" s="1">
        <f t="shared" si="30"/>
        <v>43567</v>
      </c>
      <c r="I221" s="24">
        <f t="shared" si="32"/>
        <v>99.287671232876718</v>
      </c>
      <c r="J221" s="24">
        <f t="shared" si="33"/>
        <v>-45.616438356164224</v>
      </c>
      <c r="K221">
        <f>SUM($D$2:D221)</f>
        <v>410</v>
      </c>
      <c r="L221" s="24">
        <f>SUM($J$2:J221)</f>
        <v>-62410.945205479467</v>
      </c>
      <c r="M221" s="24">
        <f t="shared" si="34"/>
        <v>0</v>
      </c>
      <c r="N221" s="24">
        <f t="shared" si="35"/>
        <v>-42.871942768204072</v>
      </c>
      <c r="O221" s="24">
        <f>SUM($N$2:N221)</f>
        <v>-62272.077642741853</v>
      </c>
    </row>
    <row r="222" spans="1:15" x14ac:dyDescent="0.25">
      <c r="A222" s="20">
        <v>43476</v>
      </c>
      <c r="B222" s="9">
        <v>110</v>
      </c>
      <c r="C222" t="s">
        <v>28</v>
      </c>
      <c r="D222">
        <f t="shared" si="31"/>
        <v>-110</v>
      </c>
      <c r="E222" s="24">
        <f t="shared" si="27"/>
        <v>100.3</v>
      </c>
      <c r="F222" s="24">
        <f t="shared" si="28"/>
        <v>100.3</v>
      </c>
      <c r="G222" s="1">
        <f t="shared" si="29"/>
        <v>43021</v>
      </c>
      <c r="H222" s="1">
        <f t="shared" si="30"/>
        <v>43567</v>
      </c>
      <c r="I222" s="24">
        <f t="shared" si="32"/>
        <v>99.726027397260296</v>
      </c>
      <c r="J222" s="24">
        <f t="shared" si="33"/>
        <v>63.136986301367131</v>
      </c>
      <c r="K222">
        <f>SUM($D$2:D222)</f>
        <v>300</v>
      </c>
      <c r="L222" s="24">
        <f>SUM($J$2:J222)</f>
        <v>-62347.8082191781</v>
      </c>
      <c r="M222" s="24">
        <f t="shared" si="34"/>
        <v>0</v>
      </c>
      <c r="N222" s="24">
        <f t="shared" si="35"/>
        <v>59.322119890452008</v>
      </c>
      <c r="O222" s="24">
        <f>SUM($N$2:N222)</f>
        <v>-62212.755522851403</v>
      </c>
    </row>
    <row r="223" spans="1:15" x14ac:dyDescent="0.25">
      <c r="A223" s="20">
        <v>43479</v>
      </c>
      <c r="B223" s="9">
        <v>230</v>
      </c>
      <c r="C223" t="s">
        <v>27</v>
      </c>
      <c r="D223">
        <f t="shared" si="31"/>
        <v>230</v>
      </c>
      <c r="E223" s="24">
        <f t="shared" si="27"/>
        <v>100.31</v>
      </c>
      <c r="F223" s="24">
        <f t="shared" si="28"/>
        <v>100.2</v>
      </c>
      <c r="G223" s="1">
        <f t="shared" si="29"/>
        <v>43021</v>
      </c>
      <c r="H223" s="1">
        <f t="shared" si="30"/>
        <v>43567</v>
      </c>
      <c r="I223" s="24">
        <f t="shared" si="32"/>
        <v>100.38356164383562</v>
      </c>
      <c r="J223" s="24">
        <f t="shared" si="33"/>
        <v>16.919178082192019</v>
      </c>
      <c r="K223">
        <f>SUM($D$2:D223)</f>
        <v>530</v>
      </c>
      <c r="L223" s="24">
        <f>SUM($J$2:J223)</f>
        <v>-62330.889041095907</v>
      </c>
      <c r="M223" s="24">
        <f t="shared" si="34"/>
        <v>0</v>
      </c>
      <c r="N223" s="24">
        <f t="shared" si="35"/>
        <v>15.890355408751647</v>
      </c>
      <c r="O223" s="24">
        <f>SUM($N$2:N223)</f>
        <v>-62196.865167442651</v>
      </c>
    </row>
    <row r="224" spans="1:15" x14ac:dyDescent="0.25">
      <c r="A224" s="20">
        <v>43480</v>
      </c>
      <c r="B224" s="9">
        <v>270</v>
      </c>
      <c r="C224" t="s">
        <v>28</v>
      </c>
      <c r="D224">
        <f t="shared" si="31"/>
        <v>-270</v>
      </c>
      <c r="E224" s="24">
        <f t="shared" si="27"/>
        <v>100.2</v>
      </c>
      <c r="F224" s="24">
        <f t="shared" si="28"/>
        <v>100.2</v>
      </c>
      <c r="G224" s="1">
        <f t="shared" si="29"/>
        <v>43021</v>
      </c>
      <c r="H224" s="1">
        <f t="shared" si="30"/>
        <v>43567</v>
      </c>
      <c r="I224" s="24">
        <f t="shared" si="32"/>
        <v>100.60273972602741</v>
      </c>
      <c r="J224" s="24">
        <f t="shared" si="33"/>
        <v>-108.73972602739954</v>
      </c>
      <c r="K224">
        <f>SUM($D$2:D224)</f>
        <v>260</v>
      </c>
      <c r="L224" s="24">
        <f>SUM($J$2:J224)</f>
        <v>-62439.628767123308</v>
      </c>
      <c r="M224" s="24">
        <f t="shared" si="34"/>
        <v>0</v>
      </c>
      <c r="N224" s="24">
        <f t="shared" si="35"/>
        <v>-102.11348431091811</v>
      </c>
      <c r="O224" s="24">
        <f>SUM($N$2:N224)</f>
        <v>-62298.978651753569</v>
      </c>
    </row>
    <row r="225" spans="1:15" x14ac:dyDescent="0.25">
      <c r="A225" s="20">
        <v>43481</v>
      </c>
      <c r="B225" s="9">
        <v>420</v>
      </c>
      <c r="C225" t="s">
        <v>27</v>
      </c>
      <c r="D225">
        <f t="shared" si="31"/>
        <v>420</v>
      </c>
      <c r="E225" s="24">
        <f t="shared" si="27"/>
        <v>100.1</v>
      </c>
      <c r="F225" s="24">
        <f t="shared" si="28"/>
        <v>100.2</v>
      </c>
      <c r="G225" s="1">
        <f t="shared" si="29"/>
        <v>43021</v>
      </c>
      <c r="H225" s="1">
        <f t="shared" si="30"/>
        <v>43567</v>
      </c>
      <c r="I225" s="24">
        <f t="shared" si="32"/>
        <v>100.82191780821917</v>
      </c>
      <c r="J225" s="24">
        <f t="shared" si="33"/>
        <v>303.20547945205334</v>
      </c>
      <c r="K225">
        <f>SUM($D$2:D225)</f>
        <v>680</v>
      </c>
      <c r="L225" s="24">
        <f>SUM($J$2:J225)</f>
        <v>-62136.423287671256</v>
      </c>
      <c r="M225" s="24">
        <f t="shared" si="34"/>
        <v>0</v>
      </c>
      <c r="N225" s="24">
        <f t="shared" si="35"/>
        <v>284.6901348532549</v>
      </c>
      <c r="O225" s="24">
        <f>SUM($N$2:N225)</f>
        <v>-62014.288516900313</v>
      </c>
    </row>
    <row r="226" spans="1:15" x14ac:dyDescent="0.25">
      <c r="A226" s="20">
        <v>43481</v>
      </c>
      <c r="B226" s="9">
        <v>490</v>
      </c>
      <c r="C226" t="s">
        <v>27</v>
      </c>
      <c r="D226">
        <f t="shared" si="31"/>
        <v>490</v>
      </c>
      <c r="E226" s="24">
        <f t="shared" si="27"/>
        <v>100.1</v>
      </c>
      <c r="F226" s="24">
        <f t="shared" si="28"/>
        <v>100.2</v>
      </c>
      <c r="G226" s="1">
        <f t="shared" si="29"/>
        <v>43021</v>
      </c>
      <c r="H226" s="1">
        <f t="shared" si="30"/>
        <v>43567</v>
      </c>
      <c r="I226" s="24">
        <f t="shared" si="32"/>
        <v>100.82191780821917</v>
      </c>
      <c r="J226" s="24">
        <f t="shared" si="33"/>
        <v>353.73972602739559</v>
      </c>
      <c r="K226">
        <f>SUM($D$2:D226)</f>
        <v>1170</v>
      </c>
      <c r="L226" s="24">
        <f>SUM($J$2:J226)</f>
        <v>-61782.683561643862</v>
      </c>
      <c r="M226" s="24">
        <f t="shared" si="34"/>
        <v>0</v>
      </c>
      <c r="N226" s="24">
        <f t="shared" si="35"/>
        <v>332.13849066213072</v>
      </c>
      <c r="O226" s="24">
        <f>SUM($N$2:N226)</f>
        <v>-61682.150026238181</v>
      </c>
    </row>
    <row r="227" spans="1:15" x14ac:dyDescent="0.25">
      <c r="A227" s="20">
        <v>43482</v>
      </c>
      <c r="B227" s="9">
        <v>390</v>
      </c>
      <c r="C227" t="s">
        <v>28</v>
      </c>
      <c r="D227">
        <f t="shared" si="31"/>
        <v>-390</v>
      </c>
      <c r="E227" s="24">
        <f t="shared" si="27"/>
        <v>100.2</v>
      </c>
      <c r="F227" s="24">
        <f t="shared" si="28"/>
        <v>100.3</v>
      </c>
      <c r="G227" s="1">
        <f t="shared" si="29"/>
        <v>43021</v>
      </c>
      <c r="H227" s="1">
        <f t="shared" si="30"/>
        <v>43567</v>
      </c>
      <c r="I227" s="24">
        <f t="shared" si="32"/>
        <v>101.04109589041096</v>
      </c>
      <c r="J227" s="24">
        <f t="shared" si="33"/>
        <v>-289.0273972602746</v>
      </c>
      <c r="K227">
        <f>SUM($D$2:D227)</f>
        <v>780</v>
      </c>
      <c r="L227" s="24">
        <f>SUM($J$2:J227)</f>
        <v>-62071.710958904136</v>
      </c>
      <c r="M227" s="24">
        <f t="shared" si="34"/>
        <v>0</v>
      </c>
      <c r="N227" s="24">
        <f t="shared" si="35"/>
        <v>-271.34067206484065</v>
      </c>
      <c r="O227" s="24">
        <f>SUM($N$2:N227)</f>
        <v>-61953.490698303023</v>
      </c>
    </row>
    <row r="228" spans="1:15" x14ac:dyDescent="0.25">
      <c r="A228" s="20">
        <v>43482</v>
      </c>
      <c r="B228" s="9">
        <v>690</v>
      </c>
      <c r="C228" t="s">
        <v>28</v>
      </c>
      <c r="D228">
        <f t="shared" si="31"/>
        <v>-690</v>
      </c>
      <c r="E228" s="24">
        <f t="shared" si="27"/>
        <v>100.2</v>
      </c>
      <c r="F228" s="24">
        <f t="shared" si="28"/>
        <v>100.3</v>
      </c>
      <c r="G228" s="1">
        <f t="shared" si="29"/>
        <v>43021</v>
      </c>
      <c r="H228" s="1">
        <f t="shared" si="30"/>
        <v>43567</v>
      </c>
      <c r="I228" s="24">
        <f t="shared" si="32"/>
        <v>101.04109589041096</v>
      </c>
      <c r="J228" s="24">
        <f t="shared" si="33"/>
        <v>-511.35616438356283</v>
      </c>
      <c r="K228">
        <f>SUM($D$2:D228)</f>
        <v>90</v>
      </c>
      <c r="L228" s="24">
        <f>SUM($J$2:J228)</f>
        <v>-62583.067123287699</v>
      </c>
      <c r="M228" s="24">
        <f t="shared" si="34"/>
        <v>0</v>
      </c>
      <c r="N228" s="24">
        <f t="shared" si="35"/>
        <v>-480.06426596087204</v>
      </c>
      <c r="O228" s="24">
        <f>SUM($N$2:N228)</f>
        <v>-62433.554964263894</v>
      </c>
    </row>
    <row r="229" spans="1:15" x14ac:dyDescent="0.25">
      <c r="A229" s="20">
        <v>43483</v>
      </c>
      <c r="B229" s="9">
        <v>680</v>
      </c>
      <c r="C229" t="s">
        <v>27</v>
      </c>
      <c r="D229">
        <f t="shared" si="31"/>
        <v>680</v>
      </c>
      <c r="E229" s="24">
        <f t="shared" si="27"/>
        <v>100.25</v>
      </c>
      <c r="F229" s="24">
        <f t="shared" si="28"/>
        <v>100.2</v>
      </c>
      <c r="G229" s="1">
        <f t="shared" si="29"/>
        <v>43021</v>
      </c>
      <c r="H229" s="1">
        <f t="shared" si="30"/>
        <v>43567</v>
      </c>
      <c r="I229" s="24">
        <f t="shared" si="32"/>
        <v>101.26027397260273</v>
      </c>
      <c r="J229" s="24">
        <f t="shared" si="33"/>
        <v>686.98630136985798</v>
      </c>
      <c r="K229">
        <f>SUM($D$2:D229)</f>
        <v>770</v>
      </c>
      <c r="L229" s="24">
        <f>SUM($J$2:J229)</f>
        <v>-61896.080821917843</v>
      </c>
      <c r="M229" s="24">
        <f t="shared" si="34"/>
        <v>0</v>
      </c>
      <c r="N229" s="24">
        <f t="shared" si="35"/>
        <v>644.85856609896314</v>
      </c>
      <c r="O229" s="24">
        <f>SUM($N$2:N229)</f>
        <v>-61788.696398164931</v>
      </c>
    </row>
    <row r="230" spans="1:15" x14ac:dyDescent="0.25">
      <c r="A230" s="20">
        <v>43483</v>
      </c>
      <c r="B230" s="9">
        <v>310</v>
      </c>
      <c r="C230" t="s">
        <v>28</v>
      </c>
      <c r="D230">
        <f t="shared" si="31"/>
        <v>-310</v>
      </c>
      <c r="E230" s="24">
        <f t="shared" si="27"/>
        <v>100.25</v>
      </c>
      <c r="F230" s="24">
        <f t="shared" si="28"/>
        <v>100.2</v>
      </c>
      <c r="G230" s="1">
        <f t="shared" si="29"/>
        <v>43021</v>
      </c>
      <c r="H230" s="1">
        <f t="shared" si="30"/>
        <v>43567</v>
      </c>
      <c r="I230" s="24">
        <f t="shared" si="32"/>
        <v>101.26027397260273</v>
      </c>
      <c r="J230" s="24">
        <f t="shared" si="33"/>
        <v>-328.68493150684617</v>
      </c>
      <c r="K230">
        <f>SUM($D$2:D230)</f>
        <v>460</v>
      </c>
      <c r="L230" s="24">
        <f>SUM($J$2:J230)</f>
        <v>-62224.76575342469</v>
      </c>
      <c r="M230" s="24">
        <f t="shared" si="34"/>
        <v>0</v>
      </c>
      <c r="N230" s="24">
        <f t="shared" si="35"/>
        <v>-308.52914127574252</v>
      </c>
      <c r="O230" s="24">
        <f>SUM($N$2:N230)</f>
        <v>-62097.225539440675</v>
      </c>
    </row>
    <row r="231" spans="1:15" x14ac:dyDescent="0.25">
      <c r="A231" s="20">
        <v>43486</v>
      </c>
      <c r="B231" s="9">
        <v>310</v>
      </c>
      <c r="C231" t="s">
        <v>28</v>
      </c>
      <c r="D231">
        <f t="shared" si="31"/>
        <v>-310</v>
      </c>
      <c r="E231" s="24">
        <f t="shared" si="27"/>
        <v>100.05</v>
      </c>
      <c r="F231" s="24">
        <f t="shared" si="28"/>
        <v>100.2</v>
      </c>
      <c r="G231" s="1">
        <f t="shared" si="29"/>
        <v>43021</v>
      </c>
      <c r="H231" s="1">
        <f t="shared" si="30"/>
        <v>43567</v>
      </c>
      <c r="I231" s="24">
        <f t="shared" si="32"/>
        <v>101.91780821917807</v>
      </c>
      <c r="J231" s="24">
        <f t="shared" si="33"/>
        <v>-532.52054794520086</v>
      </c>
      <c r="K231">
        <f>SUM($D$2:D231)</f>
        <v>150</v>
      </c>
      <c r="L231" s="24">
        <f>SUM($J$2:J231)</f>
        <v>-62757.286301369888</v>
      </c>
      <c r="M231" s="24">
        <f t="shared" si="34"/>
        <v>0</v>
      </c>
      <c r="N231" s="24">
        <f t="shared" si="35"/>
        <v>-499.65967511958468</v>
      </c>
      <c r="O231" s="24">
        <f>SUM($N$2:N231)</f>
        <v>-62596.885214560258</v>
      </c>
    </row>
    <row r="232" spans="1:15" x14ac:dyDescent="0.25">
      <c r="A232" s="20">
        <v>43486</v>
      </c>
      <c r="B232" s="9">
        <v>360</v>
      </c>
      <c r="C232" t="s">
        <v>27</v>
      </c>
      <c r="D232">
        <f t="shared" si="31"/>
        <v>360</v>
      </c>
      <c r="E232" s="24">
        <f t="shared" si="27"/>
        <v>100.05</v>
      </c>
      <c r="F232" s="24">
        <f t="shared" si="28"/>
        <v>100.2</v>
      </c>
      <c r="G232" s="1">
        <f t="shared" si="29"/>
        <v>43021</v>
      </c>
      <c r="H232" s="1">
        <f t="shared" si="30"/>
        <v>43567</v>
      </c>
      <c r="I232" s="24">
        <f t="shared" si="32"/>
        <v>101.91780821917807</v>
      </c>
      <c r="J232" s="24">
        <f t="shared" si="33"/>
        <v>672.41095890410634</v>
      </c>
      <c r="K232">
        <f>SUM($D$2:D232)</f>
        <v>510</v>
      </c>
      <c r="L232" s="24">
        <f>SUM($J$2:J232)</f>
        <v>-62084.875342465784</v>
      </c>
      <c r="M232" s="24">
        <f t="shared" si="34"/>
        <v>0</v>
      </c>
      <c r="N232" s="24">
        <f t="shared" si="35"/>
        <v>630.91770368163884</v>
      </c>
      <c r="O232" s="24">
        <f>SUM($N$2:N232)</f>
        <v>-61965.967510878618</v>
      </c>
    </row>
    <row r="233" spans="1:15" x14ac:dyDescent="0.25">
      <c r="A233" s="20">
        <v>43489</v>
      </c>
      <c r="B233" s="9">
        <v>540</v>
      </c>
      <c r="C233" t="s">
        <v>27</v>
      </c>
      <c r="D233">
        <f t="shared" si="31"/>
        <v>540</v>
      </c>
      <c r="E233" s="24">
        <f t="shared" si="27"/>
        <v>100</v>
      </c>
      <c r="F233" s="24">
        <f t="shared" si="28"/>
        <v>99.94</v>
      </c>
      <c r="G233" s="1">
        <f t="shared" si="29"/>
        <v>43021</v>
      </c>
      <c r="H233" s="1">
        <f t="shared" si="30"/>
        <v>43567</v>
      </c>
      <c r="I233" s="24">
        <f t="shared" si="32"/>
        <v>102.57534246575344</v>
      </c>
      <c r="J233" s="24">
        <f t="shared" si="33"/>
        <v>1390.6849315068557</v>
      </c>
      <c r="K233">
        <f>SUM($D$2:D233)</f>
        <v>1050</v>
      </c>
      <c r="L233" s="24">
        <f>SUM($J$2:J233)</f>
        <v>-60694.19041095893</v>
      </c>
      <c r="M233" s="24">
        <f t="shared" si="34"/>
        <v>0</v>
      </c>
      <c r="N233" s="24">
        <f t="shared" si="35"/>
        <v>1304.3321976811924</v>
      </c>
      <c r="O233" s="24">
        <f>SUM($N$2:N233)</f>
        <v>-60661.635313197425</v>
      </c>
    </row>
    <row r="234" spans="1:15" x14ac:dyDescent="0.25">
      <c r="A234" s="20">
        <v>43490</v>
      </c>
      <c r="B234" s="9">
        <v>610</v>
      </c>
      <c r="C234" t="s">
        <v>28</v>
      </c>
      <c r="D234">
        <f t="shared" si="31"/>
        <v>-610</v>
      </c>
      <c r="E234" s="24">
        <f t="shared" si="27"/>
        <v>99.95</v>
      </c>
      <c r="F234" s="24">
        <f t="shared" si="28"/>
        <v>99.91</v>
      </c>
      <c r="G234" s="1">
        <f t="shared" si="29"/>
        <v>43021</v>
      </c>
      <c r="H234" s="1">
        <f t="shared" si="30"/>
        <v>43567</v>
      </c>
      <c r="I234" s="24">
        <f t="shared" si="32"/>
        <v>102.7945205479452</v>
      </c>
      <c r="J234" s="24">
        <f t="shared" si="33"/>
        <v>-1759.5575342465722</v>
      </c>
      <c r="K234">
        <f>SUM($D$2:D234)</f>
        <v>440</v>
      </c>
      <c r="L234" s="24">
        <f>SUM($J$2:J234)</f>
        <v>-62453.747945205505</v>
      </c>
      <c r="M234" s="24">
        <f t="shared" si="34"/>
        <v>0</v>
      </c>
      <c r="N234" s="24">
        <f t="shared" si="35"/>
        <v>-1650.0741085116993</v>
      </c>
      <c r="O234" s="24">
        <f>SUM($N$2:N234)</f>
        <v>-62311.709421709122</v>
      </c>
    </row>
    <row r="235" spans="1:15" x14ac:dyDescent="0.25">
      <c r="A235" s="20">
        <v>43490</v>
      </c>
      <c r="B235" s="9">
        <v>450</v>
      </c>
      <c r="C235" t="s">
        <v>27</v>
      </c>
      <c r="D235">
        <f t="shared" si="31"/>
        <v>450</v>
      </c>
      <c r="E235" s="24">
        <f t="shared" si="27"/>
        <v>99.95</v>
      </c>
      <c r="F235" s="24">
        <f t="shared" si="28"/>
        <v>99.91</v>
      </c>
      <c r="G235" s="1">
        <f t="shared" si="29"/>
        <v>43021</v>
      </c>
      <c r="H235" s="1">
        <f t="shared" si="30"/>
        <v>43567</v>
      </c>
      <c r="I235" s="24">
        <f t="shared" si="32"/>
        <v>102.7945205479452</v>
      </c>
      <c r="J235" s="24">
        <f t="shared" si="33"/>
        <v>1280.0342465753374</v>
      </c>
      <c r="K235">
        <f>SUM($D$2:D235)</f>
        <v>890</v>
      </c>
      <c r="L235" s="24">
        <f>SUM($J$2:J235)</f>
        <v>-61173.71369863017</v>
      </c>
      <c r="M235" s="24">
        <f t="shared" si="34"/>
        <v>0</v>
      </c>
      <c r="N235" s="24">
        <f t="shared" si="35"/>
        <v>1200.3877833904703</v>
      </c>
      <c r="O235" s="24">
        <f>SUM($N$2:N235)</f>
        <v>-61111.321638318652</v>
      </c>
    </row>
    <row r="236" spans="1:15" x14ac:dyDescent="0.25">
      <c r="A236" s="20">
        <v>43494</v>
      </c>
      <c r="B236" s="9">
        <v>310</v>
      </c>
      <c r="C236" t="s">
        <v>28</v>
      </c>
      <c r="D236">
        <f t="shared" si="31"/>
        <v>-310</v>
      </c>
      <c r="E236" s="24">
        <f t="shared" si="27"/>
        <v>99.97</v>
      </c>
      <c r="F236" s="24">
        <f t="shared" si="28"/>
        <v>99.99</v>
      </c>
      <c r="G236" s="1">
        <f t="shared" si="29"/>
        <v>43021</v>
      </c>
      <c r="H236" s="1">
        <f t="shared" si="30"/>
        <v>43567</v>
      </c>
      <c r="I236" s="24">
        <f t="shared" si="32"/>
        <v>103.67123287671231</v>
      </c>
      <c r="J236" s="24">
        <f t="shared" si="33"/>
        <v>-1141.1821917808177</v>
      </c>
      <c r="K236">
        <f>SUM($D$2:D236)</f>
        <v>580</v>
      </c>
      <c r="L236" s="24">
        <f>SUM($J$2:J236)</f>
        <v>-62314.89589041099</v>
      </c>
      <c r="M236" s="24">
        <f t="shared" si="34"/>
        <v>0</v>
      </c>
      <c r="N236" s="24">
        <f t="shared" si="35"/>
        <v>-1069.5892031257467</v>
      </c>
      <c r="O236" s="24">
        <f>SUM($N$2:N236)</f>
        <v>-62180.910841444398</v>
      </c>
    </row>
    <row r="237" spans="1:15" x14ac:dyDescent="0.25">
      <c r="A237" s="20">
        <v>43497</v>
      </c>
      <c r="B237" s="9">
        <v>460</v>
      </c>
      <c r="C237" t="s">
        <v>28</v>
      </c>
      <c r="D237">
        <f t="shared" si="31"/>
        <v>-460</v>
      </c>
      <c r="E237" s="24">
        <f t="shared" si="27"/>
        <v>99.97</v>
      </c>
      <c r="F237" s="24">
        <f t="shared" si="28"/>
        <v>100</v>
      </c>
      <c r="G237" s="1">
        <f t="shared" si="29"/>
        <v>43021</v>
      </c>
      <c r="H237" s="1">
        <f t="shared" si="30"/>
        <v>43567</v>
      </c>
      <c r="I237" s="24">
        <f t="shared" si="32"/>
        <v>104.32876712328768</v>
      </c>
      <c r="J237" s="24">
        <f t="shared" si="33"/>
        <v>-1991.2328767123311</v>
      </c>
      <c r="K237">
        <f>SUM($D$2:D237)</f>
        <v>120</v>
      </c>
      <c r="L237" s="24">
        <f>SUM($J$2:J237)</f>
        <v>-64306.128767123322</v>
      </c>
      <c r="M237" s="24">
        <f t="shared" si="34"/>
        <v>0</v>
      </c>
      <c r="N237" s="24">
        <f t="shared" si="35"/>
        <v>-1865.5445030208234</v>
      </c>
      <c r="O237" s="24">
        <f>SUM($N$2:N237)</f>
        <v>-64046.455344465219</v>
      </c>
    </row>
    <row r="238" spans="1:15" x14ac:dyDescent="0.25">
      <c r="A238" s="20">
        <v>43501</v>
      </c>
      <c r="B238" s="9">
        <v>0</v>
      </c>
      <c r="C238" t="s">
        <v>27</v>
      </c>
      <c r="D238">
        <f t="shared" si="31"/>
        <v>0</v>
      </c>
      <c r="E238" s="24">
        <f t="shared" si="27"/>
        <v>99.9</v>
      </c>
      <c r="F238" s="24">
        <f t="shared" si="28"/>
        <v>99.91</v>
      </c>
      <c r="G238" s="1">
        <f t="shared" si="29"/>
        <v>43021</v>
      </c>
      <c r="H238" s="1">
        <f t="shared" si="30"/>
        <v>43567</v>
      </c>
      <c r="I238" s="24">
        <f t="shared" si="32"/>
        <v>105.20547945205479</v>
      </c>
      <c r="J238" s="24">
        <f t="shared" si="33"/>
        <v>0</v>
      </c>
      <c r="K238">
        <f>SUM($D$2:D238)</f>
        <v>120</v>
      </c>
      <c r="L238" s="24">
        <f>SUM($J$2:J238)</f>
        <v>-64306.128767123322</v>
      </c>
      <c r="M238" s="24">
        <f t="shared" si="34"/>
        <v>0</v>
      </c>
      <c r="N238" s="24">
        <f t="shared" si="35"/>
        <v>0</v>
      </c>
      <c r="O238" s="24">
        <f>SUM($N$2:N238)</f>
        <v>-64046.455344465219</v>
      </c>
    </row>
    <row r="239" spans="1:15" x14ac:dyDescent="0.25">
      <c r="A239" s="20">
        <v>43501</v>
      </c>
      <c r="B239" s="9">
        <v>560</v>
      </c>
      <c r="C239" t="s">
        <v>27</v>
      </c>
      <c r="D239">
        <f t="shared" si="31"/>
        <v>560</v>
      </c>
      <c r="E239" s="24">
        <f t="shared" si="27"/>
        <v>99.9</v>
      </c>
      <c r="F239" s="24">
        <f t="shared" si="28"/>
        <v>99.91</v>
      </c>
      <c r="G239" s="1">
        <f t="shared" si="29"/>
        <v>43021</v>
      </c>
      <c r="H239" s="1">
        <f t="shared" si="30"/>
        <v>43567</v>
      </c>
      <c r="I239" s="24">
        <f t="shared" si="32"/>
        <v>105.20547945205479</v>
      </c>
      <c r="J239" s="24">
        <f t="shared" si="33"/>
        <v>2971.0684931506785</v>
      </c>
      <c r="K239">
        <f>SUM($D$2:D239)</f>
        <v>680</v>
      </c>
      <c r="L239" s="24">
        <f>SUM($J$2:J239)</f>
        <v>-61335.060273972646</v>
      </c>
      <c r="M239" s="24">
        <f t="shared" si="34"/>
        <v>0</v>
      </c>
      <c r="N239" s="24">
        <f t="shared" si="35"/>
        <v>2782.0073311600063</v>
      </c>
      <c r="O239" s="24">
        <f>SUM($N$2:N239)</f>
        <v>-61264.448013305213</v>
      </c>
    </row>
    <row r="240" spans="1:15" x14ac:dyDescent="0.25">
      <c r="A240" s="20">
        <v>43503</v>
      </c>
      <c r="B240" s="9">
        <v>500</v>
      </c>
      <c r="C240" t="s">
        <v>28</v>
      </c>
      <c r="D240">
        <f t="shared" si="31"/>
        <v>-500</v>
      </c>
      <c r="E240" s="24">
        <f t="shared" si="27"/>
        <v>100</v>
      </c>
      <c r="F240" s="24">
        <f t="shared" si="28"/>
        <v>100</v>
      </c>
      <c r="G240" s="1">
        <f t="shared" si="29"/>
        <v>43021</v>
      </c>
      <c r="H240" s="1">
        <f t="shared" si="30"/>
        <v>43567</v>
      </c>
      <c r="I240" s="24">
        <f t="shared" si="32"/>
        <v>105.64383561643835</v>
      </c>
      <c r="J240" s="24">
        <f t="shared" si="33"/>
        <v>-2821.9178082191761</v>
      </c>
      <c r="K240">
        <f>SUM($D$2:D240)</f>
        <v>180</v>
      </c>
      <c r="L240" s="24">
        <f>SUM($J$2:J240)</f>
        <v>-64156.978082191825</v>
      </c>
      <c r="M240" s="24">
        <f t="shared" si="34"/>
        <v>0</v>
      </c>
      <c r="N240" s="24">
        <f t="shared" si="35"/>
        <v>-2641.6239282725924</v>
      </c>
      <c r="O240" s="24">
        <f>SUM($N$2:N240)</f>
        <v>-63906.071941577808</v>
      </c>
    </row>
    <row r="241" spans="1:15" x14ac:dyDescent="0.25">
      <c r="A241" s="20">
        <v>43509</v>
      </c>
      <c r="B241" s="9">
        <v>450</v>
      </c>
      <c r="C241" t="s">
        <v>27</v>
      </c>
      <c r="D241">
        <f t="shared" si="31"/>
        <v>450</v>
      </c>
      <c r="E241" s="24">
        <f t="shared" si="27"/>
        <v>99.99</v>
      </c>
      <c r="F241" s="24">
        <f t="shared" si="28"/>
        <v>99.99</v>
      </c>
      <c r="G241" s="1">
        <f t="shared" si="29"/>
        <v>43021</v>
      </c>
      <c r="H241" s="1">
        <f t="shared" si="30"/>
        <v>43567</v>
      </c>
      <c r="I241" s="24">
        <f t="shared" si="32"/>
        <v>106.95890410958906</v>
      </c>
      <c r="J241" s="24">
        <f t="shared" si="33"/>
        <v>3136.0068493150775</v>
      </c>
      <c r="K241">
        <f>SUM($D$2:D241)</f>
        <v>630</v>
      </c>
      <c r="L241" s="24">
        <f>SUM($J$2:J241)</f>
        <v>-61020.971232876749</v>
      </c>
      <c r="M241" s="24">
        <f t="shared" si="34"/>
        <v>0</v>
      </c>
      <c r="N241" s="24">
        <f t="shared" si="35"/>
        <v>2933.2339448726698</v>
      </c>
      <c r="O241" s="24">
        <f>SUM($N$2:N241)</f>
        <v>-60972.837996705137</v>
      </c>
    </row>
    <row r="242" spans="1:15" x14ac:dyDescent="0.25">
      <c r="A242" s="20">
        <v>43511</v>
      </c>
      <c r="B242" s="9">
        <v>600</v>
      </c>
      <c r="C242" t="s">
        <v>28</v>
      </c>
      <c r="D242">
        <f t="shared" si="31"/>
        <v>-600</v>
      </c>
      <c r="E242" s="24">
        <f t="shared" si="27"/>
        <v>99.81</v>
      </c>
      <c r="F242" s="24">
        <f t="shared" si="28"/>
        <v>100</v>
      </c>
      <c r="G242" s="1">
        <f t="shared" si="29"/>
        <v>43021</v>
      </c>
      <c r="H242" s="1">
        <f t="shared" si="30"/>
        <v>43567</v>
      </c>
      <c r="I242" s="24">
        <f t="shared" si="32"/>
        <v>107.39726027397261</v>
      </c>
      <c r="J242" s="24">
        <f t="shared" si="33"/>
        <v>-4438.3561643835637</v>
      </c>
      <c r="K242">
        <f>SUM($D$2:D242)</f>
        <v>30</v>
      </c>
      <c r="L242" s="24">
        <f>SUM($J$2:J242)</f>
        <v>-65459.327397260313</v>
      </c>
      <c r="M242" s="24">
        <f t="shared" si="34"/>
        <v>0</v>
      </c>
      <c r="N242" s="24">
        <f t="shared" si="35"/>
        <v>-4150.2367634061075</v>
      </c>
      <c r="O242" s="24">
        <f>SUM($N$2:N242)</f>
        <v>-65123.074760111245</v>
      </c>
    </row>
    <row r="243" spans="1:15" x14ac:dyDescent="0.25">
      <c r="A243" s="20">
        <v>43511</v>
      </c>
      <c r="B243" s="9">
        <v>120</v>
      </c>
      <c r="C243" t="s">
        <v>27</v>
      </c>
      <c r="D243">
        <f t="shared" si="31"/>
        <v>120</v>
      </c>
      <c r="E243" s="24">
        <f t="shared" si="27"/>
        <v>99.81</v>
      </c>
      <c r="F243" s="24">
        <f t="shared" si="28"/>
        <v>100</v>
      </c>
      <c r="G243" s="1">
        <f t="shared" si="29"/>
        <v>43021</v>
      </c>
      <c r="H243" s="1">
        <f t="shared" si="30"/>
        <v>43567</v>
      </c>
      <c r="I243" s="24">
        <f t="shared" si="32"/>
        <v>107.39726027397261</v>
      </c>
      <c r="J243" s="24">
        <f t="shared" si="33"/>
        <v>910.47123287671241</v>
      </c>
      <c r="K243">
        <f>SUM($D$2:D243)</f>
        <v>150</v>
      </c>
      <c r="L243" s="24">
        <f>SUM($J$2:J243)</f>
        <v>-64548.8561643836</v>
      </c>
      <c r="M243" s="24">
        <f t="shared" si="34"/>
        <v>0</v>
      </c>
      <c r="N243" s="24">
        <f t="shared" si="35"/>
        <v>851.3672726473111</v>
      </c>
      <c r="O243" s="24">
        <f>SUM($N$2:N243)</f>
        <v>-64271.707487463937</v>
      </c>
    </row>
    <row r="244" spans="1:15" x14ac:dyDescent="0.25">
      <c r="A244" s="20">
        <v>43518</v>
      </c>
      <c r="B244" s="9">
        <v>590</v>
      </c>
      <c r="C244" t="s">
        <v>27</v>
      </c>
      <c r="D244">
        <f t="shared" si="31"/>
        <v>590</v>
      </c>
      <c r="E244" s="24">
        <f t="shared" si="27"/>
        <v>100</v>
      </c>
      <c r="F244" s="24">
        <f t="shared" si="28"/>
        <v>100</v>
      </c>
      <c r="G244" s="1">
        <f t="shared" si="29"/>
        <v>43021</v>
      </c>
      <c r="H244" s="1">
        <f t="shared" si="30"/>
        <v>43567</v>
      </c>
      <c r="I244" s="24">
        <f t="shared" si="32"/>
        <v>108.93150684931507</v>
      </c>
      <c r="J244" s="24">
        <f t="shared" si="33"/>
        <v>5269.5890410958918</v>
      </c>
      <c r="K244">
        <f>SUM($D$2:D244)</f>
        <v>740</v>
      </c>
      <c r="L244" s="24">
        <f>SUM($J$2:J244)</f>
        <v>-59279.267123287711</v>
      </c>
      <c r="M244" s="24">
        <f t="shared" si="34"/>
        <v>0</v>
      </c>
      <c r="N244" s="24">
        <f t="shared" si="35"/>
        <v>4922.7870793263319</v>
      </c>
      <c r="O244" s="24">
        <f>SUM($N$2:N244)</f>
        <v>-59348.920408137608</v>
      </c>
    </row>
    <row r="245" spans="1:15" x14ac:dyDescent="0.25">
      <c r="A245" s="20">
        <v>43518</v>
      </c>
      <c r="B245" s="9">
        <v>20</v>
      </c>
      <c r="C245" t="s">
        <v>28</v>
      </c>
      <c r="D245">
        <f t="shared" si="31"/>
        <v>-20</v>
      </c>
      <c r="E245" s="24">
        <f t="shared" si="27"/>
        <v>100</v>
      </c>
      <c r="F245" s="24">
        <f t="shared" si="28"/>
        <v>100</v>
      </c>
      <c r="G245" s="1">
        <f t="shared" si="29"/>
        <v>43021</v>
      </c>
      <c r="H245" s="1">
        <f t="shared" si="30"/>
        <v>43567</v>
      </c>
      <c r="I245" s="24">
        <f t="shared" si="32"/>
        <v>108.93150684931507</v>
      </c>
      <c r="J245" s="24">
        <f t="shared" si="33"/>
        <v>-178.63013698630141</v>
      </c>
      <c r="K245">
        <f>SUM($D$2:D245)</f>
        <v>720</v>
      </c>
      <c r="L245" s="24">
        <f>SUM($J$2:J245)</f>
        <v>-59457.89726027401</v>
      </c>
      <c r="M245" s="24">
        <f t="shared" si="34"/>
        <v>0</v>
      </c>
      <c r="N245" s="24">
        <f t="shared" si="35"/>
        <v>-166.87413828224854</v>
      </c>
      <c r="O245" s="24">
        <f>SUM($N$2:N245)</f>
        <v>-59515.794546419856</v>
      </c>
    </row>
    <row r="246" spans="1:15" x14ac:dyDescent="0.25">
      <c r="A246" s="20">
        <v>43525</v>
      </c>
      <c r="B246" s="9">
        <v>510</v>
      </c>
      <c r="C246" t="s">
        <v>27</v>
      </c>
      <c r="D246">
        <f t="shared" si="31"/>
        <v>510</v>
      </c>
      <c r="E246" s="24">
        <f t="shared" si="27"/>
        <v>100</v>
      </c>
      <c r="F246" s="24">
        <f t="shared" si="28"/>
        <v>100</v>
      </c>
      <c r="G246" s="1">
        <f t="shared" si="29"/>
        <v>43021</v>
      </c>
      <c r="H246" s="1">
        <f t="shared" si="30"/>
        <v>43567</v>
      </c>
      <c r="I246" s="24">
        <f t="shared" si="32"/>
        <v>110.46575342465755</v>
      </c>
      <c r="J246" s="24">
        <f t="shared" si="33"/>
        <v>5337.5342465753502</v>
      </c>
      <c r="K246">
        <f>SUM($D$2:D246)</f>
        <v>1230</v>
      </c>
      <c r="L246" s="24">
        <f>SUM($J$2:J246)</f>
        <v>-54120.363013698661</v>
      </c>
      <c r="M246" s="24">
        <f t="shared" si="34"/>
        <v>0</v>
      </c>
      <c r="N246" s="24">
        <f t="shared" si="35"/>
        <v>4981.4819509204408</v>
      </c>
      <c r="O246" s="24">
        <f>SUM($N$2:N246)</f>
        <v>-54534.312595499418</v>
      </c>
    </row>
    <row r="247" spans="1:15" x14ac:dyDescent="0.25">
      <c r="A247" s="20">
        <v>43525</v>
      </c>
      <c r="B247" s="9">
        <v>1020</v>
      </c>
      <c r="C247" t="s">
        <v>28</v>
      </c>
      <c r="D247">
        <f t="shared" si="31"/>
        <v>-1020</v>
      </c>
      <c r="E247" s="24">
        <f t="shared" si="27"/>
        <v>100</v>
      </c>
      <c r="F247" s="24">
        <f t="shared" si="28"/>
        <v>100</v>
      </c>
      <c r="G247" s="1">
        <f t="shared" si="29"/>
        <v>43021</v>
      </c>
      <c r="H247" s="1">
        <f t="shared" si="30"/>
        <v>43567</v>
      </c>
      <c r="I247" s="24">
        <f t="shared" si="32"/>
        <v>110.46575342465755</v>
      </c>
      <c r="J247" s="24">
        <f t="shared" si="33"/>
        <v>-10675.0684931507</v>
      </c>
      <c r="K247">
        <f>SUM($D$2:D247)</f>
        <v>210</v>
      </c>
      <c r="L247" s="24">
        <f>SUM($J$2:J247)</f>
        <v>-64795.43150684936</v>
      </c>
      <c r="M247" s="24">
        <f t="shared" si="34"/>
        <v>0</v>
      </c>
      <c r="N247" s="24">
        <f t="shared" si="35"/>
        <v>-9962.9639018408816</v>
      </c>
      <c r="O247" s="24">
        <f>SUM($N$2:N247)</f>
        <v>-64497.276497340295</v>
      </c>
    </row>
    <row r="248" spans="1:15" x14ac:dyDescent="0.25">
      <c r="A248" s="20">
        <v>43530</v>
      </c>
      <c r="B248" s="9">
        <v>650</v>
      </c>
      <c r="C248" t="s">
        <v>27</v>
      </c>
      <c r="D248">
        <f t="shared" si="31"/>
        <v>650</v>
      </c>
      <c r="E248" s="24">
        <f t="shared" si="27"/>
        <v>100</v>
      </c>
      <c r="F248" s="24">
        <f t="shared" si="28"/>
        <v>99.98</v>
      </c>
      <c r="G248" s="1">
        <f t="shared" si="29"/>
        <v>43021</v>
      </c>
      <c r="H248" s="1">
        <f t="shared" si="30"/>
        <v>43567</v>
      </c>
      <c r="I248" s="24">
        <f t="shared" si="32"/>
        <v>111.56164383561644</v>
      </c>
      <c r="J248" s="24">
        <f t="shared" si="33"/>
        <v>7515.0684931506839</v>
      </c>
      <c r="K248">
        <f>SUM($D$2:D248)</f>
        <v>860</v>
      </c>
      <c r="L248" s="24">
        <f>SUM($J$2:J248)</f>
        <v>-57280.363013698676</v>
      </c>
      <c r="M248" s="24">
        <f t="shared" si="34"/>
        <v>0</v>
      </c>
      <c r="N248" s="24">
        <f t="shared" si="35"/>
        <v>7008.9568790749145</v>
      </c>
      <c r="O248" s="24">
        <f>SUM($N$2:N248)</f>
        <v>-57488.319618265377</v>
      </c>
    </row>
    <row r="249" spans="1:15" x14ac:dyDescent="0.25">
      <c r="A249" s="20">
        <v>43531</v>
      </c>
      <c r="B249" s="9">
        <v>410</v>
      </c>
      <c r="C249" t="s">
        <v>28</v>
      </c>
      <c r="D249">
        <f t="shared" si="31"/>
        <v>-410</v>
      </c>
      <c r="E249" s="24">
        <f t="shared" si="27"/>
        <v>99.98</v>
      </c>
      <c r="F249" s="24">
        <f t="shared" si="28"/>
        <v>99.99</v>
      </c>
      <c r="G249" s="1">
        <f t="shared" si="29"/>
        <v>43021</v>
      </c>
      <c r="H249" s="1">
        <f t="shared" si="30"/>
        <v>43567</v>
      </c>
      <c r="I249" s="24">
        <f t="shared" si="32"/>
        <v>111.78082191780823</v>
      </c>
      <c r="J249" s="24">
        <f t="shared" si="33"/>
        <v>-4834.2369863013746</v>
      </c>
      <c r="K249">
        <f>SUM($D$2:D249)</f>
        <v>450</v>
      </c>
      <c r="L249" s="24">
        <f>SUM($J$2:J249)</f>
        <v>-62114.600000000049</v>
      </c>
      <c r="M249" s="24">
        <f t="shared" si="34"/>
        <v>0</v>
      </c>
      <c r="N249" s="24">
        <f t="shared" si="35"/>
        <v>-4508.0517557028388</v>
      </c>
      <c r="O249" s="24">
        <f>SUM($N$2:N249)</f>
        <v>-61996.371373968213</v>
      </c>
    </row>
    <row r="250" spans="1:15" x14ac:dyDescent="0.25">
      <c r="A250" s="20">
        <v>43538</v>
      </c>
      <c r="B250" s="9">
        <v>350</v>
      </c>
      <c r="C250" t="s">
        <v>28</v>
      </c>
      <c r="D250">
        <f t="shared" si="31"/>
        <v>-350</v>
      </c>
      <c r="E250" s="24">
        <f t="shared" si="27"/>
        <v>99.99</v>
      </c>
      <c r="F250" s="24">
        <f t="shared" si="28"/>
        <v>100</v>
      </c>
      <c r="G250" s="1">
        <f t="shared" si="29"/>
        <v>43021</v>
      </c>
      <c r="H250" s="1">
        <f t="shared" si="30"/>
        <v>43567</v>
      </c>
      <c r="I250" s="24">
        <f t="shared" si="32"/>
        <v>113.31506849315069</v>
      </c>
      <c r="J250" s="24">
        <f t="shared" si="33"/>
        <v>-4660.2739726027412</v>
      </c>
      <c r="K250">
        <f>SUM($D$2:D250)</f>
        <v>100</v>
      </c>
      <c r="L250" s="24">
        <f>SUM($J$2:J250)</f>
        <v>-66774.873972602785</v>
      </c>
      <c r="M250" s="24">
        <f t="shared" si="34"/>
        <v>0</v>
      </c>
      <c r="N250" s="24">
        <f t="shared" si="35"/>
        <v>-4341.6617710374439</v>
      </c>
      <c r="O250" s="24">
        <f>SUM($N$2:N250)</f>
        <v>-66338.033145005655</v>
      </c>
    </row>
    <row r="251" spans="1:15" x14ac:dyDescent="0.25">
      <c r="A251" s="20">
        <v>43539</v>
      </c>
      <c r="B251" s="9">
        <v>40</v>
      </c>
      <c r="C251" t="s">
        <v>28</v>
      </c>
      <c r="D251">
        <f t="shared" si="31"/>
        <v>-40</v>
      </c>
      <c r="E251" s="24">
        <f t="shared" si="27"/>
        <v>100.1</v>
      </c>
      <c r="F251" s="24">
        <f t="shared" si="28"/>
        <v>100</v>
      </c>
      <c r="G251" s="1">
        <f t="shared" si="29"/>
        <v>43021</v>
      </c>
      <c r="H251" s="1">
        <f t="shared" si="30"/>
        <v>43567</v>
      </c>
      <c r="I251" s="24">
        <f t="shared" si="32"/>
        <v>113.53424657534246</v>
      </c>
      <c r="J251" s="24">
        <f t="shared" si="33"/>
        <v>-541.36986301369859</v>
      </c>
      <c r="K251">
        <f>SUM($D$2:D251)</f>
        <v>60</v>
      </c>
      <c r="L251" s="24">
        <f>SUM($J$2:J251)</f>
        <v>-67316.243835616478</v>
      </c>
      <c r="M251" s="24">
        <f t="shared" si="34"/>
        <v>0</v>
      </c>
      <c r="N251" s="24">
        <f t="shared" si="35"/>
        <v>-504.28857131794172</v>
      </c>
      <c r="O251" s="24">
        <f>SUM($N$2:N251)</f>
        <v>-66842.321716323597</v>
      </c>
    </row>
    <row r="252" spans="1:15" x14ac:dyDescent="0.25">
      <c r="A252" s="20">
        <v>43542</v>
      </c>
      <c r="B252" s="9">
        <v>130</v>
      </c>
      <c r="C252" t="s">
        <v>27</v>
      </c>
      <c r="D252">
        <f t="shared" si="31"/>
        <v>130</v>
      </c>
      <c r="E252" s="24">
        <f t="shared" si="27"/>
        <v>99.95</v>
      </c>
      <c r="F252" s="24">
        <f t="shared" si="28"/>
        <v>99.99</v>
      </c>
      <c r="G252" s="1">
        <f t="shared" si="29"/>
        <v>43021</v>
      </c>
      <c r="H252" s="1">
        <f t="shared" si="30"/>
        <v>43567</v>
      </c>
      <c r="I252" s="24">
        <f t="shared" si="32"/>
        <v>114.19178082191782</v>
      </c>
      <c r="J252" s="24">
        <f t="shared" si="33"/>
        <v>1851.4315068493158</v>
      </c>
      <c r="K252">
        <f>SUM($D$2:D252)</f>
        <v>190</v>
      </c>
      <c r="L252" s="24">
        <f>SUM($J$2:J252)</f>
        <v>-65464.812328767162</v>
      </c>
      <c r="M252" s="24">
        <f t="shared" si="34"/>
        <v>0</v>
      </c>
      <c r="N252" s="24">
        <f t="shared" si="35"/>
        <v>1723.9085959473064</v>
      </c>
      <c r="O252" s="24">
        <f>SUM($N$2:N252)</f>
        <v>-65118.413120376288</v>
      </c>
    </row>
    <row r="253" spans="1:15" x14ac:dyDescent="0.25">
      <c r="A253" s="20">
        <v>43544</v>
      </c>
      <c r="B253" s="9">
        <v>300</v>
      </c>
      <c r="C253" t="s">
        <v>27</v>
      </c>
      <c r="D253">
        <f t="shared" si="31"/>
        <v>300</v>
      </c>
      <c r="E253" s="24">
        <f t="shared" si="27"/>
        <v>100</v>
      </c>
      <c r="F253" s="24">
        <f t="shared" si="28"/>
        <v>99.98</v>
      </c>
      <c r="G253" s="1">
        <f t="shared" si="29"/>
        <v>43021</v>
      </c>
      <c r="H253" s="1">
        <f t="shared" si="30"/>
        <v>43567</v>
      </c>
      <c r="I253" s="24">
        <f t="shared" si="32"/>
        <v>114.63013698630137</v>
      </c>
      <c r="J253" s="24">
        <f t="shared" si="33"/>
        <v>4389.0410958904095</v>
      </c>
      <c r="K253">
        <f>SUM($D$2:D253)</f>
        <v>490</v>
      </c>
      <c r="L253" s="24">
        <f>SUM($J$2:J253)</f>
        <v>-61075.771232876752</v>
      </c>
      <c r="M253" s="24">
        <f t="shared" si="34"/>
        <v>0</v>
      </c>
      <c r="N253" s="24">
        <f t="shared" si="35"/>
        <v>4085.6132730821519</v>
      </c>
      <c r="O253" s="24">
        <f>SUM($N$2:N253)</f>
        <v>-61032.79984729414</v>
      </c>
    </row>
    <row r="254" spans="1:15" x14ac:dyDescent="0.25">
      <c r="A254" s="20">
        <v>43546</v>
      </c>
      <c r="B254" s="9">
        <v>570</v>
      </c>
      <c r="C254" t="s">
        <v>27</v>
      </c>
      <c r="D254">
        <f t="shared" si="31"/>
        <v>570</v>
      </c>
      <c r="E254" s="24">
        <f t="shared" si="27"/>
        <v>99.97</v>
      </c>
      <c r="F254" s="24">
        <f t="shared" si="28"/>
        <v>99.98</v>
      </c>
      <c r="G254" s="1">
        <f t="shared" si="29"/>
        <v>43021</v>
      </c>
      <c r="H254" s="1">
        <f t="shared" si="30"/>
        <v>43567</v>
      </c>
      <c r="I254" s="24">
        <f t="shared" si="32"/>
        <v>115.06849315068493</v>
      </c>
      <c r="J254" s="24">
        <f t="shared" si="33"/>
        <v>8606.1410958904107</v>
      </c>
      <c r="K254">
        <f>SUM($D$2:D254)</f>
        <v>1060</v>
      </c>
      <c r="L254" s="24">
        <f>SUM($J$2:J254)</f>
        <v>-52469.630136986343</v>
      </c>
      <c r="M254" s="24">
        <f t="shared" si="34"/>
        <v>0</v>
      </c>
      <c r="N254" s="24">
        <f t="shared" si="35"/>
        <v>8008.9778728397032</v>
      </c>
      <c r="O254" s="24">
        <f>SUM($N$2:N254)</f>
        <v>-53023.821974454433</v>
      </c>
    </row>
    <row r="255" spans="1:15" x14ac:dyDescent="0.25">
      <c r="A255" s="20">
        <v>43550</v>
      </c>
      <c r="B255" s="9">
        <v>40</v>
      </c>
      <c r="C255" t="s">
        <v>27</v>
      </c>
      <c r="D255">
        <f t="shared" si="31"/>
        <v>40</v>
      </c>
      <c r="E255" s="24">
        <f t="shared" si="27"/>
        <v>99.98</v>
      </c>
      <c r="F255" s="24">
        <f t="shared" si="28"/>
        <v>99.77</v>
      </c>
      <c r="G255" s="1">
        <f t="shared" si="29"/>
        <v>43021</v>
      </c>
      <c r="H255" s="1">
        <f t="shared" si="30"/>
        <v>43567</v>
      </c>
      <c r="I255" s="24">
        <f t="shared" si="32"/>
        <v>115.94520547945206</v>
      </c>
      <c r="J255" s="24">
        <f t="shared" si="33"/>
        <v>638.60821917808209</v>
      </c>
      <c r="K255">
        <f>SUM($D$2:D255)</f>
        <v>1100</v>
      </c>
      <c r="L255" s="24">
        <f>SUM($J$2:J255)</f>
        <v>-51831.021917808263</v>
      </c>
      <c r="M255" s="24">
        <f t="shared" si="34"/>
        <v>0</v>
      </c>
      <c r="N255" s="24">
        <f t="shared" si="35"/>
        <v>593.97091905720833</v>
      </c>
      <c r="O255" s="24">
        <f>SUM($N$2:N255)</f>
        <v>-52429.851055397223</v>
      </c>
    </row>
    <row r="256" spans="1:15" x14ac:dyDescent="0.25">
      <c r="A256" s="20">
        <v>43551</v>
      </c>
      <c r="B256" s="9">
        <v>300</v>
      </c>
      <c r="C256" t="s">
        <v>28</v>
      </c>
      <c r="D256">
        <f t="shared" si="31"/>
        <v>-300</v>
      </c>
      <c r="E256" s="24">
        <f t="shared" si="27"/>
        <v>98.78</v>
      </c>
      <c r="F256" s="24">
        <f t="shared" si="28"/>
        <v>99.95</v>
      </c>
      <c r="G256" s="1">
        <f t="shared" si="29"/>
        <v>43021</v>
      </c>
      <c r="H256" s="1">
        <f t="shared" si="30"/>
        <v>43567</v>
      </c>
      <c r="I256" s="24">
        <f t="shared" si="32"/>
        <v>116.16438356164385</v>
      </c>
      <c r="J256" s="24">
        <f t="shared" si="33"/>
        <v>-4864.3150684931525</v>
      </c>
      <c r="K256">
        <f>SUM($D$2:D256)</f>
        <v>800</v>
      </c>
      <c r="L256" s="24">
        <f>SUM($J$2:J256)</f>
        <v>-56695.336986301416</v>
      </c>
      <c r="M256" s="24">
        <f t="shared" si="34"/>
        <v>0</v>
      </c>
      <c r="N256" s="24">
        <f t="shared" si="35"/>
        <v>-4523.6905351331652</v>
      </c>
      <c r="O256" s="24">
        <f>SUM($N$2:N256)</f>
        <v>-56953.541590530389</v>
      </c>
    </row>
    <row r="257" spans="1:15" x14ac:dyDescent="0.25">
      <c r="A257" s="20">
        <v>43553</v>
      </c>
      <c r="B257" s="9">
        <v>780</v>
      </c>
      <c r="C257" t="s">
        <v>28</v>
      </c>
      <c r="D257">
        <f t="shared" si="31"/>
        <v>-780</v>
      </c>
      <c r="E257" s="24">
        <f t="shared" si="27"/>
        <v>98.87</v>
      </c>
      <c r="F257" s="24">
        <f t="shared" si="28"/>
        <v>99.99</v>
      </c>
      <c r="G257" s="1">
        <f t="shared" si="29"/>
        <v>43021</v>
      </c>
      <c r="H257" s="1">
        <f t="shared" si="30"/>
        <v>43567</v>
      </c>
      <c r="I257" s="24">
        <f t="shared" si="32"/>
        <v>116.60273972602741</v>
      </c>
      <c r="J257" s="24">
        <f t="shared" si="33"/>
        <v>-12957.936986301384</v>
      </c>
      <c r="K257">
        <f>SUM($D$2:D257)</f>
        <v>20</v>
      </c>
      <c r="L257" s="24">
        <f>SUM($J$2:J257)</f>
        <v>-69653.273972602794</v>
      </c>
      <c r="M257" s="24">
        <f t="shared" si="34"/>
        <v>0</v>
      </c>
      <c r="N257" s="24">
        <f t="shared" si="35"/>
        <v>-12047.254285745661</v>
      </c>
      <c r="O257" s="24">
        <f>SUM($N$2:N257)</f>
        <v>-69000.795876276054</v>
      </c>
    </row>
    <row r="258" spans="1:15" x14ac:dyDescent="0.25">
      <c r="A258" s="20">
        <v>43553</v>
      </c>
      <c r="B258" s="9">
        <v>380</v>
      </c>
      <c r="C258" t="s">
        <v>27</v>
      </c>
      <c r="D258">
        <f t="shared" si="31"/>
        <v>380</v>
      </c>
      <c r="E258" s="24">
        <f t="shared" ref="E258:E321" si="36">VLOOKUP(A258,Котировки,3,0)</f>
        <v>98.87</v>
      </c>
      <c r="F258" s="24">
        <f t="shared" ref="F258:F321" si="37">VLOOKUP(A258,Котировки,6,0)</f>
        <v>99.99</v>
      </c>
      <c r="G258" s="1">
        <f t="shared" ref="G258:G321" si="38">IFERROR(INDEX(Даты_выплат,MATCH(A258,Даты_выплат+1,1)),43021)</f>
        <v>43021</v>
      </c>
      <c r="H258" s="1">
        <f t="shared" ref="H258:H321" si="39">INDEX(выплаты,MATCH(A258,выплаты,-1))</f>
        <v>43567</v>
      </c>
      <c r="I258" s="24">
        <f t="shared" si="32"/>
        <v>116.60273972602741</v>
      </c>
      <c r="J258" s="24">
        <f t="shared" si="33"/>
        <v>6738.4410958904136</v>
      </c>
      <c r="K258">
        <f>SUM($D$2:D258)</f>
        <v>400</v>
      </c>
      <c r="L258" s="24">
        <f>SUM($J$2:J258)</f>
        <v>-62914.832876712382</v>
      </c>
      <c r="M258" s="24">
        <f t="shared" si="34"/>
        <v>0</v>
      </c>
      <c r="N258" s="24">
        <f t="shared" si="35"/>
        <v>6264.8640333357416</v>
      </c>
      <c r="O258" s="24">
        <f>SUM($N$2:N258)</f>
        <v>-62735.931842940314</v>
      </c>
    </row>
    <row r="259" spans="1:15" x14ac:dyDescent="0.25">
      <c r="A259" s="20">
        <v>43557</v>
      </c>
      <c r="B259" s="9">
        <v>220</v>
      </c>
      <c r="C259" t="s">
        <v>27</v>
      </c>
      <c r="D259">
        <f t="shared" ref="D259:D322" si="40">IF(C259="Покупка",B259,-B259)</f>
        <v>220</v>
      </c>
      <c r="E259" s="24">
        <f t="shared" si="36"/>
        <v>99.99</v>
      </c>
      <c r="F259" s="24">
        <f t="shared" si="37"/>
        <v>100</v>
      </c>
      <c r="G259" s="1">
        <f t="shared" si="38"/>
        <v>43021</v>
      </c>
      <c r="H259" s="1">
        <f t="shared" si="39"/>
        <v>43567</v>
      </c>
      <c r="I259" s="24">
        <f t="shared" ref="I259:I322" si="41">(A259-G259)/365*8%*1000</f>
        <v>117.47945205479452</v>
      </c>
      <c r="J259" s="24">
        <f t="shared" ref="J259:J322" si="42">IF(C259="Покупка",B259*(-E259+I259),B259*(F259-I259))</f>
        <v>3847.6794520547955</v>
      </c>
      <c r="K259">
        <f>SUM($D$2:D259)</f>
        <v>620</v>
      </c>
      <c r="L259" s="24">
        <f>SUM($J$2:J259)</f>
        <v>-59067.15342465759</v>
      </c>
      <c r="M259" s="24">
        <f t="shared" ref="M259:M322" si="43">IF(C259="",K259*I259,0)</f>
        <v>0</v>
      </c>
      <c r="N259" s="24">
        <f t="shared" ref="N259:N322" si="44">J259/POWER(1+0.05/365,A259-43021)</f>
        <v>3575.3053959778131</v>
      </c>
      <c r="O259" s="24">
        <f>SUM($N$2:N259)</f>
        <v>-59160.626446962502</v>
      </c>
    </row>
    <row r="260" spans="1:15" x14ac:dyDescent="0.25">
      <c r="A260" s="20">
        <v>43559</v>
      </c>
      <c r="B260" s="9">
        <v>120</v>
      </c>
      <c r="C260" t="s">
        <v>27</v>
      </c>
      <c r="D260">
        <f t="shared" si="40"/>
        <v>120</v>
      </c>
      <c r="E260" s="24">
        <f t="shared" si="36"/>
        <v>99.99</v>
      </c>
      <c r="F260" s="24">
        <f t="shared" si="37"/>
        <v>99.96</v>
      </c>
      <c r="G260" s="1">
        <f t="shared" si="38"/>
        <v>43021</v>
      </c>
      <c r="H260" s="1">
        <f t="shared" si="39"/>
        <v>43567</v>
      </c>
      <c r="I260" s="24">
        <f t="shared" si="41"/>
        <v>117.91780821917808</v>
      </c>
      <c r="J260" s="24">
        <f t="shared" si="42"/>
        <v>2151.3369863013709</v>
      </c>
      <c r="K260">
        <f>SUM($D$2:D260)</f>
        <v>740</v>
      </c>
      <c r="L260" s="24">
        <f>SUM($J$2:J260)</f>
        <v>-56915.816438356218</v>
      </c>
      <c r="M260" s="24">
        <f t="shared" si="43"/>
        <v>0</v>
      </c>
      <c r="N260" s="24">
        <f t="shared" si="44"/>
        <v>1998.4980435621064</v>
      </c>
      <c r="O260" s="24">
        <f>SUM($N$2:N260)</f>
        <v>-57162.128403400398</v>
      </c>
    </row>
    <row r="261" spans="1:15" x14ac:dyDescent="0.25">
      <c r="A261" s="20">
        <v>43559</v>
      </c>
      <c r="B261" s="9">
        <v>600</v>
      </c>
      <c r="C261" t="s">
        <v>28</v>
      </c>
      <c r="D261">
        <f t="shared" si="40"/>
        <v>-600</v>
      </c>
      <c r="E261" s="24">
        <f t="shared" si="36"/>
        <v>99.99</v>
      </c>
      <c r="F261" s="24">
        <f t="shared" si="37"/>
        <v>99.96</v>
      </c>
      <c r="G261" s="1">
        <f t="shared" si="38"/>
        <v>43021</v>
      </c>
      <c r="H261" s="1">
        <f t="shared" si="39"/>
        <v>43567</v>
      </c>
      <c r="I261" s="24">
        <f t="shared" si="41"/>
        <v>117.91780821917808</v>
      </c>
      <c r="J261" s="24">
        <f t="shared" si="42"/>
        <v>-10774.684931506854</v>
      </c>
      <c r="K261">
        <f>SUM($D$2:D261)</f>
        <v>140</v>
      </c>
      <c r="L261" s="24">
        <f>SUM($J$2:J261)</f>
        <v>-67690.501369863079</v>
      </c>
      <c r="M261" s="24">
        <f t="shared" si="43"/>
        <v>0</v>
      </c>
      <c r="N261" s="24">
        <f t="shared" si="44"/>
        <v>-10009.211431183043</v>
      </c>
      <c r="O261" s="24">
        <f>SUM($N$2:N261)</f>
        <v>-67171.339834583443</v>
      </c>
    </row>
    <row r="262" spans="1:15" x14ac:dyDescent="0.25">
      <c r="A262" s="20">
        <v>43560</v>
      </c>
      <c r="B262" s="9">
        <v>550</v>
      </c>
      <c r="C262" t="s">
        <v>27</v>
      </c>
      <c r="D262">
        <f t="shared" si="40"/>
        <v>550</v>
      </c>
      <c r="E262" s="24">
        <f t="shared" si="36"/>
        <v>98.97</v>
      </c>
      <c r="F262" s="24">
        <f t="shared" si="37"/>
        <v>100</v>
      </c>
      <c r="G262" s="1">
        <f t="shared" si="38"/>
        <v>43021</v>
      </c>
      <c r="H262" s="1">
        <f t="shared" si="39"/>
        <v>43567</v>
      </c>
      <c r="I262" s="24">
        <f t="shared" si="41"/>
        <v>118.13698630136987</v>
      </c>
      <c r="J262" s="24">
        <f t="shared" si="42"/>
        <v>10541.842465753431</v>
      </c>
      <c r="K262">
        <f>SUM($D$2:D262)</f>
        <v>690</v>
      </c>
      <c r="L262" s="24">
        <f>SUM($J$2:J262)</f>
        <v>-57148.658904109645</v>
      </c>
      <c r="M262" s="24">
        <f t="shared" si="43"/>
        <v>0</v>
      </c>
      <c r="N262" s="24">
        <f t="shared" si="44"/>
        <v>9791.5696451591721</v>
      </c>
      <c r="O262" s="24">
        <f>SUM($N$2:N262)</f>
        <v>-57379.770189424271</v>
      </c>
    </row>
    <row r="263" spans="1:15" x14ac:dyDescent="0.25">
      <c r="A263" s="20">
        <v>43560</v>
      </c>
      <c r="B263" s="9">
        <v>570</v>
      </c>
      <c r="C263" t="s">
        <v>28</v>
      </c>
      <c r="D263">
        <f t="shared" si="40"/>
        <v>-570</v>
      </c>
      <c r="E263" s="24">
        <f t="shared" si="36"/>
        <v>98.97</v>
      </c>
      <c r="F263" s="24">
        <f t="shared" si="37"/>
        <v>100</v>
      </c>
      <c r="G263" s="1">
        <f t="shared" si="38"/>
        <v>43021</v>
      </c>
      <c r="H263" s="1">
        <f t="shared" si="39"/>
        <v>43567</v>
      </c>
      <c r="I263" s="24">
        <f t="shared" si="41"/>
        <v>118.13698630136987</v>
      </c>
      <c r="J263" s="24">
        <f t="shared" si="42"/>
        <v>-10338.082191780828</v>
      </c>
      <c r="K263">
        <f>SUM($D$2:D263)</f>
        <v>120</v>
      </c>
      <c r="L263" s="24">
        <f>SUM($J$2:J263)</f>
        <v>-67486.741095890466</v>
      </c>
      <c r="M263" s="24">
        <f t="shared" si="43"/>
        <v>0</v>
      </c>
      <c r="N263" s="24">
        <f t="shared" si="44"/>
        <v>-9602.3111810907794</v>
      </c>
      <c r="O263" s="24">
        <f>SUM($N$2:N263)</f>
        <v>-66982.08137051505</v>
      </c>
    </row>
    <row r="264" spans="1:15" x14ac:dyDescent="0.25">
      <c r="A264" s="20">
        <v>43560</v>
      </c>
      <c r="B264" s="9">
        <v>20</v>
      </c>
      <c r="C264" t="s">
        <v>28</v>
      </c>
      <c r="D264">
        <f t="shared" si="40"/>
        <v>-20</v>
      </c>
      <c r="E264" s="24">
        <f t="shared" si="36"/>
        <v>98.97</v>
      </c>
      <c r="F264" s="24">
        <f t="shared" si="37"/>
        <v>100</v>
      </c>
      <c r="G264" s="1">
        <f t="shared" si="38"/>
        <v>43021</v>
      </c>
      <c r="H264" s="1">
        <f t="shared" si="39"/>
        <v>43567</v>
      </c>
      <c r="I264" s="24">
        <f t="shared" si="41"/>
        <v>118.13698630136987</v>
      </c>
      <c r="J264" s="24">
        <f t="shared" si="42"/>
        <v>-362.73972602739747</v>
      </c>
      <c r="K264">
        <f>SUM($D$2:D264)</f>
        <v>100</v>
      </c>
      <c r="L264" s="24">
        <f>SUM($J$2:J264)</f>
        <v>-67849.480821917867</v>
      </c>
      <c r="M264" s="24">
        <f t="shared" si="43"/>
        <v>0</v>
      </c>
      <c r="N264" s="24">
        <f t="shared" si="44"/>
        <v>-336.92319933651856</v>
      </c>
      <c r="O264" s="24">
        <f>SUM($N$2:N264)</f>
        <v>-67319.004569851575</v>
      </c>
    </row>
    <row r="265" spans="1:15" x14ac:dyDescent="0.25">
      <c r="A265" s="20">
        <v>43564</v>
      </c>
      <c r="B265" s="9">
        <v>10</v>
      </c>
      <c r="C265" t="s">
        <v>27</v>
      </c>
      <c r="D265">
        <f t="shared" si="40"/>
        <v>10</v>
      </c>
      <c r="E265" s="24">
        <f t="shared" si="36"/>
        <v>100</v>
      </c>
      <c r="F265" s="24">
        <f t="shared" si="37"/>
        <v>100</v>
      </c>
      <c r="G265" s="1">
        <f t="shared" si="38"/>
        <v>43021</v>
      </c>
      <c r="H265" s="1">
        <f t="shared" si="39"/>
        <v>43567</v>
      </c>
      <c r="I265" s="24">
        <f t="shared" si="41"/>
        <v>119.01369863013699</v>
      </c>
      <c r="J265" s="24">
        <f t="shared" si="42"/>
        <v>190.13698630136986</v>
      </c>
      <c r="K265">
        <f>SUM($D$2:D265)</f>
        <v>110</v>
      </c>
      <c r="L265" s="24">
        <f>SUM($J$2:J265)</f>
        <v>-67659.343835616499</v>
      </c>
      <c r="M265" s="24">
        <f t="shared" si="43"/>
        <v>0</v>
      </c>
      <c r="N265" s="24">
        <f t="shared" si="44"/>
        <v>176.50802196513118</v>
      </c>
      <c r="O265" s="24">
        <f>SUM($N$2:N265)</f>
        <v>-67142.496547886447</v>
      </c>
    </row>
    <row r="266" spans="1:15" x14ac:dyDescent="0.25">
      <c r="A266" s="20">
        <v>43565</v>
      </c>
      <c r="B266" s="9">
        <v>370</v>
      </c>
      <c r="C266" t="s">
        <v>27</v>
      </c>
      <c r="D266">
        <f t="shared" si="40"/>
        <v>370</v>
      </c>
      <c r="E266" s="24">
        <f t="shared" si="36"/>
        <v>100.08</v>
      </c>
      <c r="F266" s="24">
        <f t="shared" si="37"/>
        <v>100</v>
      </c>
      <c r="G266" s="1">
        <f t="shared" si="38"/>
        <v>43021</v>
      </c>
      <c r="H266" s="1">
        <f t="shared" si="39"/>
        <v>43567</v>
      </c>
      <c r="I266" s="24">
        <f t="shared" si="41"/>
        <v>119.23287671232877</v>
      </c>
      <c r="J266" s="24">
        <f t="shared" si="42"/>
        <v>7086.5643835616474</v>
      </c>
      <c r="K266">
        <f>SUM($D$2:D266)</f>
        <v>480</v>
      </c>
      <c r="L266" s="24">
        <f>SUM($J$2:J266)</f>
        <v>-60572.779452054849</v>
      </c>
      <c r="M266" s="24">
        <f t="shared" si="43"/>
        <v>0</v>
      </c>
      <c r="N266" s="24">
        <f t="shared" si="44"/>
        <v>6577.7004376948134</v>
      </c>
      <c r="O266" s="24">
        <f>SUM($N$2:N266)</f>
        <v>-60564.79611019163</v>
      </c>
    </row>
    <row r="267" spans="1:15" x14ac:dyDescent="0.25">
      <c r="A267" s="20">
        <v>43567</v>
      </c>
      <c r="B267" s="9">
        <v>0</v>
      </c>
      <c r="D267">
        <f t="shared" si="40"/>
        <v>0</v>
      </c>
      <c r="E267" s="24">
        <f t="shared" si="36"/>
        <v>100</v>
      </c>
      <c r="F267" s="24">
        <f t="shared" si="37"/>
        <v>100.16</v>
      </c>
      <c r="G267" s="1">
        <f t="shared" si="38"/>
        <v>43021</v>
      </c>
      <c r="H267" s="1">
        <f t="shared" si="39"/>
        <v>43567</v>
      </c>
      <c r="I267" s="24">
        <f t="shared" si="41"/>
        <v>119.67123287671232</v>
      </c>
      <c r="J267" s="24">
        <f t="shared" si="42"/>
        <v>0</v>
      </c>
      <c r="K267">
        <f>SUM($D$2:D267)</f>
        <v>480</v>
      </c>
      <c r="L267" s="24">
        <f>SUM($J$2:J267)</f>
        <v>-60572.779452054849</v>
      </c>
      <c r="M267" s="24">
        <f t="shared" si="43"/>
        <v>57442.191780821915</v>
      </c>
      <c r="N267" s="24">
        <f t="shared" si="44"/>
        <v>0</v>
      </c>
      <c r="O267" s="24">
        <f>SUM($N$2:N267)</f>
        <v>-60564.79611019163</v>
      </c>
    </row>
    <row r="268" spans="1:15" x14ac:dyDescent="0.25">
      <c r="A268" s="20">
        <v>43570</v>
      </c>
      <c r="B268" s="9">
        <v>670</v>
      </c>
      <c r="C268" t="s">
        <v>27</v>
      </c>
      <c r="D268">
        <f t="shared" si="40"/>
        <v>670</v>
      </c>
      <c r="E268" s="24">
        <f t="shared" si="36"/>
        <v>100.06</v>
      </c>
      <c r="F268" s="24">
        <f t="shared" si="37"/>
        <v>100.15</v>
      </c>
      <c r="G268" s="1">
        <f t="shared" si="38"/>
        <v>43021</v>
      </c>
      <c r="H268" s="1">
        <f t="shared" si="39"/>
        <v>43749</v>
      </c>
      <c r="I268" s="24">
        <f t="shared" si="41"/>
        <v>120.32876712328768</v>
      </c>
      <c r="J268" s="24">
        <f t="shared" si="42"/>
        <v>13580.073972602742</v>
      </c>
      <c r="K268">
        <f>SUM($D$2:D268)</f>
        <v>1150</v>
      </c>
      <c r="L268" s="24">
        <f>SUM($J$2:J268)</f>
        <v>-46992.70547945211</v>
      </c>
      <c r="M268" s="24">
        <f t="shared" si="43"/>
        <v>0</v>
      </c>
      <c r="N268" s="24">
        <f t="shared" si="44"/>
        <v>12596.301516420201</v>
      </c>
      <c r="O268" s="24">
        <f>SUM($N$2:N268)</f>
        <v>-47968.494593771429</v>
      </c>
    </row>
    <row r="269" spans="1:15" x14ac:dyDescent="0.25">
      <c r="A269" s="20">
        <v>43572</v>
      </c>
      <c r="B269" s="9">
        <v>1120</v>
      </c>
      <c r="C269" t="s">
        <v>28</v>
      </c>
      <c r="D269">
        <f t="shared" si="40"/>
        <v>-1120</v>
      </c>
      <c r="E269" s="24">
        <f t="shared" si="36"/>
        <v>100.14</v>
      </c>
      <c r="F269" s="24">
        <f t="shared" si="37"/>
        <v>100.17</v>
      </c>
      <c r="G269" s="1">
        <f t="shared" si="38"/>
        <v>43021</v>
      </c>
      <c r="H269" s="1">
        <f t="shared" si="39"/>
        <v>43749</v>
      </c>
      <c r="I269" s="24">
        <f t="shared" si="41"/>
        <v>120.76712328767123</v>
      </c>
      <c r="J269" s="24">
        <f t="shared" si="42"/>
        <v>-23068.778082191769</v>
      </c>
      <c r="K269">
        <f>SUM($D$2:D269)</f>
        <v>30</v>
      </c>
      <c r="L269" s="24">
        <f>SUM($J$2:J269)</f>
        <v>-70061.48356164388</v>
      </c>
      <c r="M269" s="24">
        <f t="shared" si="43"/>
        <v>0</v>
      </c>
      <c r="N269" s="24">
        <f t="shared" si="44"/>
        <v>-21391.760455021991</v>
      </c>
      <c r="O269" s="24">
        <f>SUM($N$2:N269)</f>
        <v>-69360.25504879342</v>
      </c>
    </row>
    <row r="270" spans="1:15" x14ac:dyDescent="0.25">
      <c r="A270" s="20">
        <v>43574</v>
      </c>
      <c r="B270" s="9">
        <v>510</v>
      </c>
      <c r="C270" t="s">
        <v>27</v>
      </c>
      <c r="D270">
        <f t="shared" si="40"/>
        <v>510</v>
      </c>
      <c r="E270" s="24">
        <f t="shared" si="36"/>
        <v>101.2</v>
      </c>
      <c r="F270" s="24">
        <f t="shared" si="37"/>
        <v>100.29</v>
      </c>
      <c r="G270" s="1">
        <f t="shared" si="38"/>
        <v>43021</v>
      </c>
      <c r="H270" s="1">
        <f t="shared" si="39"/>
        <v>43749</v>
      </c>
      <c r="I270" s="24">
        <f t="shared" si="41"/>
        <v>121.2054794520548</v>
      </c>
      <c r="J270" s="24">
        <f t="shared" si="42"/>
        <v>10202.794520547948</v>
      </c>
      <c r="K270">
        <f>SUM($D$2:D270)</f>
        <v>540</v>
      </c>
      <c r="L270" s="24">
        <f>SUM($J$2:J270)</f>
        <v>-59858.689041095931</v>
      </c>
      <c r="M270" s="24">
        <f t="shared" si="43"/>
        <v>0</v>
      </c>
      <c r="N270" s="24">
        <f t="shared" si="44"/>
        <v>9458.4963178558701</v>
      </c>
      <c r="O270" s="24">
        <f>SUM($N$2:N270)</f>
        <v>-59901.758730937552</v>
      </c>
    </row>
    <row r="271" spans="1:15" x14ac:dyDescent="0.25">
      <c r="A271" s="20">
        <v>43578</v>
      </c>
      <c r="B271" s="9">
        <v>660</v>
      </c>
      <c r="C271" t="s">
        <v>27</v>
      </c>
      <c r="D271">
        <f t="shared" si="40"/>
        <v>660</v>
      </c>
      <c r="E271" s="24">
        <f t="shared" si="36"/>
        <v>101.22</v>
      </c>
      <c r="F271" s="24">
        <f t="shared" si="37"/>
        <v>100.5</v>
      </c>
      <c r="G271" s="1">
        <f t="shared" si="38"/>
        <v>43021</v>
      </c>
      <c r="H271" s="1">
        <f t="shared" si="39"/>
        <v>43749</v>
      </c>
      <c r="I271" s="24">
        <f t="shared" si="41"/>
        <v>122.08219178082193</v>
      </c>
      <c r="J271" s="24">
        <f t="shared" si="42"/>
        <v>13769.046575342474</v>
      </c>
      <c r="K271">
        <f>SUM($D$2:D271)</f>
        <v>1200</v>
      </c>
      <c r="L271" s="24">
        <f>SUM($J$2:J271)</f>
        <v>-46089.642465753459</v>
      </c>
      <c r="M271" s="24">
        <f t="shared" si="43"/>
        <v>0</v>
      </c>
      <c r="N271" s="24">
        <f t="shared" si="44"/>
        <v>12757.596866853717</v>
      </c>
      <c r="O271" s="24">
        <f>SUM($N$2:N271)</f>
        <v>-47144.161864083835</v>
      </c>
    </row>
    <row r="272" spans="1:15" x14ac:dyDescent="0.25">
      <c r="A272" s="20">
        <v>43579</v>
      </c>
      <c r="B272" s="9">
        <v>310</v>
      </c>
      <c r="C272" t="s">
        <v>28</v>
      </c>
      <c r="D272">
        <f t="shared" si="40"/>
        <v>-310</v>
      </c>
      <c r="E272" s="24">
        <f t="shared" si="36"/>
        <v>101.55</v>
      </c>
      <c r="F272" s="24">
        <f t="shared" si="37"/>
        <v>100.3</v>
      </c>
      <c r="G272" s="1">
        <f t="shared" si="38"/>
        <v>43021</v>
      </c>
      <c r="H272" s="1">
        <f t="shared" si="39"/>
        <v>43749</v>
      </c>
      <c r="I272" s="24">
        <f t="shared" si="41"/>
        <v>122.30136986301369</v>
      </c>
      <c r="J272" s="24">
        <f t="shared" si="42"/>
        <v>-6820.4246575342449</v>
      </c>
      <c r="K272">
        <f>SUM($D$2:D272)</f>
        <v>890</v>
      </c>
      <c r="L272" s="24">
        <f>SUM($J$2:J272)</f>
        <v>-52910.067123287707</v>
      </c>
      <c r="M272" s="24">
        <f t="shared" si="43"/>
        <v>0</v>
      </c>
      <c r="N272" s="24">
        <f t="shared" si="44"/>
        <v>-6318.5428210136124</v>
      </c>
      <c r="O272" s="24">
        <f>SUM($N$2:N272)</f>
        <v>-53462.704685097444</v>
      </c>
    </row>
    <row r="273" spans="1:15" x14ac:dyDescent="0.25">
      <c r="A273" s="20">
        <v>43579</v>
      </c>
      <c r="B273" s="9">
        <v>630</v>
      </c>
      <c r="C273" t="s">
        <v>28</v>
      </c>
      <c r="D273">
        <f t="shared" si="40"/>
        <v>-630</v>
      </c>
      <c r="E273" s="24">
        <f t="shared" si="36"/>
        <v>101.55</v>
      </c>
      <c r="F273" s="24">
        <f t="shared" si="37"/>
        <v>100.3</v>
      </c>
      <c r="G273" s="1">
        <f t="shared" si="38"/>
        <v>43021</v>
      </c>
      <c r="H273" s="1">
        <f t="shared" si="39"/>
        <v>43749</v>
      </c>
      <c r="I273" s="24">
        <f t="shared" si="41"/>
        <v>122.30136986301369</v>
      </c>
      <c r="J273" s="24">
        <f t="shared" si="42"/>
        <v>-13860.863013698627</v>
      </c>
      <c r="K273">
        <f>SUM($D$2:D273)</f>
        <v>260</v>
      </c>
      <c r="L273" s="24">
        <f>SUM($J$2:J273)</f>
        <v>-66770.930136986339</v>
      </c>
      <c r="M273" s="24">
        <f t="shared" si="43"/>
        <v>0</v>
      </c>
      <c r="N273" s="24">
        <f t="shared" si="44"/>
        <v>-12840.909603995406</v>
      </c>
      <c r="O273" s="24">
        <f>SUM($N$2:N273)</f>
        <v>-66303.614289092846</v>
      </c>
    </row>
    <row r="274" spans="1:15" x14ac:dyDescent="0.25">
      <c r="A274" s="20">
        <v>43581</v>
      </c>
      <c r="B274" s="9">
        <v>140</v>
      </c>
      <c r="C274" t="s">
        <v>28</v>
      </c>
      <c r="D274">
        <f t="shared" si="40"/>
        <v>-140</v>
      </c>
      <c r="E274" s="24">
        <f t="shared" si="36"/>
        <v>100.19</v>
      </c>
      <c r="F274" s="24">
        <f t="shared" si="37"/>
        <v>100.2</v>
      </c>
      <c r="G274" s="1">
        <f t="shared" si="38"/>
        <v>43021</v>
      </c>
      <c r="H274" s="1">
        <f t="shared" si="39"/>
        <v>43749</v>
      </c>
      <c r="I274" s="24">
        <f t="shared" si="41"/>
        <v>122.73972602739725</v>
      </c>
      <c r="J274" s="24">
        <f t="shared" si="42"/>
        <v>-3155.5616438356151</v>
      </c>
      <c r="K274">
        <f>SUM($D$2:D274)</f>
        <v>120</v>
      </c>
      <c r="L274" s="24">
        <f>SUM($J$2:J274)</f>
        <v>-69926.491780821947</v>
      </c>
      <c r="M274" s="24">
        <f t="shared" si="43"/>
        <v>0</v>
      </c>
      <c r="N274" s="24">
        <f t="shared" si="44"/>
        <v>-2922.5584735901675</v>
      </c>
      <c r="O274" s="24">
        <f>SUM($N$2:N274)</f>
        <v>-69226.172762683011</v>
      </c>
    </row>
    <row r="275" spans="1:15" x14ac:dyDescent="0.25">
      <c r="A275" s="20">
        <v>43581</v>
      </c>
      <c r="B275" s="9">
        <v>730</v>
      </c>
      <c r="C275" t="s">
        <v>27</v>
      </c>
      <c r="D275">
        <f t="shared" si="40"/>
        <v>730</v>
      </c>
      <c r="E275" s="24">
        <f t="shared" si="36"/>
        <v>100.19</v>
      </c>
      <c r="F275" s="24">
        <f t="shared" si="37"/>
        <v>100.2</v>
      </c>
      <c r="G275" s="1">
        <f t="shared" si="38"/>
        <v>43021</v>
      </c>
      <c r="H275" s="1">
        <f t="shared" si="39"/>
        <v>43749</v>
      </c>
      <c r="I275" s="24">
        <f t="shared" si="41"/>
        <v>122.73972602739725</v>
      </c>
      <c r="J275" s="24">
        <f t="shared" si="42"/>
        <v>16461.299999999996</v>
      </c>
      <c r="K275">
        <f>SUM($D$2:D275)</f>
        <v>850</v>
      </c>
      <c r="L275" s="24">
        <f>SUM($J$2:J275)</f>
        <v>-53465.191780821951</v>
      </c>
      <c r="M275" s="24">
        <f t="shared" si="43"/>
        <v>0</v>
      </c>
      <c r="N275" s="24">
        <f t="shared" si="44"/>
        <v>15245.815874106245</v>
      </c>
      <c r="O275" s="24">
        <f>SUM($N$2:N275)</f>
        <v>-53980.356888576767</v>
      </c>
    </row>
    <row r="276" spans="1:15" x14ac:dyDescent="0.25">
      <c r="A276" s="20">
        <v>43585</v>
      </c>
      <c r="B276" s="9">
        <v>160</v>
      </c>
      <c r="C276" t="s">
        <v>28</v>
      </c>
      <c r="D276">
        <f t="shared" si="40"/>
        <v>-160</v>
      </c>
      <c r="E276" s="24">
        <f t="shared" si="36"/>
        <v>100.15</v>
      </c>
      <c r="F276" s="24">
        <f t="shared" si="37"/>
        <v>100.36</v>
      </c>
      <c r="G276" s="1">
        <f t="shared" si="38"/>
        <v>43021</v>
      </c>
      <c r="H276" s="1">
        <f t="shared" si="39"/>
        <v>43749</v>
      </c>
      <c r="I276" s="24">
        <f t="shared" si="41"/>
        <v>123.61643835616439</v>
      </c>
      <c r="J276" s="24">
        <f t="shared" si="42"/>
        <v>-3721.0301369863032</v>
      </c>
      <c r="K276">
        <f>SUM($D$2:D276)</f>
        <v>690</v>
      </c>
      <c r="L276" s="24">
        <f>SUM($J$2:J276)</f>
        <v>-57186.221917808252</v>
      </c>
      <c r="M276" s="24">
        <f t="shared" si="43"/>
        <v>0</v>
      </c>
      <c r="N276" s="24">
        <f t="shared" si="44"/>
        <v>-3444.3856782106036</v>
      </c>
      <c r="O276" s="24">
        <f>SUM($N$2:N276)</f>
        <v>-57424.742566787369</v>
      </c>
    </row>
    <row r="277" spans="1:15" x14ac:dyDescent="0.25">
      <c r="A277" s="20">
        <v>43587</v>
      </c>
      <c r="B277" s="9">
        <v>220</v>
      </c>
      <c r="C277" t="s">
        <v>27</v>
      </c>
      <c r="D277">
        <f t="shared" si="40"/>
        <v>220</v>
      </c>
      <c r="E277" s="24">
        <f t="shared" si="36"/>
        <v>100.35</v>
      </c>
      <c r="F277" s="24">
        <f t="shared" si="37"/>
        <v>100.16</v>
      </c>
      <c r="G277" s="1">
        <f t="shared" si="38"/>
        <v>43021</v>
      </c>
      <c r="H277" s="1">
        <f t="shared" si="39"/>
        <v>43749</v>
      </c>
      <c r="I277" s="24">
        <f t="shared" si="41"/>
        <v>124.05479452054794</v>
      </c>
      <c r="J277" s="24">
        <f t="shared" si="42"/>
        <v>5215.054794520549</v>
      </c>
      <c r="K277">
        <f>SUM($D$2:D277)</f>
        <v>910</v>
      </c>
      <c r="L277" s="24">
        <f>SUM($J$2:J277)</f>
        <v>-51971.167123287705</v>
      </c>
      <c r="M277" s="24">
        <f t="shared" si="43"/>
        <v>0</v>
      </c>
      <c r="N277" s="24">
        <f t="shared" si="44"/>
        <v>4826.0129906354632</v>
      </c>
      <c r="O277" s="24">
        <f>SUM($N$2:N277)</f>
        <v>-52598.729576151905</v>
      </c>
    </row>
    <row r="278" spans="1:15" x14ac:dyDescent="0.25">
      <c r="A278" s="20">
        <v>43588</v>
      </c>
      <c r="B278" s="9">
        <v>360</v>
      </c>
      <c r="C278" t="s">
        <v>28</v>
      </c>
      <c r="D278">
        <f t="shared" si="40"/>
        <v>-360</v>
      </c>
      <c r="E278" s="24">
        <f t="shared" si="36"/>
        <v>101.33</v>
      </c>
      <c r="F278" s="24">
        <f t="shared" si="37"/>
        <v>100.25</v>
      </c>
      <c r="G278" s="1">
        <f t="shared" si="38"/>
        <v>43021</v>
      </c>
      <c r="H278" s="1">
        <f t="shared" si="39"/>
        <v>43749</v>
      </c>
      <c r="I278" s="24">
        <f t="shared" si="41"/>
        <v>124.27397260273973</v>
      </c>
      <c r="J278" s="24">
        <f t="shared" si="42"/>
        <v>-8648.6301369863031</v>
      </c>
      <c r="K278">
        <f>SUM($D$2:D278)</f>
        <v>550</v>
      </c>
      <c r="L278" s="24">
        <f>SUM($J$2:J278)</f>
        <v>-60619.797260274005</v>
      </c>
      <c r="M278" s="24">
        <f t="shared" si="43"/>
        <v>0</v>
      </c>
      <c r="N278" s="24">
        <f t="shared" si="44"/>
        <v>-8002.3482457054979</v>
      </c>
      <c r="O278" s="24">
        <f>SUM($N$2:N278)</f>
        <v>-60601.077821857405</v>
      </c>
    </row>
    <row r="279" spans="1:15" x14ac:dyDescent="0.25">
      <c r="A279" s="20">
        <v>43593</v>
      </c>
      <c r="B279" s="9">
        <v>140</v>
      </c>
      <c r="C279" t="s">
        <v>27</v>
      </c>
      <c r="D279">
        <f t="shared" si="40"/>
        <v>140</v>
      </c>
      <c r="E279" s="24">
        <f t="shared" si="36"/>
        <v>100.68</v>
      </c>
      <c r="F279" s="24">
        <f t="shared" si="37"/>
        <v>100.15</v>
      </c>
      <c r="G279" s="1">
        <f t="shared" si="38"/>
        <v>43021</v>
      </c>
      <c r="H279" s="1">
        <f t="shared" si="39"/>
        <v>43749</v>
      </c>
      <c r="I279" s="24">
        <f t="shared" si="41"/>
        <v>125.36986301369862</v>
      </c>
      <c r="J279" s="24">
        <f t="shared" si="42"/>
        <v>3456.5808219178057</v>
      </c>
      <c r="K279">
        <f>SUM($D$2:D279)</f>
        <v>690</v>
      </c>
      <c r="L279" s="24">
        <f>SUM($J$2:J279)</f>
        <v>-57163.216438356198</v>
      </c>
      <c r="M279" s="24">
        <f t="shared" si="43"/>
        <v>0</v>
      </c>
      <c r="N279" s="24">
        <f t="shared" si="44"/>
        <v>3196.0929180241965</v>
      </c>
      <c r="O279" s="24">
        <f>SUM($N$2:N279)</f>
        <v>-57404.98490383321</v>
      </c>
    </row>
    <row r="280" spans="1:15" x14ac:dyDescent="0.25">
      <c r="A280" s="20">
        <v>43598</v>
      </c>
      <c r="B280" s="9">
        <v>140</v>
      </c>
      <c r="C280" t="s">
        <v>27</v>
      </c>
      <c r="D280">
        <f t="shared" si="40"/>
        <v>140</v>
      </c>
      <c r="E280" s="24">
        <f t="shared" si="36"/>
        <v>101.23</v>
      </c>
      <c r="F280" s="24">
        <f t="shared" si="37"/>
        <v>100.08</v>
      </c>
      <c r="G280" s="1">
        <f t="shared" si="38"/>
        <v>43021</v>
      </c>
      <c r="H280" s="1">
        <f t="shared" si="39"/>
        <v>43749</v>
      </c>
      <c r="I280" s="24">
        <f t="shared" si="41"/>
        <v>126.46575342465755</v>
      </c>
      <c r="J280" s="24">
        <f t="shared" si="42"/>
        <v>3533.0054794520565</v>
      </c>
      <c r="K280">
        <f>SUM($D$2:D280)</f>
        <v>830</v>
      </c>
      <c r="L280" s="24">
        <f>SUM($J$2:J280)</f>
        <v>-53630.210958904143</v>
      </c>
      <c r="M280" s="24">
        <f t="shared" si="43"/>
        <v>0</v>
      </c>
      <c r="N280" s="24">
        <f t="shared" si="44"/>
        <v>3264.5216275632615</v>
      </c>
      <c r="O280" s="24">
        <f>SUM($N$2:N280)</f>
        <v>-54140.463276269948</v>
      </c>
    </row>
    <row r="281" spans="1:15" x14ac:dyDescent="0.25">
      <c r="A281" s="20">
        <v>43599</v>
      </c>
      <c r="B281" s="9">
        <v>280</v>
      </c>
      <c r="C281" t="s">
        <v>28</v>
      </c>
      <c r="D281">
        <f t="shared" si="40"/>
        <v>-280</v>
      </c>
      <c r="E281" s="24">
        <f t="shared" si="36"/>
        <v>100.51</v>
      </c>
      <c r="F281" s="24">
        <f t="shared" si="37"/>
        <v>100.31</v>
      </c>
      <c r="G281" s="1">
        <f t="shared" si="38"/>
        <v>43021</v>
      </c>
      <c r="H281" s="1">
        <f t="shared" si="39"/>
        <v>43749</v>
      </c>
      <c r="I281" s="24">
        <f t="shared" si="41"/>
        <v>126.68493150684931</v>
      </c>
      <c r="J281" s="24">
        <f t="shared" si="42"/>
        <v>-7384.9808219178058</v>
      </c>
      <c r="K281">
        <f>SUM($D$2:D281)</f>
        <v>550</v>
      </c>
      <c r="L281" s="24">
        <f>SUM($J$2:J281)</f>
        <v>-61015.191780821951</v>
      </c>
      <c r="M281" s="24">
        <f t="shared" si="43"/>
        <v>0</v>
      </c>
      <c r="N281" s="24">
        <f t="shared" si="44"/>
        <v>-6822.8389908309346</v>
      </c>
      <c r="O281" s="24">
        <f>SUM($N$2:N281)</f>
        <v>-60963.30226710088</v>
      </c>
    </row>
    <row r="282" spans="1:15" x14ac:dyDescent="0.25">
      <c r="A282" s="20">
        <v>43600</v>
      </c>
      <c r="B282" s="9">
        <v>230</v>
      </c>
      <c r="C282" t="s">
        <v>28</v>
      </c>
      <c r="D282">
        <f t="shared" si="40"/>
        <v>-230</v>
      </c>
      <c r="E282" s="24">
        <f t="shared" si="36"/>
        <v>101.36</v>
      </c>
      <c r="F282" s="24">
        <f t="shared" si="37"/>
        <v>100.3</v>
      </c>
      <c r="G282" s="1">
        <f t="shared" si="38"/>
        <v>43021</v>
      </c>
      <c r="H282" s="1">
        <f t="shared" si="39"/>
        <v>43749</v>
      </c>
      <c r="I282" s="24">
        <f t="shared" si="41"/>
        <v>126.90410958904111</v>
      </c>
      <c r="J282" s="24">
        <f t="shared" si="42"/>
        <v>-6118.9452054794565</v>
      </c>
      <c r="K282">
        <f>SUM($D$2:D282)</f>
        <v>320</v>
      </c>
      <c r="L282" s="24">
        <f>SUM($J$2:J282)</f>
        <v>-67134.136986301412</v>
      </c>
      <c r="M282" s="24">
        <f t="shared" si="43"/>
        <v>0</v>
      </c>
      <c r="N282" s="24">
        <f t="shared" si="44"/>
        <v>-5652.3992055405124</v>
      </c>
      <c r="O282" s="24">
        <f>SUM($N$2:N282)</f>
        <v>-66615.701472641391</v>
      </c>
    </row>
    <row r="283" spans="1:15" x14ac:dyDescent="0.25">
      <c r="A283" s="20">
        <v>43601</v>
      </c>
      <c r="B283" s="9">
        <v>550</v>
      </c>
      <c r="C283" t="s">
        <v>27</v>
      </c>
      <c r="D283">
        <f t="shared" si="40"/>
        <v>550</v>
      </c>
      <c r="E283" s="24">
        <f t="shared" si="36"/>
        <v>100.15</v>
      </c>
      <c r="F283" s="24">
        <f t="shared" si="37"/>
        <v>100.31</v>
      </c>
      <c r="G283" s="1">
        <f t="shared" si="38"/>
        <v>43021</v>
      </c>
      <c r="H283" s="1">
        <f t="shared" si="39"/>
        <v>43749</v>
      </c>
      <c r="I283" s="24">
        <f t="shared" si="41"/>
        <v>127.12328767123287</v>
      </c>
      <c r="J283" s="24">
        <f t="shared" si="42"/>
        <v>14835.308219178078</v>
      </c>
      <c r="K283">
        <f>SUM($D$2:D283)</f>
        <v>870</v>
      </c>
      <c r="L283" s="24">
        <f>SUM($J$2:J283)</f>
        <v>-52298.828767123334</v>
      </c>
      <c r="M283" s="24">
        <f t="shared" si="43"/>
        <v>0</v>
      </c>
      <c r="N283" s="24">
        <f t="shared" si="44"/>
        <v>13702.296090580054</v>
      </c>
      <c r="O283" s="24">
        <f>SUM($N$2:N283)</f>
        <v>-52913.405382061334</v>
      </c>
    </row>
    <row r="284" spans="1:15" x14ac:dyDescent="0.25">
      <c r="A284" s="20">
        <v>43605</v>
      </c>
      <c r="B284" s="9">
        <v>660</v>
      </c>
      <c r="C284" t="s">
        <v>28</v>
      </c>
      <c r="D284">
        <f t="shared" si="40"/>
        <v>-660</v>
      </c>
      <c r="E284" s="24">
        <f t="shared" si="36"/>
        <v>99.44</v>
      </c>
      <c r="F284" s="24">
        <f t="shared" si="37"/>
        <v>100.6</v>
      </c>
      <c r="G284" s="1">
        <f t="shared" si="38"/>
        <v>43021</v>
      </c>
      <c r="H284" s="1">
        <f t="shared" si="39"/>
        <v>43749</v>
      </c>
      <c r="I284" s="24">
        <f t="shared" si="41"/>
        <v>128</v>
      </c>
      <c r="J284" s="24">
        <f t="shared" si="42"/>
        <v>-18084.000000000004</v>
      </c>
      <c r="K284">
        <f>SUM($D$2:D284)</f>
        <v>210</v>
      </c>
      <c r="L284" s="24">
        <f>SUM($J$2:J284)</f>
        <v>-70382.828767123341</v>
      </c>
      <c r="M284" s="24">
        <f t="shared" si="43"/>
        <v>0</v>
      </c>
      <c r="N284" s="24">
        <f t="shared" si="44"/>
        <v>-16693.727471932874</v>
      </c>
      <c r="O284" s="24">
        <f>SUM($N$2:N284)</f>
        <v>-69607.132853994204</v>
      </c>
    </row>
    <row r="285" spans="1:15" x14ac:dyDescent="0.25">
      <c r="A285" s="20">
        <v>43608</v>
      </c>
      <c r="B285" s="9">
        <v>330</v>
      </c>
      <c r="C285" t="s">
        <v>27</v>
      </c>
      <c r="D285">
        <f t="shared" si="40"/>
        <v>330</v>
      </c>
      <c r="E285" s="24">
        <f t="shared" si="36"/>
        <v>102.06</v>
      </c>
      <c r="F285" s="24">
        <f t="shared" si="37"/>
        <v>100.9</v>
      </c>
      <c r="G285" s="1">
        <f t="shared" si="38"/>
        <v>43021</v>
      </c>
      <c r="H285" s="1">
        <f t="shared" si="39"/>
        <v>43749</v>
      </c>
      <c r="I285" s="24">
        <f t="shared" si="41"/>
        <v>128.65753424657532</v>
      </c>
      <c r="J285" s="24">
        <f t="shared" si="42"/>
        <v>8777.1863013698567</v>
      </c>
      <c r="K285">
        <f>SUM($D$2:D285)</f>
        <v>540</v>
      </c>
      <c r="L285" s="24">
        <f>SUM($J$2:J285)</f>
        <v>-61605.642465753481</v>
      </c>
      <c r="M285" s="24">
        <f t="shared" si="43"/>
        <v>0</v>
      </c>
      <c r="N285" s="24">
        <f t="shared" si="44"/>
        <v>8099.0796977779028</v>
      </c>
      <c r="O285" s="24">
        <f>SUM($N$2:N285)</f>
        <v>-61508.053156216301</v>
      </c>
    </row>
    <row r="286" spans="1:15" x14ac:dyDescent="0.25">
      <c r="A286" s="20">
        <v>43609</v>
      </c>
      <c r="B286" s="9">
        <v>400</v>
      </c>
      <c r="C286" t="s">
        <v>27</v>
      </c>
      <c r="D286">
        <f t="shared" si="40"/>
        <v>400</v>
      </c>
      <c r="E286" s="24">
        <f t="shared" si="36"/>
        <v>100.53</v>
      </c>
      <c r="F286" s="24">
        <f t="shared" si="37"/>
        <v>100.68</v>
      </c>
      <c r="G286" s="1">
        <f t="shared" si="38"/>
        <v>43021</v>
      </c>
      <c r="H286" s="1">
        <f t="shared" si="39"/>
        <v>43749</v>
      </c>
      <c r="I286" s="24">
        <f t="shared" si="41"/>
        <v>128.87671232876713</v>
      </c>
      <c r="J286" s="24">
        <f t="shared" si="42"/>
        <v>11338.68493150685</v>
      </c>
      <c r="K286">
        <f>SUM($D$2:D286)</f>
        <v>940</v>
      </c>
      <c r="L286" s="24">
        <f>SUM($J$2:J286)</f>
        <v>-50266.957534246627</v>
      </c>
      <c r="M286" s="24">
        <f t="shared" si="43"/>
        <v>0</v>
      </c>
      <c r="N286" s="24">
        <f t="shared" si="44"/>
        <v>10461.249385339144</v>
      </c>
      <c r="O286" s="24">
        <f>SUM($N$2:N286)</f>
        <v>-51046.803770877159</v>
      </c>
    </row>
    <row r="287" spans="1:15" x14ac:dyDescent="0.25">
      <c r="A287" s="20">
        <v>43615</v>
      </c>
      <c r="B287" s="9">
        <v>30</v>
      </c>
      <c r="C287" t="s">
        <v>27</v>
      </c>
      <c r="D287">
        <f t="shared" si="40"/>
        <v>30</v>
      </c>
      <c r="E287" s="24">
        <f t="shared" si="36"/>
        <v>102</v>
      </c>
      <c r="F287" s="24">
        <f t="shared" si="37"/>
        <v>100.39</v>
      </c>
      <c r="G287" s="1">
        <f t="shared" si="38"/>
        <v>43021</v>
      </c>
      <c r="H287" s="1">
        <f t="shared" si="39"/>
        <v>43749</v>
      </c>
      <c r="I287" s="24">
        <f t="shared" si="41"/>
        <v>130.19178082191783</v>
      </c>
      <c r="J287" s="24">
        <f t="shared" si="42"/>
        <v>845.75342465753488</v>
      </c>
      <c r="K287">
        <f>SUM($D$2:D287)</f>
        <v>970</v>
      </c>
      <c r="L287" s="24">
        <f>SUM($J$2:J287)</f>
        <v>-49421.204109589089</v>
      </c>
      <c r="M287" s="24">
        <f t="shared" si="43"/>
        <v>0</v>
      </c>
      <c r="N287" s="24">
        <f t="shared" si="44"/>
        <v>779.66439686337492</v>
      </c>
      <c r="O287" s="24">
        <f>SUM($N$2:N287)</f>
        <v>-50267.139374013786</v>
      </c>
    </row>
    <row r="288" spans="1:15" x14ac:dyDescent="0.25">
      <c r="A288" s="20">
        <v>43616</v>
      </c>
      <c r="B288" s="9">
        <v>520</v>
      </c>
      <c r="C288" t="s">
        <v>28</v>
      </c>
      <c r="D288">
        <f t="shared" si="40"/>
        <v>-520</v>
      </c>
      <c r="E288" s="24">
        <f t="shared" si="36"/>
        <v>100.43</v>
      </c>
      <c r="F288" s="24">
        <f t="shared" si="37"/>
        <v>100.88</v>
      </c>
      <c r="G288" s="1">
        <f t="shared" si="38"/>
        <v>43021</v>
      </c>
      <c r="H288" s="1">
        <f t="shared" si="39"/>
        <v>43749</v>
      </c>
      <c r="I288" s="24">
        <f t="shared" si="41"/>
        <v>130.41095890410958</v>
      </c>
      <c r="J288" s="24">
        <f t="shared" si="42"/>
        <v>-15356.098630136983</v>
      </c>
      <c r="K288">
        <f>SUM($D$2:D288)</f>
        <v>450</v>
      </c>
      <c r="L288" s="24">
        <f>SUM($J$2:J288)</f>
        <v>-64777.302739726074</v>
      </c>
      <c r="M288" s="24">
        <f t="shared" si="43"/>
        <v>0</v>
      </c>
      <c r="N288" s="24">
        <f t="shared" si="44"/>
        <v>-14154.200467436855</v>
      </c>
      <c r="O288" s="24">
        <f>SUM($N$2:N288)</f>
        <v>-64421.339841450637</v>
      </c>
    </row>
    <row r="289" spans="1:15" x14ac:dyDescent="0.25">
      <c r="A289" s="20">
        <v>43616</v>
      </c>
      <c r="B289" s="9">
        <v>160</v>
      </c>
      <c r="C289" t="s">
        <v>28</v>
      </c>
      <c r="D289">
        <f t="shared" si="40"/>
        <v>-160</v>
      </c>
      <c r="E289" s="24">
        <f t="shared" si="36"/>
        <v>100.43</v>
      </c>
      <c r="F289" s="24">
        <f t="shared" si="37"/>
        <v>100.88</v>
      </c>
      <c r="G289" s="1">
        <f t="shared" si="38"/>
        <v>43021</v>
      </c>
      <c r="H289" s="1">
        <f t="shared" si="39"/>
        <v>43749</v>
      </c>
      <c r="I289" s="24">
        <f t="shared" si="41"/>
        <v>130.41095890410958</v>
      </c>
      <c r="J289" s="24">
        <f t="shared" si="42"/>
        <v>-4724.9534246575331</v>
      </c>
      <c r="K289">
        <f>SUM($D$2:D289)</f>
        <v>290</v>
      </c>
      <c r="L289" s="24">
        <f>SUM($J$2:J289)</f>
        <v>-69502.256164383609</v>
      </c>
      <c r="M289" s="24">
        <f t="shared" si="43"/>
        <v>0</v>
      </c>
      <c r="N289" s="24">
        <f t="shared" si="44"/>
        <v>-4355.1386053651859</v>
      </c>
      <c r="O289" s="24">
        <f>SUM($N$2:N289)</f>
        <v>-68776.478446815818</v>
      </c>
    </row>
    <row r="290" spans="1:15" x14ac:dyDescent="0.25">
      <c r="A290" s="20">
        <v>43621</v>
      </c>
      <c r="B290" s="9">
        <v>680</v>
      </c>
      <c r="C290" t="s">
        <v>27</v>
      </c>
      <c r="D290">
        <f t="shared" si="40"/>
        <v>680</v>
      </c>
      <c r="E290" s="24">
        <f t="shared" si="36"/>
        <v>100.85</v>
      </c>
      <c r="F290" s="24">
        <f t="shared" si="37"/>
        <v>100.84</v>
      </c>
      <c r="G290" s="1">
        <f t="shared" si="38"/>
        <v>43021</v>
      </c>
      <c r="H290" s="1">
        <f t="shared" si="39"/>
        <v>43749</v>
      </c>
      <c r="I290" s="24">
        <f t="shared" si="41"/>
        <v>131.50684931506848</v>
      </c>
      <c r="J290" s="24">
        <f t="shared" si="42"/>
        <v>20846.657534246569</v>
      </c>
      <c r="K290">
        <f>SUM($D$2:D290)</f>
        <v>970</v>
      </c>
      <c r="L290" s="24">
        <f>SUM($J$2:J290)</f>
        <v>-48655.598630137043</v>
      </c>
      <c r="M290" s="24">
        <f t="shared" si="43"/>
        <v>0</v>
      </c>
      <c r="N290" s="24">
        <f t="shared" si="44"/>
        <v>19201.866224901205</v>
      </c>
      <c r="O290" s="24">
        <f>SUM($N$2:N290)</f>
        <v>-49574.612221914613</v>
      </c>
    </row>
    <row r="291" spans="1:15" x14ac:dyDescent="0.25">
      <c r="A291" s="20">
        <v>43623</v>
      </c>
      <c r="B291" s="9">
        <v>330</v>
      </c>
      <c r="C291" t="s">
        <v>28</v>
      </c>
      <c r="D291">
        <f t="shared" si="40"/>
        <v>-330</v>
      </c>
      <c r="E291" s="24">
        <f t="shared" si="36"/>
        <v>100.98</v>
      </c>
      <c r="F291" s="24">
        <f t="shared" si="37"/>
        <v>100.71</v>
      </c>
      <c r="G291" s="1">
        <f t="shared" si="38"/>
        <v>43021</v>
      </c>
      <c r="H291" s="1">
        <f t="shared" si="39"/>
        <v>43749</v>
      </c>
      <c r="I291" s="24">
        <f t="shared" si="41"/>
        <v>131.94520547945208</v>
      </c>
      <c r="J291" s="24">
        <f t="shared" si="42"/>
        <v>-10307.617808219191</v>
      </c>
      <c r="K291">
        <f>SUM($D$2:D291)</f>
        <v>640</v>
      </c>
      <c r="L291" s="24">
        <f>SUM($J$2:J291)</f>
        <v>-58963.216438356234</v>
      </c>
      <c r="M291" s="24">
        <f t="shared" si="43"/>
        <v>0</v>
      </c>
      <c r="N291" s="24">
        <f t="shared" si="44"/>
        <v>-9491.7510350135381</v>
      </c>
      <c r="O291" s="24">
        <f>SUM($N$2:N291)</f>
        <v>-59066.363256928147</v>
      </c>
    </row>
    <row r="292" spans="1:15" x14ac:dyDescent="0.25">
      <c r="A292" s="20">
        <v>43626</v>
      </c>
      <c r="B292" s="9">
        <v>540</v>
      </c>
      <c r="C292" t="s">
        <v>27</v>
      </c>
      <c r="D292">
        <f t="shared" si="40"/>
        <v>540</v>
      </c>
      <c r="E292" s="24">
        <f t="shared" si="36"/>
        <v>99.65</v>
      </c>
      <c r="F292" s="24">
        <f t="shared" si="37"/>
        <v>100.85</v>
      </c>
      <c r="G292" s="1">
        <f t="shared" si="38"/>
        <v>43021</v>
      </c>
      <c r="H292" s="1">
        <f t="shared" si="39"/>
        <v>43749</v>
      </c>
      <c r="I292" s="24">
        <f t="shared" si="41"/>
        <v>132.60273972602741</v>
      </c>
      <c r="J292" s="24">
        <f t="shared" si="42"/>
        <v>17794.479452054798</v>
      </c>
      <c r="K292">
        <f>SUM($D$2:D292)</f>
        <v>1180</v>
      </c>
      <c r="L292" s="24">
        <f>SUM($J$2:J292)</f>
        <v>-41168.736986301432</v>
      </c>
      <c r="M292" s="24">
        <f t="shared" si="43"/>
        <v>0</v>
      </c>
      <c r="N292" s="24">
        <f t="shared" si="44"/>
        <v>16379.281773482051</v>
      </c>
      <c r="O292" s="24">
        <f>SUM($N$2:N292)</f>
        <v>-42687.081483446098</v>
      </c>
    </row>
    <row r="293" spans="1:15" x14ac:dyDescent="0.25">
      <c r="A293" s="20">
        <v>43626</v>
      </c>
      <c r="B293" s="9">
        <v>520</v>
      </c>
      <c r="C293" t="s">
        <v>27</v>
      </c>
      <c r="D293">
        <f t="shared" si="40"/>
        <v>520</v>
      </c>
      <c r="E293" s="24">
        <f t="shared" si="36"/>
        <v>99.65</v>
      </c>
      <c r="F293" s="24">
        <f t="shared" si="37"/>
        <v>100.85</v>
      </c>
      <c r="G293" s="1">
        <f t="shared" si="38"/>
        <v>43021</v>
      </c>
      <c r="H293" s="1">
        <f t="shared" si="39"/>
        <v>43749</v>
      </c>
      <c r="I293" s="24">
        <f t="shared" si="41"/>
        <v>132.60273972602741</v>
      </c>
      <c r="J293" s="24">
        <f t="shared" si="42"/>
        <v>17135.424657534248</v>
      </c>
      <c r="K293">
        <f>SUM($D$2:D293)</f>
        <v>1700</v>
      </c>
      <c r="L293" s="24">
        <f>SUM($J$2:J293)</f>
        <v>-24033.312328767184</v>
      </c>
      <c r="M293" s="24">
        <f t="shared" si="43"/>
        <v>0</v>
      </c>
      <c r="N293" s="24">
        <f t="shared" si="44"/>
        <v>15772.641707797529</v>
      </c>
      <c r="O293" s="24">
        <f>SUM($N$2:N293)</f>
        <v>-26914.439775648571</v>
      </c>
    </row>
    <row r="294" spans="1:15" x14ac:dyDescent="0.25">
      <c r="A294" s="20">
        <v>43626</v>
      </c>
      <c r="B294" s="9">
        <v>680</v>
      </c>
      <c r="C294" t="s">
        <v>28</v>
      </c>
      <c r="D294">
        <f t="shared" si="40"/>
        <v>-680</v>
      </c>
      <c r="E294" s="24">
        <f t="shared" si="36"/>
        <v>99.65</v>
      </c>
      <c r="F294" s="24">
        <f t="shared" si="37"/>
        <v>100.85</v>
      </c>
      <c r="G294" s="1">
        <f t="shared" si="38"/>
        <v>43021</v>
      </c>
      <c r="H294" s="1">
        <f t="shared" si="39"/>
        <v>43749</v>
      </c>
      <c r="I294" s="24">
        <f t="shared" si="41"/>
        <v>132.60273972602741</v>
      </c>
      <c r="J294" s="24">
        <f t="shared" si="42"/>
        <v>-21591.863013698643</v>
      </c>
      <c r="K294">
        <f>SUM($D$2:D294)</f>
        <v>1020</v>
      </c>
      <c r="L294" s="24">
        <f>SUM($J$2:J294)</f>
        <v>-45625.175342465824</v>
      </c>
      <c r="M294" s="24">
        <f t="shared" si="43"/>
        <v>0</v>
      </c>
      <c r="N294" s="24">
        <f t="shared" si="44"/>
        <v>-19874.658838359952</v>
      </c>
      <c r="O294" s="24">
        <f>SUM($N$2:N294)</f>
        <v>-46789.098614008522</v>
      </c>
    </row>
    <row r="295" spans="1:15" x14ac:dyDescent="0.25">
      <c r="A295" s="20">
        <v>43627</v>
      </c>
      <c r="B295" s="9">
        <v>20</v>
      </c>
      <c r="C295" t="s">
        <v>27</v>
      </c>
      <c r="D295">
        <f t="shared" si="40"/>
        <v>20</v>
      </c>
      <c r="E295" s="24">
        <f t="shared" si="36"/>
        <v>101.93</v>
      </c>
      <c r="F295" s="24">
        <f t="shared" si="37"/>
        <v>100.89</v>
      </c>
      <c r="G295" s="1">
        <f t="shared" si="38"/>
        <v>43021</v>
      </c>
      <c r="H295" s="1">
        <f t="shared" si="39"/>
        <v>43749</v>
      </c>
      <c r="I295" s="24">
        <f t="shared" si="41"/>
        <v>132.82191780821921</v>
      </c>
      <c r="J295" s="24">
        <f t="shared" si="42"/>
        <v>617.83835616438409</v>
      </c>
      <c r="K295">
        <f>SUM($D$2:D295)</f>
        <v>1040</v>
      </c>
      <c r="L295" s="24">
        <f>SUM($J$2:J295)</f>
        <v>-45007.336986301438</v>
      </c>
      <c r="M295" s="24">
        <f t="shared" si="43"/>
        <v>0</v>
      </c>
      <c r="N295" s="24">
        <f t="shared" si="44"/>
        <v>568.62368333372012</v>
      </c>
      <c r="O295" s="24">
        <f>SUM($N$2:N295)</f>
        <v>-46220.474930674805</v>
      </c>
    </row>
    <row r="296" spans="1:15" x14ac:dyDescent="0.25">
      <c r="A296" s="20">
        <v>43630</v>
      </c>
      <c r="B296" s="9">
        <v>410</v>
      </c>
      <c r="C296" t="s">
        <v>27</v>
      </c>
      <c r="D296">
        <f t="shared" si="40"/>
        <v>410</v>
      </c>
      <c r="E296" s="24">
        <f t="shared" si="36"/>
        <v>99.76</v>
      </c>
      <c r="F296" s="24">
        <f t="shared" si="37"/>
        <v>100.99</v>
      </c>
      <c r="G296" s="1">
        <f t="shared" si="38"/>
        <v>43021</v>
      </c>
      <c r="H296" s="1">
        <f t="shared" si="39"/>
        <v>43749</v>
      </c>
      <c r="I296" s="24">
        <f t="shared" si="41"/>
        <v>133.47945205479454</v>
      </c>
      <c r="J296" s="24">
        <f t="shared" si="42"/>
        <v>13824.975342465757</v>
      </c>
      <c r="K296">
        <f>SUM($D$2:D296)</f>
        <v>1450</v>
      </c>
      <c r="L296" s="24">
        <f>SUM($J$2:J296)</f>
        <v>-31182.36164383568</v>
      </c>
      <c r="M296" s="24">
        <f t="shared" si="43"/>
        <v>0</v>
      </c>
      <c r="N296" s="24">
        <f t="shared" si="44"/>
        <v>12718.502459652298</v>
      </c>
      <c r="O296" s="24">
        <f>SUM($N$2:N296)</f>
        <v>-33501.972471022505</v>
      </c>
    </row>
    <row r="297" spans="1:15" x14ac:dyDescent="0.25">
      <c r="A297" s="20">
        <v>43630</v>
      </c>
      <c r="B297" s="9">
        <v>670</v>
      </c>
      <c r="C297" t="s">
        <v>27</v>
      </c>
      <c r="D297">
        <f t="shared" si="40"/>
        <v>670</v>
      </c>
      <c r="E297" s="24">
        <f t="shared" si="36"/>
        <v>99.76</v>
      </c>
      <c r="F297" s="24">
        <f t="shared" si="37"/>
        <v>100.99</v>
      </c>
      <c r="G297" s="1">
        <f t="shared" si="38"/>
        <v>43021</v>
      </c>
      <c r="H297" s="1">
        <f t="shared" si="39"/>
        <v>43749</v>
      </c>
      <c r="I297" s="24">
        <f t="shared" si="41"/>
        <v>133.47945205479454</v>
      </c>
      <c r="J297" s="24">
        <f t="shared" si="42"/>
        <v>22592.032876712336</v>
      </c>
      <c r="K297">
        <f>SUM($D$2:D297)</f>
        <v>2120</v>
      </c>
      <c r="L297" s="24">
        <f>SUM($J$2:J297)</f>
        <v>-8590.3287671233447</v>
      </c>
      <c r="M297" s="24">
        <f t="shared" si="43"/>
        <v>0</v>
      </c>
      <c r="N297" s="24">
        <f t="shared" si="44"/>
        <v>20783.894263334241</v>
      </c>
      <c r="O297" s="24">
        <f>SUM($N$2:N297)</f>
        <v>-12718.078207688264</v>
      </c>
    </row>
    <row r="298" spans="1:15" x14ac:dyDescent="0.25">
      <c r="A298" s="20">
        <v>43630</v>
      </c>
      <c r="B298" s="9">
        <v>1750</v>
      </c>
      <c r="C298" t="s">
        <v>28</v>
      </c>
      <c r="D298">
        <f t="shared" si="40"/>
        <v>-1750</v>
      </c>
      <c r="E298" s="24">
        <f t="shared" si="36"/>
        <v>99.76</v>
      </c>
      <c r="F298" s="24">
        <f t="shared" si="37"/>
        <v>100.99</v>
      </c>
      <c r="G298" s="1">
        <f t="shared" si="38"/>
        <v>43021</v>
      </c>
      <c r="H298" s="1">
        <f t="shared" si="39"/>
        <v>43749</v>
      </c>
      <c r="I298" s="24">
        <f t="shared" si="41"/>
        <v>133.47945205479454</v>
      </c>
      <c r="J298" s="24">
        <f t="shared" si="42"/>
        <v>-56856.541095890447</v>
      </c>
      <c r="K298">
        <f>SUM($D$2:D298)</f>
        <v>370</v>
      </c>
      <c r="L298" s="24">
        <f>SUM($J$2:J298)</f>
        <v>-65446.869863013795</v>
      </c>
      <c r="M298" s="24">
        <f t="shared" si="43"/>
        <v>0</v>
      </c>
      <c r="N298" s="24">
        <f t="shared" si="44"/>
        <v>-52306.06491963772</v>
      </c>
      <c r="O298" s="24">
        <f>SUM($N$2:N298)</f>
        <v>-65024.14312732598</v>
      </c>
    </row>
    <row r="299" spans="1:15" x14ac:dyDescent="0.25">
      <c r="A299" s="20">
        <v>43630</v>
      </c>
      <c r="B299" s="9">
        <v>530</v>
      </c>
      <c r="C299" t="s">
        <v>27</v>
      </c>
      <c r="D299">
        <f t="shared" si="40"/>
        <v>530</v>
      </c>
      <c r="E299" s="24">
        <f t="shared" si="36"/>
        <v>99.76</v>
      </c>
      <c r="F299" s="24">
        <f t="shared" si="37"/>
        <v>100.99</v>
      </c>
      <c r="G299" s="1">
        <f t="shared" si="38"/>
        <v>43021</v>
      </c>
      <c r="H299" s="1">
        <f t="shared" si="39"/>
        <v>43749</v>
      </c>
      <c r="I299" s="24">
        <f t="shared" si="41"/>
        <v>133.47945205479454</v>
      </c>
      <c r="J299" s="24">
        <f t="shared" si="42"/>
        <v>17871.309589041102</v>
      </c>
      <c r="K299">
        <f>SUM($D$2:D299)</f>
        <v>900</v>
      </c>
      <c r="L299" s="24">
        <f>SUM($J$2:J299)</f>
        <v>-47575.560273972689</v>
      </c>
      <c r="M299" s="24">
        <f t="shared" si="43"/>
        <v>0</v>
      </c>
      <c r="N299" s="24">
        <f t="shared" si="44"/>
        <v>16440.990984428583</v>
      </c>
      <c r="O299" s="24">
        <f>SUM($N$2:N299)</f>
        <v>-48583.152142897394</v>
      </c>
    </row>
    <row r="300" spans="1:15" x14ac:dyDescent="0.25">
      <c r="A300" s="20">
        <v>43637</v>
      </c>
      <c r="B300" s="9">
        <v>750</v>
      </c>
      <c r="C300" t="s">
        <v>27</v>
      </c>
      <c r="D300">
        <f t="shared" si="40"/>
        <v>750</v>
      </c>
      <c r="E300" s="24">
        <f t="shared" si="36"/>
        <v>101.37</v>
      </c>
      <c r="F300" s="24">
        <f t="shared" si="37"/>
        <v>101.18</v>
      </c>
      <c r="G300" s="1">
        <f t="shared" si="38"/>
        <v>43021</v>
      </c>
      <c r="H300" s="1">
        <f t="shared" si="39"/>
        <v>43749</v>
      </c>
      <c r="I300" s="24">
        <f t="shared" si="41"/>
        <v>135.01369863013699</v>
      </c>
      <c r="J300" s="24">
        <f t="shared" si="42"/>
        <v>25232.773972602736</v>
      </c>
      <c r="K300">
        <f>SUM($D$2:D300)</f>
        <v>1650</v>
      </c>
      <c r="L300" s="24">
        <f>SUM($J$2:J300)</f>
        <v>-22342.786301369953</v>
      </c>
      <c r="M300" s="24">
        <f t="shared" si="43"/>
        <v>0</v>
      </c>
      <c r="N300" s="24">
        <f t="shared" si="44"/>
        <v>23191.038245439522</v>
      </c>
      <c r="O300" s="24">
        <f>SUM($N$2:N300)</f>
        <v>-25392.113897457872</v>
      </c>
    </row>
    <row r="301" spans="1:15" x14ac:dyDescent="0.25">
      <c r="A301" s="20">
        <v>43641</v>
      </c>
      <c r="B301" s="9">
        <v>1180</v>
      </c>
      <c r="C301" t="s">
        <v>28</v>
      </c>
      <c r="D301">
        <f t="shared" si="40"/>
        <v>-1180</v>
      </c>
      <c r="E301" s="24">
        <f t="shared" si="36"/>
        <v>100.82</v>
      </c>
      <c r="F301" s="24">
        <f t="shared" si="37"/>
        <v>101</v>
      </c>
      <c r="G301" s="1">
        <f t="shared" si="38"/>
        <v>43021</v>
      </c>
      <c r="H301" s="1">
        <f t="shared" si="39"/>
        <v>43749</v>
      </c>
      <c r="I301" s="24">
        <f t="shared" si="41"/>
        <v>135.89041095890411</v>
      </c>
      <c r="J301" s="24">
        <f t="shared" si="42"/>
        <v>-41170.684931506854</v>
      </c>
      <c r="K301">
        <f>SUM($D$2:D301)</f>
        <v>470</v>
      </c>
      <c r="L301" s="24">
        <f>SUM($J$2:J301)</f>
        <v>-63513.471232876807</v>
      </c>
      <c r="M301" s="24">
        <f t="shared" si="43"/>
        <v>0</v>
      </c>
      <c r="N301" s="24">
        <f t="shared" si="44"/>
        <v>-37818.590056002125</v>
      </c>
      <c r="O301" s="24">
        <f>SUM($N$2:N301)</f>
        <v>-63210.703953459997</v>
      </c>
    </row>
    <row r="302" spans="1:15" x14ac:dyDescent="0.25">
      <c r="A302" s="20">
        <v>43650</v>
      </c>
      <c r="B302" s="9">
        <v>280</v>
      </c>
      <c r="C302" t="s">
        <v>27</v>
      </c>
      <c r="D302">
        <f t="shared" si="40"/>
        <v>280</v>
      </c>
      <c r="E302" s="24">
        <f t="shared" si="36"/>
        <v>100.91</v>
      </c>
      <c r="F302" s="24">
        <f t="shared" si="37"/>
        <v>100.87</v>
      </c>
      <c r="G302" s="1">
        <f t="shared" si="38"/>
        <v>43021</v>
      </c>
      <c r="H302" s="1">
        <f t="shared" si="39"/>
        <v>43749</v>
      </c>
      <c r="I302" s="24">
        <f t="shared" si="41"/>
        <v>137.86301369863014</v>
      </c>
      <c r="J302" s="24">
        <f t="shared" si="42"/>
        <v>10346.843835616441</v>
      </c>
      <c r="K302">
        <f>SUM($D$2:D302)</f>
        <v>750</v>
      </c>
      <c r="L302" s="24">
        <f>SUM($J$2:J302)</f>
        <v>-53166.627397260367</v>
      </c>
      <c r="M302" s="24">
        <f t="shared" si="43"/>
        <v>0</v>
      </c>
      <c r="N302" s="24">
        <f t="shared" si="44"/>
        <v>9492.6996695640573</v>
      </c>
      <c r="O302" s="24">
        <f>SUM($N$2:N302)</f>
        <v>-53718.004283895942</v>
      </c>
    </row>
    <row r="303" spans="1:15" x14ac:dyDescent="0.25">
      <c r="A303" s="20">
        <v>43654</v>
      </c>
      <c r="B303" s="9">
        <v>80</v>
      </c>
      <c r="C303" t="s">
        <v>28</v>
      </c>
      <c r="D303">
        <f t="shared" si="40"/>
        <v>-80</v>
      </c>
      <c r="E303" s="24">
        <f t="shared" si="36"/>
        <v>101.27</v>
      </c>
      <c r="F303" s="24">
        <f t="shared" si="37"/>
        <v>100.9</v>
      </c>
      <c r="G303" s="1">
        <f t="shared" si="38"/>
        <v>43021</v>
      </c>
      <c r="H303" s="1">
        <f t="shared" si="39"/>
        <v>43749</v>
      </c>
      <c r="I303" s="24">
        <f t="shared" si="41"/>
        <v>138.73972602739727</v>
      </c>
      <c r="J303" s="24">
        <f t="shared" si="42"/>
        <v>-3027.178082191781</v>
      </c>
      <c r="K303">
        <f>SUM($D$2:D303)</f>
        <v>670</v>
      </c>
      <c r="L303" s="24">
        <f>SUM($J$2:J303)</f>
        <v>-56193.805479452145</v>
      </c>
      <c r="M303" s="24">
        <f t="shared" si="43"/>
        <v>0</v>
      </c>
      <c r="N303" s="24">
        <f t="shared" si="44"/>
        <v>-2775.7596832135714</v>
      </c>
      <c r="O303" s="24">
        <f>SUM($N$2:N303)</f>
        <v>-56493.763967109509</v>
      </c>
    </row>
    <row r="304" spans="1:15" x14ac:dyDescent="0.25">
      <c r="A304" s="20">
        <v>43655</v>
      </c>
      <c r="B304" s="9">
        <v>440</v>
      </c>
      <c r="C304" t="s">
        <v>27</v>
      </c>
      <c r="D304">
        <f t="shared" si="40"/>
        <v>440</v>
      </c>
      <c r="E304" s="24">
        <f t="shared" si="36"/>
        <v>100.76</v>
      </c>
      <c r="F304" s="24">
        <f t="shared" si="37"/>
        <v>100.8</v>
      </c>
      <c r="G304" s="1">
        <f t="shared" si="38"/>
        <v>43021</v>
      </c>
      <c r="H304" s="1">
        <f t="shared" si="39"/>
        <v>43749</v>
      </c>
      <c r="I304" s="24">
        <f t="shared" si="41"/>
        <v>138.95890410958904</v>
      </c>
      <c r="J304" s="24">
        <f t="shared" si="42"/>
        <v>16807.517808219178</v>
      </c>
      <c r="K304">
        <f>SUM($D$2:D304)</f>
        <v>1110</v>
      </c>
      <c r="L304" s="24">
        <f>SUM($J$2:J304)</f>
        <v>-39386.287671232967</v>
      </c>
      <c r="M304" s="24">
        <f t="shared" si="43"/>
        <v>0</v>
      </c>
      <c r="N304" s="24">
        <f t="shared" si="44"/>
        <v>15409.480052875013</v>
      </c>
      <c r="O304" s="24">
        <f>SUM($N$2:N304)</f>
        <v>-41084.283914234496</v>
      </c>
    </row>
    <row r="305" spans="1:15" x14ac:dyDescent="0.25">
      <c r="A305" s="20">
        <v>43656</v>
      </c>
      <c r="B305" s="9">
        <v>630</v>
      </c>
      <c r="C305" t="s">
        <v>28</v>
      </c>
      <c r="D305">
        <f t="shared" si="40"/>
        <v>-630</v>
      </c>
      <c r="E305" s="24">
        <f t="shared" si="36"/>
        <v>100.9</v>
      </c>
      <c r="F305" s="24">
        <f t="shared" si="37"/>
        <v>100.79</v>
      </c>
      <c r="G305" s="1">
        <f t="shared" si="38"/>
        <v>43021</v>
      </c>
      <c r="H305" s="1">
        <f t="shared" si="39"/>
        <v>43749</v>
      </c>
      <c r="I305" s="24">
        <f t="shared" si="41"/>
        <v>139.17808219178082</v>
      </c>
      <c r="J305" s="24">
        <f t="shared" si="42"/>
        <v>-24184.491780821911</v>
      </c>
      <c r="K305">
        <f>SUM($D$2:D305)</f>
        <v>480</v>
      </c>
      <c r="L305" s="24">
        <f>SUM($J$2:J305)</f>
        <v>-63570.779452054878</v>
      </c>
      <c r="M305" s="24">
        <f t="shared" si="43"/>
        <v>0</v>
      </c>
      <c r="N305" s="24">
        <f t="shared" si="44"/>
        <v>-22169.805451573695</v>
      </c>
      <c r="O305" s="24">
        <f>SUM($N$2:N305)</f>
        <v>-63254.089365808191</v>
      </c>
    </row>
    <row r="306" spans="1:15" x14ac:dyDescent="0.25">
      <c r="A306" s="20">
        <v>43658</v>
      </c>
      <c r="B306" s="9">
        <v>80</v>
      </c>
      <c r="C306" t="s">
        <v>27</v>
      </c>
      <c r="D306">
        <f t="shared" si="40"/>
        <v>80</v>
      </c>
      <c r="E306" s="24">
        <f t="shared" si="36"/>
        <v>100.91</v>
      </c>
      <c r="F306" s="24">
        <f t="shared" si="37"/>
        <v>100.86</v>
      </c>
      <c r="G306" s="1">
        <f t="shared" si="38"/>
        <v>43021</v>
      </c>
      <c r="H306" s="1">
        <f t="shared" si="39"/>
        <v>43749</v>
      </c>
      <c r="I306" s="24">
        <f t="shared" si="41"/>
        <v>139.61643835616439</v>
      </c>
      <c r="J306" s="24">
        <f t="shared" si="42"/>
        <v>3096.5150684931518</v>
      </c>
      <c r="K306">
        <f>SUM($D$2:D306)</f>
        <v>560</v>
      </c>
      <c r="L306" s="24">
        <f>SUM($J$2:J306)</f>
        <v>-60474.264383561727</v>
      </c>
      <c r="M306" s="24">
        <f t="shared" si="43"/>
        <v>0</v>
      </c>
      <c r="N306" s="24">
        <f t="shared" si="44"/>
        <v>2837.7827059441552</v>
      </c>
      <c r="O306" s="24">
        <f>SUM($N$2:N306)</f>
        <v>-60416.306659864036</v>
      </c>
    </row>
    <row r="307" spans="1:15" x14ac:dyDescent="0.25">
      <c r="A307" s="20">
        <v>43664</v>
      </c>
      <c r="B307" s="9">
        <v>580</v>
      </c>
      <c r="C307" t="s">
        <v>27</v>
      </c>
      <c r="D307">
        <f t="shared" si="40"/>
        <v>580</v>
      </c>
      <c r="E307" s="24">
        <f t="shared" si="36"/>
        <v>100.98</v>
      </c>
      <c r="F307" s="24">
        <f t="shared" si="37"/>
        <v>100.7</v>
      </c>
      <c r="G307" s="1">
        <f t="shared" si="38"/>
        <v>43021</v>
      </c>
      <c r="H307" s="1">
        <f t="shared" si="39"/>
        <v>43749</v>
      </c>
      <c r="I307" s="24">
        <f t="shared" si="41"/>
        <v>140.93150684931507</v>
      </c>
      <c r="J307" s="24">
        <f t="shared" si="42"/>
        <v>23171.873972602738</v>
      </c>
      <c r="K307">
        <f>SUM($D$2:D307)</f>
        <v>1140</v>
      </c>
      <c r="L307" s="24">
        <f>SUM($J$2:J307)</f>
        <v>-37302.390410958993</v>
      </c>
      <c r="M307" s="24">
        <f t="shared" si="43"/>
        <v>0</v>
      </c>
      <c r="N307" s="24">
        <f t="shared" si="44"/>
        <v>21218.279593512532</v>
      </c>
      <c r="O307" s="24">
        <f>SUM($N$2:N307)</f>
        <v>-39198.027066351504</v>
      </c>
    </row>
    <row r="308" spans="1:15" x14ac:dyDescent="0.25">
      <c r="A308" s="20">
        <v>43665</v>
      </c>
      <c r="B308" s="9">
        <v>720</v>
      </c>
      <c r="C308" t="s">
        <v>28</v>
      </c>
      <c r="D308">
        <f t="shared" si="40"/>
        <v>-720</v>
      </c>
      <c r="E308" s="24">
        <f t="shared" si="36"/>
        <v>101</v>
      </c>
      <c r="F308" s="24">
        <f t="shared" si="37"/>
        <v>100.7</v>
      </c>
      <c r="G308" s="1">
        <f t="shared" si="38"/>
        <v>43021</v>
      </c>
      <c r="H308" s="1">
        <f t="shared" si="39"/>
        <v>43749</v>
      </c>
      <c r="I308" s="24">
        <f t="shared" si="41"/>
        <v>141.15068493150687</v>
      </c>
      <c r="J308" s="24">
        <f t="shared" si="42"/>
        <v>-29124.493150684946</v>
      </c>
      <c r="K308">
        <f>SUM($D$2:D308)</f>
        <v>420</v>
      </c>
      <c r="L308" s="24">
        <f>SUM($J$2:J308)</f>
        <v>-66426.883561643946</v>
      </c>
      <c r="M308" s="24">
        <f t="shared" si="43"/>
        <v>0</v>
      </c>
      <c r="N308" s="24">
        <f t="shared" si="44"/>
        <v>-26665.387416088961</v>
      </c>
      <c r="O308" s="24">
        <f>SUM($N$2:N308)</f>
        <v>-65863.414482440465</v>
      </c>
    </row>
    <row r="309" spans="1:15" x14ac:dyDescent="0.25">
      <c r="A309" s="20">
        <v>43665</v>
      </c>
      <c r="B309" s="9">
        <v>730</v>
      </c>
      <c r="C309" t="s">
        <v>27</v>
      </c>
      <c r="D309">
        <f t="shared" si="40"/>
        <v>730</v>
      </c>
      <c r="E309" s="24">
        <f t="shared" si="36"/>
        <v>101</v>
      </c>
      <c r="F309" s="24">
        <f t="shared" si="37"/>
        <v>100.7</v>
      </c>
      <c r="G309" s="1">
        <f t="shared" si="38"/>
        <v>43021</v>
      </c>
      <c r="H309" s="1">
        <f t="shared" si="39"/>
        <v>43749</v>
      </c>
      <c r="I309" s="24">
        <f t="shared" si="41"/>
        <v>141.15068493150687</v>
      </c>
      <c r="J309" s="24">
        <f t="shared" si="42"/>
        <v>29310.000000000018</v>
      </c>
      <c r="K309">
        <f>SUM($D$2:D309)</f>
        <v>1150</v>
      </c>
      <c r="L309" s="24">
        <f>SUM($J$2:J309)</f>
        <v>-37116.883561643932</v>
      </c>
      <c r="M309" s="24">
        <f t="shared" si="43"/>
        <v>0</v>
      </c>
      <c r="N309" s="24">
        <f t="shared" si="44"/>
        <v>26835.231127350529</v>
      </c>
      <c r="O309" s="24">
        <f>SUM($N$2:N309)</f>
        <v>-39028.183355089932</v>
      </c>
    </row>
    <row r="310" spans="1:15" x14ac:dyDescent="0.25">
      <c r="A310" s="20">
        <v>43669</v>
      </c>
      <c r="B310" s="9">
        <v>480</v>
      </c>
      <c r="C310" t="s">
        <v>27</v>
      </c>
      <c r="D310">
        <f t="shared" si="40"/>
        <v>480</v>
      </c>
      <c r="E310" s="24">
        <f t="shared" si="36"/>
        <v>101.03</v>
      </c>
      <c r="F310" s="24">
        <f t="shared" si="37"/>
        <v>100.79</v>
      </c>
      <c r="G310" s="1">
        <f t="shared" si="38"/>
        <v>43021</v>
      </c>
      <c r="H310" s="1">
        <f t="shared" si="39"/>
        <v>43749</v>
      </c>
      <c r="I310" s="24">
        <f t="shared" si="41"/>
        <v>142.02739726027397</v>
      </c>
      <c r="J310" s="24">
        <f t="shared" si="42"/>
        <v>19678.750684931507</v>
      </c>
      <c r="K310">
        <f>SUM($D$2:D310)</f>
        <v>1630</v>
      </c>
      <c r="L310" s="24">
        <f>SUM($J$2:J310)</f>
        <v>-17438.132876712425</v>
      </c>
      <c r="M310" s="24">
        <f t="shared" si="43"/>
        <v>0</v>
      </c>
      <c r="N310" s="24">
        <f t="shared" si="44"/>
        <v>18007.320402520276</v>
      </c>
      <c r="O310" s="24">
        <f>SUM($N$2:N310)</f>
        <v>-21020.862952569656</v>
      </c>
    </row>
    <row r="311" spans="1:15" x14ac:dyDescent="0.25">
      <c r="A311" s="20">
        <v>43676</v>
      </c>
      <c r="B311" s="9">
        <v>1540</v>
      </c>
      <c r="C311" t="s">
        <v>28</v>
      </c>
      <c r="D311">
        <f t="shared" si="40"/>
        <v>-1540</v>
      </c>
      <c r="E311" s="24">
        <f t="shared" si="36"/>
        <v>100.62</v>
      </c>
      <c r="F311" s="24">
        <f t="shared" si="37"/>
        <v>100.65</v>
      </c>
      <c r="G311" s="1">
        <f t="shared" si="38"/>
        <v>43021</v>
      </c>
      <c r="H311" s="1">
        <f t="shared" si="39"/>
        <v>43749</v>
      </c>
      <c r="I311" s="24">
        <f t="shared" si="41"/>
        <v>143.56164383561645</v>
      </c>
      <c r="J311" s="24">
        <f t="shared" si="42"/>
        <v>-66083.931506849331</v>
      </c>
      <c r="K311">
        <f>SUM($D$2:D311)</f>
        <v>90</v>
      </c>
      <c r="L311" s="24">
        <f>SUM($J$2:J311)</f>
        <v>-83522.064383561752</v>
      </c>
      <c r="M311" s="24">
        <f t="shared" si="43"/>
        <v>0</v>
      </c>
      <c r="N311" s="24">
        <f t="shared" si="44"/>
        <v>-60413.086251825465</v>
      </c>
      <c r="O311" s="24">
        <f>SUM($N$2:N311)</f>
        <v>-81433.949204395118</v>
      </c>
    </row>
    <row r="312" spans="1:15" x14ac:dyDescent="0.25">
      <c r="A312" s="20">
        <v>43676</v>
      </c>
      <c r="B312" s="9">
        <v>210</v>
      </c>
      <c r="C312" t="s">
        <v>27</v>
      </c>
      <c r="D312">
        <f t="shared" si="40"/>
        <v>210</v>
      </c>
      <c r="E312" s="24">
        <f t="shared" si="36"/>
        <v>100.62</v>
      </c>
      <c r="F312" s="24">
        <f t="shared" si="37"/>
        <v>100.65</v>
      </c>
      <c r="G312" s="1">
        <f t="shared" si="38"/>
        <v>43021</v>
      </c>
      <c r="H312" s="1">
        <f t="shared" si="39"/>
        <v>43749</v>
      </c>
      <c r="I312" s="24">
        <f t="shared" si="41"/>
        <v>143.56164383561645</v>
      </c>
      <c r="J312" s="24">
        <f t="shared" si="42"/>
        <v>9017.7452054794539</v>
      </c>
      <c r="K312">
        <f>SUM($D$2:D312)</f>
        <v>300</v>
      </c>
      <c r="L312" s="24">
        <f>SUM($J$2:J312)</f>
        <v>-74504.319178082296</v>
      </c>
      <c r="M312" s="24">
        <f t="shared" si="43"/>
        <v>0</v>
      </c>
      <c r="N312" s="24">
        <f t="shared" si="44"/>
        <v>8243.9075047941205</v>
      </c>
      <c r="O312" s="24">
        <f>SUM($N$2:N312)</f>
        <v>-73190.041699601003</v>
      </c>
    </row>
    <row r="313" spans="1:15" x14ac:dyDescent="0.25">
      <c r="A313" s="20">
        <v>43685</v>
      </c>
      <c r="B313" s="9">
        <v>650</v>
      </c>
      <c r="C313" t="s">
        <v>27</v>
      </c>
      <c r="D313">
        <f t="shared" si="40"/>
        <v>650</v>
      </c>
      <c r="E313" s="24">
        <f t="shared" si="36"/>
        <v>101.27</v>
      </c>
      <c r="F313" s="24">
        <f t="shared" si="37"/>
        <v>101.01</v>
      </c>
      <c r="G313" s="1">
        <f t="shared" si="38"/>
        <v>43021</v>
      </c>
      <c r="H313" s="1">
        <f t="shared" si="39"/>
        <v>43749</v>
      </c>
      <c r="I313" s="24">
        <f t="shared" si="41"/>
        <v>145.53424657534248</v>
      </c>
      <c r="J313" s="24">
        <f t="shared" si="42"/>
        <v>28771.760273972614</v>
      </c>
      <c r="K313">
        <f>SUM($D$2:D313)</f>
        <v>950</v>
      </c>
      <c r="L313" s="24">
        <f>SUM($J$2:J313)</f>
        <v>-45732.558904109683</v>
      </c>
      <c r="M313" s="24">
        <f t="shared" si="43"/>
        <v>0</v>
      </c>
      <c r="N313" s="24">
        <f t="shared" si="44"/>
        <v>26270.369929798431</v>
      </c>
      <c r="O313" s="24">
        <f>SUM($N$2:N313)</f>
        <v>-46919.671769802575</v>
      </c>
    </row>
    <row r="314" spans="1:15" x14ac:dyDescent="0.25">
      <c r="A314" s="20">
        <v>43686</v>
      </c>
      <c r="B314" s="9">
        <v>530</v>
      </c>
      <c r="C314" t="s">
        <v>28</v>
      </c>
      <c r="D314">
        <f t="shared" si="40"/>
        <v>-530</v>
      </c>
      <c r="E314" s="24">
        <f t="shared" si="36"/>
        <v>101.01</v>
      </c>
      <c r="F314" s="24">
        <f t="shared" si="37"/>
        <v>101.2</v>
      </c>
      <c r="G314" s="1">
        <f t="shared" si="38"/>
        <v>43021</v>
      </c>
      <c r="H314" s="1">
        <f t="shared" si="39"/>
        <v>43749</v>
      </c>
      <c r="I314" s="24">
        <f t="shared" si="41"/>
        <v>145.75342465753425</v>
      </c>
      <c r="J314" s="24">
        <f t="shared" si="42"/>
        <v>-23613.315068493153</v>
      </c>
      <c r="K314">
        <f>SUM($D$2:D314)</f>
        <v>420</v>
      </c>
      <c r="L314" s="24">
        <f>SUM($J$2:J314)</f>
        <v>-69345.873972602829</v>
      </c>
      <c r="M314" s="24">
        <f t="shared" si="43"/>
        <v>0</v>
      </c>
      <c r="N314" s="24">
        <f t="shared" si="44"/>
        <v>-21557.442126142403</v>
      </c>
      <c r="O314" s="24">
        <f>SUM($N$2:N314)</f>
        <v>-68477.113895944975</v>
      </c>
    </row>
    <row r="315" spans="1:15" x14ac:dyDescent="0.25">
      <c r="A315" s="20">
        <v>43686</v>
      </c>
      <c r="B315" s="9">
        <v>570</v>
      </c>
      <c r="C315" t="s">
        <v>27</v>
      </c>
      <c r="D315">
        <f t="shared" si="40"/>
        <v>570</v>
      </c>
      <c r="E315" s="24">
        <f t="shared" si="36"/>
        <v>101.01</v>
      </c>
      <c r="F315" s="24">
        <f t="shared" si="37"/>
        <v>101.2</v>
      </c>
      <c r="G315" s="1">
        <f t="shared" si="38"/>
        <v>43021</v>
      </c>
      <c r="H315" s="1">
        <f t="shared" si="39"/>
        <v>43749</v>
      </c>
      <c r="I315" s="24">
        <f t="shared" si="41"/>
        <v>145.75342465753425</v>
      </c>
      <c r="J315" s="24">
        <f t="shared" si="42"/>
        <v>25503.752054794521</v>
      </c>
      <c r="K315">
        <f>SUM($D$2:D315)</f>
        <v>990</v>
      </c>
      <c r="L315" s="24">
        <f>SUM($J$2:J315)</f>
        <v>-43842.121917808312</v>
      </c>
      <c r="M315" s="24">
        <f t="shared" si="43"/>
        <v>0</v>
      </c>
      <c r="N315" s="24">
        <f t="shared" si="44"/>
        <v>23283.28984413973</v>
      </c>
      <c r="O315" s="24">
        <f>SUM($N$2:N315)</f>
        <v>-45193.824051805248</v>
      </c>
    </row>
    <row r="316" spans="1:15" x14ac:dyDescent="0.25">
      <c r="A316" s="20">
        <v>43696</v>
      </c>
      <c r="B316" s="9">
        <v>580</v>
      </c>
      <c r="C316" t="s">
        <v>27</v>
      </c>
      <c r="D316">
        <f t="shared" si="40"/>
        <v>580</v>
      </c>
      <c r="E316" s="24">
        <f t="shared" si="36"/>
        <v>100.86</v>
      </c>
      <c r="F316" s="24">
        <f t="shared" si="37"/>
        <v>101.11</v>
      </c>
      <c r="G316" s="1">
        <f t="shared" si="38"/>
        <v>43021</v>
      </c>
      <c r="H316" s="1">
        <f t="shared" si="39"/>
        <v>43749</v>
      </c>
      <c r="I316" s="24">
        <f t="shared" si="41"/>
        <v>147.94520547945206</v>
      </c>
      <c r="J316" s="24">
        <f t="shared" si="42"/>
        <v>27309.419178082193</v>
      </c>
      <c r="K316">
        <f>SUM($D$2:D316)</f>
        <v>1570</v>
      </c>
      <c r="L316" s="24">
        <f>SUM($J$2:J316)</f>
        <v>-16532.702739726119</v>
      </c>
      <c r="M316" s="24">
        <f t="shared" si="43"/>
        <v>0</v>
      </c>
      <c r="N316" s="24">
        <f t="shared" si="44"/>
        <v>24897.620752319395</v>
      </c>
      <c r="O316" s="24">
        <f>SUM($N$2:N316)</f>
        <v>-20296.203299485853</v>
      </c>
    </row>
    <row r="317" spans="1:15" x14ac:dyDescent="0.25">
      <c r="A317" s="20">
        <v>43705</v>
      </c>
      <c r="B317" s="9">
        <v>460</v>
      </c>
      <c r="C317" t="s">
        <v>28</v>
      </c>
      <c r="D317">
        <f t="shared" si="40"/>
        <v>-460</v>
      </c>
      <c r="E317" s="24">
        <f t="shared" si="36"/>
        <v>100.83</v>
      </c>
      <c r="F317" s="24">
        <f t="shared" si="37"/>
        <v>101.23</v>
      </c>
      <c r="G317" s="1">
        <f t="shared" si="38"/>
        <v>43021</v>
      </c>
      <c r="H317" s="1">
        <f t="shared" si="39"/>
        <v>43749</v>
      </c>
      <c r="I317" s="24">
        <f t="shared" si="41"/>
        <v>149.91780821917808</v>
      </c>
      <c r="J317" s="24">
        <f t="shared" si="42"/>
        <v>-22396.391780821916</v>
      </c>
      <c r="K317">
        <f>SUM($D$2:D317)</f>
        <v>1110</v>
      </c>
      <c r="L317" s="24">
        <f>SUM($J$2:J317)</f>
        <v>-38929.094520548038</v>
      </c>
      <c r="M317" s="24">
        <f t="shared" si="43"/>
        <v>0</v>
      </c>
      <c r="N317" s="24">
        <f t="shared" si="44"/>
        <v>-20393.325208824936</v>
      </c>
      <c r="O317" s="24">
        <f>SUM($N$2:N317)</f>
        <v>-40689.528508310788</v>
      </c>
    </row>
    <row r="318" spans="1:15" x14ac:dyDescent="0.25">
      <c r="A318" s="20">
        <v>43706</v>
      </c>
      <c r="B318" s="9">
        <v>140</v>
      </c>
      <c r="C318" t="s">
        <v>28</v>
      </c>
      <c r="D318">
        <f t="shared" si="40"/>
        <v>-140</v>
      </c>
      <c r="E318" s="24">
        <f t="shared" si="36"/>
        <v>101.49</v>
      </c>
      <c r="F318" s="24">
        <f t="shared" si="37"/>
        <v>101.2</v>
      </c>
      <c r="G318" s="1">
        <f t="shared" si="38"/>
        <v>43021</v>
      </c>
      <c r="H318" s="1">
        <f t="shared" si="39"/>
        <v>43749</v>
      </c>
      <c r="I318" s="24">
        <f t="shared" si="41"/>
        <v>150.13698630136989</v>
      </c>
      <c r="J318" s="24">
        <f t="shared" si="42"/>
        <v>-6851.1780821917837</v>
      </c>
      <c r="K318">
        <f>SUM($D$2:D318)</f>
        <v>970</v>
      </c>
      <c r="L318" s="24">
        <f>SUM($J$2:J318)</f>
        <v>-45780.272602739824</v>
      </c>
      <c r="M318" s="24">
        <f t="shared" si="43"/>
        <v>0</v>
      </c>
      <c r="N318" s="24">
        <f t="shared" si="44"/>
        <v>-6237.5746588477223</v>
      </c>
      <c r="O318" s="24">
        <f>SUM($N$2:N318)</f>
        <v>-46927.103167158508</v>
      </c>
    </row>
    <row r="319" spans="1:15" x14ac:dyDescent="0.25">
      <c r="A319" s="20">
        <v>43707</v>
      </c>
      <c r="B319" s="9">
        <v>40</v>
      </c>
      <c r="C319" t="s">
        <v>28</v>
      </c>
      <c r="D319">
        <f t="shared" si="40"/>
        <v>-40</v>
      </c>
      <c r="E319" s="24">
        <f t="shared" si="36"/>
        <v>101.25</v>
      </c>
      <c r="F319" s="24">
        <f t="shared" si="37"/>
        <v>101.2</v>
      </c>
      <c r="G319" s="1">
        <f t="shared" si="38"/>
        <v>43021</v>
      </c>
      <c r="H319" s="1">
        <f t="shared" si="39"/>
        <v>43749</v>
      </c>
      <c r="I319" s="24">
        <f t="shared" si="41"/>
        <v>150.35616438356163</v>
      </c>
      <c r="J319" s="24">
        <f t="shared" si="42"/>
        <v>-1966.2465753424653</v>
      </c>
      <c r="K319">
        <f>SUM($D$2:D319)</f>
        <v>930</v>
      </c>
      <c r="L319" s="24">
        <f>SUM($J$2:J319)</f>
        <v>-47746.519178082286</v>
      </c>
      <c r="M319" s="24">
        <f t="shared" si="43"/>
        <v>0</v>
      </c>
      <c r="N319" s="24">
        <f t="shared" si="44"/>
        <v>-1789.900920815111</v>
      </c>
      <c r="O319" s="24">
        <f>SUM($N$2:N319)</f>
        <v>-48717.004087973619</v>
      </c>
    </row>
    <row r="320" spans="1:15" x14ac:dyDescent="0.25">
      <c r="A320" s="20">
        <v>43710</v>
      </c>
      <c r="B320" s="9">
        <v>340</v>
      </c>
      <c r="C320" t="s">
        <v>28</v>
      </c>
      <c r="D320">
        <f t="shared" si="40"/>
        <v>-340</v>
      </c>
      <c r="E320" s="24">
        <f t="shared" si="36"/>
        <v>101.45</v>
      </c>
      <c r="F320" s="24">
        <f t="shared" si="37"/>
        <v>101.23</v>
      </c>
      <c r="G320" s="1">
        <f t="shared" si="38"/>
        <v>43021</v>
      </c>
      <c r="H320" s="1">
        <f t="shared" si="39"/>
        <v>43749</v>
      </c>
      <c r="I320" s="24">
        <f t="shared" si="41"/>
        <v>151.01369863013699</v>
      </c>
      <c r="J320" s="24">
        <f t="shared" si="42"/>
        <v>-16926.457534246572</v>
      </c>
      <c r="K320">
        <f>SUM($D$2:D320)</f>
        <v>590</v>
      </c>
      <c r="L320" s="24">
        <f>SUM($J$2:J320)</f>
        <v>-64672.976712328862</v>
      </c>
      <c r="M320" s="24">
        <f t="shared" si="43"/>
        <v>0</v>
      </c>
      <c r="N320" s="24">
        <f t="shared" si="44"/>
        <v>-15402.053346528037</v>
      </c>
      <c r="O320" s="24">
        <f>SUM($N$2:N320)</f>
        <v>-64119.057434501658</v>
      </c>
    </row>
    <row r="321" spans="1:15" x14ac:dyDescent="0.25">
      <c r="A321" s="20">
        <v>43710</v>
      </c>
      <c r="B321" s="9">
        <v>340</v>
      </c>
      <c r="C321" t="s">
        <v>28</v>
      </c>
      <c r="D321">
        <f t="shared" si="40"/>
        <v>-340</v>
      </c>
      <c r="E321" s="24">
        <f t="shared" si="36"/>
        <v>101.45</v>
      </c>
      <c r="F321" s="24">
        <f t="shared" si="37"/>
        <v>101.23</v>
      </c>
      <c r="G321" s="1">
        <f t="shared" si="38"/>
        <v>43021</v>
      </c>
      <c r="H321" s="1">
        <f t="shared" si="39"/>
        <v>43749</v>
      </c>
      <c r="I321" s="24">
        <f t="shared" si="41"/>
        <v>151.01369863013699</v>
      </c>
      <c r="J321" s="24">
        <f t="shared" si="42"/>
        <v>-16926.457534246572</v>
      </c>
      <c r="K321">
        <f>SUM($D$2:D321)</f>
        <v>250</v>
      </c>
      <c r="L321" s="24">
        <f>SUM($J$2:J321)</f>
        <v>-81599.434246575431</v>
      </c>
      <c r="M321" s="24">
        <f t="shared" si="43"/>
        <v>0</v>
      </c>
      <c r="N321" s="24">
        <f t="shared" si="44"/>
        <v>-15402.053346528037</v>
      </c>
      <c r="O321" s="24">
        <f>SUM($N$2:N321)</f>
        <v>-79521.110781029696</v>
      </c>
    </row>
    <row r="322" spans="1:15" x14ac:dyDescent="0.25">
      <c r="A322" s="20">
        <v>43714</v>
      </c>
      <c r="B322" s="9">
        <v>570</v>
      </c>
      <c r="C322" t="s">
        <v>27</v>
      </c>
      <c r="D322">
        <f t="shared" si="40"/>
        <v>570</v>
      </c>
      <c r="E322" s="24">
        <f t="shared" ref="E322:E385" si="45">VLOOKUP(A322,Котировки,3,0)</f>
        <v>101.32</v>
      </c>
      <c r="F322" s="24">
        <f t="shared" ref="F322:F385" si="46">VLOOKUP(A322,Котировки,6,0)</f>
        <v>101.41</v>
      </c>
      <c r="G322" s="1">
        <f t="shared" ref="G322:G385" si="47">IFERROR(INDEX(Даты_выплат,MATCH(A322,Даты_выплат+1,1)),43021)</f>
        <v>43021</v>
      </c>
      <c r="H322" s="1">
        <f t="shared" ref="H322:H385" si="48">INDEX(выплаты,MATCH(A322,выплаты,-1))</f>
        <v>43749</v>
      </c>
      <c r="I322" s="24">
        <f t="shared" si="41"/>
        <v>151.89041095890411</v>
      </c>
      <c r="J322" s="24">
        <f t="shared" si="42"/>
        <v>28825.134246575348</v>
      </c>
      <c r="K322">
        <f>SUM($D$2:D322)</f>
        <v>820</v>
      </c>
      <c r="L322" s="24">
        <f>SUM($J$2:J322)</f>
        <v>-52774.300000000083</v>
      </c>
      <c r="M322" s="24">
        <f t="shared" si="43"/>
        <v>0</v>
      </c>
      <c r="N322" s="24">
        <f t="shared" si="44"/>
        <v>26214.762811198405</v>
      </c>
      <c r="O322" s="24">
        <f>SUM($N$2:N322)</f>
        <v>-53306.347969831288</v>
      </c>
    </row>
    <row r="323" spans="1:15" x14ac:dyDescent="0.25">
      <c r="A323" s="20">
        <v>43721</v>
      </c>
      <c r="B323" s="9">
        <v>660</v>
      </c>
      <c r="C323" t="s">
        <v>28</v>
      </c>
      <c r="D323">
        <f t="shared" ref="D323:D386" si="49">IF(C323="Покупка",B323,-B323)</f>
        <v>-660</v>
      </c>
      <c r="E323" s="24">
        <f t="shared" si="45"/>
        <v>101.92</v>
      </c>
      <c r="F323" s="24">
        <f t="shared" si="46"/>
        <v>101.31</v>
      </c>
      <c r="G323" s="1">
        <f t="shared" si="47"/>
        <v>43021</v>
      </c>
      <c r="H323" s="1">
        <f t="shared" si="48"/>
        <v>43749</v>
      </c>
      <c r="I323" s="24">
        <f t="shared" ref="I323:I386" si="50">(A323-G323)/365*8%*1000</f>
        <v>153.42465753424659</v>
      </c>
      <c r="J323" s="24">
        <f t="shared" ref="J323:J386" si="51">IF(C323="Покупка",B323*(-E323+I323),B323*(F323-I323))</f>
        <v>-34395.673972602752</v>
      </c>
      <c r="K323">
        <f>SUM($D$2:D323)</f>
        <v>160</v>
      </c>
      <c r="L323" s="24">
        <f>SUM($J$2:J323)</f>
        <v>-87169.973972602835</v>
      </c>
      <c r="M323" s="24">
        <f t="shared" ref="M323:M386" si="52">IF(C323="",K323*I323,0)</f>
        <v>0</v>
      </c>
      <c r="N323" s="24">
        <f t="shared" ref="N323:N386" si="53">J323/POWER(1+0.05/365,A323-43021)</f>
        <v>-31250.861885520524</v>
      </c>
      <c r="O323" s="24">
        <f>SUM($N$2:N323)</f>
        <v>-84557.209855351815</v>
      </c>
    </row>
    <row r="324" spans="1:15" x14ac:dyDescent="0.25">
      <c r="A324" s="20">
        <v>43721</v>
      </c>
      <c r="B324" s="9">
        <v>160</v>
      </c>
      <c r="C324" t="s">
        <v>28</v>
      </c>
      <c r="D324">
        <f t="shared" si="49"/>
        <v>-160</v>
      </c>
      <c r="E324" s="24">
        <f t="shared" si="45"/>
        <v>101.92</v>
      </c>
      <c r="F324" s="24">
        <f t="shared" si="46"/>
        <v>101.31</v>
      </c>
      <c r="G324" s="1">
        <f t="shared" si="47"/>
        <v>43021</v>
      </c>
      <c r="H324" s="1">
        <f t="shared" si="48"/>
        <v>43749</v>
      </c>
      <c r="I324" s="24">
        <f t="shared" si="50"/>
        <v>153.42465753424659</v>
      </c>
      <c r="J324" s="24">
        <f t="shared" si="51"/>
        <v>-8338.3452054794543</v>
      </c>
      <c r="K324">
        <f>SUM($D$2:D324)</f>
        <v>0</v>
      </c>
      <c r="L324" s="24">
        <f>SUM($J$2:J324)</f>
        <v>-95508.319178082282</v>
      </c>
      <c r="M324" s="24">
        <f t="shared" si="52"/>
        <v>0</v>
      </c>
      <c r="N324" s="24">
        <f t="shared" si="53"/>
        <v>-7575.9665177019442</v>
      </c>
      <c r="O324" s="24">
        <f>SUM($N$2:N324)</f>
        <v>-92133.176373053764</v>
      </c>
    </row>
    <row r="325" spans="1:15" x14ac:dyDescent="0.25">
      <c r="A325" s="20">
        <v>43721</v>
      </c>
      <c r="B325" s="9">
        <v>690</v>
      </c>
      <c r="C325" t="s">
        <v>27</v>
      </c>
      <c r="D325">
        <f t="shared" si="49"/>
        <v>690</v>
      </c>
      <c r="E325" s="24">
        <f t="shared" si="45"/>
        <v>101.92</v>
      </c>
      <c r="F325" s="24">
        <f t="shared" si="46"/>
        <v>101.31</v>
      </c>
      <c r="G325" s="1">
        <f t="shared" si="47"/>
        <v>43021</v>
      </c>
      <c r="H325" s="1">
        <f t="shared" si="48"/>
        <v>43749</v>
      </c>
      <c r="I325" s="24">
        <f t="shared" si="50"/>
        <v>153.42465753424659</v>
      </c>
      <c r="J325" s="24">
        <f t="shared" si="51"/>
        <v>35538.213698630148</v>
      </c>
      <c r="K325">
        <f>SUM($D$2:D325)</f>
        <v>690</v>
      </c>
      <c r="L325" s="24">
        <f>SUM($J$2:J325)</f>
        <v>-59970.105479452133</v>
      </c>
      <c r="M325" s="24">
        <f t="shared" si="52"/>
        <v>0</v>
      </c>
      <c r="N325" s="24">
        <f t="shared" si="53"/>
        <v>32288.938685679841</v>
      </c>
      <c r="O325" s="24">
        <f>SUM($N$2:N325)</f>
        <v>-59844.237687373927</v>
      </c>
    </row>
    <row r="326" spans="1:15" x14ac:dyDescent="0.25">
      <c r="A326" s="20">
        <v>43724</v>
      </c>
      <c r="B326" s="9">
        <v>730</v>
      </c>
      <c r="C326" t="s">
        <v>27</v>
      </c>
      <c r="D326">
        <f t="shared" si="49"/>
        <v>730</v>
      </c>
      <c r="E326" s="24">
        <f t="shared" si="45"/>
        <v>101.47</v>
      </c>
      <c r="F326" s="24">
        <f t="shared" si="46"/>
        <v>101.21</v>
      </c>
      <c r="G326" s="1">
        <f t="shared" si="47"/>
        <v>43021</v>
      </c>
      <c r="H326" s="1">
        <f t="shared" si="48"/>
        <v>43749</v>
      </c>
      <c r="I326" s="24">
        <f t="shared" si="50"/>
        <v>154.08219178082192</v>
      </c>
      <c r="J326" s="24">
        <f t="shared" si="51"/>
        <v>38406.9</v>
      </c>
      <c r="K326">
        <f>SUM($D$2:D326)</f>
        <v>1420</v>
      </c>
      <c r="L326" s="24">
        <f>SUM($J$2:J326)</f>
        <v>-21563.205479452132</v>
      </c>
      <c r="M326" s="24">
        <f t="shared" si="52"/>
        <v>0</v>
      </c>
      <c r="N326" s="24">
        <f t="shared" si="53"/>
        <v>34881.003073582011</v>
      </c>
      <c r="O326" s="24">
        <f>SUM($N$2:N326)</f>
        <v>-24963.234613791916</v>
      </c>
    </row>
    <row r="327" spans="1:15" x14ac:dyDescent="0.25">
      <c r="A327" s="20">
        <v>43724</v>
      </c>
      <c r="B327" s="9">
        <v>750</v>
      </c>
      <c r="C327" t="s">
        <v>27</v>
      </c>
      <c r="D327">
        <f t="shared" si="49"/>
        <v>750</v>
      </c>
      <c r="E327" s="24">
        <f t="shared" si="45"/>
        <v>101.47</v>
      </c>
      <c r="F327" s="24">
        <f t="shared" si="46"/>
        <v>101.21</v>
      </c>
      <c r="G327" s="1">
        <f t="shared" si="47"/>
        <v>43021</v>
      </c>
      <c r="H327" s="1">
        <f t="shared" si="48"/>
        <v>43749</v>
      </c>
      <c r="I327" s="24">
        <f t="shared" si="50"/>
        <v>154.08219178082192</v>
      </c>
      <c r="J327" s="24">
        <f t="shared" si="51"/>
        <v>39459.143835616436</v>
      </c>
      <c r="K327">
        <f>SUM($D$2:D327)</f>
        <v>2170</v>
      </c>
      <c r="L327" s="24">
        <f>SUM($J$2:J327)</f>
        <v>17895.938356164304</v>
      </c>
      <c r="M327" s="24">
        <f t="shared" si="52"/>
        <v>0</v>
      </c>
      <c r="N327" s="24">
        <f t="shared" si="53"/>
        <v>35836.646993406175</v>
      </c>
      <c r="O327" s="24">
        <f>SUM($N$2:N327)</f>
        <v>10873.412379614259</v>
      </c>
    </row>
    <row r="328" spans="1:15" x14ac:dyDescent="0.25">
      <c r="A328" s="20">
        <v>43725</v>
      </c>
      <c r="B328" s="9">
        <v>790</v>
      </c>
      <c r="C328" t="s">
        <v>28</v>
      </c>
      <c r="D328">
        <f t="shared" si="49"/>
        <v>-790</v>
      </c>
      <c r="E328" s="24">
        <f t="shared" si="45"/>
        <v>101.48</v>
      </c>
      <c r="F328" s="24">
        <f t="shared" si="46"/>
        <v>101.2</v>
      </c>
      <c r="G328" s="1">
        <f t="shared" si="47"/>
        <v>43021</v>
      </c>
      <c r="H328" s="1">
        <f t="shared" si="48"/>
        <v>43749</v>
      </c>
      <c r="I328" s="24">
        <f t="shared" si="50"/>
        <v>154.30136986301372</v>
      </c>
      <c r="J328" s="24">
        <f t="shared" si="51"/>
        <v>-41950.082191780835</v>
      </c>
      <c r="K328">
        <f>SUM($D$2:D328)</f>
        <v>1380</v>
      </c>
      <c r="L328" s="24">
        <f>SUM($J$2:J328)</f>
        <v>-24054.143835616531</v>
      </c>
      <c r="M328" s="24">
        <f t="shared" si="52"/>
        <v>0</v>
      </c>
      <c r="N328" s="24">
        <f t="shared" si="53"/>
        <v>-38093.689587503912</v>
      </c>
      <c r="O328" s="24">
        <f>SUM($N$2:N328)</f>
        <v>-27220.277207889652</v>
      </c>
    </row>
    <row r="329" spans="1:15" x14ac:dyDescent="0.25">
      <c r="A329" s="20">
        <v>43733</v>
      </c>
      <c r="B329" s="9">
        <v>1280</v>
      </c>
      <c r="C329" t="s">
        <v>28</v>
      </c>
      <c r="D329">
        <f t="shared" si="49"/>
        <v>-1280</v>
      </c>
      <c r="E329" s="24">
        <f t="shared" si="45"/>
        <v>101.39</v>
      </c>
      <c r="F329" s="24">
        <f t="shared" si="46"/>
        <v>101.31</v>
      </c>
      <c r="G329" s="1">
        <f t="shared" si="47"/>
        <v>43021</v>
      </c>
      <c r="H329" s="1">
        <f t="shared" si="48"/>
        <v>43749</v>
      </c>
      <c r="I329" s="24">
        <f t="shared" si="50"/>
        <v>156.05479452054794</v>
      </c>
      <c r="J329" s="24">
        <f t="shared" si="51"/>
        <v>-70073.336986301365</v>
      </c>
      <c r="K329">
        <f>SUM($D$2:D329)</f>
        <v>100</v>
      </c>
      <c r="L329" s="24">
        <f>SUM($J$2:J329)</f>
        <v>-94127.480821917896</v>
      </c>
      <c r="M329" s="24">
        <f t="shared" si="52"/>
        <v>0</v>
      </c>
      <c r="N329" s="24">
        <f t="shared" si="53"/>
        <v>-63561.93584028339</v>
      </c>
      <c r="O329" s="24">
        <f>SUM($N$2:N329)</f>
        <v>-90782.213048173042</v>
      </c>
    </row>
    <row r="330" spans="1:15" x14ac:dyDescent="0.25">
      <c r="A330" s="20">
        <v>43734</v>
      </c>
      <c r="B330" s="9">
        <v>580</v>
      </c>
      <c r="C330" t="s">
        <v>27</v>
      </c>
      <c r="D330">
        <f t="shared" si="49"/>
        <v>580</v>
      </c>
      <c r="E330" s="24">
        <f t="shared" si="45"/>
        <v>101.13</v>
      </c>
      <c r="F330" s="24">
        <f t="shared" si="46"/>
        <v>101.38</v>
      </c>
      <c r="G330" s="1">
        <f t="shared" si="47"/>
        <v>43021</v>
      </c>
      <c r="H330" s="1">
        <f t="shared" si="48"/>
        <v>43749</v>
      </c>
      <c r="I330" s="24">
        <f t="shared" si="50"/>
        <v>156.27397260273972</v>
      </c>
      <c r="J330" s="24">
        <f t="shared" si="51"/>
        <v>31983.504109589041</v>
      </c>
      <c r="K330">
        <f>SUM($D$2:D330)</f>
        <v>680</v>
      </c>
      <c r="L330" s="24">
        <f>SUM($J$2:J330)</f>
        <v>-62143.976712328855</v>
      </c>
      <c r="M330" s="24">
        <f t="shared" si="52"/>
        <v>0</v>
      </c>
      <c r="N330" s="24">
        <f t="shared" si="53"/>
        <v>29007.538069286242</v>
      </c>
      <c r="O330" s="24">
        <f>SUM($N$2:N330)</f>
        <v>-61774.674978886804</v>
      </c>
    </row>
    <row r="331" spans="1:15" x14ac:dyDescent="0.25">
      <c r="A331" s="20">
        <v>43746</v>
      </c>
      <c r="B331" s="9">
        <v>610</v>
      </c>
      <c r="C331" t="s">
        <v>28</v>
      </c>
      <c r="D331">
        <f t="shared" si="49"/>
        <v>-610</v>
      </c>
      <c r="E331" s="24">
        <f t="shared" si="45"/>
        <v>101.49</v>
      </c>
      <c r="F331" s="24">
        <f t="shared" si="46"/>
        <v>101.48</v>
      </c>
      <c r="G331" s="1">
        <f t="shared" si="47"/>
        <v>43021</v>
      </c>
      <c r="H331" s="1">
        <f t="shared" si="48"/>
        <v>43749</v>
      </c>
      <c r="I331" s="24">
        <f t="shared" si="50"/>
        <v>158.90410958904107</v>
      </c>
      <c r="J331" s="24">
        <f t="shared" si="51"/>
        <v>-35028.706849315051</v>
      </c>
      <c r="K331">
        <f>SUM($D$2:D331)</f>
        <v>70</v>
      </c>
      <c r="L331" s="24">
        <f>SUM($J$2:J331)</f>
        <v>-97172.683561643906</v>
      </c>
      <c r="M331" s="24">
        <f t="shared" si="52"/>
        <v>0</v>
      </c>
      <c r="N331" s="24">
        <f t="shared" si="53"/>
        <v>-31717.216930903029</v>
      </c>
      <c r="O331" s="24">
        <f>SUM($N$2:N331)</f>
        <v>-93491.891909789832</v>
      </c>
    </row>
    <row r="332" spans="1:15" x14ac:dyDescent="0.25">
      <c r="A332" s="20">
        <v>43748</v>
      </c>
      <c r="B332" s="9">
        <v>490</v>
      </c>
      <c r="C332" t="s">
        <v>27</v>
      </c>
      <c r="D332">
        <f t="shared" si="49"/>
        <v>490</v>
      </c>
      <c r="E332" s="24">
        <f t="shared" si="45"/>
        <v>101.43</v>
      </c>
      <c r="F332" s="24">
        <f t="shared" si="46"/>
        <v>101.76</v>
      </c>
      <c r="G332" s="1">
        <f t="shared" si="47"/>
        <v>43021</v>
      </c>
      <c r="H332" s="1">
        <f t="shared" si="48"/>
        <v>43749</v>
      </c>
      <c r="I332" s="24">
        <f t="shared" si="50"/>
        <v>159.34246575342465</v>
      </c>
      <c r="J332" s="24">
        <f t="shared" si="51"/>
        <v>28377.108219178073</v>
      </c>
      <c r="K332">
        <f>SUM($D$2:D332)</f>
        <v>560</v>
      </c>
      <c r="L332" s="24">
        <f>SUM($J$2:J332)</f>
        <v>-68795.575342465832</v>
      </c>
      <c r="M332" s="24">
        <f t="shared" si="52"/>
        <v>0</v>
      </c>
      <c r="N332" s="24">
        <f t="shared" si="53"/>
        <v>25687.398758232073</v>
      </c>
      <c r="O332" s="24">
        <f>SUM($N$2:N332)</f>
        <v>-67804.493151557763</v>
      </c>
    </row>
    <row r="333" spans="1:15" x14ac:dyDescent="0.25">
      <c r="A333" s="20">
        <v>43748</v>
      </c>
      <c r="B333" s="9">
        <v>70</v>
      </c>
      <c r="C333" t="s">
        <v>28</v>
      </c>
      <c r="D333">
        <f t="shared" si="49"/>
        <v>-70</v>
      </c>
      <c r="E333" s="24">
        <f t="shared" si="45"/>
        <v>101.43</v>
      </c>
      <c r="F333" s="24">
        <f t="shared" si="46"/>
        <v>101.76</v>
      </c>
      <c r="G333" s="1">
        <f t="shared" si="47"/>
        <v>43021</v>
      </c>
      <c r="H333" s="1">
        <f t="shared" si="48"/>
        <v>43749</v>
      </c>
      <c r="I333" s="24">
        <f t="shared" si="50"/>
        <v>159.34246575342465</v>
      </c>
      <c r="J333" s="24">
        <f t="shared" si="51"/>
        <v>-4030.7726027397248</v>
      </c>
      <c r="K333">
        <f>SUM($D$2:D333)</f>
        <v>490</v>
      </c>
      <c r="L333" s="24">
        <f>SUM($J$2:J333)</f>
        <v>-72826.347945205562</v>
      </c>
      <c r="M333" s="24">
        <f t="shared" si="52"/>
        <v>0</v>
      </c>
      <c r="N333" s="24">
        <f t="shared" si="53"/>
        <v>-3648.7179155329468</v>
      </c>
      <c r="O333" s="24">
        <f>SUM($N$2:N333)</f>
        <v>-71453.211067090713</v>
      </c>
    </row>
    <row r="334" spans="1:15" x14ac:dyDescent="0.25">
      <c r="A334" s="20">
        <v>43749</v>
      </c>
      <c r="B334" s="9">
        <v>170</v>
      </c>
      <c r="C334" t="s">
        <v>27</v>
      </c>
      <c r="D334">
        <f t="shared" si="49"/>
        <v>170</v>
      </c>
      <c r="E334" s="24">
        <f t="shared" si="45"/>
        <v>101.63</v>
      </c>
      <c r="F334" s="24">
        <f t="shared" si="46"/>
        <v>101.28</v>
      </c>
      <c r="G334" s="1">
        <f t="shared" si="47"/>
        <v>43021</v>
      </c>
      <c r="H334" s="1">
        <f t="shared" si="48"/>
        <v>43749</v>
      </c>
      <c r="I334" s="24">
        <f t="shared" si="50"/>
        <v>159.56164383561645</v>
      </c>
      <c r="J334" s="24">
        <f t="shared" si="51"/>
        <v>9848.3794520547981</v>
      </c>
      <c r="K334">
        <f>SUM($D$2:D334)</f>
        <v>660</v>
      </c>
      <c r="L334" s="24">
        <f>SUM($J$2:J334)</f>
        <v>-62977.968493150765</v>
      </c>
      <c r="M334" s="24">
        <f t="shared" si="52"/>
        <v>0</v>
      </c>
      <c r="N334" s="24">
        <f t="shared" si="53"/>
        <v>8913.6848690993738</v>
      </c>
      <c r="O334" s="24">
        <f>SUM($N$2:N334)</f>
        <v>-62539.526197991341</v>
      </c>
    </row>
    <row r="335" spans="1:15" x14ac:dyDescent="0.25">
      <c r="A335" s="20">
        <v>43749</v>
      </c>
      <c r="B335" s="9">
        <v>0</v>
      </c>
      <c r="D335">
        <f t="shared" si="49"/>
        <v>0</v>
      </c>
      <c r="E335" s="24">
        <f t="shared" si="45"/>
        <v>101.63</v>
      </c>
      <c r="F335" s="24">
        <f t="shared" si="46"/>
        <v>101.28</v>
      </c>
      <c r="G335" s="1">
        <f t="shared" si="47"/>
        <v>43021</v>
      </c>
      <c r="H335" s="1">
        <f t="shared" si="48"/>
        <v>43749</v>
      </c>
      <c r="I335" s="24">
        <f t="shared" si="50"/>
        <v>159.56164383561645</v>
      </c>
      <c r="J335" s="24">
        <f t="shared" si="51"/>
        <v>0</v>
      </c>
      <c r="K335">
        <f>SUM($D$2:D335)</f>
        <v>660</v>
      </c>
      <c r="L335" s="24">
        <f>SUM($J$2:J335)</f>
        <v>-62977.968493150765</v>
      </c>
      <c r="M335" s="24">
        <f t="shared" si="52"/>
        <v>105310.68493150685</v>
      </c>
      <c r="N335" s="24">
        <f t="shared" si="53"/>
        <v>0</v>
      </c>
      <c r="O335" s="24">
        <f>SUM($N$2:N335)</f>
        <v>-62539.526197991341</v>
      </c>
    </row>
    <row r="336" spans="1:15" x14ac:dyDescent="0.25">
      <c r="A336" s="20">
        <v>43752</v>
      </c>
      <c r="B336" s="9">
        <v>630</v>
      </c>
      <c r="C336" t="s">
        <v>27</v>
      </c>
      <c r="D336">
        <f t="shared" si="49"/>
        <v>630</v>
      </c>
      <c r="E336" s="24">
        <f t="shared" si="45"/>
        <v>101.64</v>
      </c>
      <c r="F336" s="24">
        <f t="shared" si="46"/>
        <v>101.36</v>
      </c>
      <c r="G336" s="1">
        <f t="shared" si="47"/>
        <v>43021</v>
      </c>
      <c r="H336" s="1">
        <f t="shared" si="48"/>
        <v>43931</v>
      </c>
      <c r="I336" s="24">
        <f t="shared" si="50"/>
        <v>160.2191780821918</v>
      </c>
      <c r="J336" s="24">
        <f t="shared" si="51"/>
        <v>36904.882191780838</v>
      </c>
      <c r="K336">
        <f>SUM($D$2:D336)</f>
        <v>1290</v>
      </c>
      <c r="L336" s="24">
        <f>SUM($J$2:J336)</f>
        <v>-26073.086301369927</v>
      </c>
      <c r="M336" s="24">
        <f t="shared" si="52"/>
        <v>0</v>
      </c>
      <c r="N336" s="24">
        <f t="shared" si="53"/>
        <v>33388.573236695382</v>
      </c>
      <c r="O336" s="24">
        <f>SUM($N$2:N336)</f>
        <v>-29150.95296129596</v>
      </c>
    </row>
    <row r="337" spans="1:15" x14ac:dyDescent="0.25">
      <c r="A337" s="20">
        <v>43753</v>
      </c>
      <c r="B337" s="9">
        <v>110</v>
      </c>
      <c r="C337" t="s">
        <v>27</v>
      </c>
      <c r="D337">
        <f t="shared" si="49"/>
        <v>110</v>
      </c>
      <c r="E337" s="24">
        <f t="shared" si="45"/>
        <v>101.66</v>
      </c>
      <c r="F337" s="24">
        <f t="shared" si="46"/>
        <v>101.5</v>
      </c>
      <c r="G337" s="1">
        <f t="shared" si="47"/>
        <v>43021</v>
      </c>
      <c r="H337" s="1">
        <f t="shared" si="48"/>
        <v>43931</v>
      </c>
      <c r="I337" s="24">
        <f t="shared" si="50"/>
        <v>160.43835616438361</v>
      </c>
      <c r="J337" s="24">
        <f t="shared" si="51"/>
        <v>6465.6191780821973</v>
      </c>
      <c r="K337">
        <f>SUM($D$2:D337)</f>
        <v>1400</v>
      </c>
      <c r="L337" s="24">
        <f>SUM($J$2:J337)</f>
        <v>-19607.46712328773</v>
      </c>
      <c r="M337" s="24">
        <f t="shared" si="52"/>
        <v>0</v>
      </c>
      <c r="N337" s="24">
        <f t="shared" si="53"/>
        <v>5848.7717173963183</v>
      </c>
      <c r="O337" s="24">
        <f>SUM($N$2:N337)</f>
        <v>-23302.181243899642</v>
      </c>
    </row>
    <row r="338" spans="1:15" x14ac:dyDescent="0.25">
      <c r="A338" s="20">
        <v>43754</v>
      </c>
      <c r="B338" s="9">
        <v>310</v>
      </c>
      <c r="C338" t="s">
        <v>27</v>
      </c>
      <c r="D338">
        <f t="shared" si="49"/>
        <v>310</v>
      </c>
      <c r="E338" s="24">
        <f t="shared" si="45"/>
        <v>101.17</v>
      </c>
      <c r="F338" s="24">
        <f t="shared" si="46"/>
        <v>101.59</v>
      </c>
      <c r="G338" s="1">
        <f t="shared" si="47"/>
        <v>43021</v>
      </c>
      <c r="H338" s="1">
        <f t="shared" si="48"/>
        <v>43931</v>
      </c>
      <c r="I338" s="24">
        <f t="shared" si="50"/>
        <v>160.65753424657532</v>
      </c>
      <c r="J338" s="24">
        <f t="shared" si="51"/>
        <v>18441.135616438351</v>
      </c>
      <c r="K338">
        <f>SUM($D$2:D338)</f>
        <v>1710</v>
      </c>
      <c r="L338" s="24">
        <f>SUM($J$2:J338)</f>
        <v>-1166.3315068493794</v>
      </c>
      <c r="M338" s="24">
        <f t="shared" si="52"/>
        <v>0</v>
      </c>
      <c r="N338" s="24">
        <f t="shared" si="53"/>
        <v>16679.488292771817</v>
      </c>
      <c r="O338" s="24">
        <f>SUM($N$2:N338)</f>
        <v>-6622.6929511278249</v>
      </c>
    </row>
    <row r="339" spans="1:15" x14ac:dyDescent="0.25">
      <c r="A339" s="20">
        <v>43756</v>
      </c>
      <c r="B339" s="9">
        <v>460</v>
      </c>
      <c r="C339" t="s">
        <v>27</v>
      </c>
      <c r="D339">
        <f t="shared" si="49"/>
        <v>460</v>
      </c>
      <c r="E339" s="24">
        <f t="shared" si="45"/>
        <v>101.99</v>
      </c>
      <c r="F339" s="24">
        <f t="shared" si="46"/>
        <v>101.74</v>
      </c>
      <c r="G339" s="1">
        <f t="shared" si="47"/>
        <v>43021</v>
      </c>
      <c r="H339" s="1">
        <f t="shared" si="48"/>
        <v>43931</v>
      </c>
      <c r="I339" s="24">
        <f t="shared" si="50"/>
        <v>161.09589041095893</v>
      </c>
      <c r="J339" s="24">
        <f t="shared" si="51"/>
        <v>27188.709589041111</v>
      </c>
      <c r="K339">
        <f>SUM($D$2:D339)</f>
        <v>2170</v>
      </c>
      <c r="L339" s="24">
        <f>SUM($J$2:J339)</f>
        <v>26022.378082191732</v>
      </c>
      <c r="M339" s="24">
        <f t="shared" si="52"/>
        <v>0</v>
      </c>
      <c r="N339" s="24">
        <f t="shared" si="53"/>
        <v>24584.686831341551</v>
      </c>
      <c r="O339" s="24">
        <f>SUM($N$2:N339)</f>
        <v>17961.993880213726</v>
      </c>
    </row>
    <row r="340" spans="1:15" x14ac:dyDescent="0.25">
      <c r="A340" s="20">
        <v>43756</v>
      </c>
      <c r="B340" s="9">
        <v>400</v>
      </c>
      <c r="C340" t="s">
        <v>28</v>
      </c>
      <c r="D340">
        <f t="shared" si="49"/>
        <v>-400</v>
      </c>
      <c r="E340" s="24">
        <f t="shared" si="45"/>
        <v>101.99</v>
      </c>
      <c r="F340" s="24">
        <f t="shared" si="46"/>
        <v>101.74</v>
      </c>
      <c r="G340" s="1">
        <f t="shared" si="47"/>
        <v>43021</v>
      </c>
      <c r="H340" s="1">
        <f t="shared" si="48"/>
        <v>43931</v>
      </c>
      <c r="I340" s="24">
        <f t="shared" si="50"/>
        <v>161.09589041095893</v>
      </c>
      <c r="J340" s="24">
        <f t="shared" si="51"/>
        <v>-23742.356164383575</v>
      </c>
      <c r="K340">
        <f>SUM($D$2:D340)</f>
        <v>1770</v>
      </c>
      <c r="L340" s="24">
        <f>SUM($J$2:J340)</f>
        <v>2280.021917808157</v>
      </c>
      <c r="M340" s="24">
        <f t="shared" si="52"/>
        <v>0</v>
      </c>
      <c r="N340" s="24">
        <f t="shared" si="53"/>
        <v>-21468.410960364654</v>
      </c>
      <c r="O340" s="24">
        <f>SUM($N$2:N340)</f>
        <v>-3506.4170801509281</v>
      </c>
    </row>
    <row r="341" spans="1:15" x14ac:dyDescent="0.25">
      <c r="A341" s="20">
        <v>43762</v>
      </c>
      <c r="B341" s="9">
        <v>1520</v>
      </c>
      <c r="C341" t="s">
        <v>28</v>
      </c>
      <c r="D341">
        <f t="shared" si="49"/>
        <v>-1520</v>
      </c>
      <c r="E341" s="24">
        <f t="shared" si="45"/>
        <v>101.75</v>
      </c>
      <c r="F341" s="24">
        <f t="shared" si="46"/>
        <v>101.69</v>
      </c>
      <c r="G341" s="1">
        <f t="shared" si="47"/>
        <v>43021</v>
      </c>
      <c r="H341" s="1">
        <f t="shared" si="48"/>
        <v>43931</v>
      </c>
      <c r="I341" s="24">
        <f t="shared" si="50"/>
        <v>162.41095890410961</v>
      </c>
      <c r="J341" s="24">
        <f t="shared" si="51"/>
        <v>-92295.857534246607</v>
      </c>
      <c r="K341">
        <f>SUM($D$2:D341)</f>
        <v>250</v>
      </c>
      <c r="L341" s="24">
        <f>SUM($J$2:J341)</f>
        <v>-90015.835616438446</v>
      </c>
      <c r="M341" s="24">
        <f t="shared" si="52"/>
        <v>0</v>
      </c>
      <c r="N341" s="24">
        <f t="shared" si="53"/>
        <v>-83387.578766845225</v>
      </c>
      <c r="O341" s="24">
        <f>SUM($N$2:N341)</f>
        <v>-86893.995846996157</v>
      </c>
    </row>
    <row r="342" spans="1:15" x14ac:dyDescent="0.25">
      <c r="A342" s="20">
        <v>43770</v>
      </c>
      <c r="B342" s="9">
        <v>380</v>
      </c>
      <c r="C342" t="s">
        <v>27</v>
      </c>
      <c r="D342">
        <f t="shared" si="49"/>
        <v>380</v>
      </c>
      <c r="E342" s="24">
        <f t="shared" si="45"/>
        <v>101.91</v>
      </c>
      <c r="F342" s="24">
        <f t="shared" si="46"/>
        <v>101.76</v>
      </c>
      <c r="G342" s="1">
        <f t="shared" si="47"/>
        <v>43021</v>
      </c>
      <c r="H342" s="1">
        <f t="shared" si="48"/>
        <v>43931</v>
      </c>
      <c r="I342" s="24">
        <f t="shared" si="50"/>
        <v>164.16438356164383</v>
      </c>
      <c r="J342" s="24">
        <f t="shared" si="51"/>
        <v>23656.665753424659</v>
      </c>
      <c r="K342">
        <f>SUM($D$2:D342)</f>
        <v>630</v>
      </c>
      <c r="L342" s="24">
        <f>SUM($J$2:J342)</f>
        <v>-66359.169863013783</v>
      </c>
      <c r="M342" s="24">
        <f t="shared" si="52"/>
        <v>0</v>
      </c>
      <c r="N342" s="24">
        <f t="shared" si="53"/>
        <v>21349.946044505861</v>
      </c>
      <c r="O342" s="24">
        <f>SUM($N$2:N342)</f>
        <v>-65544.049802490292</v>
      </c>
    </row>
    <row r="343" spans="1:15" x14ac:dyDescent="0.25">
      <c r="A343" s="20">
        <v>43770</v>
      </c>
      <c r="B343" s="9">
        <v>450</v>
      </c>
      <c r="C343" t="s">
        <v>27</v>
      </c>
      <c r="D343">
        <f t="shared" si="49"/>
        <v>450</v>
      </c>
      <c r="E343" s="24">
        <f t="shared" si="45"/>
        <v>101.91</v>
      </c>
      <c r="F343" s="24">
        <f t="shared" si="46"/>
        <v>101.76</v>
      </c>
      <c r="G343" s="1">
        <f t="shared" si="47"/>
        <v>43021</v>
      </c>
      <c r="H343" s="1">
        <f t="shared" si="48"/>
        <v>43931</v>
      </c>
      <c r="I343" s="24">
        <f t="shared" si="50"/>
        <v>164.16438356164383</v>
      </c>
      <c r="J343" s="24">
        <f t="shared" si="51"/>
        <v>28014.472602739726</v>
      </c>
      <c r="K343">
        <f>SUM($D$2:D343)</f>
        <v>1080</v>
      </c>
      <c r="L343" s="24">
        <f>SUM($J$2:J343)</f>
        <v>-38344.697260274057</v>
      </c>
      <c r="M343" s="24">
        <f t="shared" si="52"/>
        <v>0</v>
      </c>
      <c r="N343" s="24">
        <f t="shared" si="53"/>
        <v>25282.830842177991</v>
      </c>
      <c r="O343" s="24">
        <f>SUM($N$2:N343)</f>
        <v>-40261.218960312297</v>
      </c>
    </row>
    <row r="344" spans="1:15" x14ac:dyDescent="0.25">
      <c r="A344" s="20">
        <v>43770</v>
      </c>
      <c r="B344" s="9">
        <v>780</v>
      </c>
      <c r="C344" t="s">
        <v>28</v>
      </c>
      <c r="D344">
        <f t="shared" si="49"/>
        <v>-780</v>
      </c>
      <c r="E344" s="24">
        <f t="shared" si="45"/>
        <v>101.91</v>
      </c>
      <c r="F344" s="24">
        <f t="shared" si="46"/>
        <v>101.76</v>
      </c>
      <c r="G344" s="1">
        <f t="shared" si="47"/>
        <v>43021</v>
      </c>
      <c r="H344" s="1">
        <f t="shared" si="48"/>
        <v>43931</v>
      </c>
      <c r="I344" s="24">
        <f t="shared" si="50"/>
        <v>164.16438356164383</v>
      </c>
      <c r="J344" s="24">
        <f t="shared" si="51"/>
        <v>-48675.419178082186</v>
      </c>
      <c r="K344">
        <f>SUM($D$2:D344)</f>
        <v>300</v>
      </c>
      <c r="L344" s="24">
        <f>SUM($J$2:J344)</f>
        <v>-87020.116438356243</v>
      </c>
      <c r="M344" s="24">
        <f t="shared" si="52"/>
        <v>0</v>
      </c>
      <c r="N344" s="24">
        <f t="shared" si="53"/>
        <v>-43929.164996352796</v>
      </c>
      <c r="O344" s="24">
        <f>SUM($N$2:N344)</f>
        <v>-84190.383956665086</v>
      </c>
    </row>
    <row r="345" spans="1:15" x14ac:dyDescent="0.25">
      <c r="A345" s="20">
        <v>43775</v>
      </c>
      <c r="B345" s="9">
        <v>130</v>
      </c>
      <c r="C345" t="s">
        <v>28</v>
      </c>
      <c r="D345">
        <f t="shared" si="49"/>
        <v>-130</v>
      </c>
      <c r="E345" s="24">
        <f t="shared" si="45"/>
        <v>101.51</v>
      </c>
      <c r="F345" s="24">
        <f t="shared" si="46"/>
        <v>101.68</v>
      </c>
      <c r="G345" s="1">
        <f t="shared" si="47"/>
        <v>43021</v>
      </c>
      <c r="H345" s="1">
        <f t="shared" si="48"/>
        <v>43931</v>
      </c>
      <c r="I345" s="24">
        <f t="shared" si="50"/>
        <v>165.26027397260276</v>
      </c>
      <c r="J345" s="24">
        <f t="shared" si="51"/>
        <v>-8265.4356164383571</v>
      </c>
      <c r="K345">
        <f>SUM($D$2:D345)</f>
        <v>170</v>
      </c>
      <c r="L345" s="24">
        <f>SUM($J$2:J345)</f>
        <v>-95285.552054794593</v>
      </c>
      <c r="M345" s="24">
        <f t="shared" si="52"/>
        <v>0</v>
      </c>
      <c r="N345" s="24">
        <f t="shared" si="53"/>
        <v>-7454.3804440486001</v>
      </c>
      <c r="O345" s="24">
        <f>SUM($N$2:N345)</f>
        <v>-91644.764400713684</v>
      </c>
    </row>
    <row r="346" spans="1:15" x14ac:dyDescent="0.25">
      <c r="A346" s="20">
        <v>43776</v>
      </c>
      <c r="B346" s="9">
        <v>690</v>
      </c>
      <c r="C346" t="s">
        <v>27</v>
      </c>
      <c r="D346">
        <f t="shared" si="49"/>
        <v>690</v>
      </c>
      <c r="E346" s="24">
        <f t="shared" si="45"/>
        <v>101.94</v>
      </c>
      <c r="F346" s="24">
        <f t="shared" si="46"/>
        <v>101.65</v>
      </c>
      <c r="G346" s="1">
        <f t="shared" si="47"/>
        <v>43021</v>
      </c>
      <c r="H346" s="1">
        <f t="shared" si="48"/>
        <v>43931</v>
      </c>
      <c r="I346" s="24">
        <f t="shared" si="50"/>
        <v>165.47945205479451</v>
      </c>
      <c r="J346" s="24">
        <f t="shared" si="51"/>
        <v>43842.221917808209</v>
      </c>
      <c r="K346">
        <f>SUM($D$2:D346)</f>
        <v>860</v>
      </c>
      <c r="L346" s="24">
        <f>SUM($J$2:J346)</f>
        <v>-51443.330136986384</v>
      </c>
      <c r="M346" s="24">
        <f t="shared" si="52"/>
        <v>0</v>
      </c>
      <c r="N346" s="24">
        <f t="shared" si="53"/>
        <v>39534.738831226874</v>
      </c>
      <c r="O346" s="24">
        <f>SUM($N$2:N346)</f>
        <v>-52110.02556948681</v>
      </c>
    </row>
    <row r="347" spans="1:15" x14ac:dyDescent="0.25">
      <c r="A347" s="20">
        <v>43777</v>
      </c>
      <c r="B347" s="9">
        <v>220</v>
      </c>
      <c r="C347" t="s">
        <v>27</v>
      </c>
      <c r="D347">
        <f t="shared" si="49"/>
        <v>220</v>
      </c>
      <c r="E347" s="24">
        <f t="shared" si="45"/>
        <v>101.99</v>
      </c>
      <c r="F347" s="24">
        <f t="shared" si="46"/>
        <v>101.76</v>
      </c>
      <c r="G347" s="1">
        <f t="shared" si="47"/>
        <v>43021</v>
      </c>
      <c r="H347" s="1">
        <f t="shared" si="48"/>
        <v>43931</v>
      </c>
      <c r="I347" s="24">
        <f t="shared" si="50"/>
        <v>165.69863013698631</v>
      </c>
      <c r="J347" s="24">
        <f t="shared" si="51"/>
        <v>14015.89863013699</v>
      </c>
      <c r="K347">
        <f>SUM($D$2:D347)</f>
        <v>1080</v>
      </c>
      <c r="L347" s="24">
        <f>SUM($J$2:J347)</f>
        <v>-37427.431506849396</v>
      </c>
      <c r="M347" s="24">
        <f t="shared" si="52"/>
        <v>0</v>
      </c>
      <c r="N347" s="24">
        <f t="shared" si="53"/>
        <v>12637.11034338534</v>
      </c>
      <c r="O347" s="24">
        <f>SUM($N$2:N347)</f>
        <v>-39472.915226101468</v>
      </c>
    </row>
    <row r="348" spans="1:15" x14ac:dyDescent="0.25">
      <c r="A348" s="20">
        <v>43777</v>
      </c>
      <c r="B348" s="9">
        <v>700</v>
      </c>
      <c r="C348" t="s">
        <v>27</v>
      </c>
      <c r="D348">
        <f t="shared" si="49"/>
        <v>700</v>
      </c>
      <c r="E348" s="24">
        <f t="shared" si="45"/>
        <v>101.99</v>
      </c>
      <c r="F348" s="24">
        <f t="shared" si="46"/>
        <v>101.76</v>
      </c>
      <c r="G348" s="1">
        <f t="shared" si="47"/>
        <v>43021</v>
      </c>
      <c r="H348" s="1">
        <f t="shared" si="48"/>
        <v>43931</v>
      </c>
      <c r="I348" s="24">
        <f t="shared" si="50"/>
        <v>165.69863013698631</v>
      </c>
      <c r="J348" s="24">
        <f t="shared" si="51"/>
        <v>44596.041095890418</v>
      </c>
      <c r="K348">
        <f>SUM($D$2:D348)</f>
        <v>1780</v>
      </c>
      <c r="L348" s="24">
        <f>SUM($J$2:J348)</f>
        <v>7168.6095890410215</v>
      </c>
      <c r="M348" s="24">
        <f t="shared" si="52"/>
        <v>0</v>
      </c>
      <c r="N348" s="24">
        <f t="shared" si="53"/>
        <v>40208.987456226081</v>
      </c>
      <c r="O348" s="24">
        <f>SUM($N$2:N348)</f>
        <v>736.07223012461327</v>
      </c>
    </row>
    <row r="349" spans="1:15" x14ac:dyDescent="0.25">
      <c r="A349" s="20">
        <v>43784</v>
      </c>
      <c r="B349" s="9">
        <v>300</v>
      </c>
      <c r="C349" t="s">
        <v>28</v>
      </c>
      <c r="D349">
        <f t="shared" si="49"/>
        <v>-300</v>
      </c>
      <c r="E349" s="24">
        <f t="shared" si="45"/>
        <v>102.01</v>
      </c>
      <c r="F349" s="24">
        <f t="shared" si="46"/>
        <v>101.75</v>
      </c>
      <c r="G349" s="1">
        <f t="shared" si="47"/>
        <v>43021</v>
      </c>
      <c r="H349" s="1">
        <f t="shared" si="48"/>
        <v>43931</v>
      </c>
      <c r="I349" s="24">
        <f t="shared" si="50"/>
        <v>167.23287671232879</v>
      </c>
      <c r="J349" s="24">
        <f t="shared" si="51"/>
        <v>-19644.863013698636</v>
      </c>
      <c r="K349">
        <f>SUM($D$2:D349)</f>
        <v>1480</v>
      </c>
      <c r="L349" s="24">
        <f>SUM($J$2:J349)</f>
        <v>-12476.253424657614</v>
      </c>
      <c r="M349" s="24">
        <f t="shared" si="52"/>
        <v>0</v>
      </c>
      <c r="N349" s="24">
        <f t="shared" si="53"/>
        <v>-17695.36056485205</v>
      </c>
      <c r="O349" s="24">
        <f>SUM($N$2:N349)</f>
        <v>-16959.288334727436</v>
      </c>
    </row>
    <row r="350" spans="1:15" x14ac:dyDescent="0.25">
      <c r="A350" s="20">
        <v>43784</v>
      </c>
      <c r="B350" s="9">
        <v>1020</v>
      </c>
      <c r="C350" t="s">
        <v>28</v>
      </c>
      <c r="D350">
        <f t="shared" si="49"/>
        <v>-1020</v>
      </c>
      <c r="E350" s="24">
        <f t="shared" si="45"/>
        <v>102.01</v>
      </c>
      <c r="F350" s="24">
        <f t="shared" si="46"/>
        <v>101.75</v>
      </c>
      <c r="G350" s="1">
        <f t="shared" si="47"/>
        <v>43021</v>
      </c>
      <c r="H350" s="1">
        <f t="shared" si="48"/>
        <v>43931</v>
      </c>
      <c r="I350" s="24">
        <f t="shared" si="50"/>
        <v>167.23287671232879</v>
      </c>
      <c r="J350" s="24">
        <f t="shared" si="51"/>
        <v>-66792.534246575364</v>
      </c>
      <c r="K350">
        <f>SUM($D$2:D350)</f>
        <v>460</v>
      </c>
      <c r="L350" s="24">
        <f>SUM($J$2:J350)</f>
        <v>-79268.787671232974</v>
      </c>
      <c r="M350" s="24">
        <f t="shared" si="52"/>
        <v>0</v>
      </c>
      <c r="N350" s="24">
        <f t="shared" si="53"/>
        <v>-60164.225920496967</v>
      </c>
      <c r="O350" s="24">
        <f>SUM($N$2:N350)</f>
        <v>-77123.514255224407</v>
      </c>
    </row>
    <row r="351" spans="1:15" x14ac:dyDescent="0.25">
      <c r="A351" s="20">
        <v>43784</v>
      </c>
      <c r="B351" s="9">
        <v>280</v>
      </c>
      <c r="C351" t="s">
        <v>27</v>
      </c>
      <c r="D351">
        <f t="shared" si="49"/>
        <v>280</v>
      </c>
      <c r="E351" s="24">
        <f t="shared" si="45"/>
        <v>102.01</v>
      </c>
      <c r="F351" s="24">
        <f t="shared" si="46"/>
        <v>101.75</v>
      </c>
      <c r="G351" s="1">
        <f t="shared" si="47"/>
        <v>43021</v>
      </c>
      <c r="H351" s="1">
        <f t="shared" si="48"/>
        <v>43931</v>
      </c>
      <c r="I351" s="24">
        <f t="shared" si="50"/>
        <v>167.23287671232879</v>
      </c>
      <c r="J351" s="24">
        <f t="shared" si="51"/>
        <v>18262.40547945206</v>
      </c>
      <c r="K351">
        <f>SUM($D$2:D351)</f>
        <v>740</v>
      </c>
      <c r="L351" s="24">
        <f>SUM($J$2:J351)</f>
        <v>-61006.382191780911</v>
      </c>
      <c r="M351" s="24">
        <f t="shared" si="52"/>
        <v>0</v>
      </c>
      <c r="N351" s="24">
        <f t="shared" si="53"/>
        <v>16450.094333317065</v>
      </c>
      <c r="O351" s="24">
        <f>SUM($N$2:N351)</f>
        <v>-60673.419921907342</v>
      </c>
    </row>
    <row r="352" spans="1:15" x14ac:dyDescent="0.25">
      <c r="A352" s="20">
        <v>43784</v>
      </c>
      <c r="B352" s="9">
        <v>510</v>
      </c>
      <c r="C352" t="s">
        <v>28</v>
      </c>
      <c r="D352">
        <f t="shared" si="49"/>
        <v>-510</v>
      </c>
      <c r="E352" s="24">
        <f t="shared" si="45"/>
        <v>102.01</v>
      </c>
      <c r="F352" s="24">
        <f t="shared" si="46"/>
        <v>101.75</v>
      </c>
      <c r="G352" s="1">
        <f t="shared" si="47"/>
        <v>43021</v>
      </c>
      <c r="H352" s="1">
        <f t="shared" si="48"/>
        <v>43931</v>
      </c>
      <c r="I352" s="24">
        <f t="shared" si="50"/>
        <v>167.23287671232879</v>
      </c>
      <c r="J352" s="24">
        <f t="shared" si="51"/>
        <v>-33396.267123287682</v>
      </c>
      <c r="K352">
        <f>SUM($D$2:D352)</f>
        <v>230</v>
      </c>
      <c r="L352" s="24">
        <f>SUM($J$2:J352)</f>
        <v>-94402.649315068586</v>
      </c>
      <c r="M352" s="24">
        <f t="shared" si="52"/>
        <v>0</v>
      </c>
      <c r="N352" s="24">
        <f t="shared" si="53"/>
        <v>-30082.112960248483</v>
      </c>
      <c r="O352" s="24">
        <f>SUM($N$2:N352)</f>
        <v>-90755.532882155821</v>
      </c>
    </row>
    <row r="353" spans="1:15" x14ac:dyDescent="0.25">
      <c r="A353" s="20">
        <v>43791</v>
      </c>
      <c r="B353" s="9">
        <v>610</v>
      </c>
      <c r="C353" t="s">
        <v>27</v>
      </c>
      <c r="D353">
        <f t="shared" si="49"/>
        <v>610</v>
      </c>
      <c r="E353" s="24">
        <f t="shared" si="45"/>
        <v>102.13</v>
      </c>
      <c r="F353" s="24">
        <f t="shared" si="46"/>
        <v>101.61</v>
      </c>
      <c r="G353" s="1">
        <f t="shared" si="47"/>
        <v>43021</v>
      </c>
      <c r="H353" s="1">
        <f t="shared" si="48"/>
        <v>43931</v>
      </c>
      <c r="I353" s="24">
        <f t="shared" si="50"/>
        <v>168.76712328767124</v>
      </c>
      <c r="J353" s="24">
        <f t="shared" si="51"/>
        <v>40648.645205479457</v>
      </c>
      <c r="K353">
        <f>SUM($D$2:D353)</f>
        <v>840</v>
      </c>
      <c r="L353" s="24">
        <f>SUM($J$2:J353)</f>
        <v>-53754.004109589128</v>
      </c>
      <c r="M353" s="24">
        <f t="shared" si="52"/>
        <v>0</v>
      </c>
      <c r="N353" s="24">
        <f t="shared" si="53"/>
        <v>36579.694049919402</v>
      </c>
      <c r="O353" s="24">
        <f>SUM($N$2:N353)</f>
        <v>-54175.838832236419</v>
      </c>
    </row>
    <row r="354" spans="1:15" x14ac:dyDescent="0.25">
      <c r="A354" s="20">
        <v>43796</v>
      </c>
      <c r="B354" s="9">
        <v>370</v>
      </c>
      <c r="C354" t="s">
        <v>27</v>
      </c>
      <c r="D354">
        <f t="shared" si="49"/>
        <v>370</v>
      </c>
      <c r="E354" s="24">
        <f t="shared" si="45"/>
        <v>101.92</v>
      </c>
      <c r="F354" s="24">
        <f t="shared" si="46"/>
        <v>101.76</v>
      </c>
      <c r="G354" s="1">
        <f t="shared" si="47"/>
        <v>43021</v>
      </c>
      <c r="H354" s="1">
        <f t="shared" si="48"/>
        <v>43931</v>
      </c>
      <c r="I354" s="24">
        <f t="shared" si="50"/>
        <v>169.86301369863014</v>
      </c>
      <c r="J354" s="24">
        <f t="shared" si="51"/>
        <v>25138.915068493152</v>
      </c>
      <c r="K354">
        <f>SUM($D$2:D354)</f>
        <v>1210</v>
      </c>
      <c r="L354" s="24">
        <f>SUM($J$2:J354)</f>
        <v>-28615.089041095976</v>
      </c>
      <c r="M354" s="24">
        <f t="shared" si="52"/>
        <v>0</v>
      </c>
      <c r="N354" s="24">
        <f t="shared" si="53"/>
        <v>22607.007711605569</v>
      </c>
      <c r="O354" s="24">
        <f>SUM($N$2:N354)</f>
        <v>-31568.83112063085</v>
      </c>
    </row>
    <row r="355" spans="1:15" x14ac:dyDescent="0.25">
      <c r="A355" s="20">
        <v>43803</v>
      </c>
      <c r="B355" s="9">
        <v>160</v>
      </c>
      <c r="C355" t="s">
        <v>28</v>
      </c>
      <c r="D355">
        <f t="shared" si="49"/>
        <v>-160</v>
      </c>
      <c r="E355" s="24">
        <f t="shared" si="45"/>
        <v>102.19</v>
      </c>
      <c r="F355" s="24">
        <f t="shared" si="46"/>
        <v>101.63</v>
      </c>
      <c r="G355" s="1">
        <f t="shared" si="47"/>
        <v>43021</v>
      </c>
      <c r="H355" s="1">
        <f t="shared" si="48"/>
        <v>43931</v>
      </c>
      <c r="I355" s="24">
        <f t="shared" si="50"/>
        <v>171.39726027397259</v>
      </c>
      <c r="J355" s="24">
        <f t="shared" si="51"/>
        <v>-11162.761643835616</v>
      </c>
      <c r="K355">
        <f>SUM($D$2:D355)</f>
        <v>1050</v>
      </c>
      <c r="L355" s="24">
        <f>SUM($J$2:J355)</f>
        <v>-39777.850684931589</v>
      </c>
      <c r="M355" s="24">
        <f t="shared" si="52"/>
        <v>0</v>
      </c>
      <c r="N355" s="24">
        <f t="shared" si="53"/>
        <v>-10028.864992812634</v>
      </c>
      <c r="O355" s="24">
        <f>SUM($N$2:N355)</f>
        <v>-41597.696113443482</v>
      </c>
    </row>
    <row r="356" spans="1:15" x14ac:dyDescent="0.25">
      <c r="A356" s="20">
        <v>43805</v>
      </c>
      <c r="B356" s="9">
        <v>190</v>
      </c>
      <c r="C356" t="s">
        <v>28</v>
      </c>
      <c r="D356">
        <f t="shared" si="49"/>
        <v>-190</v>
      </c>
      <c r="E356" s="24">
        <f t="shared" si="45"/>
        <v>101.83</v>
      </c>
      <c r="F356" s="24">
        <f t="shared" si="46"/>
        <v>101.83</v>
      </c>
      <c r="G356" s="1">
        <f t="shared" si="47"/>
        <v>43021</v>
      </c>
      <c r="H356" s="1">
        <f t="shared" si="48"/>
        <v>43931</v>
      </c>
      <c r="I356" s="24">
        <f t="shared" si="50"/>
        <v>171.83561643835617</v>
      </c>
      <c r="J356" s="24">
        <f t="shared" si="51"/>
        <v>-13301.067123287672</v>
      </c>
      <c r="K356">
        <f>SUM($D$2:D356)</f>
        <v>860</v>
      </c>
      <c r="L356" s="24">
        <f>SUM($J$2:J356)</f>
        <v>-53078.917808219259</v>
      </c>
      <c r="M356" s="24">
        <f t="shared" si="52"/>
        <v>0</v>
      </c>
      <c r="N356" s="24">
        <f t="shared" si="53"/>
        <v>-11946.691305918353</v>
      </c>
      <c r="O356" s="24">
        <f>SUM($N$2:N356)</f>
        <v>-53544.387419361839</v>
      </c>
    </row>
    <row r="357" spans="1:15" x14ac:dyDescent="0.25">
      <c r="A357" s="20">
        <v>43805</v>
      </c>
      <c r="B357" s="9">
        <v>80</v>
      </c>
      <c r="C357" t="s">
        <v>27</v>
      </c>
      <c r="D357">
        <f t="shared" si="49"/>
        <v>80</v>
      </c>
      <c r="E357" s="24">
        <f t="shared" si="45"/>
        <v>101.83</v>
      </c>
      <c r="F357" s="24">
        <f t="shared" si="46"/>
        <v>101.83</v>
      </c>
      <c r="G357" s="1">
        <f t="shared" si="47"/>
        <v>43021</v>
      </c>
      <c r="H357" s="1">
        <f t="shared" si="48"/>
        <v>43931</v>
      </c>
      <c r="I357" s="24">
        <f t="shared" si="50"/>
        <v>171.83561643835617</v>
      </c>
      <c r="J357" s="24">
        <f t="shared" si="51"/>
        <v>5600.4493150684939</v>
      </c>
      <c r="K357">
        <f>SUM($D$2:D357)</f>
        <v>940</v>
      </c>
      <c r="L357" s="24">
        <f>SUM($J$2:J357)</f>
        <v>-47478.468493150765</v>
      </c>
      <c r="M357" s="24">
        <f t="shared" si="52"/>
        <v>0</v>
      </c>
      <c r="N357" s="24">
        <f t="shared" si="53"/>
        <v>5030.1858130182545</v>
      </c>
      <c r="O357" s="24">
        <f>SUM($N$2:N357)</f>
        <v>-48514.201606343588</v>
      </c>
    </row>
    <row r="358" spans="1:15" x14ac:dyDescent="0.25">
      <c r="A358" s="20">
        <v>43808</v>
      </c>
      <c r="B358" s="9">
        <v>690</v>
      </c>
      <c r="C358" t="s">
        <v>27</v>
      </c>
      <c r="D358">
        <f t="shared" si="49"/>
        <v>690</v>
      </c>
      <c r="E358" s="24">
        <f t="shared" si="45"/>
        <v>101.44</v>
      </c>
      <c r="F358" s="24">
        <f t="shared" si="46"/>
        <v>101.65</v>
      </c>
      <c r="G358" s="1">
        <f t="shared" si="47"/>
        <v>43021</v>
      </c>
      <c r="H358" s="1">
        <f t="shared" si="48"/>
        <v>43931</v>
      </c>
      <c r="I358" s="24">
        <f t="shared" si="50"/>
        <v>172.49315068493152</v>
      </c>
      <c r="J358" s="24">
        <f t="shared" si="51"/>
        <v>49026.673972602752</v>
      </c>
      <c r="K358">
        <f>SUM($D$2:D358)</f>
        <v>1630</v>
      </c>
      <c r="L358" s="24">
        <f>SUM($J$2:J358)</f>
        <v>1548.2054794519863</v>
      </c>
      <c r="M358" s="24">
        <f t="shared" si="52"/>
        <v>0</v>
      </c>
      <c r="N358" s="24">
        <f t="shared" si="53"/>
        <v>44016.461152532043</v>
      </c>
      <c r="O358" s="24">
        <f>SUM($N$2:N358)</f>
        <v>-4497.7404538115443</v>
      </c>
    </row>
    <row r="359" spans="1:15" x14ac:dyDescent="0.25">
      <c r="A359" s="20">
        <v>43808</v>
      </c>
      <c r="B359" s="9">
        <v>1140</v>
      </c>
      <c r="C359" t="s">
        <v>28</v>
      </c>
      <c r="D359">
        <f t="shared" si="49"/>
        <v>-1140</v>
      </c>
      <c r="E359" s="24">
        <f t="shared" si="45"/>
        <v>101.44</v>
      </c>
      <c r="F359" s="24">
        <f t="shared" si="46"/>
        <v>101.65</v>
      </c>
      <c r="G359" s="1">
        <f t="shared" si="47"/>
        <v>43021</v>
      </c>
      <c r="H359" s="1">
        <f t="shared" si="48"/>
        <v>43931</v>
      </c>
      <c r="I359" s="24">
        <f t="shared" si="50"/>
        <v>172.49315068493152</v>
      </c>
      <c r="J359" s="24">
        <f t="shared" si="51"/>
        <v>-80761.19178082193</v>
      </c>
      <c r="K359">
        <f>SUM($D$2:D359)</f>
        <v>490</v>
      </c>
      <c r="L359" s="24">
        <f>SUM($J$2:J359)</f>
        <v>-79212.986301369936</v>
      </c>
      <c r="M359" s="24">
        <f t="shared" si="52"/>
        <v>0</v>
      </c>
      <c r="N359" s="24">
        <f t="shared" si="53"/>
        <v>-72507.914011039291</v>
      </c>
      <c r="O359" s="24">
        <f>SUM($N$2:N359)</f>
        <v>-77005.654464850842</v>
      </c>
    </row>
    <row r="360" spans="1:15" x14ac:dyDescent="0.25">
      <c r="A360" s="20">
        <v>43811</v>
      </c>
      <c r="B360" s="9">
        <v>220</v>
      </c>
      <c r="C360" t="s">
        <v>28</v>
      </c>
      <c r="D360">
        <f t="shared" si="49"/>
        <v>-220</v>
      </c>
      <c r="E360" s="24">
        <f t="shared" si="45"/>
        <v>101.42</v>
      </c>
      <c r="F360" s="24">
        <f t="shared" si="46"/>
        <v>102.07</v>
      </c>
      <c r="G360" s="1">
        <f t="shared" si="47"/>
        <v>43021</v>
      </c>
      <c r="H360" s="1">
        <f t="shared" si="48"/>
        <v>43931</v>
      </c>
      <c r="I360" s="24">
        <f t="shared" si="50"/>
        <v>173.15068493150687</v>
      </c>
      <c r="J360" s="24">
        <f t="shared" si="51"/>
        <v>-15637.750684931514</v>
      </c>
      <c r="K360">
        <f>SUM($D$2:D360)</f>
        <v>270</v>
      </c>
      <c r="L360" s="24">
        <f>SUM($J$2:J360)</f>
        <v>-94850.736986301446</v>
      </c>
      <c r="M360" s="24">
        <f t="shared" si="52"/>
        <v>0</v>
      </c>
      <c r="N360" s="24">
        <f t="shared" si="53"/>
        <v>-14033.904335582843</v>
      </c>
      <c r="O360" s="24">
        <f>SUM($N$2:N360)</f>
        <v>-91039.55880043369</v>
      </c>
    </row>
    <row r="361" spans="1:15" x14ac:dyDescent="0.25">
      <c r="A361" s="20">
        <v>43811</v>
      </c>
      <c r="B361" s="9">
        <v>730</v>
      </c>
      <c r="C361" t="s">
        <v>27</v>
      </c>
      <c r="D361">
        <f t="shared" si="49"/>
        <v>730</v>
      </c>
      <c r="E361" s="24">
        <f t="shared" si="45"/>
        <v>101.42</v>
      </c>
      <c r="F361" s="24">
        <f t="shared" si="46"/>
        <v>102.07</v>
      </c>
      <c r="G361" s="1">
        <f t="shared" si="47"/>
        <v>43021</v>
      </c>
      <c r="H361" s="1">
        <f t="shared" si="48"/>
        <v>43931</v>
      </c>
      <c r="I361" s="24">
        <f t="shared" si="50"/>
        <v>173.15068493150687</v>
      </c>
      <c r="J361" s="24">
        <f t="shared" si="51"/>
        <v>52363.400000000016</v>
      </c>
      <c r="K361">
        <f>SUM($D$2:D361)</f>
        <v>1000</v>
      </c>
      <c r="L361" s="24">
        <f>SUM($J$2:J361)</f>
        <v>-42487.33698630143</v>
      </c>
      <c r="M361" s="24">
        <f t="shared" si="52"/>
        <v>0</v>
      </c>
      <c r="N361" s="24">
        <f t="shared" si="53"/>
        <v>46992.88031199848</v>
      </c>
      <c r="O361" s="24">
        <f>SUM($N$2:N361)</f>
        <v>-44046.678488435209</v>
      </c>
    </row>
    <row r="362" spans="1:15" x14ac:dyDescent="0.25">
      <c r="A362" s="20">
        <v>43816</v>
      </c>
      <c r="B362" s="9">
        <v>70</v>
      </c>
      <c r="C362" t="s">
        <v>28</v>
      </c>
      <c r="D362">
        <f t="shared" si="49"/>
        <v>-70</v>
      </c>
      <c r="E362" s="24">
        <f t="shared" si="45"/>
        <v>101.48</v>
      </c>
      <c r="F362" s="24">
        <f t="shared" si="46"/>
        <v>101.88</v>
      </c>
      <c r="G362" s="1">
        <f t="shared" si="47"/>
        <v>43021</v>
      </c>
      <c r="H362" s="1">
        <f t="shared" si="48"/>
        <v>43931</v>
      </c>
      <c r="I362" s="24">
        <f t="shared" si="50"/>
        <v>174.24657534246575</v>
      </c>
      <c r="J362" s="24">
        <f t="shared" si="51"/>
        <v>-5065.6602739726022</v>
      </c>
      <c r="K362">
        <f>SUM($D$2:D362)</f>
        <v>930</v>
      </c>
      <c r="L362" s="24">
        <f>SUM($J$2:J362)</f>
        <v>-47552.997260274031</v>
      </c>
      <c r="M362" s="24">
        <f t="shared" si="52"/>
        <v>0</v>
      </c>
      <c r="N362" s="24">
        <f t="shared" si="53"/>
        <v>-4543.0011423637752</v>
      </c>
      <c r="O362" s="24">
        <f>SUM($N$2:N362)</f>
        <v>-48589.679630798986</v>
      </c>
    </row>
    <row r="363" spans="1:15" x14ac:dyDescent="0.25">
      <c r="A363" s="20">
        <v>43817</v>
      </c>
      <c r="B363" s="9">
        <v>630</v>
      </c>
      <c r="C363" t="s">
        <v>28</v>
      </c>
      <c r="D363">
        <f t="shared" si="49"/>
        <v>-630</v>
      </c>
      <c r="E363" s="24">
        <f t="shared" si="45"/>
        <v>101.61</v>
      </c>
      <c r="F363" s="24">
        <f t="shared" si="46"/>
        <v>102.01</v>
      </c>
      <c r="G363" s="1">
        <f t="shared" si="47"/>
        <v>43021</v>
      </c>
      <c r="H363" s="1">
        <f t="shared" si="48"/>
        <v>43931</v>
      </c>
      <c r="I363" s="24">
        <f t="shared" si="50"/>
        <v>174.46575342465752</v>
      </c>
      <c r="J363" s="24">
        <f t="shared" si="51"/>
        <v>-45647.124657534237</v>
      </c>
      <c r="K363">
        <f>SUM($D$2:D363)</f>
        <v>300</v>
      </c>
      <c r="L363" s="24">
        <f>SUM($J$2:J363)</f>
        <v>-93200.121917808268</v>
      </c>
      <c r="M363" s="24">
        <f t="shared" si="52"/>
        <v>0</v>
      </c>
      <c r="N363" s="24">
        <f t="shared" si="53"/>
        <v>-40931.788674243035</v>
      </c>
      <c r="O363" s="24">
        <f>SUM($N$2:N363)</f>
        <v>-89521.468305042014</v>
      </c>
    </row>
    <row r="364" spans="1:15" x14ac:dyDescent="0.25">
      <c r="A364" s="20">
        <v>43817</v>
      </c>
      <c r="B364" s="9">
        <v>130</v>
      </c>
      <c r="C364" t="s">
        <v>28</v>
      </c>
      <c r="D364">
        <f t="shared" si="49"/>
        <v>-130</v>
      </c>
      <c r="E364" s="24">
        <f t="shared" si="45"/>
        <v>101.61</v>
      </c>
      <c r="F364" s="24">
        <f t="shared" si="46"/>
        <v>102.01</v>
      </c>
      <c r="G364" s="1">
        <f t="shared" si="47"/>
        <v>43021</v>
      </c>
      <c r="H364" s="1">
        <f t="shared" si="48"/>
        <v>43931</v>
      </c>
      <c r="I364" s="24">
        <f t="shared" si="50"/>
        <v>174.46575342465752</v>
      </c>
      <c r="J364" s="24">
        <f t="shared" si="51"/>
        <v>-9419.2479452054777</v>
      </c>
      <c r="K364">
        <f>SUM($D$2:D364)</f>
        <v>170</v>
      </c>
      <c r="L364" s="24">
        <f>SUM($J$2:J364)</f>
        <v>-102619.36986301375</v>
      </c>
      <c r="M364" s="24">
        <f t="shared" si="52"/>
        <v>0</v>
      </c>
      <c r="N364" s="24">
        <f t="shared" si="53"/>
        <v>-8446.242107383483</v>
      </c>
      <c r="O364" s="24">
        <f>SUM($N$2:N364)</f>
        <v>-97967.710412425498</v>
      </c>
    </row>
    <row r="365" spans="1:15" x14ac:dyDescent="0.25">
      <c r="A365" s="20">
        <v>43818</v>
      </c>
      <c r="B365" s="9">
        <v>330</v>
      </c>
      <c r="C365" t="s">
        <v>27</v>
      </c>
      <c r="D365">
        <f t="shared" si="49"/>
        <v>330</v>
      </c>
      <c r="E365" s="24">
        <f t="shared" si="45"/>
        <v>102.33</v>
      </c>
      <c r="F365" s="24">
        <f t="shared" si="46"/>
        <v>102.03</v>
      </c>
      <c r="G365" s="1">
        <f t="shared" si="47"/>
        <v>43021</v>
      </c>
      <c r="H365" s="1">
        <f t="shared" si="48"/>
        <v>43931</v>
      </c>
      <c r="I365" s="24">
        <f t="shared" si="50"/>
        <v>174.68493150684932</v>
      </c>
      <c r="J365" s="24">
        <f t="shared" si="51"/>
        <v>23877.127397260276</v>
      </c>
      <c r="K365">
        <f>SUM($D$2:D365)</f>
        <v>500</v>
      </c>
      <c r="L365" s="24">
        <f>SUM($J$2:J365)</f>
        <v>-78742.242465753472</v>
      </c>
      <c r="M365" s="24">
        <f t="shared" si="52"/>
        <v>0</v>
      </c>
      <c r="N365" s="24">
        <f t="shared" si="53"/>
        <v>21407.693850063326</v>
      </c>
      <c r="O365" s="24">
        <f>SUM($N$2:N365)</f>
        <v>-76560.016562362172</v>
      </c>
    </row>
    <row r="366" spans="1:15" x14ac:dyDescent="0.25">
      <c r="A366" s="20">
        <v>43819</v>
      </c>
      <c r="B366" s="9">
        <v>540</v>
      </c>
      <c r="C366" t="s">
        <v>27</v>
      </c>
      <c r="D366">
        <f t="shared" si="49"/>
        <v>540</v>
      </c>
      <c r="E366" s="24">
        <f t="shared" si="45"/>
        <v>102.39</v>
      </c>
      <c r="F366" s="24">
        <f t="shared" si="46"/>
        <v>102</v>
      </c>
      <c r="G366" s="1">
        <f t="shared" si="47"/>
        <v>43021</v>
      </c>
      <c r="H366" s="1">
        <f t="shared" si="48"/>
        <v>43931</v>
      </c>
      <c r="I366" s="24">
        <f t="shared" si="50"/>
        <v>174.9041095890411</v>
      </c>
      <c r="J366" s="24">
        <f t="shared" si="51"/>
        <v>39157.61917808219</v>
      </c>
      <c r="K366">
        <f>SUM($D$2:D366)</f>
        <v>1040</v>
      </c>
      <c r="L366" s="24">
        <f>SUM($J$2:J366)</f>
        <v>-39584.623287671282</v>
      </c>
      <c r="M366" s="24">
        <f t="shared" si="52"/>
        <v>0</v>
      </c>
      <c r="N366" s="24">
        <f t="shared" si="53"/>
        <v>35103.029478626377</v>
      </c>
      <c r="O366" s="24">
        <f>SUM($N$2:N366)</f>
        <v>-41456.987083735796</v>
      </c>
    </row>
    <row r="367" spans="1:15" x14ac:dyDescent="0.25">
      <c r="A367" s="20">
        <v>43823</v>
      </c>
      <c r="B367" s="9">
        <v>80</v>
      </c>
      <c r="C367" t="s">
        <v>28</v>
      </c>
      <c r="D367">
        <f t="shared" si="49"/>
        <v>-80</v>
      </c>
      <c r="E367" s="24">
        <f t="shared" si="45"/>
        <v>101.83</v>
      </c>
      <c r="F367" s="24">
        <f t="shared" si="46"/>
        <v>101.9</v>
      </c>
      <c r="G367" s="1">
        <f t="shared" si="47"/>
        <v>43021</v>
      </c>
      <c r="H367" s="1">
        <f t="shared" si="48"/>
        <v>43931</v>
      </c>
      <c r="I367" s="24">
        <f t="shared" si="50"/>
        <v>175.78082191780823</v>
      </c>
      <c r="J367" s="24">
        <f t="shared" si="51"/>
        <v>-5910.465753424658</v>
      </c>
      <c r="K367">
        <f>SUM($D$2:D367)</f>
        <v>960</v>
      </c>
      <c r="L367" s="24">
        <f>SUM($J$2:J367)</f>
        <v>-45495.08904109594</v>
      </c>
      <c r="M367" s="24">
        <f t="shared" si="52"/>
        <v>0</v>
      </c>
      <c r="N367" s="24">
        <f t="shared" si="53"/>
        <v>-5295.5621863515107</v>
      </c>
      <c r="O367" s="24">
        <f>SUM($N$2:N367)</f>
        <v>-46752.549270087307</v>
      </c>
    </row>
    <row r="368" spans="1:15" x14ac:dyDescent="0.25">
      <c r="A368" s="20">
        <v>43829</v>
      </c>
      <c r="B368" s="9">
        <v>540</v>
      </c>
      <c r="C368" t="s">
        <v>28</v>
      </c>
      <c r="D368">
        <f t="shared" si="49"/>
        <v>-540</v>
      </c>
      <c r="E368" s="24">
        <f t="shared" si="45"/>
        <v>102.36</v>
      </c>
      <c r="F368" s="24">
        <f t="shared" si="46"/>
        <v>102.1</v>
      </c>
      <c r="G368" s="1">
        <f t="shared" si="47"/>
        <v>43021</v>
      </c>
      <c r="H368" s="1">
        <f t="shared" si="48"/>
        <v>43931</v>
      </c>
      <c r="I368" s="24">
        <f t="shared" si="50"/>
        <v>177.09589041095887</v>
      </c>
      <c r="J368" s="24">
        <f t="shared" si="51"/>
        <v>-40497.780821917797</v>
      </c>
      <c r="K368">
        <f>SUM($D$2:D368)</f>
        <v>420</v>
      </c>
      <c r="L368" s="24">
        <f>SUM($J$2:J368)</f>
        <v>-85992.869863013737</v>
      </c>
      <c r="M368" s="24">
        <f t="shared" si="52"/>
        <v>0</v>
      </c>
      <c r="N368" s="24">
        <f t="shared" si="53"/>
        <v>-36254.728966890849</v>
      </c>
      <c r="O368" s="24">
        <f>SUM($N$2:N368)</f>
        <v>-83007.278236978163</v>
      </c>
    </row>
    <row r="369" spans="1:15" x14ac:dyDescent="0.25">
      <c r="A369" s="20">
        <v>43833</v>
      </c>
      <c r="B369" s="9">
        <v>130</v>
      </c>
      <c r="C369" t="s">
        <v>27</v>
      </c>
      <c r="D369">
        <f t="shared" si="49"/>
        <v>130</v>
      </c>
      <c r="E369" s="24">
        <f t="shared" si="45"/>
        <v>102.51</v>
      </c>
      <c r="F369" s="24">
        <f t="shared" si="46"/>
        <v>102.09</v>
      </c>
      <c r="G369" s="1">
        <f t="shared" si="47"/>
        <v>43021</v>
      </c>
      <c r="H369" s="1">
        <f t="shared" si="48"/>
        <v>43931</v>
      </c>
      <c r="I369" s="24">
        <f t="shared" si="50"/>
        <v>177.97260273972603</v>
      </c>
      <c r="J369" s="24">
        <f t="shared" si="51"/>
        <v>9810.1383561643834</v>
      </c>
      <c r="K369">
        <f>SUM($D$2:D369)</f>
        <v>550</v>
      </c>
      <c r="L369" s="24">
        <f>SUM($J$2:J369)</f>
        <v>-76182.731506849348</v>
      </c>
      <c r="M369" s="24">
        <f t="shared" si="52"/>
        <v>0</v>
      </c>
      <c r="N369" s="24">
        <f t="shared" si="53"/>
        <v>8777.4955171928013</v>
      </c>
      <c r="O369" s="24">
        <f>SUM($N$2:N369)</f>
        <v>-74229.782719785362</v>
      </c>
    </row>
    <row r="370" spans="1:15" x14ac:dyDescent="0.25">
      <c r="A370" s="20">
        <v>43836</v>
      </c>
      <c r="B370" s="9">
        <v>250</v>
      </c>
      <c r="C370" t="s">
        <v>28</v>
      </c>
      <c r="D370">
        <f t="shared" si="49"/>
        <v>-250</v>
      </c>
      <c r="E370" s="24">
        <f t="shared" si="45"/>
        <v>101.86</v>
      </c>
      <c r="F370" s="24">
        <f t="shared" si="46"/>
        <v>102.22</v>
      </c>
      <c r="G370" s="1">
        <f t="shared" si="47"/>
        <v>43021</v>
      </c>
      <c r="H370" s="1">
        <f t="shared" si="48"/>
        <v>43931</v>
      </c>
      <c r="I370" s="24">
        <f t="shared" si="50"/>
        <v>178.63013698630138</v>
      </c>
      <c r="J370" s="24">
        <f t="shared" si="51"/>
        <v>-19102.534246575346</v>
      </c>
      <c r="K370">
        <f>SUM($D$2:D370)</f>
        <v>300</v>
      </c>
      <c r="L370" s="24">
        <f>SUM($J$2:J370)</f>
        <v>-95285.265753424697</v>
      </c>
      <c r="M370" s="24">
        <f t="shared" si="52"/>
        <v>0</v>
      </c>
      <c r="N370" s="24">
        <f t="shared" si="53"/>
        <v>-17084.725519274689</v>
      </c>
      <c r="O370" s="24">
        <f>SUM($N$2:N370)</f>
        <v>-91314.508239060058</v>
      </c>
    </row>
    <row r="371" spans="1:15" x14ac:dyDescent="0.25">
      <c r="A371" s="20">
        <v>43836</v>
      </c>
      <c r="B371" s="9">
        <v>370</v>
      </c>
      <c r="C371" t="s">
        <v>27</v>
      </c>
      <c r="D371">
        <f t="shared" si="49"/>
        <v>370</v>
      </c>
      <c r="E371" s="24">
        <f t="shared" si="45"/>
        <v>101.86</v>
      </c>
      <c r="F371" s="24">
        <f t="shared" si="46"/>
        <v>102.22</v>
      </c>
      <c r="G371" s="1">
        <f t="shared" si="47"/>
        <v>43021</v>
      </c>
      <c r="H371" s="1">
        <f t="shared" si="48"/>
        <v>43931</v>
      </c>
      <c r="I371" s="24">
        <f t="shared" si="50"/>
        <v>178.63013698630138</v>
      </c>
      <c r="J371" s="24">
        <f t="shared" si="51"/>
        <v>28404.950684931511</v>
      </c>
      <c r="K371">
        <f>SUM($D$2:D371)</f>
        <v>670</v>
      </c>
      <c r="L371" s="24">
        <f>SUM($J$2:J371)</f>
        <v>-66880.31506849319</v>
      </c>
      <c r="M371" s="24">
        <f t="shared" si="52"/>
        <v>0</v>
      </c>
      <c r="N371" s="24">
        <f t="shared" si="53"/>
        <v>25404.523796500464</v>
      </c>
      <c r="O371" s="24">
        <f>SUM($N$2:N371)</f>
        <v>-65909.984442559595</v>
      </c>
    </row>
    <row r="372" spans="1:15" x14ac:dyDescent="0.25">
      <c r="A372" s="20">
        <v>43840</v>
      </c>
      <c r="B372" s="9">
        <v>130</v>
      </c>
      <c r="C372" t="s">
        <v>28</v>
      </c>
      <c r="D372">
        <f t="shared" si="49"/>
        <v>-130</v>
      </c>
      <c r="E372" s="24">
        <f t="shared" si="45"/>
        <v>102.37</v>
      </c>
      <c r="F372" s="24">
        <f t="shared" si="46"/>
        <v>101.93</v>
      </c>
      <c r="G372" s="1">
        <f t="shared" si="47"/>
        <v>43021</v>
      </c>
      <c r="H372" s="1">
        <f t="shared" si="48"/>
        <v>43931</v>
      </c>
      <c r="I372" s="24">
        <f t="shared" si="50"/>
        <v>179.50684931506851</v>
      </c>
      <c r="J372" s="24">
        <f t="shared" si="51"/>
        <v>-10084.990410958904</v>
      </c>
      <c r="K372">
        <f>SUM($D$2:D372)</f>
        <v>540</v>
      </c>
      <c r="L372" s="24">
        <f>SUM($J$2:J372)</f>
        <v>-76965.305479452101</v>
      </c>
      <c r="M372" s="24">
        <f t="shared" si="52"/>
        <v>0</v>
      </c>
      <c r="N372" s="24">
        <f t="shared" si="53"/>
        <v>-9014.7680179465005</v>
      </c>
      <c r="O372" s="24">
        <f>SUM($N$2:N372)</f>
        <v>-74924.75246050609</v>
      </c>
    </row>
    <row r="373" spans="1:15" x14ac:dyDescent="0.25">
      <c r="A373" s="20">
        <v>43846</v>
      </c>
      <c r="B373" s="9">
        <v>160</v>
      </c>
      <c r="C373" t="s">
        <v>27</v>
      </c>
      <c r="D373">
        <f t="shared" si="49"/>
        <v>160</v>
      </c>
      <c r="E373" s="24">
        <f t="shared" si="45"/>
        <v>102.07</v>
      </c>
      <c r="F373" s="24">
        <f t="shared" si="46"/>
        <v>101.72</v>
      </c>
      <c r="G373" s="1">
        <f t="shared" si="47"/>
        <v>43021</v>
      </c>
      <c r="H373" s="1">
        <f t="shared" si="48"/>
        <v>43931</v>
      </c>
      <c r="I373" s="24">
        <f t="shared" si="50"/>
        <v>180.82191780821918</v>
      </c>
      <c r="J373" s="24">
        <f t="shared" si="51"/>
        <v>12600.306849315071</v>
      </c>
      <c r="K373">
        <f>SUM($D$2:D373)</f>
        <v>700</v>
      </c>
      <c r="L373" s="24">
        <f>SUM($J$2:J373)</f>
        <v>-64364.99863013703</v>
      </c>
      <c r="M373" s="24">
        <f t="shared" si="52"/>
        <v>0</v>
      </c>
      <c r="N373" s="24">
        <f t="shared" si="53"/>
        <v>11253.905321593043</v>
      </c>
      <c r="O373" s="24">
        <f>SUM($N$2:N373)</f>
        <v>-63670.847138913043</v>
      </c>
    </row>
    <row r="374" spans="1:15" x14ac:dyDescent="0.25">
      <c r="A374" s="20">
        <v>43852</v>
      </c>
      <c r="B374" s="9">
        <v>150</v>
      </c>
      <c r="C374" t="s">
        <v>28</v>
      </c>
      <c r="D374">
        <f t="shared" si="49"/>
        <v>-150</v>
      </c>
      <c r="E374" s="24">
        <f t="shared" si="45"/>
        <v>102.05</v>
      </c>
      <c r="F374" s="24">
        <f t="shared" si="46"/>
        <v>101.75</v>
      </c>
      <c r="G374" s="1">
        <f t="shared" si="47"/>
        <v>43021</v>
      </c>
      <c r="H374" s="1">
        <f t="shared" si="48"/>
        <v>43931</v>
      </c>
      <c r="I374" s="24">
        <f t="shared" si="50"/>
        <v>182.13698630136986</v>
      </c>
      <c r="J374" s="24">
        <f t="shared" si="51"/>
        <v>-12058.047945205479</v>
      </c>
      <c r="K374">
        <f>SUM($D$2:D374)</f>
        <v>550</v>
      </c>
      <c r="L374" s="24">
        <f>SUM($J$2:J374)</f>
        <v>-76423.046575342509</v>
      </c>
      <c r="M374" s="24">
        <f t="shared" si="52"/>
        <v>0</v>
      </c>
      <c r="N374" s="24">
        <f t="shared" si="53"/>
        <v>-10760.741834506576</v>
      </c>
      <c r="O374" s="24">
        <f>SUM($N$2:N374)</f>
        <v>-74431.588973419624</v>
      </c>
    </row>
    <row r="375" spans="1:15" x14ac:dyDescent="0.25">
      <c r="A375" s="20">
        <v>43853</v>
      </c>
      <c r="B375" s="9">
        <v>290</v>
      </c>
      <c r="C375" t="s">
        <v>27</v>
      </c>
      <c r="D375">
        <f t="shared" si="49"/>
        <v>290</v>
      </c>
      <c r="E375" s="24">
        <f t="shared" si="45"/>
        <v>102.02</v>
      </c>
      <c r="F375" s="24">
        <f t="shared" si="46"/>
        <v>101.78</v>
      </c>
      <c r="G375" s="1">
        <f t="shared" si="47"/>
        <v>43021</v>
      </c>
      <c r="H375" s="1">
        <f t="shared" si="48"/>
        <v>43931</v>
      </c>
      <c r="I375" s="24">
        <f t="shared" si="50"/>
        <v>182.35616438356163</v>
      </c>
      <c r="J375" s="24">
        <f t="shared" si="51"/>
        <v>23297.487671232873</v>
      </c>
      <c r="K375">
        <f>SUM($D$2:D375)</f>
        <v>840</v>
      </c>
      <c r="L375" s="24">
        <f>SUM($J$2:J375)</f>
        <v>-53125.558904109639</v>
      </c>
      <c r="M375" s="24">
        <f t="shared" si="52"/>
        <v>0</v>
      </c>
      <c r="N375" s="24">
        <f t="shared" si="53"/>
        <v>20788.100515068705</v>
      </c>
      <c r="O375" s="24">
        <f>SUM($N$2:N375)</f>
        <v>-53643.488458350919</v>
      </c>
    </row>
    <row r="376" spans="1:15" x14ac:dyDescent="0.25">
      <c r="A376" s="20">
        <v>43854</v>
      </c>
      <c r="B376" s="9">
        <v>290</v>
      </c>
      <c r="C376" t="s">
        <v>28</v>
      </c>
      <c r="D376">
        <f t="shared" si="49"/>
        <v>-290</v>
      </c>
      <c r="E376" s="24">
        <f t="shared" si="45"/>
        <v>102.04</v>
      </c>
      <c r="F376" s="24">
        <f t="shared" si="46"/>
        <v>101.8</v>
      </c>
      <c r="G376" s="1">
        <f t="shared" si="47"/>
        <v>43021</v>
      </c>
      <c r="H376" s="1">
        <f t="shared" si="48"/>
        <v>43931</v>
      </c>
      <c r="I376" s="24">
        <f t="shared" si="50"/>
        <v>182.57534246575344</v>
      </c>
      <c r="J376" s="24">
        <f t="shared" si="51"/>
        <v>-23424.849315068499</v>
      </c>
      <c r="K376">
        <f>SUM($D$2:D376)</f>
        <v>550</v>
      </c>
      <c r="L376" s="24">
        <f>SUM($J$2:J376)</f>
        <v>-76550.408219178134</v>
      </c>
      <c r="M376" s="24">
        <f t="shared" si="52"/>
        <v>0</v>
      </c>
      <c r="N376" s="24">
        <f t="shared" si="53"/>
        <v>-20898.881095138451</v>
      </c>
      <c r="O376" s="24">
        <f>SUM($N$2:N376)</f>
        <v>-74542.369553489378</v>
      </c>
    </row>
    <row r="377" spans="1:15" x14ac:dyDescent="0.25">
      <c r="A377" s="20">
        <v>43854</v>
      </c>
      <c r="B377" s="9">
        <v>510</v>
      </c>
      <c r="C377" t="s">
        <v>27</v>
      </c>
      <c r="D377">
        <f t="shared" si="49"/>
        <v>510</v>
      </c>
      <c r="E377" s="24">
        <f t="shared" si="45"/>
        <v>102.04</v>
      </c>
      <c r="F377" s="24">
        <f t="shared" si="46"/>
        <v>101.8</v>
      </c>
      <c r="G377" s="1">
        <f t="shared" si="47"/>
        <v>43021</v>
      </c>
      <c r="H377" s="1">
        <f t="shared" si="48"/>
        <v>43931</v>
      </c>
      <c r="I377" s="24">
        <f t="shared" si="50"/>
        <v>182.57534246575344</v>
      </c>
      <c r="J377" s="24">
        <f t="shared" si="51"/>
        <v>41073.024657534246</v>
      </c>
      <c r="K377">
        <f>SUM($D$2:D377)</f>
        <v>1060</v>
      </c>
      <c r="L377" s="24">
        <f>SUM($J$2:J377)</f>
        <v>-35477.383561643888</v>
      </c>
      <c r="M377" s="24">
        <f t="shared" si="52"/>
        <v>0</v>
      </c>
      <c r="N377" s="24">
        <f t="shared" si="53"/>
        <v>36644.00342517157</v>
      </c>
      <c r="O377" s="24">
        <f>SUM($N$2:N377)</f>
        <v>-37898.366128317808</v>
      </c>
    </row>
    <row r="378" spans="1:15" x14ac:dyDescent="0.25">
      <c r="A378" s="20">
        <v>43858</v>
      </c>
      <c r="B378" s="9">
        <v>560</v>
      </c>
      <c r="C378" t="s">
        <v>28</v>
      </c>
      <c r="D378">
        <f t="shared" si="49"/>
        <v>-560</v>
      </c>
      <c r="E378" s="24">
        <f t="shared" si="45"/>
        <v>101.7</v>
      </c>
      <c r="F378" s="24">
        <f t="shared" si="46"/>
        <v>101.69</v>
      </c>
      <c r="G378" s="1">
        <f t="shared" si="47"/>
        <v>43021</v>
      </c>
      <c r="H378" s="1">
        <f t="shared" si="48"/>
        <v>43931</v>
      </c>
      <c r="I378" s="24">
        <f t="shared" si="50"/>
        <v>183.45205479452056</v>
      </c>
      <c r="J378" s="24">
        <f t="shared" si="51"/>
        <v>-45786.750684931518</v>
      </c>
      <c r="K378">
        <f>SUM($D$2:D378)</f>
        <v>500</v>
      </c>
      <c r="L378" s="24">
        <f>SUM($J$2:J378)</f>
        <v>-81264.134246575413</v>
      </c>
      <c r="M378" s="24">
        <f t="shared" si="52"/>
        <v>0</v>
      </c>
      <c r="N378" s="24">
        <f t="shared" si="53"/>
        <v>-40827.059360845044</v>
      </c>
      <c r="O378" s="24">
        <f>SUM($N$2:N378)</f>
        <v>-78725.425489162852</v>
      </c>
    </row>
    <row r="379" spans="1:15" x14ac:dyDescent="0.25">
      <c r="A379" s="20">
        <v>43860</v>
      </c>
      <c r="B379" s="9">
        <v>200</v>
      </c>
      <c r="C379" t="s">
        <v>28</v>
      </c>
      <c r="D379">
        <f t="shared" si="49"/>
        <v>-200</v>
      </c>
      <c r="E379" s="24">
        <f t="shared" si="45"/>
        <v>102.24</v>
      </c>
      <c r="F379" s="24">
        <f t="shared" si="46"/>
        <v>102.01</v>
      </c>
      <c r="G379" s="1">
        <f t="shared" si="47"/>
        <v>43021</v>
      </c>
      <c r="H379" s="1">
        <f t="shared" si="48"/>
        <v>43931</v>
      </c>
      <c r="I379" s="24">
        <f t="shared" si="50"/>
        <v>183.89041095890411</v>
      </c>
      <c r="J379" s="24">
        <f t="shared" si="51"/>
        <v>-16376.082191780821</v>
      </c>
      <c r="K379">
        <f>SUM($D$2:D379)</f>
        <v>300</v>
      </c>
      <c r="L379" s="24">
        <f>SUM($J$2:J379)</f>
        <v>-97640.216438356234</v>
      </c>
      <c r="M379" s="24">
        <f t="shared" si="52"/>
        <v>0</v>
      </c>
      <c r="N379" s="24">
        <f t="shared" si="53"/>
        <v>-14598.19997658053</v>
      </c>
      <c r="O379" s="24">
        <f>SUM($N$2:N379)</f>
        <v>-93323.625465743389</v>
      </c>
    </row>
    <row r="380" spans="1:15" x14ac:dyDescent="0.25">
      <c r="A380" s="20">
        <v>43861</v>
      </c>
      <c r="B380" s="9">
        <v>40</v>
      </c>
      <c r="C380" t="s">
        <v>27</v>
      </c>
      <c r="D380">
        <f t="shared" si="49"/>
        <v>40</v>
      </c>
      <c r="E380" s="24">
        <f t="shared" si="45"/>
        <v>101.55</v>
      </c>
      <c r="F380" s="24">
        <f t="shared" si="46"/>
        <v>101.85</v>
      </c>
      <c r="G380" s="1">
        <f t="shared" si="47"/>
        <v>43021</v>
      </c>
      <c r="H380" s="1">
        <f t="shared" si="48"/>
        <v>43931</v>
      </c>
      <c r="I380" s="24">
        <f t="shared" si="50"/>
        <v>184.10958904109589</v>
      </c>
      <c r="J380" s="24">
        <f t="shared" si="51"/>
        <v>3302.3835616438355</v>
      </c>
      <c r="K380">
        <f>SUM($D$2:D380)</f>
        <v>340</v>
      </c>
      <c r="L380" s="24">
        <f>SUM($J$2:J380)</f>
        <v>-94337.832876712404</v>
      </c>
      <c r="M380" s="24">
        <f t="shared" si="52"/>
        <v>0</v>
      </c>
      <c r="N380" s="24">
        <f t="shared" si="53"/>
        <v>2943.4544855998943</v>
      </c>
      <c r="O380" s="24">
        <f>SUM($N$2:N380)</f>
        <v>-90380.170980143492</v>
      </c>
    </row>
    <row r="381" spans="1:15" x14ac:dyDescent="0.25">
      <c r="A381" s="20">
        <v>43861</v>
      </c>
      <c r="B381" s="9">
        <v>120</v>
      </c>
      <c r="C381" t="s">
        <v>27</v>
      </c>
      <c r="D381">
        <f t="shared" si="49"/>
        <v>120</v>
      </c>
      <c r="E381" s="24">
        <f t="shared" si="45"/>
        <v>101.55</v>
      </c>
      <c r="F381" s="24">
        <f t="shared" si="46"/>
        <v>101.85</v>
      </c>
      <c r="G381" s="1">
        <f t="shared" si="47"/>
        <v>43021</v>
      </c>
      <c r="H381" s="1">
        <f t="shared" si="48"/>
        <v>43931</v>
      </c>
      <c r="I381" s="24">
        <f t="shared" si="50"/>
        <v>184.10958904109589</v>
      </c>
      <c r="J381" s="24">
        <f t="shared" si="51"/>
        <v>9907.1506849315065</v>
      </c>
      <c r="K381">
        <f>SUM($D$2:D381)</f>
        <v>460</v>
      </c>
      <c r="L381" s="24">
        <f>SUM($J$2:J381)</f>
        <v>-84430.682191780899</v>
      </c>
      <c r="M381" s="24">
        <f t="shared" si="52"/>
        <v>0</v>
      </c>
      <c r="N381" s="24">
        <f t="shared" si="53"/>
        <v>8830.3634567996814</v>
      </c>
      <c r="O381" s="24">
        <f>SUM($N$2:N381)</f>
        <v>-81549.807523343814</v>
      </c>
    </row>
    <row r="382" spans="1:15" x14ac:dyDescent="0.25">
      <c r="A382" s="20">
        <v>43864</v>
      </c>
      <c r="B382" s="9">
        <v>720</v>
      </c>
      <c r="C382" t="s">
        <v>27</v>
      </c>
      <c r="D382">
        <f t="shared" si="49"/>
        <v>720</v>
      </c>
      <c r="E382" s="24">
        <f t="shared" si="45"/>
        <v>101.49</v>
      </c>
      <c r="F382" s="24">
        <f t="shared" si="46"/>
        <v>101.92</v>
      </c>
      <c r="G382" s="1">
        <f t="shared" si="47"/>
        <v>43021</v>
      </c>
      <c r="H382" s="1">
        <f t="shared" si="48"/>
        <v>43931</v>
      </c>
      <c r="I382" s="24">
        <f t="shared" si="50"/>
        <v>184.76712328767124</v>
      </c>
      <c r="J382" s="24">
        <f t="shared" si="51"/>
        <v>59959.528767123295</v>
      </c>
      <c r="K382">
        <f>SUM($D$2:D382)</f>
        <v>1180</v>
      </c>
      <c r="L382" s="24">
        <f>SUM($J$2:J382)</f>
        <v>-24471.153424657605</v>
      </c>
      <c r="M382" s="24">
        <f t="shared" si="52"/>
        <v>0</v>
      </c>
      <c r="N382" s="24">
        <f t="shared" si="53"/>
        <v>53420.697839395907</v>
      </c>
      <c r="O382" s="24">
        <f>SUM($N$2:N382)</f>
        <v>-28129.109683947907</v>
      </c>
    </row>
    <row r="383" spans="1:15" x14ac:dyDescent="0.25">
      <c r="A383" s="20">
        <v>43865</v>
      </c>
      <c r="B383" s="9">
        <v>330</v>
      </c>
      <c r="C383" t="s">
        <v>27</v>
      </c>
      <c r="D383">
        <f t="shared" si="49"/>
        <v>330</v>
      </c>
      <c r="E383" s="24">
        <f t="shared" si="45"/>
        <v>102.21</v>
      </c>
      <c r="F383" s="24">
        <f t="shared" si="46"/>
        <v>101.84</v>
      </c>
      <c r="G383" s="1">
        <f t="shared" si="47"/>
        <v>43021</v>
      </c>
      <c r="H383" s="1">
        <f t="shared" si="48"/>
        <v>43931</v>
      </c>
      <c r="I383" s="24">
        <f t="shared" si="50"/>
        <v>184.98630136986299</v>
      </c>
      <c r="J383" s="24">
        <f t="shared" si="51"/>
        <v>27316.179452054788</v>
      </c>
      <c r="K383">
        <f>SUM($D$2:D383)</f>
        <v>1510</v>
      </c>
      <c r="L383" s="24">
        <f>SUM($J$2:J383)</f>
        <v>2845.0260273971835</v>
      </c>
      <c r="M383" s="24">
        <f t="shared" si="52"/>
        <v>0</v>
      </c>
      <c r="N383" s="24">
        <f t="shared" si="53"/>
        <v>24333.905366524355</v>
      </c>
      <c r="O383" s="24">
        <f>SUM($N$2:N383)</f>
        <v>-3795.2043174235514</v>
      </c>
    </row>
    <row r="384" spans="1:15" x14ac:dyDescent="0.25">
      <c r="A384" s="20">
        <v>43865</v>
      </c>
      <c r="B384" s="9">
        <v>940</v>
      </c>
      <c r="C384" t="s">
        <v>28</v>
      </c>
      <c r="D384">
        <f t="shared" si="49"/>
        <v>-940</v>
      </c>
      <c r="E384" s="24">
        <f t="shared" si="45"/>
        <v>102.21</v>
      </c>
      <c r="F384" s="24">
        <f t="shared" si="46"/>
        <v>101.84</v>
      </c>
      <c r="G384" s="1">
        <f t="shared" si="47"/>
        <v>43021</v>
      </c>
      <c r="H384" s="1">
        <f t="shared" si="48"/>
        <v>43931</v>
      </c>
      <c r="I384" s="24">
        <f t="shared" si="50"/>
        <v>184.98630136986299</v>
      </c>
      <c r="J384" s="24">
        <f t="shared" si="51"/>
        <v>-78157.523287671196</v>
      </c>
      <c r="K384">
        <f>SUM($D$2:D384)</f>
        <v>570</v>
      </c>
      <c r="L384" s="24">
        <f>SUM($J$2:J384)</f>
        <v>-75312.497260274016</v>
      </c>
      <c r="M384" s="24">
        <f t="shared" si="52"/>
        <v>0</v>
      </c>
      <c r="N384" s="24">
        <f t="shared" si="53"/>
        <v>-69624.589291569137</v>
      </c>
      <c r="O384" s="24">
        <f>SUM($N$2:N384)</f>
        <v>-73419.793608992681</v>
      </c>
    </row>
    <row r="385" spans="1:15" x14ac:dyDescent="0.25">
      <c r="A385" s="20">
        <v>43866</v>
      </c>
      <c r="B385" s="9">
        <v>320</v>
      </c>
      <c r="C385" t="s">
        <v>27</v>
      </c>
      <c r="D385">
        <f t="shared" si="49"/>
        <v>320</v>
      </c>
      <c r="E385" s="24">
        <f t="shared" si="45"/>
        <v>102.19</v>
      </c>
      <c r="F385" s="24">
        <f t="shared" si="46"/>
        <v>101.79</v>
      </c>
      <c r="G385" s="1">
        <f t="shared" si="47"/>
        <v>43021</v>
      </c>
      <c r="H385" s="1">
        <f t="shared" si="48"/>
        <v>43931</v>
      </c>
      <c r="I385" s="24">
        <f t="shared" si="50"/>
        <v>185.20547945205479</v>
      </c>
      <c r="J385" s="24">
        <f t="shared" si="51"/>
        <v>26564.953424657535</v>
      </c>
      <c r="K385">
        <f>SUM($D$2:D385)</f>
        <v>890</v>
      </c>
      <c r="L385" s="24">
        <f>SUM($J$2:J385)</f>
        <v>-48747.543835616481</v>
      </c>
      <c r="M385" s="24">
        <f t="shared" si="52"/>
        <v>0</v>
      </c>
      <c r="N385" s="24">
        <f t="shared" si="53"/>
        <v>23661.453975968303</v>
      </c>
      <c r="O385" s="24">
        <f>SUM($N$2:N385)</f>
        <v>-49758.339633024378</v>
      </c>
    </row>
    <row r="386" spans="1:15" x14ac:dyDescent="0.25">
      <c r="A386" s="20">
        <v>43868</v>
      </c>
      <c r="B386" s="9">
        <v>160</v>
      </c>
      <c r="C386" t="s">
        <v>28</v>
      </c>
      <c r="D386">
        <f t="shared" si="49"/>
        <v>-160</v>
      </c>
      <c r="E386" s="24">
        <f t="shared" ref="E386:E449" si="54">VLOOKUP(A386,Котировки,3,0)</f>
        <v>101.84</v>
      </c>
      <c r="F386" s="24">
        <f t="shared" ref="F386:F449" si="55">VLOOKUP(A386,Котировки,6,0)</f>
        <v>101.78</v>
      </c>
      <c r="G386" s="1">
        <f t="shared" ref="G386:G449" si="56">IFERROR(INDEX(Даты_выплат,MATCH(A386,Даты_выплат+1,1)),43021)</f>
        <v>43021</v>
      </c>
      <c r="H386" s="1">
        <f t="shared" ref="H386:H449" si="57">INDEX(выплаты,MATCH(A386,выплаты,-1))</f>
        <v>43931</v>
      </c>
      <c r="I386" s="24">
        <f t="shared" si="50"/>
        <v>185.64383561643837</v>
      </c>
      <c r="J386" s="24">
        <f t="shared" si="51"/>
        <v>-13418.213698630138</v>
      </c>
      <c r="K386">
        <f>SUM($D$2:D386)</f>
        <v>730</v>
      </c>
      <c r="L386" s="24">
        <f>SUM($J$2:J386)</f>
        <v>-62165.757534246615</v>
      </c>
      <c r="M386" s="24">
        <f t="shared" si="52"/>
        <v>0</v>
      </c>
      <c r="N386" s="24">
        <f t="shared" si="53"/>
        <v>-11948.354430987178</v>
      </c>
      <c r="O386" s="24">
        <f>SUM($N$2:N386)</f>
        <v>-61706.694064011557</v>
      </c>
    </row>
    <row r="387" spans="1:15" x14ac:dyDescent="0.25">
      <c r="A387" s="20">
        <v>43868</v>
      </c>
      <c r="B387" s="9">
        <v>610</v>
      </c>
      <c r="C387" t="s">
        <v>28</v>
      </c>
      <c r="D387">
        <f t="shared" ref="D387:D450" si="58">IF(C387="Покупка",B387,-B387)</f>
        <v>-610</v>
      </c>
      <c r="E387" s="24">
        <f t="shared" si="54"/>
        <v>101.84</v>
      </c>
      <c r="F387" s="24">
        <f t="shared" si="55"/>
        <v>101.78</v>
      </c>
      <c r="G387" s="1">
        <f t="shared" si="56"/>
        <v>43021</v>
      </c>
      <c r="H387" s="1">
        <f t="shared" si="57"/>
        <v>43931</v>
      </c>
      <c r="I387" s="24">
        <f t="shared" ref="I387:I450" si="59">(A387-G387)/365*8%*1000</f>
        <v>185.64383561643837</v>
      </c>
      <c r="J387" s="24">
        <f t="shared" ref="J387:J450" si="60">IF(C387="Покупка",B387*(-E387+I387),B387*(F387-I387))</f>
        <v>-51156.939726027405</v>
      </c>
      <c r="K387">
        <f>SUM($D$2:D387)</f>
        <v>120</v>
      </c>
      <c r="L387" s="24">
        <f>SUM($J$2:J387)</f>
        <v>-113322.69726027403</v>
      </c>
      <c r="M387" s="24">
        <f t="shared" ref="M387:M450" si="61">IF(C387="",K387*I387,0)</f>
        <v>0</v>
      </c>
      <c r="N387" s="24">
        <f t="shared" ref="N387:N450" si="62">J387/POWER(1+0.05/365,A387-43021)</f>
        <v>-45553.10126813862</v>
      </c>
      <c r="O387" s="24">
        <f>SUM($N$2:N387)</f>
        <v>-107259.79533215018</v>
      </c>
    </row>
    <row r="388" spans="1:15" x14ac:dyDescent="0.25">
      <c r="A388" s="20">
        <v>43868</v>
      </c>
      <c r="B388" s="9">
        <v>250</v>
      </c>
      <c r="C388" t="s">
        <v>27</v>
      </c>
      <c r="D388">
        <f t="shared" si="58"/>
        <v>250</v>
      </c>
      <c r="E388" s="24">
        <f t="shared" si="54"/>
        <v>101.84</v>
      </c>
      <c r="F388" s="24">
        <f t="shared" si="55"/>
        <v>101.78</v>
      </c>
      <c r="G388" s="1">
        <f t="shared" si="56"/>
        <v>43021</v>
      </c>
      <c r="H388" s="1">
        <f t="shared" si="57"/>
        <v>43931</v>
      </c>
      <c r="I388" s="24">
        <f t="shared" si="59"/>
        <v>185.64383561643837</v>
      </c>
      <c r="J388" s="24">
        <f t="shared" si="60"/>
        <v>20950.95890410959</v>
      </c>
      <c r="K388">
        <f>SUM($D$2:D388)</f>
        <v>370</v>
      </c>
      <c r="L388" s="24">
        <f>SUM($J$2:J388)</f>
        <v>-92371.738356164438</v>
      </c>
      <c r="M388" s="24">
        <f t="shared" si="61"/>
        <v>0</v>
      </c>
      <c r="N388" s="24">
        <f t="shared" si="62"/>
        <v>18655.946929873695</v>
      </c>
      <c r="O388" s="24">
        <f>SUM($N$2:N388)</f>
        <v>-88603.84840227649</v>
      </c>
    </row>
    <row r="389" spans="1:15" x14ac:dyDescent="0.25">
      <c r="A389" s="20">
        <v>43871</v>
      </c>
      <c r="B389" s="9">
        <v>290</v>
      </c>
      <c r="C389" t="s">
        <v>28</v>
      </c>
      <c r="D389">
        <f t="shared" si="58"/>
        <v>-290</v>
      </c>
      <c r="E389" s="24">
        <f t="shared" si="54"/>
        <v>101.85</v>
      </c>
      <c r="F389" s="24">
        <f t="shared" si="55"/>
        <v>101.93</v>
      </c>
      <c r="G389" s="1">
        <f t="shared" si="56"/>
        <v>43021</v>
      </c>
      <c r="H389" s="1">
        <f t="shared" si="57"/>
        <v>43931</v>
      </c>
      <c r="I389" s="24">
        <f t="shared" si="59"/>
        <v>186.30136986301372</v>
      </c>
      <c r="J389" s="24">
        <f t="shared" si="60"/>
        <v>-24467.697260273977</v>
      </c>
      <c r="K389">
        <f>SUM($D$2:D389)</f>
        <v>80</v>
      </c>
      <c r="L389" s="24">
        <f>SUM($J$2:J389)</f>
        <v>-116839.43561643842</v>
      </c>
      <c r="M389" s="24">
        <f t="shared" si="61"/>
        <v>0</v>
      </c>
      <c r="N389" s="24">
        <f t="shared" si="62"/>
        <v>-21778.503095756667</v>
      </c>
      <c r="O389" s="24">
        <f>SUM($N$2:N389)</f>
        <v>-110382.35149803315</v>
      </c>
    </row>
    <row r="390" spans="1:15" x14ac:dyDescent="0.25">
      <c r="A390" s="20">
        <v>43874</v>
      </c>
      <c r="B390" s="9">
        <v>400</v>
      </c>
      <c r="C390" t="s">
        <v>27</v>
      </c>
      <c r="D390">
        <f t="shared" si="58"/>
        <v>400</v>
      </c>
      <c r="E390" s="24">
        <f t="shared" si="54"/>
        <v>102.09</v>
      </c>
      <c r="F390" s="24">
        <f t="shared" si="55"/>
        <v>101.83</v>
      </c>
      <c r="G390" s="1">
        <f t="shared" si="56"/>
        <v>43021</v>
      </c>
      <c r="H390" s="1">
        <f t="shared" si="57"/>
        <v>43931</v>
      </c>
      <c r="I390" s="24">
        <f t="shared" si="59"/>
        <v>186.95890410958904</v>
      </c>
      <c r="J390" s="24">
        <f t="shared" si="60"/>
        <v>33947.561643835616</v>
      </c>
      <c r="K390">
        <f>SUM($D$2:D390)</f>
        <v>480</v>
      </c>
      <c r="L390" s="24">
        <f>SUM($J$2:J390)</f>
        <v>-82891.8739726028</v>
      </c>
      <c r="M390" s="24">
        <f t="shared" si="61"/>
        <v>0</v>
      </c>
      <c r="N390" s="24">
        <f t="shared" si="62"/>
        <v>30204.040808180311</v>
      </c>
      <c r="O390" s="24">
        <f>SUM($N$2:N390)</f>
        <v>-80178.310689852835</v>
      </c>
    </row>
    <row r="391" spans="1:15" x14ac:dyDescent="0.25">
      <c r="A391" s="20">
        <v>43875</v>
      </c>
      <c r="B391" s="9">
        <v>10</v>
      </c>
      <c r="C391" t="s">
        <v>27</v>
      </c>
      <c r="D391">
        <f t="shared" si="58"/>
        <v>10</v>
      </c>
      <c r="E391" s="24">
        <f t="shared" si="54"/>
        <v>102.09</v>
      </c>
      <c r="F391" s="24">
        <f t="shared" si="55"/>
        <v>101.9</v>
      </c>
      <c r="G391" s="1">
        <f t="shared" si="56"/>
        <v>43021</v>
      </c>
      <c r="H391" s="1">
        <f t="shared" si="57"/>
        <v>43931</v>
      </c>
      <c r="I391" s="24">
        <f t="shared" si="59"/>
        <v>187.17808219178082</v>
      </c>
      <c r="J391" s="24">
        <f t="shared" si="60"/>
        <v>850.88082191780813</v>
      </c>
      <c r="K391">
        <f>SUM($D$2:D391)</f>
        <v>490</v>
      </c>
      <c r="L391" s="24">
        <f>SUM($J$2:J391)</f>
        <v>-82040.993150684997</v>
      </c>
      <c r="M391" s="24">
        <f t="shared" si="61"/>
        <v>0</v>
      </c>
      <c r="N391" s="24">
        <f t="shared" si="62"/>
        <v>756.94741397351925</v>
      </c>
      <c r="O391" s="24">
        <f>SUM($N$2:N391)</f>
        <v>-79421.36327587931</v>
      </c>
    </row>
    <row r="392" spans="1:15" x14ac:dyDescent="0.25">
      <c r="A392" s="20">
        <v>43875</v>
      </c>
      <c r="B392" s="9">
        <v>640</v>
      </c>
      <c r="C392" t="s">
        <v>27</v>
      </c>
      <c r="D392">
        <f t="shared" si="58"/>
        <v>640</v>
      </c>
      <c r="E392" s="24">
        <f t="shared" si="54"/>
        <v>102.09</v>
      </c>
      <c r="F392" s="24">
        <f t="shared" si="55"/>
        <v>101.9</v>
      </c>
      <c r="G392" s="1">
        <f t="shared" si="56"/>
        <v>43021</v>
      </c>
      <c r="H392" s="1">
        <f t="shared" si="57"/>
        <v>43931</v>
      </c>
      <c r="I392" s="24">
        <f t="shared" si="59"/>
        <v>187.17808219178082</v>
      </c>
      <c r="J392" s="24">
        <f t="shared" si="60"/>
        <v>54456.372602739721</v>
      </c>
      <c r="K392">
        <f>SUM($D$2:D392)</f>
        <v>1130</v>
      </c>
      <c r="L392" s="24">
        <f>SUM($J$2:J392)</f>
        <v>-27584.620547945276</v>
      </c>
      <c r="M392" s="24">
        <f t="shared" si="61"/>
        <v>0</v>
      </c>
      <c r="N392" s="24">
        <f t="shared" si="62"/>
        <v>48444.634494305232</v>
      </c>
      <c r="O392" s="24">
        <f>SUM($N$2:N392)</f>
        <v>-30976.728781574078</v>
      </c>
    </row>
    <row r="393" spans="1:15" x14ac:dyDescent="0.25">
      <c r="A393" s="20">
        <v>43878</v>
      </c>
      <c r="B393" s="9">
        <v>750</v>
      </c>
      <c r="C393" t="s">
        <v>27</v>
      </c>
      <c r="D393">
        <f t="shared" si="58"/>
        <v>750</v>
      </c>
      <c r="E393" s="24">
        <f t="shared" si="54"/>
        <v>102.15</v>
      </c>
      <c r="F393" s="24">
        <f t="shared" si="55"/>
        <v>101.87</v>
      </c>
      <c r="G393" s="1">
        <f t="shared" si="56"/>
        <v>43021</v>
      </c>
      <c r="H393" s="1">
        <f t="shared" si="57"/>
        <v>43931</v>
      </c>
      <c r="I393" s="24">
        <f t="shared" si="59"/>
        <v>187.83561643835614</v>
      </c>
      <c r="J393" s="24">
        <f t="shared" si="60"/>
        <v>64264.212328767098</v>
      </c>
      <c r="K393">
        <f>SUM($D$2:D393)</f>
        <v>1880</v>
      </c>
      <c r="L393" s="24">
        <f>SUM($J$2:J393)</f>
        <v>36679.591780821822</v>
      </c>
      <c r="M393" s="24">
        <f t="shared" si="61"/>
        <v>0</v>
      </c>
      <c r="N393" s="24">
        <f t="shared" si="62"/>
        <v>57146.244941646357</v>
      </c>
      <c r="O393" s="24">
        <f>SUM($N$2:N393)</f>
        <v>26169.516160072279</v>
      </c>
    </row>
    <row r="394" spans="1:15" x14ac:dyDescent="0.25">
      <c r="A394" s="20">
        <v>43879</v>
      </c>
      <c r="B394" s="9">
        <v>380</v>
      </c>
      <c r="C394" t="s">
        <v>27</v>
      </c>
      <c r="D394">
        <f t="shared" si="58"/>
        <v>380</v>
      </c>
      <c r="E394" s="24">
        <f t="shared" si="54"/>
        <v>102.37</v>
      </c>
      <c r="F394" s="24">
        <f t="shared" si="55"/>
        <v>101.95</v>
      </c>
      <c r="G394" s="1">
        <f t="shared" si="56"/>
        <v>43021</v>
      </c>
      <c r="H394" s="1">
        <f t="shared" si="57"/>
        <v>43931</v>
      </c>
      <c r="I394" s="24">
        <f t="shared" si="59"/>
        <v>188.05479452054794</v>
      </c>
      <c r="J394" s="24">
        <f t="shared" si="60"/>
        <v>32560.221917808216</v>
      </c>
      <c r="K394">
        <f>SUM($D$2:D394)</f>
        <v>2260</v>
      </c>
      <c r="L394" s="24">
        <f>SUM($J$2:J394)</f>
        <v>69239.813698630038</v>
      </c>
      <c r="M394" s="24">
        <f t="shared" si="61"/>
        <v>0</v>
      </c>
      <c r="N394" s="24">
        <f t="shared" si="62"/>
        <v>28949.85396875488</v>
      </c>
      <c r="O394" s="24">
        <f>SUM($N$2:N394)</f>
        <v>55119.370128827155</v>
      </c>
    </row>
    <row r="395" spans="1:15" x14ac:dyDescent="0.25">
      <c r="A395" s="20">
        <v>43881</v>
      </c>
      <c r="B395" s="9">
        <v>2250</v>
      </c>
      <c r="C395" t="s">
        <v>28</v>
      </c>
      <c r="D395">
        <f t="shared" si="58"/>
        <v>-2250</v>
      </c>
      <c r="E395" s="24">
        <f t="shared" si="54"/>
        <v>102.26</v>
      </c>
      <c r="F395" s="24">
        <f t="shared" si="55"/>
        <v>101.94</v>
      </c>
      <c r="G395" s="1">
        <f t="shared" si="56"/>
        <v>43021</v>
      </c>
      <c r="H395" s="1">
        <f t="shared" si="57"/>
        <v>43931</v>
      </c>
      <c r="I395" s="24">
        <f t="shared" si="59"/>
        <v>188.49315068493152</v>
      </c>
      <c r="J395" s="24">
        <f t="shared" si="60"/>
        <v>-194744.58904109593</v>
      </c>
      <c r="K395">
        <f>SUM($D$2:D395)</f>
        <v>10</v>
      </c>
      <c r="L395" s="24">
        <f>SUM($J$2:J395)</f>
        <v>-125504.77534246589</v>
      </c>
      <c r="M395" s="24">
        <f t="shared" si="61"/>
        <v>0</v>
      </c>
      <c r="N395" s="24">
        <f t="shared" si="62"/>
        <v>-173103.33864584507</v>
      </c>
      <c r="O395" s="24">
        <f>SUM($N$2:N395)</f>
        <v>-117983.96851701791</v>
      </c>
    </row>
    <row r="396" spans="1:15" x14ac:dyDescent="0.25">
      <c r="A396" s="20">
        <v>43882</v>
      </c>
      <c r="B396" s="9">
        <v>570</v>
      </c>
      <c r="C396" t="s">
        <v>27</v>
      </c>
      <c r="D396">
        <f t="shared" si="58"/>
        <v>570</v>
      </c>
      <c r="E396" s="24">
        <f t="shared" si="54"/>
        <v>102.2</v>
      </c>
      <c r="F396" s="24">
        <f t="shared" si="55"/>
        <v>101.96</v>
      </c>
      <c r="G396" s="1">
        <f t="shared" si="56"/>
        <v>43021</v>
      </c>
      <c r="H396" s="1">
        <f t="shared" si="57"/>
        <v>43931</v>
      </c>
      <c r="I396" s="24">
        <f t="shared" si="59"/>
        <v>188.7123287671233</v>
      </c>
      <c r="J396" s="24">
        <f t="shared" si="60"/>
        <v>49312.027397260274</v>
      </c>
      <c r="K396">
        <f>SUM($D$2:D396)</f>
        <v>580</v>
      </c>
      <c r="L396" s="24">
        <f>SUM($J$2:J396)</f>
        <v>-76192.747945205614</v>
      </c>
      <c r="M396" s="24">
        <f t="shared" si="61"/>
        <v>0</v>
      </c>
      <c r="N396" s="24">
        <f t="shared" si="62"/>
        <v>43826.159455763314</v>
      </c>
      <c r="O396" s="24">
        <f>SUM($N$2:N396)</f>
        <v>-74157.809061254608</v>
      </c>
    </row>
    <row r="397" spans="1:15" x14ac:dyDescent="0.25">
      <c r="A397" s="20">
        <v>43882</v>
      </c>
      <c r="B397" s="9">
        <v>430</v>
      </c>
      <c r="C397" t="s">
        <v>28</v>
      </c>
      <c r="D397">
        <f t="shared" si="58"/>
        <v>-430</v>
      </c>
      <c r="E397" s="24">
        <f t="shared" si="54"/>
        <v>102.2</v>
      </c>
      <c r="F397" s="24">
        <f t="shared" si="55"/>
        <v>101.96</v>
      </c>
      <c r="G397" s="1">
        <f t="shared" si="56"/>
        <v>43021</v>
      </c>
      <c r="H397" s="1">
        <f t="shared" si="57"/>
        <v>43931</v>
      </c>
      <c r="I397" s="24">
        <f t="shared" si="59"/>
        <v>188.7123287671233</v>
      </c>
      <c r="J397" s="24">
        <f t="shared" si="60"/>
        <v>-37303.501369863021</v>
      </c>
      <c r="K397">
        <f>SUM($D$2:D397)</f>
        <v>150</v>
      </c>
      <c r="L397" s="24">
        <f>SUM($J$2:J397)</f>
        <v>-113496.24931506864</v>
      </c>
      <c r="M397" s="24">
        <f t="shared" si="61"/>
        <v>0</v>
      </c>
      <c r="N397" s="24">
        <f t="shared" si="62"/>
        <v>-33153.558788473856</v>
      </c>
      <c r="O397" s="24">
        <f>SUM($N$2:N397)</f>
        <v>-107311.36784972847</v>
      </c>
    </row>
    <row r="398" spans="1:15" x14ac:dyDescent="0.25">
      <c r="A398" s="20">
        <v>43886</v>
      </c>
      <c r="B398" s="9">
        <v>10</v>
      </c>
      <c r="C398" t="s">
        <v>28</v>
      </c>
      <c r="D398">
        <f t="shared" si="58"/>
        <v>-10</v>
      </c>
      <c r="E398" s="24">
        <f t="shared" si="54"/>
        <v>101.98</v>
      </c>
      <c r="F398" s="24">
        <f t="shared" si="55"/>
        <v>101.62</v>
      </c>
      <c r="G398" s="1">
        <f t="shared" si="56"/>
        <v>43021</v>
      </c>
      <c r="H398" s="1">
        <f t="shared" si="57"/>
        <v>43931</v>
      </c>
      <c r="I398" s="24">
        <f t="shared" si="59"/>
        <v>189.58904109589042</v>
      </c>
      <c r="J398" s="24">
        <f t="shared" si="60"/>
        <v>-879.69041095890418</v>
      </c>
      <c r="K398">
        <f>SUM($D$2:D398)</f>
        <v>140</v>
      </c>
      <c r="L398" s="24">
        <f>SUM($J$2:J398)</f>
        <v>-114375.93972602754</v>
      </c>
      <c r="M398" s="24">
        <f t="shared" si="61"/>
        <v>0</v>
      </c>
      <c r="N398" s="24">
        <f t="shared" si="62"/>
        <v>-781.39829793127967</v>
      </c>
      <c r="O398" s="24">
        <f>SUM($N$2:N398)</f>
        <v>-108092.76614765976</v>
      </c>
    </row>
    <row r="399" spans="1:15" x14ac:dyDescent="0.25">
      <c r="A399" s="20">
        <v>43887</v>
      </c>
      <c r="B399" s="9">
        <v>540</v>
      </c>
      <c r="C399" t="s">
        <v>27</v>
      </c>
      <c r="D399">
        <f t="shared" si="58"/>
        <v>540</v>
      </c>
      <c r="E399" s="24">
        <f t="shared" si="54"/>
        <v>101.99</v>
      </c>
      <c r="F399" s="24">
        <f t="shared" si="55"/>
        <v>101.58</v>
      </c>
      <c r="G399" s="1">
        <f t="shared" si="56"/>
        <v>43021</v>
      </c>
      <c r="H399" s="1">
        <f t="shared" si="57"/>
        <v>43931</v>
      </c>
      <c r="I399" s="24">
        <f t="shared" si="59"/>
        <v>189.8082191780822</v>
      </c>
      <c r="J399" s="24">
        <f t="shared" si="60"/>
        <v>47421.838356164386</v>
      </c>
      <c r="K399">
        <f>SUM($D$2:D399)</f>
        <v>680</v>
      </c>
      <c r="L399" s="24">
        <f>SUM($J$2:J399)</f>
        <v>-66954.101369863158</v>
      </c>
      <c r="M399" s="24">
        <f t="shared" si="61"/>
        <v>0</v>
      </c>
      <c r="N399" s="24">
        <f t="shared" si="62"/>
        <v>42117.394864700305</v>
      </c>
      <c r="O399" s="24">
        <f>SUM($N$2:N399)</f>
        <v>-65975.371282959444</v>
      </c>
    </row>
    <row r="400" spans="1:15" x14ac:dyDescent="0.25">
      <c r="A400" s="20">
        <v>43887</v>
      </c>
      <c r="B400" s="9">
        <v>150</v>
      </c>
      <c r="C400" t="s">
        <v>27</v>
      </c>
      <c r="D400">
        <f t="shared" si="58"/>
        <v>150</v>
      </c>
      <c r="E400" s="24">
        <f t="shared" si="54"/>
        <v>101.99</v>
      </c>
      <c r="F400" s="24">
        <f t="shared" si="55"/>
        <v>101.58</v>
      </c>
      <c r="G400" s="1">
        <f t="shared" si="56"/>
        <v>43021</v>
      </c>
      <c r="H400" s="1">
        <f t="shared" si="57"/>
        <v>43931</v>
      </c>
      <c r="I400" s="24">
        <f t="shared" si="59"/>
        <v>189.8082191780822</v>
      </c>
      <c r="J400" s="24">
        <f t="shared" si="60"/>
        <v>13172.732876712331</v>
      </c>
      <c r="K400">
        <f>SUM($D$2:D400)</f>
        <v>830</v>
      </c>
      <c r="L400" s="24">
        <f>SUM($J$2:J400)</f>
        <v>-53781.368493150825</v>
      </c>
      <c r="M400" s="24">
        <f t="shared" si="61"/>
        <v>0</v>
      </c>
      <c r="N400" s="24">
        <f t="shared" si="62"/>
        <v>11699.276351305642</v>
      </c>
      <c r="O400" s="24">
        <f>SUM($N$2:N400)</f>
        <v>-54276.094931653803</v>
      </c>
    </row>
    <row r="401" spans="1:15" x14ac:dyDescent="0.25">
      <c r="A401" s="20">
        <v>43889</v>
      </c>
      <c r="B401" s="9">
        <v>560</v>
      </c>
      <c r="C401" t="s">
        <v>28</v>
      </c>
      <c r="D401">
        <f t="shared" si="58"/>
        <v>-560</v>
      </c>
      <c r="E401" s="24">
        <f t="shared" si="54"/>
        <v>101.84</v>
      </c>
      <c r="F401" s="24">
        <f t="shared" si="55"/>
        <v>101.1</v>
      </c>
      <c r="G401" s="1">
        <f t="shared" si="56"/>
        <v>43021</v>
      </c>
      <c r="H401" s="1">
        <f t="shared" si="57"/>
        <v>43931</v>
      </c>
      <c r="I401" s="24">
        <f t="shared" si="59"/>
        <v>190.24657534246575</v>
      </c>
      <c r="J401" s="24">
        <f t="shared" si="60"/>
        <v>-49922.082191780821</v>
      </c>
      <c r="K401">
        <f>SUM($D$2:D401)</f>
        <v>270</v>
      </c>
      <c r="L401" s="24">
        <f>SUM($J$2:J401)</f>
        <v>-103703.45068493165</v>
      </c>
      <c r="M401" s="24">
        <f t="shared" si="61"/>
        <v>0</v>
      </c>
      <c r="N401" s="24">
        <f t="shared" si="62"/>
        <v>-44325.825143619964</v>
      </c>
      <c r="O401" s="24">
        <f>SUM($N$2:N401)</f>
        <v>-98601.920075273767</v>
      </c>
    </row>
    <row r="402" spans="1:15" x14ac:dyDescent="0.25">
      <c r="A402" s="20">
        <v>43896</v>
      </c>
      <c r="B402" s="9">
        <v>380</v>
      </c>
      <c r="C402" t="s">
        <v>27</v>
      </c>
      <c r="D402">
        <f t="shared" si="58"/>
        <v>380</v>
      </c>
      <c r="E402" s="24">
        <f t="shared" si="54"/>
        <v>101.76</v>
      </c>
      <c r="F402" s="24">
        <f t="shared" si="55"/>
        <v>101.5</v>
      </c>
      <c r="G402" s="1">
        <f t="shared" si="56"/>
        <v>43021</v>
      </c>
      <c r="H402" s="1">
        <f t="shared" si="57"/>
        <v>43931</v>
      </c>
      <c r="I402" s="24">
        <f t="shared" si="59"/>
        <v>191.7808219178082</v>
      </c>
      <c r="J402" s="24">
        <f t="shared" si="60"/>
        <v>34207.91232876711</v>
      </c>
      <c r="K402">
        <f>SUM($D$2:D402)</f>
        <v>650</v>
      </c>
      <c r="L402" s="24">
        <f>SUM($J$2:J402)</f>
        <v>-69495.538356164543</v>
      </c>
      <c r="M402" s="24">
        <f t="shared" si="61"/>
        <v>0</v>
      </c>
      <c r="N402" s="24">
        <f t="shared" si="62"/>
        <v>30344.102044408493</v>
      </c>
      <c r="O402" s="24">
        <f>SUM($N$2:N402)</f>
        <v>-68257.818030865281</v>
      </c>
    </row>
    <row r="403" spans="1:15" x14ac:dyDescent="0.25">
      <c r="A403" s="20">
        <v>43896</v>
      </c>
      <c r="B403" s="9">
        <v>330</v>
      </c>
      <c r="C403" t="s">
        <v>27</v>
      </c>
      <c r="D403">
        <f t="shared" si="58"/>
        <v>330</v>
      </c>
      <c r="E403" s="24">
        <f t="shared" si="54"/>
        <v>101.76</v>
      </c>
      <c r="F403" s="24">
        <f t="shared" si="55"/>
        <v>101.5</v>
      </c>
      <c r="G403" s="1">
        <f t="shared" si="56"/>
        <v>43021</v>
      </c>
      <c r="H403" s="1">
        <f t="shared" si="57"/>
        <v>43931</v>
      </c>
      <c r="I403" s="24">
        <f t="shared" si="59"/>
        <v>191.7808219178082</v>
      </c>
      <c r="J403" s="24">
        <f t="shared" si="60"/>
        <v>29706.871232876703</v>
      </c>
      <c r="K403">
        <f>SUM($D$2:D403)</f>
        <v>980</v>
      </c>
      <c r="L403" s="24">
        <f>SUM($J$2:J403)</f>
        <v>-39788.667123287843</v>
      </c>
      <c r="M403" s="24">
        <f t="shared" si="61"/>
        <v>0</v>
      </c>
      <c r="N403" s="24">
        <f t="shared" si="62"/>
        <v>26351.457038565273</v>
      </c>
      <c r="O403" s="24">
        <f>SUM($N$2:N403)</f>
        <v>-41906.360992300004</v>
      </c>
    </row>
    <row r="404" spans="1:15" x14ac:dyDescent="0.25">
      <c r="A404" s="20">
        <v>43901</v>
      </c>
      <c r="B404" s="9">
        <v>500</v>
      </c>
      <c r="C404" t="s">
        <v>27</v>
      </c>
      <c r="D404">
        <f t="shared" si="58"/>
        <v>500</v>
      </c>
      <c r="E404" s="24">
        <f t="shared" si="54"/>
        <v>100.47</v>
      </c>
      <c r="F404" s="24">
        <f t="shared" si="55"/>
        <v>100.8</v>
      </c>
      <c r="G404" s="1">
        <f t="shared" si="56"/>
        <v>43021</v>
      </c>
      <c r="H404" s="1">
        <f t="shared" si="57"/>
        <v>43931</v>
      </c>
      <c r="I404" s="24">
        <f t="shared" si="59"/>
        <v>192.87671232876713</v>
      </c>
      <c r="J404" s="24">
        <f t="shared" si="60"/>
        <v>46203.356164383564</v>
      </c>
      <c r="K404">
        <f>SUM($D$2:D404)</f>
        <v>1480</v>
      </c>
      <c r="L404" s="24">
        <f>SUM($J$2:J404)</f>
        <v>6414.6890410957203</v>
      </c>
      <c r="M404" s="24">
        <f t="shared" si="61"/>
        <v>0</v>
      </c>
      <c r="N404" s="24">
        <f t="shared" si="62"/>
        <v>40956.591029513125</v>
      </c>
      <c r="O404" s="24">
        <f>SUM($N$2:N404)</f>
        <v>-949.76996278687875</v>
      </c>
    </row>
    <row r="405" spans="1:15" x14ac:dyDescent="0.25">
      <c r="A405" s="20">
        <v>43903</v>
      </c>
      <c r="B405" s="9">
        <v>1360</v>
      </c>
      <c r="C405" t="s">
        <v>28</v>
      </c>
      <c r="D405">
        <f t="shared" si="58"/>
        <v>-1360</v>
      </c>
      <c r="E405" s="24">
        <f t="shared" si="54"/>
        <v>100.69</v>
      </c>
      <c r="F405" s="24">
        <f t="shared" si="55"/>
        <v>100.71</v>
      </c>
      <c r="G405" s="1">
        <f t="shared" si="56"/>
        <v>43021</v>
      </c>
      <c r="H405" s="1">
        <f t="shared" si="57"/>
        <v>43931</v>
      </c>
      <c r="I405" s="24">
        <f t="shared" si="59"/>
        <v>193.3150684931507</v>
      </c>
      <c r="J405" s="24">
        <f t="shared" si="60"/>
        <v>-125942.89315068496</v>
      </c>
      <c r="K405">
        <f>SUM($D$2:D405)</f>
        <v>120</v>
      </c>
      <c r="L405" s="24">
        <f>SUM($J$2:J405)</f>
        <v>-119528.20410958925</v>
      </c>
      <c r="M405" s="24">
        <f t="shared" si="61"/>
        <v>0</v>
      </c>
      <c r="N405" s="24">
        <f t="shared" si="62"/>
        <v>-111610.47774670864</v>
      </c>
      <c r="O405" s="24">
        <f>SUM($N$2:N405)</f>
        <v>-112560.24770949551</v>
      </c>
    </row>
    <row r="406" spans="1:15" x14ac:dyDescent="0.25">
      <c r="A406" s="20">
        <v>43903</v>
      </c>
      <c r="B406" s="9">
        <v>220</v>
      </c>
      <c r="C406" t="s">
        <v>27</v>
      </c>
      <c r="D406">
        <f t="shared" si="58"/>
        <v>220</v>
      </c>
      <c r="E406" s="24">
        <f t="shared" si="54"/>
        <v>100.69</v>
      </c>
      <c r="F406" s="24">
        <f t="shared" si="55"/>
        <v>100.71</v>
      </c>
      <c r="G406" s="1">
        <f t="shared" si="56"/>
        <v>43021</v>
      </c>
      <c r="H406" s="1">
        <f t="shared" si="57"/>
        <v>43931</v>
      </c>
      <c r="I406" s="24">
        <f t="shared" si="59"/>
        <v>193.3150684931507</v>
      </c>
      <c r="J406" s="24">
        <f t="shared" si="60"/>
        <v>20377.515068493154</v>
      </c>
      <c r="K406">
        <f>SUM($D$2:D406)</f>
        <v>340</v>
      </c>
      <c r="L406" s="24">
        <f>SUM($J$2:J406)</f>
        <v>-99150.689041096091</v>
      </c>
      <c r="M406" s="24">
        <f t="shared" si="61"/>
        <v>0</v>
      </c>
      <c r="N406" s="24">
        <f t="shared" si="62"/>
        <v>18058.535382096754</v>
      </c>
      <c r="O406" s="24">
        <f>SUM($N$2:N406)</f>
        <v>-94501.712327398753</v>
      </c>
    </row>
    <row r="407" spans="1:15" x14ac:dyDescent="0.25">
      <c r="A407" s="20">
        <v>43908</v>
      </c>
      <c r="B407" s="9">
        <v>120</v>
      </c>
      <c r="C407" t="s">
        <v>27</v>
      </c>
      <c r="D407">
        <f t="shared" si="58"/>
        <v>120</v>
      </c>
      <c r="E407" s="24">
        <f t="shared" si="54"/>
        <v>100.76</v>
      </c>
      <c r="F407" s="24">
        <f t="shared" si="55"/>
        <v>100.72</v>
      </c>
      <c r="G407" s="1">
        <f t="shared" si="56"/>
        <v>43021</v>
      </c>
      <c r="H407" s="1">
        <f t="shared" si="57"/>
        <v>43931</v>
      </c>
      <c r="I407" s="24">
        <f t="shared" si="59"/>
        <v>194.41095890410961</v>
      </c>
      <c r="J407" s="24">
        <f t="shared" si="60"/>
        <v>11238.115068493153</v>
      </c>
      <c r="K407">
        <f>SUM($D$2:D407)</f>
        <v>460</v>
      </c>
      <c r="L407" s="24">
        <f>SUM($J$2:J407)</f>
        <v>-87912.573972602942</v>
      </c>
      <c r="M407" s="24">
        <f t="shared" si="61"/>
        <v>0</v>
      </c>
      <c r="N407" s="24">
        <f t="shared" si="62"/>
        <v>9952.3888141733732</v>
      </c>
      <c r="O407" s="24">
        <f>SUM($N$2:N407)</f>
        <v>-84549.323513225376</v>
      </c>
    </row>
    <row r="408" spans="1:15" x14ac:dyDescent="0.25">
      <c r="A408" s="20">
        <v>43910</v>
      </c>
      <c r="B408" s="9">
        <v>450</v>
      </c>
      <c r="C408" t="s">
        <v>28</v>
      </c>
      <c r="D408">
        <f t="shared" si="58"/>
        <v>-450</v>
      </c>
      <c r="E408" s="24">
        <f t="shared" si="54"/>
        <v>100.94</v>
      </c>
      <c r="F408" s="24">
        <f t="shared" si="55"/>
        <v>100.77</v>
      </c>
      <c r="G408" s="1">
        <f t="shared" si="56"/>
        <v>43021</v>
      </c>
      <c r="H408" s="1">
        <f t="shared" si="57"/>
        <v>43931</v>
      </c>
      <c r="I408" s="24">
        <f t="shared" si="59"/>
        <v>194.84931506849315</v>
      </c>
      <c r="J408" s="24">
        <f t="shared" si="60"/>
        <v>-42335.691780821922</v>
      </c>
      <c r="K408">
        <f>SUM($D$2:D408)</f>
        <v>10</v>
      </c>
      <c r="L408" s="24">
        <f>SUM($J$2:J408)</f>
        <v>-130248.26575342487</v>
      </c>
      <c r="M408" s="24">
        <f t="shared" si="61"/>
        <v>0</v>
      </c>
      <c r="N408" s="24">
        <f t="shared" si="62"/>
        <v>-37481.895362770025</v>
      </c>
      <c r="O408" s="24">
        <f>SUM($N$2:N408)</f>
        <v>-122031.2188759954</v>
      </c>
    </row>
    <row r="409" spans="1:15" x14ac:dyDescent="0.25">
      <c r="A409" s="20">
        <v>43910</v>
      </c>
      <c r="B409" s="9">
        <v>670</v>
      </c>
      <c r="C409" t="s">
        <v>27</v>
      </c>
      <c r="D409">
        <f t="shared" si="58"/>
        <v>670</v>
      </c>
      <c r="E409" s="24">
        <f t="shared" si="54"/>
        <v>100.94</v>
      </c>
      <c r="F409" s="24">
        <f t="shared" si="55"/>
        <v>100.77</v>
      </c>
      <c r="G409" s="1">
        <f t="shared" si="56"/>
        <v>43021</v>
      </c>
      <c r="H409" s="1">
        <f t="shared" si="57"/>
        <v>43931</v>
      </c>
      <c r="I409" s="24">
        <f t="shared" si="59"/>
        <v>194.84931506849315</v>
      </c>
      <c r="J409" s="24">
        <f t="shared" si="60"/>
        <v>62919.241095890415</v>
      </c>
      <c r="K409">
        <f>SUM($D$2:D409)</f>
        <v>680</v>
      </c>
      <c r="L409" s="24">
        <f>SUM($J$2:J409)</f>
        <v>-67329.024657534464</v>
      </c>
      <c r="M409" s="24">
        <f t="shared" si="61"/>
        <v>0</v>
      </c>
      <c r="N409" s="24">
        <f t="shared" si="62"/>
        <v>55705.53620029398</v>
      </c>
      <c r="O409" s="24">
        <f>SUM($N$2:N409)</f>
        <v>-66325.682675701421</v>
      </c>
    </row>
    <row r="410" spans="1:15" x14ac:dyDescent="0.25">
      <c r="A410" s="20">
        <v>43910</v>
      </c>
      <c r="B410" s="9">
        <v>580</v>
      </c>
      <c r="C410" t="s">
        <v>28</v>
      </c>
      <c r="D410">
        <f t="shared" si="58"/>
        <v>-580</v>
      </c>
      <c r="E410" s="24">
        <f t="shared" si="54"/>
        <v>100.94</v>
      </c>
      <c r="F410" s="24">
        <f t="shared" si="55"/>
        <v>100.77</v>
      </c>
      <c r="G410" s="1">
        <f t="shared" si="56"/>
        <v>43021</v>
      </c>
      <c r="H410" s="1">
        <f t="shared" si="57"/>
        <v>43931</v>
      </c>
      <c r="I410" s="24">
        <f t="shared" si="59"/>
        <v>194.84931506849315</v>
      </c>
      <c r="J410" s="24">
        <f t="shared" si="60"/>
        <v>-54566.002739726035</v>
      </c>
      <c r="K410">
        <f>SUM($D$2:D410)</f>
        <v>100</v>
      </c>
      <c r="L410" s="24">
        <f>SUM($J$2:J410)</f>
        <v>-121895.02739726051</v>
      </c>
      <c r="M410" s="24">
        <f t="shared" si="61"/>
        <v>0</v>
      </c>
      <c r="N410" s="24">
        <f t="shared" si="62"/>
        <v>-48309.998467570251</v>
      </c>
      <c r="O410" s="24">
        <f>SUM($N$2:N410)</f>
        <v>-114635.68114327168</v>
      </c>
    </row>
    <row r="411" spans="1:15" x14ac:dyDescent="0.25">
      <c r="A411" s="20">
        <v>43914</v>
      </c>
      <c r="B411" s="9">
        <v>280</v>
      </c>
      <c r="C411" t="s">
        <v>27</v>
      </c>
      <c r="D411">
        <f t="shared" si="58"/>
        <v>280</v>
      </c>
      <c r="E411" s="24">
        <f t="shared" si="54"/>
        <v>101.02</v>
      </c>
      <c r="F411" s="24">
        <f t="shared" si="55"/>
        <v>100.76</v>
      </c>
      <c r="G411" s="1">
        <f t="shared" si="56"/>
        <v>43021</v>
      </c>
      <c r="H411" s="1">
        <f t="shared" si="57"/>
        <v>43931</v>
      </c>
      <c r="I411" s="24">
        <f t="shared" si="59"/>
        <v>195.72602739726028</v>
      </c>
      <c r="J411" s="24">
        <f t="shared" si="60"/>
        <v>26517.687671232881</v>
      </c>
      <c r="K411">
        <f>SUM($D$2:D411)</f>
        <v>380</v>
      </c>
      <c r="L411" s="24">
        <f>SUM($J$2:J411)</f>
        <v>-95377.339726027625</v>
      </c>
      <c r="M411" s="24">
        <f t="shared" si="61"/>
        <v>0</v>
      </c>
      <c r="N411" s="24">
        <f t="shared" si="62"/>
        <v>23464.568979599819</v>
      </c>
      <c r="O411" s="24">
        <f>SUM($N$2:N411)</f>
        <v>-91171.11216367186</v>
      </c>
    </row>
    <row r="412" spans="1:15" x14ac:dyDescent="0.25">
      <c r="A412" s="20">
        <v>43915</v>
      </c>
      <c r="B412" s="9">
        <v>690</v>
      </c>
      <c r="C412" t="s">
        <v>27</v>
      </c>
      <c r="D412">
        <f t="shared" si="58"/>
        <v>690</v>
      </c>
      <c r="E412" s="24">
        <f t="shared" si="54"/>
        <v>100.76</v>
      </c>
      <c r="F412" s="24">
        <f t="shared" si="55"/>
        <v>101.01</v>
      </c>
      <c r="G412" s="1">
        <f t="shared" si="56"/>
        <v>43021</v>
      </c>
      <c r="H412" s="1">
        <f t="shared" si="57"/>
        <v>43931</v>
      </c>
      <c r="I412" s="24">
        <f t="shared" si="59"/>
        <v>195.94520547945206</v>
      </c>
      <c r="J412" s="24">
        <f t="shared" si="60"/>
        <v>65677.791780821921</v>
      </c>
      <c r="K412">
        <f>SUM($D$2:D412)</f>
        <v>1070</v>
      </c>
      <c r="L412" s="24">
        <f>SUM($J$2:J412)</f>
        <v>-29699.547945205704</v>
      </c>
      <c r="M412" s="24">
        <f t="shared" si="61"/>
        <v>0</v>
      </c>
      <c r="N412" s="24">
        <f t="shared" si="62"/>
        <v>58108.007528849455</v>
      </c>
      <c r="O412" s="24">
        <f>SUM($N$2:N412)</f>
        <v>-33063.104634822404</v>
      </c>
    </row>
    <row r="413" spans="1:15" x14ac:dyDescent="0.25">
      <c r="A413" s="20">
        <v>43916</v>
      </c>
      <c r="B413" s="9">
        <v>220</v>
      </c>
      <c r="C413" t="s">
        <v>28</v>
      </c>
      <c r="D413">
        <f t="shared" si="58"/>
        <v>-220</v>
      </c>
      <c r="E413" s="24">
        <f t="shared" si="54"/>
        <v>101.26</v>
      </c>
      <c r="F413" s="24">
        <f t="shared" si="55"/>
        <v>101</v>
      </c>
      <c r="G413" s="1">
        <f t="shared" si="56"/>
        <v>43021</v>
      </c>
      <c r="H413" s="1">
        <f t="shared" si="57"/>
        <v>43931</v>
      </c>
      <c r="I413" s="24">
        <f t="shared" si="59"/>
        <v>196.16438356164383</v>
      </c>
      <c r="J413" s="24">
        <f t="shared" si="60"/>
        <v>-20936.164383561641</v>
      </c>
      <c r="K413">
        <f>SUM($D$2:D413)</f>
        <v>850</v>
      </c>
      <c r="L413" s="24">
        <f>SUM($J$2:J413)</f>
        <v>-50635.712328767346</v>
      </c>
      <c r="M413" s="24">
        <f t="shared" si="61"/>
        <v>0</v>
      </c>
      <c r="N413" s="24">
        <f t="shared" si="62"/>
        <v>-18520.600884700158</v>
      </c>
      <c r="O413" s="24">
        <f>SUM($N$2:N413)</f>
        <v>-51583.705519522562</v>
      </c>
    </row>
    <row r="414" spans="1:15" x14ac:dyDescent="0.25">
      <c r="A414" s="20">
        <v>43924</v>
      </c>
      <c r="B414" s="9">
        <v>460</v>
      </c>
      <c r="C414" t="s">
        <v>28</v>
      </c>
      <c r="D414">
        <f t="shared" si="58"/>
        <v>-460</v>
      </c>
      <c r="E414" s="24">
        <f t="shared" si="54"/>
        <v>101.41</v>
      </c>
      <c r="F414" s="24">
        <f t="shared" si="55"/>
        <v>101.45</v>
      </c>
      <c r="G414" s="1">
        <f t="shared" si="56"/>
        <v>43021</v>
      </c>
      <c r="H414" s="1">
        <f t="shared" si="57"/>
        <v>43931</v>
      </c>
      <c r="I414" s="24">
        <f t="shared" si="59"/>
        <v>197.91780821917808</v>
      </c>
      <c r="J414" s="24">
        <f t="shared" si="60"/>
        <v>-44375.191780821915</v>
      </c>
      <c r="K414">
        <f>SUM($D$2:D414)</f>
        <v>390</v>
      </c>
      <c r="L414" s="24">
        <f>SUM($J$2:J414)</f>
        <v>-95010.904109589261</v>
      </c>
      <c r="M414" s="24">
        <f t="shared" si="61"/>
        <v>0</v>
      </c>
      <c r="N414" s="24">
        <f t="shared" si="62"/>
        <v>-39212.297573407821</v>
      </c>
      <c r="O414" s="24">
        <f>SUM($N$2:N414)</f>
        <v>-90796.00309293039</v>
      </c>
    </row>
    <row r="415" spans="1:15" x14ac:dyDescent="0.25">
      <c r="A415" s="20">
        <v>43924</v>
      </c>
      <c r="B415" s="9">
        <v>180</v>
      </c>
      <c r="C415" t="s">
        <v>28</v>
      </c>
      <c r="D415">
        <f t="shared" si="58"/>
        <v>-180</v>
      </c>
      <c r="E415" s="24">
        <f t="shared" si="54"/>
        <v>101.41</v>
      </c>
      <c r="F415" s="24">
        <f t="shared" si="55"/>
        <v>101.45</v>
      </c>
      <c r="G415" s="1">
        <f t="shared" si="56"/>
        <v>43021</v>
      </c>
      <c r="H415" s="1">
        <f t="shared" si="57"/>
        <v>43931</v>
      </c>
      <c r="I415" s="24">
        <f t="shared" si="59"/>
        <v>197.91780821917808</v>
      </c>
      <c r="J415" s="24">
        <f t="shared" si="60"/>
        <v>-17364.205479452055</v>
      </c>
      <c r="K415">
        <f>SUM($D$2:D415)</f>
        <v>210</v>
      </c>
      <c r="L415" s="24">
        <f>SUM($J$2:J415)</f>
        <v>-112375.10958904131</v>
      </c>
      <c r="M415" s="24">
        <f t="shared" si="61"/>
        <v>0</v>
      </c>
      <c r="N415" s="24">
        <f t="shared" si="62"/>
        <v>-15343.942528724801</v>
      </c>
      <c r="O415" s="24">
        <f>SUM($N$2:N415)</f>
        <v>-106139.94562165519</v>
      </c>
    </row>
    <row r="416" spans="1:15" x14ac:dyDescent="0.25">
      <c r="A416" s="20">
        <v>43927</v>
      </c>
      <c r="B416" s="9">
        <v>520</v>
      </c>
      <c r="C416" t="s">
        <v>27</v>
      </c>
      <c r="D416">
        <f t="shared" si="58"/>
        <v>520</v>
      </c>
      <c r="E416" s="24">
        <f t="shared" si="54"/>
        <v>101.72</v>
      </c>
      <c r="F416" s="24">
        <f t="shared" si="55"/>
        <v>101.35</v>
      </c>
      <c r="G416" s="1">
        <f t="shared" si="56"/>
        <v>43021</v>
      </c>
      <c r="H416" s="1">
        <f t="shared" si="57"/>
        <v>43931</v>
      </c>
      <c r="I416" s="24">
        <f t="shared" si="59"/>
        <v>198.57534246575344</v>
      </c>
      <c r="J416" s="24">
        <f t="shared" si="60"/>
        <v>50364.778082191784</v>
      </c>
      <c r="K416">
        <f>SUM($D$2:D416)</f>
        <v>730</v>
      </c>
      <c r="L416" s="24">
        <f>SUM($J$2:J416)</f>
        <v>-62010.331506849529</v>
      </c>
      <c r="M416" s="24">
        <f t="shared" si="61"/>
        <v>0</v>
      </c>
      <c r="N416" s="24">
        <f t="shared" si="62"/>
        <v>44486.732294609588</v>
      </c>
      <c r="O416" s="24">
        <f>SUM($N$2:N416)</f>
        <v>-61653.213327045603</v>
      </c>
    </row>
    <row r="417" spans="1:15" x14ac:dyDescent="0.25">
      <c r="A417" s="20">
        <v>43928</v>
      </c>
      <c r="B417" s="9">
        <v>300</v>
      </c>
      <c r="C417" t="s">
        <v>27</v>
      </c>
      <c r="D417">
        <f t="shared" si="58"/>
        <v>300</v>
      </c>
      <c r="E417" s="24">
        <f t="shared" si="54"/>
        <v>101.28</v>
      </c>
      <c r="F417" s="24">
        <f t="shared" si="55"/>
        <v>101.29</v>
      </c>
      <c r="G417" s="1">
        <f t="shared" si="56"/>
        <v>43021</v>
      </c>
      <c r="H417" s="1">
        <f t="shared" si="57"/>
        <v>43931</v>
      </c>
      <c r="I417" s="24">
        <f t="shared" si="59"/>
        <v>198.79452054794518</v>
      </c>
      <c r="J417" s="24">
        <f t="shared" si="60"/>
        <v>29254.356164383553</v>
      </c>
      <c r="K417">
        <f>SUM($D$2:D417)</f>
        <v>1030</v>
      </c>
      <c r="L417" s="24">
        <f>SUM($J$2:J417)</f>
        <v>-32755.975342465976</v>
      </c>
      <c r="M417" s="24">
        <f t="shared" si="61"/>
        <v>0</v>
      </c>
      <c r="N417" s="24">
        <f t="shared" si="62"/>
        <v>25836.556953576877</v>
      </c>
      <c r="O417" s="24">
        <f>SUM($N$2:N417)</f>
        <v>-35816.656373468722</v>
      </c>
    </row>
    <row r="418" spans="1:15" x14ac:dyDescent="0.25">
      <c r="A418" s="20">
        <v>43929</v>
      </c>
      <c r="B418" s="9">
        <v>170</v>
      </c>
      <c r="C418" t="s">
        <v>27</v>
      </c>
      <c r="D418">
        <f t="shared" si="58"/>
        <v>170</v>
      </c>
      <c r="E418" s="24">
        <f t="shared" si="54"/>
        <v>101.29</v>
      </c>
      <c r="F418" s="24">
        <f t="shared" si="55"/>
        <v>101.25</v>
      </c>
      <c r="G418" s="1">
        <f t="shared" si="56"/>
        <v>43021</v>
      </c>
      <c r="H418" s="1">
        <f t="shared" si="57"/>
        <v>43931</v>
      </c>
      <c r="I418" s="24">
        <f t="shared" si="59"/>
        <v>199.01369863013699</v>
      </c>
      <c r="J418" s="24">
        <f t="shared" si="60"/>
        <v>16613.028767123287</v>
      </c>
      <c r="K418">
        <f>SUM($D$2:D418)</f>
        <v>1200</v>
      </c>
      <c r="L418" s="24">
        <f>SUM($J$2:J418)</f>
        <v>-16142.946575342688</v>
      </c>
      <c r="M418" s="24">
        <f t="shared" si="61"/>
        <v>0</v>
      </c>
      <c r="N418" s="24">
        <f t="shared" si="62"/>
        <v>14670.111754306447</v>
      </c>
      <c r="O418" s="24">
        <f>SUM($N$2:N418)</f>
        <v>-21146.544619162276</v>
      </c>
    </row>
    <row r="419" spans="1:15" x14ac:dyDescent="0.25">
      <c r="A419" s="20">
        <v>43931</v>
      </c>
      <c r="B419" s="9">
        <v>0</v>
      </c>
      <c r="D419">
        <f t="shared" si="58"/>
        <v>0</v>
      </c>
      <c r="E419" s="24">
        <f t="shared" si="54"/>
        <v>101.01</v>
      </c>
      <c r="F419" s="24">
        <f t="shared" si="55"/>
        <v>101.23</v>
      </c>
      <c r="G419" s="1">
        <f t="shared" si="56"/>
        <v>43021</v>
      </c>
      <c r="H419" s="1">
        <f t="shared" si="57"/>
        <v>43931</v>
      </c>
      <c r="I419" s="24">
        <f t="shared" si="59"/>
        <v>199.45205479452059</v>
      </c>
      <c r="J419" s="24">
        <f t="shared" si="60"/>
        <v>0</v>
      </c>
      <c r="K419">
        <f>SUM($D$2:D419)</f>
        <v>1200</v>
      </c>
      <c r="L419" s="24">
        <f>SUM($J$2:J419)</f>
        <v>-16142.946575342688</v>
      </c>
      <c r="M419" s="24">
        <f t="shared" si="61"/>
        <v>239342.46575342471</v>
      </c>
      <c r="N419" s="24">
        <f t="shared" si="62"/>
        <v>0</v>
      </c>
      <c r="O419" s="24">
        <f>SUM($N$2:N419)</f>
        <v>-21146.544619162276</v>
      </c>
    </row>
    <row r="420" spans="1:15" x14ac:dyDescent="0.25">
      <c r="A420" s="20">
        <v>43934</v>
      </c>
      <c r="B420" s="9">
        <v>150</v>
      </c>
      <c r="C420" t="s">
        <v>27</v>
      </c>
      <c r="D420">
        <f t="shared" si="58"/>
        <v>150</v>
      </c>
      <c r="E420" s="24">
        <f t="shared" si="54"/>
        <v>101.2</v>
      </c>
      <c r="F420" s="24">
        <f t="shared" si="55"/>
        <v>101.18</v>
      </c>
      <c r="G420" s="1">
        <f t="shared" si="56"/>
        <v>43021</v>
      </c>
      <c r="H420" s="1">
        <f t="shared" si="57"/>
        <v>44113</v>
      </c>
      <c r="I420" s="24">
        <f t="shared" si="59"/>
        <v>200.10958904109592</v>
      </c>
      <c r="J420" s="24">
        <f t="shared" si="60"/>
        <v>14836.438356164386</v>
      </c>
      <c r="K420">
        <f>SUM($D$2:D420)</f>
        <v>1350</v>
      </c>
      <c r="L420" s="24">
        <f>SUM($J$2:J420)</f>
        <v>-1306.5082191783022</v>
      </c>
      <c r="M420" s="24">
        <f t="shared" si="61"/>
        <v>0</v>
      </c>
      <c r="N420" s="24">
        <f t="shared" si="62"/>
        <v>13092.326279530613</v>
      </c>
      <c r="O420" s="24">
        <f>SUM($N$2:N420)</f>
        <v>-8054.2183396316632</v>
      </c>
    </row>
    <row r="421" spans="1:15" x14ac:dyDescent="0.25">
      <c r="A421" s="20">
        <v>43936</v>
      </c>
      <c r="B421" s="9">
        <v>970</v>
      </c>
      <c r="C421" t="s">
        <v>28</v>
      </c>
      <c r="D421">
        <f t="shared" si="58"/>
        <v>-970</v>
      </c>
      <c r="E421" s="24">
        <f t="shared" si="54"/>
        <v>101.29</v>
      </c>
      <c r="F421" s="24">
        <f t="shared" si="55"/>
        <v>101.1</v>
      </c>
      <c r="G421" s="1">
        <f t="shared" si="56"/>
        <v>43021</v>
      </c>
      <c r="H421" s="1">
        <f t="shared" si="57"/>
        <v>44113</v>
      </c>
      <c r="I421" s="24">
        <f t="shared" si="59"/>
        <v>200.54794520547944</v>
      </c>
      <c r="J421" s="24">
        <f t="shared" si="60"/>
        <v>-96464.506849315061</v>
      </c>
      <c r="K421">
        <f>SUM($D$2:D421)</f>
        <v>380</v>
      </c>
      <c r="L421" s="24">
        <f>SUM($J$2:J421)</f>
        <v>-97771.015068493361</v>
      </c>
      <c r="M421" s="24">
        <f t="shared" si="61"/>
        <v>0</v>
      </c>
      <c r="N421" s="24">
        <f t="shared" si="62"/>
        <v>-85101.210045646687</v>
      </c>
      <c r="O421" s="24">
        <f>SUM($N$2:N421)</f>
        <v>-93155.428385278356</v>
      </c>
    </row>
    <row r="422" spans="1:15" x14ac:dyDescent="0.25">
      <c r="A422" s="20">
        <v>43938</v>
      </c>
      <c r="B422" s="9">
        <v>130</v>
      </c>
      <c r="C422" t="s">
        <v>28</v>
      </c>
      <c r="D422">
        <f t="shared" si="58"/>
        <v>-130</v>
      </c>
      <c r="E422" s="24">
        <f t="shared" si="54"/>
        <v>101.66</v>
      </c>
      <c r="F422" s="24">
        <f t="shared" si="55"/>
        <v>101.38</v>
      </c>
      <c r="G422" s="1">
        <f t="shared" si="56"/>
        <v>43021</v>
      </c>
      <c r="H422" s="1">
        <f t="shared" si="57"/>
        <v>44113</v>
      </c>
      <c r="I422" s="24">
        <f t="shared" si="59"/>
        <v>200.98630136986301</v>
      </c>
      <c r="J422" s="24">
        <f t="shared" si="60"/>
        <v>-12948.819178082193</v>
      </c>
      <c r="K422">
        <f>SUM($D$2:D422)</f>
        <v>250</v>
      </c>
      <c r="L422" s="24">
        <f>SUM($J$2:J422)</f>
        <v>-110719.83424657556</v>
      </c>
      <c r="M422" s="24">
        <f t="shared" si="61"/>
        <v>0</v>
      </c>
      <c r="N422" s="24">
        <f t="shared" si="62"/>
        <v>-11420.349015658727</v>
      </c>
      <c r="O422" s="24">
        <f>SUM($N$2:N422)</f>
        <v>-104575.77740093708</v>
      </c>
    </row>
    <row r="423" spans="1:15" x14ac:dyDescent="0.25">
      <c r="A423" s="20">
        <v>43942</v>
      </c>
      <c r="B423" s="9">
        <v>340</v>
      </c>
      <c r="C423" t="s">
        <v>27</v>
      </c>
      <c r="D423">
        <f t="shared" si="58"/>
        <v>340</v>
      </c>
      <c r="E423" s="24">
        <f t="shared" si="54"/>
        <v>101.61</v>
      </c>
      <c r="F423" s="24">
        <f t="shared" si="55"/>
        <v>101.18</v>
      </c>
      <c r="G423" s="1">
        <f t="shared" si="56"/>
        <v>43021</v>
      </c>
      <c r="H423" s="1">
        <f t="shared" si="57"/>
        <v>44113</v>
      </c>
      <c r="I423" s="24">
        <f t="shared" si="59"/>
        <v>201.86301369863014</v>
      </c>
      <c r="J423" s="24">
        <f t="shared" si="60"/>
        <v>34086.024657534246</v>
      </c>
      <c r="K423">
        <f>SUM($D$2:D423)</f>
        <v>590</v>
      </c>
      <c r="L423" s="24">
        <f>SUM($J$2:J423)</f>
        <v>-76633.80958904131</v>
      </c>
      <c r="M423" s="24">
        <f t="shared" si="61"/>
        <v>0</v>
      </c>
      <c r="N423" s="24">
        <f t="shared" si="62"/>
        <v>30046.065578467831</v>
      </c>
      <c r="O423" s="24">
        <f>SUM($N$2:N423)</f>
        <v>-74529.711822469253</v>
      </c>
    </row>
    <row r="424" spans="1:15" x14ac:dyDescent="0.25">
      <c r="A424" s="20">
        <v>43942</v>
      </c>
      <c r="B424" s="9">
        <v>50</v>
      </c>
      <c r="C424" t="s">
        <v>27</v>
      </c>
      <c r="D424">
        <f t="shared" si="58"/>
        <v>50</v>
      </c>
      <c r="E424" s="24">
        <f t="shared" si="54"/>
        <v>101.61</v>
      </c>
      <c r="F424" s="24">
        <f t="shared" si="55"/>
        <v>101.18</v>
      </c>
      <c r="G424" s="1">
        <f t="shared" si="56"/>
        <v>43021</v>
      </c>
      <c r="H424" s="1">
        <f t="shared" si="57"/>
        <v>44113</v>
      </c>
      <c r="I424" s="24">
        <f t="shared" si="59"/>
        <v>201.86301369863014</v>
      </c>
      <c r="J424" s="24">
        <f t="shared" si="60"/>
        <v>5012.6506849315074</v>
      </c>
      <c r="K424">
        <f>SUM($D$2:D424)</f>
        <v>640</v>
      </c>
      <c r="L424" s="24">
        <f>SUM($J$2:J424)</f>
        <v>-71621.158904109805</v>
      </c>
      <c r="M424" s="24">
        <f t="shared" si="61"/>
        <v>0</v>
      </c>
      <c r="N424" s="24">
        <f t="shared" si="62"/>
        <v>4418.5390556570346</v>
      </c>
      <c r="O424" s="24">
        <f>SUM($N$2:N424)</f>
        <v>-70111.172766812218</v>
      </c>
    </row>
    <row r="425" spans="1:15" x14ac:dyDescent="0.25">
      <c r="A425" s="20">
        <v>43943</v>
      </c>
      <c r="B425" s="9">
        <v>640</v>
      </c>
      <c r="C425" t="s">
        <v>28</v>
      </c>
      <c r="D425">
        <f t="shared" si="58"/>
        <v>-640</v>
      </c>
      <c r="E425" s="24">
        <f t="shared" si="54"/>
        <v>101.46</v>
      </c>
      <c r="F425" s="24">
        <f t="shared" si="55"/>
        <v>101.43</v>
      </c>
      <c r="G425" s="1">
        <f t="shared" si="56"/>
        <v>43021</v>
      </c>
      <c r="H425" s="1">
        <f t="shared" si="57"/>
        <v>44113</v>
      </c>
      <c r="I425" s="24">
        <f t="shared" si="59"/>
        <v>202.08219178082192</v>
      </c>
      <c r="J425" s="24">
        <f t="shared" si="60"/>
        <v>-64417.402739726022</v>
      </c>
      <c r="K425">
        <f>SUM($D$2:D425)</f>
        <v>0</v>
      </c>
      <c r="L425" s="24">
        <f>SUM($J$2:J425)</f>
        <v>-136038.56164383583</v>
      </c>
      <c r="M425" s="24">
        <f t="shared" si="61"/>
        <v>0</v>
      </c>
      <c r="N425" s="24">
        <f t="shared" si="62"/>
        <v>-56774.717125913689</v>
      </c>
      <c r="O425" s="24">
        <f>SUM($N$2:N425)</f>
        <v>-126885.88989272591</v>
      </c>
    </row>
    <row r="426" spans="1:15" x14ac:dyDescent="0.25">
      <c r="A426" s="20">
        <v>43943</v>
      </c>
      <c r="B426" s="9">
        <v>680</v>
      </c>
      <c r="C426" t="s">
        <v>27</v>
      </c>
      <c r="D426">
        <f t="shared" si="58"/>
        <v>680</v>
      </c>
      <c r="E426" s="24">
        <f t="shared" si="54"/>
        <v>101.46</v>
      </c>
      <c r="F426" s="24">
        <f t="shared" si="55"/>
        <v>101.43</v>
      </c>
      <c r="G426" s="1">
        <f t="shared" si="56"/>
        <v>43021</v>
      </c>
      <c r="H426" s="1">
        <f t="shared" si="57"/>
        <v>44113</v>
      </c>
      <c r="I426" s="24">
        <f t="shared" si="59"/>
        <v>202.08219178082192</v>
      </c>
      <c r="J426" s="24">
        <f t="shared" si="60"/>
        <v>68423.090410958903</v>
      </c>
      <c r="K426">
        <f>SUM($D$2:D426)</f>
        <v>680</v>
      </c>
      <c r="L426" s="24">
        <f>SUM($J$2:J426)</f>
        <v>-67615.471232876924</v>
      </c>
      <c r="M426" s="24">
        <f t="shared" si="61"/>
        <v>0</v>
      </c>
      <c r="N426" s="24">
        <f t="shared" si="62"/>
        <v>60305.15726718869</v>
      </c>
      <c r="O426" s="24">
        <f>SUM($N$2:N426)</f>
        <v>-66580.732625537232</v>
      </c>
    </row>
    <row r="427" spans="1:15" x14ac:dyDescent="0.25">
      <c r="A427" s="20">
        <v>43944</v>
      </c>
      <c r="B427" s="9">
        <v>390</v>
      </c>
      <c r="C427" t="s">
        <v>27</v>
      </c>
      <c r="D427">
        <f t="shared" si="58"/>
        <v>390</v>
      </c>
      <c r="E427" s="24">
        <f t="shared" si="54"/>
        <v>101.79</v>
      </c>
      <c r="F427" s="24">
        <f t="shared" si="55"/>
        <v>101.43</v>
      </c>
      <c r="G427" s="1">
        <f t="shared" si="56"/>
        <v>43021</v>
      </c>
      <c r="H427" s="1">
        <f t="shared" si="57"/>
        <v>44113</v>
      </c>
      <c r="I427" s="24">
        <f t="shared" si="59"/>
        <v>202.30136986301372</v>
      </c>
      <c r="J427" s="24">
        <f t="shared" si="60"/>
        <v>39199.434246575351</v>
      </c>
      <c r="K427">
        <f>SUM($D$2:D427)</f>
        <v>1070</v>
      </c>
      <c r="L427" s="24">
        <f>SUM($J$2:J427)</f>
        <v>-28416.036986301573</v>
      </c>
      <c r="M427" s="24">
        <f t="shared" si="61"/>
        <v>0</v>
      </c>
      <c r="N427" s="24">
        <f t="shared" si="62"/>
        <v>34543.956600354548</v>
      </c>
      <c r="O427" s="24">
        <f>SUM($N$2:N427)</f>
        <v>-32036.776025182684</v>
      </c>
    </row>
    <row r="428" spans="1:15" x14ac:dyDescent="0.25">
      <c r="A428" s="20">
        <v>43945</v>
      </c>
      <c r="B428" s="9">
        <v>110</v>
      </c>
      <c r="C428" t="s">
        <v>27</v>
      </c>
      <c r="D428">
        <f t="shared" si="58"/>
        <v>110</v>
      </c>
      <c r="E428" s="24">
        <f t="shared" si="54"/>
        <v>101.59</v>
      </c>
      <c r="F428" s="24">
        <f t="shared" si="55"/>
        <v>101.55</v>
      </c>
      <c r="G428" s="1">
        <f t="shared" si="56"/>
        <v>43021</v>
      </c>
      <c r="H428" s="1">
        <f t="shared" si="57"/>
        <v>44113</v>
      </c>
      <c r="I428" s="24">
        <f t="shared" si="59"/>
        <v>202.52054794520546</v>
      </c>
      <c r="J428" s="24">
        <f t="shared" si="60"/>
        <v>11102.360273972601</v>
      </c>
      <c r="K428">
        <f>SUM($D$2:D428)</f>
        <v>1180</v>
      </c>
      <c r="L428" s="24">
        <f>SUM($J$2:J428)</f>
        <v>-17313.676712328972</v>
      </c>
      <c r="M428" s="24">
        <f t="shared" si="61"/>
        <v>0</v>
      </c>
      <c r="N428" s="24">
        <f t="shared" si="62"/>
        <v>9782.4606176249399</v>
      </c>
      <c r="O428" s="24">
        <f>SUM($N$2:N428)</f>
        <v>-22254.315407557744</v>
      </c>
    </row>
    <row r="429" spans="1:15" x14ac:dyDescent="0.25">
      <c r="A429" s="20">
        <v>43948</v>
      </c>
      <c r="B429" s="9">
        <v>220</v>
      </c>
      <c r="C429" t="s">
        <v>28</v>
      </c>
      <c r="D429">
        <f t="shared" si="58"/>
        <v>-220</v>
      </c>
      <c r="E429" s="24">
        <f t="shared" si="54"/>
        <v>101.83</v>
      </c>
      <c r="F429" s="24">
        <f t="shared" si="55"/>
        <v>101.5</v>
      </c>
      <c r="G429" s="1">
        <f t="shared" si="56"/>
        <v>43021</v>
      </c>
      <c r="H429" s="1">
        <f t="shared" si="57"/>
        <v>44113</v>
      </c>
      <c r="I429" s="24">
        <f t="shared" si="59"/>
        <v>203.17808219178082</v>
      </c>
      <c r="J429" s="24">
        <f t="shared" si="60"/>
        <v>-22369.178082191778</v>
      </c>
      <c r="K429">
        <f>SUM($D$2:D429)</f>
        <v>960</v>
      </c>
      <c r="L429" s="24">
        <f>SUM($J$2:J429)</f>
        <v>-39682.854794520754</v>
      </c>
      <c r="M429" s="24">
        <f t="shared" si="61"/>
        <v>0</v>
      </c>
      <c r="N429" s="24">
        <f t="shared" si="62"/>
        <v>-19701.729591002157</v>
      </c>
      <c r="O429" s="24">
        <f>SUM($N$2:N429)</f>
        <v>-41956.044998559897</v>
      </c>
    </row>
    <row r="430" spans="1:15" x14ac:dyDescent="0.25">
      <c r="A430" s="20">
        <v>43949</v>
      </c>
      <c r="B430" s="9">
        <v>400</v>
      </c>
      <c r="C430" t="s">
        <v>28</v>
      </c>
      <c r="D430">
        <f t="shared" si="58"/>
        <v>-400</v>
      </c>
      <c r="E430" s="24">
        <f t="shared" si="54"/>
        <v>101.76</v>
      </c>
      <c r="F430" s="24">
        <f t="shared" si="55"/>
        <v>101.5</v>
      </c>
      <c r="G430" s="1">
        <f t="shared" si="56"/>
        <v>43021</v>
      </c>
      <c r="H430" s="1">
        <f t="shared" si="57"/>
        <v>44113</v>
      </c>
      <c r="I430" s="24">
        <f t="shared" si="59"/>
        <v>203.39726027397262</v>
      </c>
      <c r="J430" s="24">
        <f t="shared" si="60"/>
        <v>-40758.90410958905</v>
      </c>
      <c r="K430">
        <f>SUM($D$2:D430)</f>
        <v>560</v>
      </c>
      <c r="L430" s="24">
        <f>SUM($J$2:J430)</f>
        <v>-80441.758904109796</v>
      </c>
      <c r="M430" s="24">
        <f t="shared" si="61"/>
        <v>0</v>
      </c>
      <c r="N430" s="24">
        <f t="shared" si="62"/>
        <v>-35893.626330183964</v>
      </c>
      <c r="O430" s="24">
        <f>SUM($N$2:N430)</f>
        <v>-77849.671328743862</v>
      </c>
    </row>
    <row r="431" spans="1:15" x14ac:dyDescent="0.25">
      <c r="A431" s="20">
        <v>43950</v>
      </c>
      <c r="B431" s="9">
        <v>510</v>
      </c>
      <c r="C431" t="s">
        <v>27</v>
      </c>
      <c r="D431">
        <f t="shared" si="58"/>
        <v>510</v>
      </c>
      <c r="E431" s="24">
        <f t="shared" si="54"/>
        <v>101.75</v>
      </c>
      <c r="F431" s="24">
        <f t="shared" si="55"/>
        <v>101.6</v>
      </c>
      <c r="G431" s="1">
        <f t="shared" si="56"/>
        <v>43021</v>
      </c>
      <c r="H431" s="1">
        <f t="shared" si="57"/>
        <v>44113</v>
      </c>
      <c r="I431" s="24">
        <f t="shared" si="59"/>
        <v>203.61643835616439</v>
      </c>
      <c r="J431" s="24">
        <f t="shared" si="60"/>
        <v>51951.883561643845</v>
      </c>
      <c r="K431">
        <f>SUM($D$2:D431)</f>
        <v>1070</v>
      </c>
      <c r="L431" s="24">
        <f>SUM($J$2:J431)</f>
        <v>-28489.875342465952</v>
      </c>
      <c r="M431" s="24">
        <f t="shared" si="61"/>
        <v>0</v>
      </c>
      <c r="N431" s="24">
        <f t="shared" si="62"/>
        <v>45744.264410172415</v>
      </c>
      <c r="O431" s="24">
        <f>SUM($N$2:N431)</f>
        <v>-32105.406918571447</v>
      </c>
    </row>
    <row r="432" spans="1:15" x14ac:dyDescent="0.25">
      <c r="A432" s="20">
        <v>43950</v>
      </c>
      <c r="B432" s="9">
        <v>210</v>
      </c>
      <c r="C432" t="s">
        <v>28</v>
      </c>
      <c r="D432">
        <f t="shared" si="58"/>
        <v>-210</v>
      </c>
      <c r="E432" s="24">
        <f t="shared" si="54"/>
        <v>101.75</v>
      </c>
      <c r="F432" s="24">
        <f t="shared" si="55"/>
        <v>101.6</v>
      </c>
      <c r="G432" s="1">
        <f t="shared" si="56"/>
        <v>43021</v>
      </c>
      <c r="H432" s="1">
        <f t="shared" si="57"/>
        <v>44113</v>
      </c>
      <c r="I432" s="24">
        <f t="shared" si="59"/>
        <v>203.61643835616439</v>
      </c>
      <c r="J432" s="24">
        <f t="shared" si="60"/>
        <v>-21423.452054794525</v>
      </c>
      <c r="K432">
        <f>SUM($D$2:D432)</f>
        <v>860</v>
      </c>
      <c r="L432" s="24">
        <f>SUM($J$2:J432)</f>
        <v>-49913.32739726048</v>
      </c>
      <c r="M432" s="24">
        <f t="shared" si="61"/>
        <v>0</v>
      </c>
      <c r="N432" s="24">
        <f t="shared" si="62"/>
        <v>-18863.609713213704</v>
      </c>
      <c r="O432" s="24">
        <f>SUM($N$2:N432)</f>
        <v>-50969.016631785154</v>
      </c>
    </row>
    <row r="433" spans="1:15" x14ac:dyDescent="0.25">
      <c r="A433" s="20">
        <v>43951</v>
      </c>
      <c r="B433" s="9">
        <v>170</v>
      </c>
      <c r="C433" t="s">
        <v>28</v>
      </c>
      <c r="D433">
        <f t="shared" si="58"/>
        <v>-170</v>
      </c>
      <c r="E433" s="24">
        <f t="shared" si="54"/>
        <v>101.89</v>
      </c>
      <c r="F433" s="24">
        <f t="shared" si="55"/>
        <v>101.61</v>
      </c>
      <c r="G433" s="1">
        <f t="shared" si="56"/>
        <v>43021</v>
      </c>
      <c r="H433" s="1">
        <f t="shared" si="57"/>
        <v>44113</v>
      </c>
      <c r="I433" s="24">
        <f t="shared" si="59"/>
        <v>203.83561643835614</v>
      </c>
      <c r="J433" s="24">
        <f t="shared" si="60"/>
        <v>-17378.354794520543</v>
      </c>
      <c r="K433">
        <f>SUM($D$2:D433)</f>
        <v>690</v>
      </c>
      <c r="L433" s="24">
        <f>SUM($J$2:J433)</f>
        <v>-67291.68219178103</v>
      </c>
      <c r="M433" s="24">
        <f t="shared" si="61"/>
        <v>0</v>
      </c>
      <c r="N433" s="24">
        <f t="shared" si="62"/>
        <v>-15299.75659244133</v>
      </c>
      <c r="O433" s="24">
        <f>SUM($N$2:N433)</f>
        <v>-66268.77322422649</v>
      </c>
    </row>
    <row r="434" spans="1:15" x14ac:dyDescent="0.25">
      <c r="A434" s="20">
        <v>43951</v>
      </c>
      <c r="B434" s="9">
        <v>480</v>
      </c>
      <c r="C434" t="s">
        <v>28</v>
      </c>
      <c r="D434">
        <f t="shared" si="58"/>
        <v>-480</v>
      </c>
      <c r="E434" s="24">
        <f t="shared" si="54"/>
        <v>101.89</v>
      </c>
      <c r="F434" s="24">
        <f t="shared" si="55"/>
        <v>101.61</v>
      </c>
      <c r="G434" s="1">
        <f t="shared" si="56"/>
        <v>43021</v>
      </c>
      <c r="H434" s="1">
        <f t="shared" si="57"/>
        <v>44113</v>
      </c>
      <c r="I434" s="24">
        <f t="shared" si="59"/>
        <v>203.83561643835614</v>
      </c>
      <c r="J434" s="24">
        <f t="shared" si="60"/>
        <v>-49068.295890410947</v>
      </c>
      <c r="K434">
        <f>SUM($D$2:D434)</f>
        <v>210</v>
      </c>
      <c r="L434" s="24">
        <f>SUM($J$2:J434)</f>
        <v>-116359.97808219198</v>
      </c>
      <c r="M434" s="24">
        <f t="shared" si="61"/>
        <v>0</v>
      </c>
      <c r="N434" s="24">
        <f t="shared" si="62"/>
        <v>-43199.31273159905</v>
      </c>
      <c r="O434" s="24">
        <f>SUM($N$2:N434)</f>
        <v>-109468.08595582555</v>
      </c>
    </row>
    <row r="435" spans="1:15" x14ac:dyDescent="0.25">
      <c r="A435" s="20">
        <v>43955</v>
      </c>
      <c r="B435" s="9">
        <v>510</v>
      </c>
      <c r="C435" t="s">
        <v>27</v>
      </c>
      <c r="D435">
        <f t="shared" si="58"/>
        <v>510</v>
      </c>
      <c r="E435" s="24">
        <f t="shared" si="54"/>
        <v>101.66</v>
      </c>
      <c r="F435" s="24">
        <f t="shared" si="55"/>
        <v>101.5</v>
      </c>
      <c r="G435" s="1">
        <f t="shared" si="56"/>
        <v>43021</v>
      </c>
      <c r="H435" s="1">
        <f t="shared" si="57"/>
        <v>44113</v>
      </c>
      <c r="I435" s="24">
        <f t="shared" si="59"/>
        <v>204.71232876712327</v>
      </c>
      <c r="J435" s="24">
        <f t="shared" si="60"/>
        <v>52556.687671232867</v>
      </c>
      <c r="K435">
        <f>SUM($D$2:D435)</f>
        <v>720</v>
      </c>
      <c r="L435" s="24">
        <f>SUM($J$2:J435)</f>
        <v>-63803.290410959118</v>
      </c>
      <c r="M435" s="24">
        <f t="shared" si="61"/>
        <v>0</v>
      </c>
      <c r="N435" s="24">
        <f t="shared" si="62"/>
        <v>46245.118355961997</v>
      </c>
      <c r="O435" s="24">
        <f>SUM($N$2:N435)</f>
        <v>-63222.96759986355</v>
      </c>
    </row>
    <row r="436" spans="1:15" x14ac:dyDescent="0.25">
      <c r="A436" s="20">
        <v>43959</v>
      </c>
      <c r="B436" s="9">
        <v>480</v>
      </c>
      <c r="C436" t="s">
        <v>28</v>
      </c>
      <c r="D436">
        <f t="shared" si="58"/>
        <v>-480</v>
      </c>
      <c r="E436" s="24">
        <f t="shared" si="54"/>
        <v>101.91</v>
      </c>
      <c r="F436" s="24">
        <f t="shared" si="55"/>
        <v>101.63</v>
      </c>
      <c r="G436" s="1">
        <f t="shared" si="56"/>
        <v>43021</v>
      </c>
      <c r="H436" s="1">
        <f t="shared" si="57"/>
        <v>44113</v>
      </c>
      <c r="I436" s="24">
        <f t="shared" si="59"/>
        <v>205.58904109589039</v>
      </c>
      <c r="J436" s="24">
        <f t="shared" si="60"/>
        <v>-49900.339726027392</v>
      </c>
      <c r="K436">
        <f>SUM($D$2:D436)</f>
        <v>240</v>
      </c>
      <c r="L436" s="24">
        <f>SUM($J$2:J436)</f>
        <v>-113703.63013698651</v>
      </c>
      <c r="M436" s="24">
        <f t="shared" si="61"/>
        <v>0</v>
      </c>
      <c r="N436" s="24">
        <f t="shared" si="62"/>
        <v>-43883.722273442014</v>
      </c>
      <c r="O436" s="24">
        <f>SUM($N$2:N436)</f>
        <v>-107106.68987330556</v>
      </c>
    </row>
    <row r="437" spans="1:15" x14ac:dyDescent="0.25">
      <c r="A437" s="20">
        <v>43959</v>
      </c>
      <c r="B437" s="9">
        <v>90</v>
      </c>
      <c r="C437" t="s">
        <v>27</v>
      </c>
      <c r="D437">
        <f t="shared" si="58"/>
        <v>90</v>
      </c>
      <c r="E437" s="24">
        <f t="shared" si="54"/>
        <v>101.91</v>
      </c>
      <c r="F437" s="24">
        <f t="shared" si="55"/>
        <v>101.63</v>
      </c>
      <c r="G437" s="1">
        <f t="shared" si="56"/>
        <v>43021</v>
      </c>
      <c r="H437" s="1">
        <f t="shared" si="57"/>
        <v>44113</v>
      </c>
      <c r="I437" s="24">
        <f t="shared" si="59"/>
        <v>205.58904109589039</v>
      </c>
      <c r="J437" s="24">
        <f t="shared" si="60"/>
        <v>9331.1136986301353</v>
      </c>
      <c r="K437">
        <f>SUM($D$2:D437)</f>
        <v>330</v>
      </c>
      <c r="L437" s="24">
        <f>SUM($J$2:J437)</f>
        <v>-104372.51643835637</v>
      </c>
      <c r="M437" s="24">
        <f t="shared" si="61"/>
        <v>0</v>
      </c>
      <c r="N437" s="24">
        <f t="shared" si="62"/>
        <v>8206.036357684623</v>
      </c>
      <c r="O437" s="24">
        <f>SUM($N$2:N437)</f>
        <v>-98900.653515620928</v>
      </c>
    </row>
    <row r="438" spans="1:15" x14ac:dyDescent="0.25">
      <c r="A438" s="20">
        <v>43959</v>
      </c>
      <c r="B438" s="9">
        <v>180</v>
      </c>
      <c r="C438" t="s">
        <v>27</v>
      </c>
      <c r="D438">
        <f t="shared" si="58"/>
        <v>180</v>
      </c>
      <c r="E438" s="24">
        <f t="shared" si="54"/>
        <v>101.91</v>
      </c>
      <c r="F438" s="24">
        <f t="shared" si="55"/>
        <v>101.63</v>
      </c>
      <c r="G438" s="1">
        <f t="shared" si="56"/>
        <v>43021</v>
      </c>
      <c r="H438" s="1">
        <f t="shared" si="57"/>
        <v>44113</v>
      </c>
      <c r="I438" s="24">
        <f t="shared" si="59"/>
        <v>205.58904109589039</v>
      </c>
      <c r="J438" s="24">
        <f t="shared" si="60"/>
        <v>18662.227397260271</v>
      </c>
      <c r="K438">
        <f>SUM($D$2:D438)</f>
        <v>510</v>
      </c>
      <c r="L438" s="24">
        <f>SUM($J$2:J438)</f>
        <v>-85710.289041096097</v>
      </c>
      <c r="M438" s="24">
        <f t="shared" si="61"/>
        <v>0</v>
      </c>
      <c r="N438" s="24">
        <f t="shared" si="62"/>
        <v>16412.072715369246</v>
      </c>
      <c r="O438" s="24">
        <f>SUM($N$2:N438)</f>
        <v>-82488.580800251686</v>
      </c>
    </row>
    <row r="439" spans="1:15" x14ac:dyDescent="0.25">
      <c r="A439" s="20">
        <v>43959</v>
      </c>
      <c r="B439" s="9">
        <v>450</v>
      </c>
      <c r="C439" t="s">
        <v>28</v>
      </c>
      <c r="D439">
        <f t="shared" si="58"/>
        <v>-450</v>
      </c>
      <c r="E439" s="24">
        <f t="shared" si="54"/>
        <v>101.91</v>
      </c>
      <c r="F439" s="24">
        <f t="shared" si="55"/>
        <v>101.63</v>
      </c>
      <c r="G439" s="1">
        <f t="shared" si="56"/>
        <v>43021</v>
      </c>
      <c r="H439" s="1">
        <f t="shared" si="57"/>
        <v>44113</v>
      </c>
      <c r="I439" s="24">
        <f t="shared" si="59"/>
        <v>205.58904109589039</v>
      </c>
      <c r="J439" s="24">
        <f t="shared" si="60"/>
        <v>-46781.568493150677</v>
      </c>
      <c r="K439">
        <f>SUM($D$2:D439)</f>
        <v>60</v>
      </c>
      <c r="L439" s="24">
        <f>SUM($J$2:J439)</f>
        <v>-132491.85753424678</v>
      </c>
      <c r="M439" s="24">
        <f t="shared" si="61"/>
        <v>0</v>
      </c>
      <c r="N439" s="24">
        <f t="shared" si="62"/>
        <v>-41140.989631351884</v>
      </c>
      <c r="O439" s="24">
        <f>SUM($N$2:N439)</f>
        <v>-123629.57043160357</v>
      </c>
    </row>
    <row r="440" spans="1:15" x14ac:dyDescent="0.25">
      <c r="A440" s="20">
        <v>43966</v>
      </c>
      <c r="B440" s="9">
        <v>510</v>
      </c>
      <c r="C440" t="s">
        <v>27</v>
      </c>
      <c r="D440">
        <f t="shared" si="58"/>
        <v>510</v>
      </c>
      <c r="E440" s="24">
        <f t="shared" si="54"/>
        <v>101.28</v>
      </c>
      <c r="F440" s="24">
        <f t="shared" si="55"/>
        <v>101.5</v>
      </c>
      <c r="G440" s="1">
        <f t="shared" si="56"/>
        <v>43021</v>
      </c>
      <c r="H440" s="1">
        <f t="shared" si="57"/>
        <v>44113</v>
      </c>
      <c r="I440" s="24">
        <f t="shared" si="59"/>
        <v>207.1232876712329</v>
      </c>
      <c r="J440" s="24">
        <f t="shared" si="60"/>
        <v>53980.076712328781</v>
      </c>
      <c r="K440">
        <f>SUM($D$2:D440)</f>
        <v>570</v>
      </c>
      <c r="L440" s="24">
        <f>SUM($J$2:J440)</f>
        <v>-78511.780821918001</v>
      </c>
      <c r="M440" s="24">
        <f t="shared" si="61"/>
        <v>0</v>
      </c>
      <c r="N440" s="24">
        <f t="shared" si="62"/>
        <v>47426.05872124857</v>
      </c>
      <c r="O440" s="24">
        <f>SUM($N$2:N440)</f>
        <v>-76203.511710355</v>
      </c>
    </row>
    <row r="441" spans="1:15" x14ac:dyDescent="0.25">
      <c r="A441" s="20">
        <v>43969</v>
      </c>
      <c r="B441" s="9">
        <v>390</v>
      </c>
      <c r="C441" t="s">
        <v>28</v>
      </c>
      <c r="D441">
        <f t="shared" si="58"/>
        <v>-390</v>
      </c>
      <c r="E441" s="24">
        <f t="shared" si="54"/>
        <v>101.5</v>
      </c>
      <c r="F441" s="24">
        <f t="shared" si="55"/>
        <v>101.4</v>
      </c>
      <c r="G441" s="1">
        <f t="shared" si="56"/>
        <v>43021</v>
      </c>
      <c r="H441" s="1">
        <f t="shared" si="57"/>
        <v>44113</v>
      </c>
      <c r="I441" s="24">
        <f t="shared" si="59"/>
        <v>207.78082191780823</v>
      </c>
      <c r="J441" s="24">
        <f t="shared" si="60"/>
        <v>-41488.520547945205</v>
      </c>
      <c r="K441">
        <f>SUM($D$2:D441)</f>
        <v>180</v>
      </c>
      <c r="L441" s="24">
        <f>SUM($J$2:J441)</f>
        <v>-120000.30136986321</v>
      </c>
      <c r="M441" s="24">
        <f t="shared" si="61"/>
        <v>0</v>
      </c>
      <c r="N441" s="24">
        <f t="shared" si="62"/>
        <v>-36436.195261166031</v>
      </c>
      <c r="O441" s="24">
        <f>SUM($N$2:N441)</f>
        <v>-112639.70697152102</v>
      </c>
    </row>
    <row r="442" spans="1:15" x14ac:dyDescent="0.25">
      <c r="A442" s="20">
        <v>43972</v>
      </c>
      <c r="B442" s="9">
        <v>390</v>
      </c>
      <c r="C442" t="s">
        <v>27</v>
      </c>
      <c r="D442">
        <f t="shared" si="58"/>
        <v>390</v>
      </c>
      <c r="E442" s="24">
        <f t="shared" si="54"/>
        <v>101.73</v>
      </c>
      <c r="F442" s="24">
        <f t="shared" si="55"/>
        <v>101.46</v>
      </c>
      <c r="G442" s="1">
        <f t="shared" si="56"/>
        <v>43021</v>
      </c>
      <c r="H442" s="1">
        <f t="shared" si="57"/>
        <v>44113</v>
      </c>
      <c r="I442" s="24">
        <f t="shared" si="59"/>
        <v>208.43835616438355</v>
      </c>
      <c r="J442" s="24">
        <f t="shared" si="60"/>
        <v>41616.258904109585</v>
      </c>
      <c r="K442">
        <f>SUM($D$2:D442)</f>
        <v>570</v>
      </c>
      <c r="L442" s="24">
        <f>SUM($J$2:J442)</f>
        <v>-78384.04246575362</v>
      </c>
      <c r="M442" s="24">
        <f t="shared" si="61"/>
        <v>0</v>
      </c>
      <c r="N442" s="24">
        <f t="shared" si="62"/>
        <v>36533.362324818248</v>
      </c>
      <c r="O442" s="24">
        <f>SUM($N$2:N442)</f>
        <v>-76106.344646702782</v>
      </c>
    </row>
    <row r="443" spans="1:15" x14ac:dyDescent="0.25">
      <c r="A443" s="20">
        <v>43972</v>
      </c>
      <c r="B443" s="9">
        <v>730</v>
      </c>
      <c r="C443" t="s">
        <v>27</v>
      </c>
      <c r="D443">
        <f t="shared" si="58"/>
        <v>730</v>
      </c>
      <c r="E443" s="24">
        <f t="shared" si="54"/>
        <v>101.73</v>
      </c>
      <c r="F443" s="24">
        <f t="shared" si="55"/>
        <v>101.46</v>
      </c>
      <c r="G443" s="1">
        <f t="shared" si="56"/>
        <v>43021</v>
      </c>
      <c r="H443" s="1">
        <f t="shared" si="57"/>
        <v>44113</v>
      </c>
      <c r="I443" s="24">
        <f t="shared" si="59"/>
        <v>208.43835616438355</v>
      </c>
      <c r="J443" s="24">
        <f t="shared" si="60"/>
        <v>77897.099999999991</v>
      </c>
      <c r="K443">
        <f>SUM($D$2:D443)</f>
        <v>1300</v>
      </c>
      <c r="L443" s="24">
        <f>SUM($J$2:J443)</f>
        <v>-486.94246575362922</v>
      </c>
      <c r="M443" s="24">
        <f t="shared" si="61"/>
        <v>0</v>
      </c>
      <c r="N443" s="24">
        <f t="shared" si="62"/>
        <v>68382.960249018768</v>
      </c>
      <c r="O443" s="24">
        <f>SUM($N$2:N443)</f>
        <v>-7723.3843976840144</v>
      </c>
    </row>
    <row r="444" spans="1:15" x14ac:dyDescent="0.25">
      <c r="A444" s="20">
        <v>43973</v>
      </c>
      <c r="B444" s="9">
        <v>790</v>
      </c>
      <c r="C444" t="s">
        <v>28</v>
      </c>
      <c r="D444">
        <f t="shared" si="58"/>
        <v>-790</v>
      </c>
      <c r="E444" s="24">
        <f t="shared" si="54"/>
        <v>101.73</v>
      </c>
      <c r="F444" s="24">
        <f t="shared" si="55"/>
        <v>101.42</v>
      </c>
      <c r="G444" s="1">
        <f t="shared" si="56"/>
        <v>43021</v>
      </c>
      <c r="H444" s="1">
        <f t="shared" si="57"/>
        <v>44113</v>
      </c>
      <c r="I444" s="24">
        <f t="shared" si="59"/>
        <v>208.65753424657535</v>
      </c>
      <c r="J444" s="24">
        <f t="shared" si="60"/>
        <v>-84717.652054794526</v>
      </c>
      <c r="K444">
        <f>SUM($D$2:D444)</f>
        <v>510</v>
      </c>
      <c r="L444" s="24">
        <f>SUM($J$2:J444)</f>
        <v>-85204.594520548155</v>
      </c>
      <c r="M444" s="24">
        <f t="shared" si="61"/>
        <v>0</v>
      </c>
      <c r="N444" s="24">
        <f t="shared" si="62"/>
        <v>-74360.28230196482</v>
      </c>
      <c r="O444" s="24">
        <f>SUM($N$2:N444)</f>
        <v>-82083.666699648835</v>
      </c>
    </row>
    <row r="445" spans="1:15" x14ac:dyDescent="0.25">
      <c r="A445" s="20">
        <v>43977</v>
      </c>
      <c r="B445" s="9">
        <v>110</v>
      </c>
      <c r="C445" t="s">
        <v>27</v>
      </c>
      <c r="D445">
        <f t="shared" si="58"/>
        <v>110</v>
      </c>
      <c r="E445" s="24">
        <f t="shared" si="54"/>
        <v>101.41</v>
      </c>
      <c r="F445" s="24">
        <f t="shared" si="55"/>
        <v>101.45</v>
      </c>
      <c r="G445" s="1">
        <f t="shared" si="56"/>
        <v>43021</v>
      </c>
      <c r="H445" s="1">
        <f t="shared" si="57"/>
        <v>44113</v>
      </c>
      <c r="I445" s="24">
        <f t="shared" si="59"/>
        <v>209.53424657534248</v>
      </c>
      <c r="J445" s="24">
        <f t="shared" si="60"/>
        <v>11893.667123287672</v>
      </c>
      <c r="K445">
        <f>SUM($D$2:D445)</f>
        <v>620</v>
      </c>
      <c r="L445" s="24">
        <f>SUM($J$2:J445)</f>
        <v>-73310.927397260486</v>
      </c>
      <c r="M445" s="24">
        <f t="shared" si="61"/>
        <v>0</v>
      </c>
      <c r="N445" s="24">
        <f t="shared" si="62"/>
        <v>10433.858559824048</v>
      </c>
      <c r="O445" s="24">
        <f>SUM($N$2:N445)</f>
        <v>-71649.808139824789</v>
      </c>
    </row>
    <row r="446" spans="1:15" x14ac:dyDescent="0.25">
      <c r="A446" s="20">
        <v>43983</v>
      </c>
      <c r="B446" s="9">
        <v>280</v>
      </c>
      <c r="C446" t="s">
        <v>28</v>
      </c>
      <c r="D446">
        <f t="shared" si="58"/>
        <v>-280</v>
      </c>
      <c r="E446" s="24">
        <f t="shared" si="54"/>
        <v>101.51</v>
      </c>
      <c r="F446" s="24">
        <f t="shared" si="55"/>
        <v>101.5</v>
      </c>
      <c r="G446" s="1">
        <f t="shared" si="56"/>
        <v>43021</v>
      </c>
      <c r="H446" s="1">
        <f t="shared" si="57"/>
        <v>44113</v>
      </c>
      <c r="I446" s="24">
        <f t="shared" si="59"/>
        <v>210.84931506849315</v>
      </c>
      <c r="J446" s="24">
        <f t="shared" si="60"/>
        <v>-30617.808219178085</v>
      </c>
      <c r="K446">
        <f>SUM($D$2:D446)</f>
        <v>340</v>
      </c>
      <c r="L446" s="24">
        <f>SUM($J$2:J446)</f>
        <v>-103928.73561643857</v>
      </c>
      <c r="M446" s="24">
        <f t="shared" si="61"/>
        <v>0</v>
      </c>
      <c r="N446" s="24">
        <f t="shared" si="62"/>
        <v>-26837.764290681862</v>
      </c>
      <c r="O446" s="24">
        <f>SUM($N$2:N446)</f>
        <v>-98487.572430506654</v>
      </c>
    </row>
    <row r="447" spans="1:15" x14ac:dyDescent="0.25">
      <c r="A447" s="20">
        <v>43985</v>
      </c>
      <c r="B447" s="9">
        <v>70</v>
      </c>
      <c r="C447" t="s">
        <v>28</v>
      </c>
      <c r="D447">
        <f t="shared" si="58"/>
        <v>-70</v>
      </c>
      <c r="E447" s="24">
        <f t="shared" si="54"/>
        <v>101.46</v>
      </c>
      <c r="F447" s="24">
        <f t="shared" si="55"/>
        <v>101.5</v>
      </c>
      <c r="G447" s="1">
        <f t="shared" si="56"/>
        <v>43021</v>
      </c>
      <c r="H447" s="1">
        <f t="shared" si="57"/>
        <v>44113</v>
      </c>
      <c r="I447" s="24">
        <f t="shared" si="59"/>
        <v>211.2876712328767</v>
      </c>
      <c r="J447" s="24">
        <f t="shared" si="60"/>
        <v>-7685.1369863013697</v>
      </c>
      <c r="K447">
        <f>SUM($D$2:D447)</f>
        <v>270</v>
      </c>
      <c r="L447" s="24">
        <f>SUM($J$2:J447)</f>
        <v>-111613.87260273994</v>
      </c>
      <c r="M447" s="24">
        <f t="shared" si="61"/>
        <v>0</v>
      </c>
      <c r="N447" s="24">
        <f t="shared" si="62"/>
        <v>-6734.4924804675511</v>
      </c>
      <c r="O447" s="24">
        <f>SUM($N$2:N447)</f>
        <v>-105222.06491097421</v>
      </c>
    </row>
    <row r="448" spans="1:15" x14ac:dyDescent="0.25">
      <c r="A448" s="20">
        <v>43987</v>
      </c>
      <c r="B448" s="9">
        <v>170</v>
      </c>
      <c r="C448" t="s">
        <v>28</v>
      </c>
      <c r="D448">
        <f t="shared" si="58"/>
        <v>-170</v>
      </c>
      <c r="E448" s="24">
        <f t="shared" si="54"/>
        <v>101.55</v>
      </c>
      <c r="F448" s="24">
        <f t="shared" si="55"/>
        <v>101.46</v>
      </c>
      <c r="G448" s="1">
        <f t="shared" si="56"/>
        <v>43021</v>
      </c>
      <c r="H448" s="1">
        <f t="shared" si="57"/>
        <v>44113</v>
      </c>
      <c r="I448" s="24">
        <f t="shared" si="59"/>
        <v>211.72602739726028</v>
      </c>
      <c r="J448" s="24">
        <f t="shared" si="60"/>
        <v>-18745.224657534251</v>
      </c>
      <c r="K448">
        <f>SUM($D$2:D448)</f>
        <v>100</v>
      </c>
      <c r="L448" s="24">
        <f>SUM($J$2:J448)</f>
        <v>-130359.0972602742</v>
      </c>
      <c r="M448" s="24">
        <f t="shared" si="61"/>
        <v>0</v>
      </c>
      <c r="N448" s="24">
        <f t="shared" si="62"/>
        <v>-16421.957818898405</v>
      </c>
      <c r="O448" s="24">
        <f>SUM($N$2:N448)</f>
        <v>-121644.02272987261</v>
      </c>
    </row>
    <row r="449" spans="1:15" x14ac:dyDescent="0.25">
      <c r="A449" s="20">
        <v>43993</v>
      </c>
      <c r="B449" s="9">
        <v>530</v>
      </c>
      <c r="C449" t="s">
        <v>27</v>
      </c>
      <c r="D449">
        <f t="shared" si="58"/>
        <v>530</v>
      </c>
      <c r="E449" s="24">
        <f t="shared" si="54"/>
        <v>101.51</v>
      </c>
      <c r="F449" s="24">
        <f t="shared" si="55"/>
        <v>101.42</v>
      </c>
      <c r="G449" s="1">
        <f t="shared" si="56"/>
        <v>43021</v>
      </c>
      <c r="H449" s="1">
        <f t="shared" si="57"/>
        <v>44113</v>
      </c>
      <c r="I449" s="24">
        <f t="shared" si="59"/>
        <v>213.04109589041099</v>
      </c>
      <c r="J449" s="24">
        <f t="shared" si="60"/>
        <v>59111.480821917823</v>
      </c>
      <c r="K449">
        <f>SUM($D$2:D449)</f>
        <v>630</v>
      </c>
      <c r="L449" s="24">
        <f>SUM($J$2:J449)</f>
        <v>-71247.616438356374</v>
      </c>
      <c r="M449" s="24">
        <f t="shared" si="61"/>
        <v>0</v>
      </c>
      <c r="N449" s="24">
        <f t="shared" si="62"/>
        <v>51742.712482642193</v>
      </c>
      <c r="O449" s="24">
        <f>SUM($N$2:N449)</f>
        <v>-69901.310247230416</v>
      </c>
    </row>
    <row r="450" spans="1:15" x14ac:dyDescent="0.25">
      <c r="A450" s="20">
        <v>43993</v>
      </c>
      <c r="B450" s="9">
        <v>340</v>
      </c>
      <c r="C450" t="s">
        <v>28</v>
      </c>
      <c r="D450">
        <f t="shared" si="58"/>
        <v>-340</v>
      </c>
      <c r="E450" s="24">
        <f t="shared" ref="E450:E508" si="63">VLOOKUP(A450,Котировки,3,0)</f>
        <v>101.51</v>
      </c>
      <c r="F450" s="24">
        <f t="shared" ref="F450:F508" si="64">VLOOKUP(A450,Котировки,6,0)</f>
        <v>101.42</v>
      </c>
      <c r="G450" s="1">
        <f t="shared" ref="G450:G509" si="65">IFERROR(INDEX(Даты_выплат,MATCH(A450,Даты_выплат+1,1)),43021)</f>
        <v>43021</v>
      </c>
      <c r="H450" s="1">
        <f t="shared" ref="H450:H509" si="66">INDEX(выплаты,MATCH(A450,выплаты,-1))</f>
        <v>44113</v>
      </c>
      <c r="I450" s="24">
        <f t="shared" si="59"/>
        <v>213.04109589041099</v>
      </c>
      <c r="J450" s="24">
        <f t="shared" si="60"/>
        <v>-37951.172602739738</v>
      </c>
      <c r="K450">
        <f>SUM($D$2:D450)</f>
        <v>290</v>
      </c>
      <c r="L450" s="24">
        <f>SUM($J$2:J450)</f>
        <v>-109198.78904109611</v>
      </c>
      <c r="M450" s="24">
        <f t="shared" si="61"/>
        <v>0</v>
      </c>
      <c r="N450" s="24">
        <f t="shared" si="62"/>
        <v>-33220.223636058443</v>
      </c>
      <c r="O450" s="24">
        <f>SUM($N$2:N450)</f>
        <v>-103121.53388328885</v>
      </c>
    </row>
    <row r="451" spans="1:15" x14ac:dyDescent="0.25">
      <c r="A451" s="20">
        <v>43997</v>
      </c>
      <c r="B451" s="9">
        <v>70</v>
      </c>
      <c r="C451" t="s">
        <v>28</v>
      </c>
      <c r="D451">
        <f t="shared" ref="D451:D509" si="67">IF(C451="Покупка",B451,-B451)</f>
        <v>-70</v>
      </c>
      <c r="E451" s="24">
        <f t="shared" si="63"/>
        <v>101.16</v>
      </c>
      <c r="F451" s="24">
        <f t="shared" si="64"/>
        <v>101.4</v>
      </c>
      <c r="G451" s="1">
        <f t="shared" si="65"/>
        <v>43021</v>
      </c>
      <c r="H451" s="1">
        <f t="shared" si="66"/>
        <v>44113</v>
      </c>
      <c r="I451" s="24">
        <f t="shared" ref="I451:I509" si="68">(A451-G451)/365*8%*1000</f>
        <v>213.91780821917811</v>
      </c>
      <c r="J451" s="24">
        <f t="shared" ref="J451:J509" si="69">IF(C451="Покупка",B451*(-E451+I451),B451*(F451-I451))</f>
        <v>-7876.2465753424676</v>
      </c>
      <c r="K451">
        <f>SUM($D$2:D451)</f>
        <v>220</v>
      </c>
      <c r="L451" s="24">
        <f>SUM($J$2:J451)</f>
        <v>-117075.03561643857</v>
      </c>
      <c r="M451" s="24">
        <f t="shared" ref="M451:M509" si="70">IF(C451="",K451*I451,0)</f>
        <v>0</v>
      </c>
      <c r="N451" s="24">
        <f t="shared" ref="N451:N509" si="71">J451/POWER(1+0.05/365,A451-43021)</f>
        <v>-6890.6263908456103</v>
      </c>
      <c r="O451" s="24">
        <f>SUM($N$2:N451)</f>
        <v>-110012.16027413447</v>
      </c>
    </row>
    <row r="452" spans="1:15" x14ac:dyDescent="0.25">
      <c r="A452" s="20">
        <v>43997</v>
      </c>
      <c r="B452" s="9">
        <v>170</v>
      </c>
      <c r="C452" t="s">
        <v>28</v>
      </c>
      <c r="D452">
        <f t="shared" si="67"/>
        <v>-170</v>
      </c>
      <c r="E452" s="24">
        <f t="shared" si="63"/>
        <v>101.16</v>
      </c>
      <c r="F452" s="24">
        <f t="shared" si="64"/>
        <v>101.4</v>
      </c>
      <c r="G452" s="1">
        <f t="shared" si="65"/>
        <v>43021</v>
      </c>
      <c r="H452" s="1">
        <f t="shared" si="66"/>
        <v>44113</v>
      </c>
      <c r="I452" s="24">
        <f t="shared" si="68"/>
        <v>213.91780821917811</v>
      </c>
      <c r="J452" s="24">
        <f t="shared" si="69"/>
        <v>-19128.027397260277</v>
      </c>
      <c r="K452">
        <f>SUM($D$2:D452)</f>
        <v>50</v>
      </c>
      <c r="L452" s="24">
        <f>SUM($J$2:J452)</f>
        <v>-136203.06301369885</v>
      </c>
      <c r="M452" s="24">
        <f t="shared" si="70"/>
        <v>0</v>
      </c>
      <c r="N452" s="24">
        <f t="shared" si="71"/>
        <v>-16734.378377767909</v>
      </c>
      <c r="O452" s="24">
        <f>SUM($N$2:N452)</f>
        <v>-126746.53865190237</v>
      </c>
    </row>
    <row r="453" spans="1:15" x14ac:dyDescent="0.25">
      <c r="A453" s="20">
        <v>44000</v>
      </c>
      <c r="B453" s="9">
        <v>520</v>
      </c>
      <c r="C453" t="s">
        <v>27</v>
      </c>
      <c r="D453">
        <f t="shared" si="67"/>
        <v>520</v>
      </c>
      <c r="E453" s="24">
        <f t="shared" si="63"/>
        <v>101.51</v>
      </c>
      <c r="F453" s="24">
        <f t="shared" si="64"/>
        <v>101.46</v>
      </c>
      <c r="G453" s="1">
        <f t="shared" si="65"/>
        <v>43021</v>
      </c>
      <c r="H453" s="1">
        <f t="shared" si="66"/>
        <v>44113</v>
      </c>
      <c r="I453" s="24">
        <f t="shared" si="68"/>
        <v>214.57534246575344</v>
      </c>
      <c r="J453" s="24">
        <f t="shared" si="69"/>
        <v>58793.978082191781</v>
      </c>
      <c r="K453">
        <f>SUM($D$2:D453)</f>
        <v>570</v>
      </c>
      <c r="L453" s="24">
        <f>SUM($J$2:J453)</f>
        <v>-77409.084931507066</v>
      </c>
      <c r="M453" s="24">
        <f t="shared" si="70"/>
        <v>0</v>
      </c>
      <c r="N453" s="24">
        <f t="shared" si="71"/>
        <v>51415.466496537301</v>
      </c>
      <c r="O453" s="24">
        <f>SUM($N$2:N453)</f>
        <v>-75331.07215536508</v>
      </c>
    </row>
    <row r="454" spans="1:15" x14ac:dyDescent="0.25">
      <c r="A454" s="20">
        <v>44000</v>
      </c>
      <c r="B454" s="9">
        <v>110</v>
      </c>
      <c r="C454" t="s">
        <v>28</v>
      </c>
      <c r="D454">
        <f t="shared" si="67"/>
        <v>-110</v>
      </c>
      <c r="E454" s="24">
        <f t="shared" si="63"/>
        <v>101.51</v>
      </c>
      <c r="F454" s="24">
        <f t="shared" si="64"/>
        <v>101.46</v>
      </c>
      <c r="G454" s="1">
        <f t="shared" si="65"/>
        <v>43021</v>
      </c>
      <c r="H454" s="1">
        <f t="shared" si="66"/>
        <v>44113</v>
      </c>
      <c r="I454" s="24">
        <f t="shared" si="68"/>
        <v>214.57534246575344</v>
      </c>
      <c r="J454" s="24">
        <f t="shared" si="69"/>
        <v>-12442.687671232879</v>
      </c>
      <c r="K454">
        <f>SUM($D$2:D454)</f>
        <v>460</v>
      </c>
      <c r="L454" s="24">
        <f>SUM($J$2:J454)</f>
        <v>-89851.772602739948</v>
      </c>
      <c r="M454" s="24">
        <f t="shared" si="70"/>
        <v>0</v>
      </c>
      <c r="N454" s="24">
        <f t="shared" si="71"/>
        <v>-10881.158444370103</v>
      </c>
      <c r="O454" s="24">
        <f>SUM($N$2:N454)</f>
        <v>-86212.23059973518</v>
      </c>
    </row>
    <row r="455" spans="1:15" x14ac:dyDescent="0.25">
      <c r="A455" s="20">
        <v>44001</v>
      </c>
      <c r="B455" s="9">
        <v>630</v>
      </c>
      <c r="C455" t="s">
        <v>27</v>
      </c>
      <c r="D455">
        <f t="shared" si="67"/>
        <v>630</v>
      </c>
      <c r="E455" s="24">
        <f t="shared" si="63"/>
        <v>101.53</v>
      </c>
      <c r="F455" s="24">
        <f t="shared" si="64"/>
        <v>101.52</v>
      </c>
      <c r="G455" s="1">
        <f t="shared" si="65"/>
        <v>43021</v>
      </c>
      <c r="H455" s="1">
        <f t="shared" si="66"/>
        <v>44113</v>
      </c>
      <c r="I455" s="24">
        <f t="shared" si="68"/>
        <v>214.79452054794521</v>
      </c>
      <c r="J455" s="24">
        <f t="shared" si="69"/>
        <v>71356.647945205477</v>
      </c>
      <c r="K455">
        <f>SUM($D$2:D455)</f>
        <v>1090</v>
      </c>
      <c r="L455" s="24">
        <f>SUM($J$2:J455)</f>
        <v>-18495.12465753447</v>
      </c>
      <c r="M455" s="24">
        <f t="shared" si="70"/>
        <v>0</v>
      </c>
      <c r="N455" s="24">
        <f t="shared" si="71"/>
        <v>62393.002651684823</v>
      </c>
      <c r="O455" s="24">
        <f>SUM($N$2:N455)</f>
        <v>-23819.227948050357</v>
      </c>
    </row>
    <row r="456" spans="1:15" x14ac:dyDescent="0.25">
      <c r="A456" s="20">
        <v>44004</v>
      </c>
      <c r="B456" s="9">
        <v>420</v>
      </c>
      <c r="C456" t="s">
        <v>28</v>
      </c>
      <c r="D456">
        <f t="shared" si="67"/>
        <v>-420</v>
      </c>
      <c r="E456" s="24">
        <f t="shared" si="63"/>
        <v>101.55</v>
      </c>
      <c r="F456" s="24">
        <f t="shared" si="64"/>
        <v>101.58</v>
      </c>
      <c r="G456" s="1">
        <f t="shared" si="65"/>
        <v>43021</v>
      </c>
      <c r="H456" s="1">
        <f t="shared" si="66"/>
        <v>44113</v>
      </c>
      <c r="I456" s="24">
        <f t="shared" si="68"/>
        <v>215.45205479452054</v>
      </c>
      <c r="J456" s="24">
        <f t="shared" si="69"/>
        <v>-47826.263013698626</v>
      </c>
      <c r="K456">
        <f>SUM($D$2:D456)</f>
        <v>670</v>
      </c>
      <c r="L456" s="24">
        <f>SUM($J$2:J456)</f>
        <v>-66321.387671233097</v>
      </c>
      <c r="M456" s="24">
        <f t="shared" si="70"/>
        <v>0</v>
      </c>
      <c r="N456" s="24">
        <f t="shared" si="71"/>
        <v>-41801.265411553133</v>
      </c>
      <c r="O456" s="24">
        <f>SUM($N$2:N456)</f>
        <v>-65620.493359603483</v>
      </c>
    </row>
    <row r="457" spans="1:15" x14ac:dyDescent="0.25">
      <c r="A457" s="20">
        <v>44004</v>
      </c>
      <c r="B457" s="9">
        <v>130</v>
      </c>
      <c r="C457" t="s">
        <v>28</v>
      </c>
      <c r="D457">
        <f t="shared" si="67"/>
        <v>-130</v>
      </c>
      <c r="E457" s="24">
        <f t="shared" si="63"/>
        <v>101.55</v>
      </c>
      <c r="F457" s="24">
        <f t="shared" si="64"/>
        <v>101.58</v>
      </c>
      <c r="G457" s="1">
        <f t="shared" si="65"/>
        <v>43021</v>
      </c>
      <c r="H457" s="1">
        <f t="shared" si="66"/>
        <v>44113</v>
      </c>
      <c r="I457" s="24">
        <f t="shared" si="68"/>
        <v>215.45205479452054</v>
      </c>
      <c r="J457" s="24">
        <f t="shared" si="69"/>
        <v>-14803.36712328767</v>
      </c>
      <c r="K457">
        <f>SUM($D$2:D457)</f>
        <v>540</v>
      </c>
      <c r="L457" s="24">
        <f>SUM($J$2:J457)</f>
        <v>-81124.754794520763</v>
      </c>
      <c r="M457" s="24">
        <f t="shared" si="70"/>
        <v>0</v>
      </c>
      <c r="N457" s="24">
        <f t="shared" si="71"/>
        <v>-12938.486913099779</v>
      </c>
      <c r="O457" s="24">
        <f>SUM($N$2:N457)</f>
        <v>-78558.980272703266</v>
      </c>
    </row>
    <row r="458" spans="1:15" x14ac:dyDescent="0.25">
      <c r="A458" s="20">
        <v>44005</v>
      </c>
      <c r="B458" s="9">
        <v>300</v>
      </c>
      <c r="C458" t="s">
        <v>28</v>
      </c>
      <c r="D458">
        <f t="shared" si="67"/>
        <v>-300</v>
      </c>
      <c r="E458" s="24">
        <f t="shared" si="63"/>
        <v>101.6</v>
      </c>
      <c r="F458" s="24">
        <f t="shared" si="64"/>
        <v>101.5</v>
      </c>
      <c r="G458" s="1">
        <f t="shared" si="65"/>
        <v>43021</v>
      </c>
      <c r="H458" s="1">
        <f t="shared" si="66"/>
        <v>44113</v>
      </c>
      <c r="I458" s="24">
        <f t="shared" si="68"/>
        <v>215.67123287671234</v>
      </c>
      <c r="J458" s="24">
        <f t="shared" si="69"/>
        <v>-34251.369863013701</v>
      </c>
      <c r="K458">
        <f>SUM($D$2:D458)</f>
        <v>240</v>
      </c>
      <c r="L458" s="24">
        <f>SUM($J$2:J458)</f>
        <v>-115376.12465753447</v>
      </c>
      <c r="M458" s="24">
        <f t="shared" si="70"/>
        <v>0</v>
      </c>
      <c r="N458" s="24">
        <f t="shared" si="71"/>
        <v>-29932.392973857244</v>
      </c>
      <c r="O458" s="24">
        <f>SUM($N$2:N458)</f>
        <v>-108491.37324656051</v>
      </c>
    </row>
    <row r="459" spans="1:15" x14ac:dyDescent="0.25">
      <c r="A459" s="20">
        <v>44007</v>
      </c>
      <c r="B459" s="9">
        <v>290</v>
      </c>
      <c r="C459" t="s">
        <v>27</v>
      </c>
      <c r="D459">
        <f t="shared" si="67"/>
        <v>290</v>
      </c>
      <c r="E459" s="24">
        <f t="shared" si="63"/>
        <v>101.73</v>
      </c>
      <c r="F459" s="24">
        <f t="shared" si="64"/>
        <v>101.53</v>
      </c>
      <c r="G459" s="1">
        <f t="shared" si="65"/>
        <v>43021</v>
      </c>
      <c r="H459" s="1">
        <f t="shared" si="66"/>
        <v>44113</v>
      </c>
      <c r="I459" s="24">
        <f t="shared" si="68"/>
        <v>216.10958904109586</v>
      </c>
      <c r="J459" s="24">
        <f t="shared" si="69"/>
        <v>33170.0808219178</v>
      </c>
      <c r="K459">
        <f>SUM($D$2:D459)</f>
        <v>530</v>
      </c>
      <c r="L459" s="24">
        <f>SUM($J$2:J459)</f>
        <v>-82206.043835616671</v>
      </c>
      <c r="M459" s="24">
        <f t="shared" si="70"/>
        <v>0</v>
      </c>
      <c r="N459" s="24">
        <f t="shared" si="71"/>
        <v>28979.510529951611</v>
      </c>
      <c r="O459" s="24">
        <f>SUM($N$2:N459)</f>
        <v>-79511.862716608899</v>
      </c>
    </row>
    <row r="460" spans="1:15" x14ac:dyDescent="0.25">
      <c r="A460" s="20">
        <v>44008</v>
      </c>
      <c r="B460" s="9">
        <v>450</v>
      </c>
      <c r="C460" t="s">
        <v>27</v>
      </c>
      <c r="D460">
        <f t="shared" si="67"/>
        <v>450</v>
      </c>
      <c r="E460" s="24">
        <f t="shared" si="63"/>
        <v>101.54</v>
      </c>
      <c r="F460" s="24">
        <f t="shared" si="64"/>
        <v>101.53</v>
      </c>
      <c r="G460" s="1">
        <f t="shared" si="65"/>
        <v>43021</v>
      </c>
      <c r="H460" s="1">
        <f t="shared" si="66"/>
        <v>44113</v>
      </c>
      <c r="I460" s="24">
        <f t="shared" si="68"/>
        <v>216.32876712328766</v>
      </c>
      <c r="J460" s="24">
        <f t="shared" si="69"/>
        <v>51654.945205479446</v>
      </c>
      <c r="K460">
        <f>SUM($D$2:D460)</f>
        <v>980</v>
      </c>
      <c r="L460" s="24">
        <f>SUM($J$2:J460)</f>
        <v>-30551.098630137225</v>
      </c>
      <c r="M460" s="24">
        <f t="shared" si="70"/>
        <v>0</v>
      </c>
      <c r="N460" s="24">
        <f t="shared" si="71"/>
        <v>45122.892676548203</v>
      </c>
      <c r="O460" s="24">
        <f>SUM($N$2:N460)</f>
        <v>-34388.970040060696</v>
      </c>
    </row>
    <row r="461" spans="1:15" x14ac:dyDescent="0.25">
      <c r="A461" s="20">
        <v>44011</v>
      </c>
      <c r="B461" s="9">
        <v>410</v>
      </c>
      <c r="C461" t="s">
        <v>28</v>
      </c>
      <c r="D461">
        <f t="shared" si="67"/>
        <v>-410</v>
      </c>
      <c r="E461" s="24">
        <f t="shared" si="63"/>
        <v>101.53</v>
      </c>
      <c r="F461" s="24">
        <f t="shared" si="64"/>
        <v>101.47</v>
      </c>
      <c r="G461" s="1">
        <f t="shared" si="65"/>
        <v>43021</v>
      </c>
      <c r="H461" s="1">
        <f t="shared" si="66"/>
        <v>44113</v>
      </c>
      <c r="I461" s="24">
        <f t="shared" si="68"/>
        <v>216.98630136986301</v>
      </c>
      <c r="J461" s="24">
        <f t="shared" si="69"/>
        <v>-47361.683561643833</v>
      </c>
      <c r="K461">
        <f>SUM($D$2:D461)</f>
        <v>570</v>
      </c>
      <c r="L461" s="24">
        <f>SUM($J$2:J461)</f>
        <v>-77912.782191781065</v>
      </c>
      <c r="M461" s="24">
        <f t="shared" si="70"/>
        <v>0</v>
      </c>
      <c r="N461" s="24">
        <f t="shared" si="71"/>
        <v>-41355.539875247283</v>
      </c>
      <c r="O461" s="24">
        <f>SUM($N$2:N461)</f>
        <v>-75744.509915307979</v>
      </c>
    </row>
    <row r="462" spans="1:15" x14ac:dyDescent="0.25">
      <c r="A462" s="20">
        <v>44012</v>
      </c>
      <c r="B462" s="9">
        <v>250</v>
      </c>
      <c r="C462" t="s">
        <v>28</v>
      </c>
      <c r="D462">
        <f t="shared" si="67"/>
        <v>-250</v>
      </c>
      <c r="E462" s="24">
        <f t="shared" si="63"/>
        <v>101.41</v>
      </c>
      <c r="F462" s="24">
        <f t="shared" si="64"/>
        <v>101.43</v>
      </c>
      <c r="G462" s="1">
        <f t="shared" si="65"/>
        <v>43021</v>
      </c>
      <c r="H462" s="1">
        <f t="shared" si="66"/>
        <v>44113</v>
      </c>
      <c r="I462" s="24">
        <f t="shared" si="68"/>
        <v>217.20547945205479</v>
      </c>
      <c r="J462" s="24">
        <f t="shared" si="69"/>
        <v>-28943.869863013697</v>
      </c>
      <c r="K462">
        <f>SUM($D$2:D462)</f>
        <v>320</v>
      </c>
      <c r="L462" s="24">
        <f>SUM($J$2:J462)</f>
        <v>-106856.65205479476</v>
      </c>
      <c r="M462" s="24">
        <f t="shared" si="70"/>
        <v>0</v>
      </c>
      <c r="N462" s="24">
        <f t="shared" si="71"/>
        <v>-25269.90861756491</v>
      </c>
      <c r="O462" s="24">
        <f>SUM($N$2:N462)</f>
        <v>-101014.41853287289</v>
      </c>
    </row>
    <row r="463" spans="1:15" x14ac:dyDescent="0.25">
      <c r="A463" s="20">
        <v>44012</v>
      </c>
      <c r="B463" s="9">
        <v>600</v>
      </c>
      <c r="C463" t="s">
        <v>27</v>
      </c>
      <c r="D463">
        <f t="shared" si="67"/>
        <v>600</v>
      </c>
      <c r="E463" s="24">
        <f t="shared" si="63"/>
        <v>101.41</v>
      </c>
      <c r="F463" s="24">
        <f t="shared" si="64"/>
        <v>101.43</v>
      </c>
      <c r="G463" s="1">
        <f t="shared" si="65"/>
        <v>43021</v>
      </c>
      <c r="H463" s="1">
        <f t="shared" si="66"/>
        <v>44113</v>
      </c>
      <c r="I463" s="24">
        <f t="shared" si="68"/>
        <v>217.20547945205479</v>
      </c>
      <c r="J463" s="24">
        <f t="shared" si="69"/>
        <v>69477.287671232873</v>
      </c>
      <c r="K463">
        <f>SUM($D$2:D463)</f>
        <v>920</v>
      </c>
      <c r="L463" s="24">
        <f>SUM($J$2:J463)</f>
        <v>-37379.364383561886</v>
      </c>
      <c r="M463" s="24">
        <f t="shared" si="70"/>
        <v>0</v>
      </c>
      <c r="N463" s="24">
        <f t="shared" si="71"/>
        <v>60658.25747412748</v>
      </c>
      <c r="O463" s="24">
        <f>SUM($N$2:N463)</f>
        <v>-40356.161058745412</v>
      </c>
    </row>
    <row r="464" spans="1:15" x14ac:dyDescent="0.25">
      <c r="A464" s="20">
        <v>44015</v>
      </c>
      <c r="B464" s="9">
        <v>570</v>
      </c>
      <c r="C464" t="s">
        <v>27</v>
      </c>
      <c r="D464">
        <f t="shared" si="67"/>
        <v>570</v>
      </c>
      <c r="E464" s="24">
        <f t="shared" si="63"/>
        <v>101.42</v>
      </c>
      <c r="F464" s="24">
        <f t="shared" si="64"/>
        <v>101.38</v>
      </c>
      <c r="G464" s="1">
        <f t="shared" si="65"/>
        <v>43021</v>
      </c>
      <c r="H464" s="1">
        <f t="shared" si="66"/>
        <v>44113</v>
      </c>
      <c r="I464" s="24">
        <f t="shared" si="68"/>
        <v>217.86301369863014</v>
      </c>
      <c r="J464" s="24">
        <f t="shared" si="69"/>
        <v>66372.517808219185</v>
      </c>
      <c r="K464">
        <f>SUM($D$2:D464)</f>
        <v>1490</v>
      </c>
      <c r="L464" s="24">
        <f>SUM($J$2:J464)</f>
        <v>28993.153424657299</v>
      </c>
      <c r="M464" s="24">
        <f t="shared" si="70"/>
        <v>0</v>
      </c>
      <c r="N464" s="24">
        <f t="shared" si="71"/>
        <v>57923.780921686957</v>
      </c>
      <c r="O464" s="24">
        <f>SUM($N$2:N464)</f>
        <v>17567.619862941545</v>
      </c>
    </row>
    <row r="465" spans="1:15" x14ac:dyDescent="0.25">
      <c r="A465" s="20">
        <v>44018</v>
      </c>
      <c r="B465" s="9">
        <v>720</v>
      </c>
      <c r="C465" t="s">
        <v>27</v>
      </c>
      <c r="D465">
        <f t="shared" si="67"/>
        <v>720</v>
      </c>
      <c r="E465" s="24">
        <f t="shared" si="63"/>
        <v>101.46</v>
      </c>
      <c r="F465" s="24">
        <f t="shared" si="64"/>
        <v>101.37</v>
      </c>
      <c r="G465" s="1">
        <f t="shared" si="65"/>
        <v>43021</v>
      </c>
      <c r="H465" s="1">
        <f t="shared" si="66"/>
        <v>44113</v>
      </c>
      <c r="I465" s="24">
        <f t="shared" si="68"/>
        <v>218.52054794520546</v>
      </c>
      <c r="J465" s="24">
        <f t="shared" si="69"/>
        <v>84283.594520547937</v>
      </c>
      <c r="K465">
        <f>SUM($D$2:D465)</f>
        <v>2210</v>
      </c>
      <c r="L465" s="24">
        <f>SUM($J$2:J465)</f>
        <v>113276.74794520524</v>
      </c>
      <c r="M465" s="24">
        <f t="shared" si="70"/>
        <v>0</v>
      </c>
      <c r="N465" s="24">
        <f t="shared" si="71"/>
        <v>73524.688584608855</v>
      </c>
      <c r="O465" s="24">
        <f>SUM($N$2:N465)</f>
        <v>91092.3084475504</v>
      </c>
    </row>
    <row r="466" spans="1:15" x14ac:dyDescent="0.25">
      <c r="A466" s="20">
        <v>44018</v>
      </c>
      <c r="B466" s="9">
        <v>380</v>
      </c>
      <c r="C466" t="s">
        <v>28</v>
      </c>
      <c r="D466">
        <f t="shared" si="67"/>
        <v>-380</v>
      </c>
      <c r="E466" s="24">
        <f t="shared" si="63"/>
        <v>101.46</v>
      </c>
      <c r="F466" s="24">
        <f t="shared" si="64"/>
        <v>101.37</v>
      </c>
      <c r="G466" s="1">
        <f t="shared" si="65"/>
        <v>43021</v>
      </c>
      <c r="H466" s="1">
        <f t="shared" si="66"/>
        <v>44113</v>
      </c>
      <c r="I466" s="24">
        <f t="shared" si="68"/>
        <v>218.52054794520546</v>
      </c>
      <c r="J466" s="24">
        <f t="shared" si="69"/>
        <v>-44517.208219178072</v>
      </c>
      <c r="K466">
        <f>SUM($D$2:D466)</f>
        <v>1830</v>
      </c>
      <c r="L466" s="24">
        <f>SUM($J$2:J466)</f>
        <v>68759.539726027171</v>
      </c>
      <c r="M466" s="24">
        <f t="shared" si="70"/>
        <v>0</v>
      </c>
      <c r="N466" s="24">
        <f t="shared" si="71"/>
        <v>-38834.531080343142</v>
      </c>
      <c r="O466" s="24">
        <f>SUM($N$2:N466)</f>
        <v>52257.777367207258</v>
      </c>
    </row>
    <row r="467" spans="1:15" x14ac:dyDescent="0.25">
      <c r="A467" s="20">
        <v>44019</v>
      </c>
      <c r="B467" s="9">
        <v>1260</v>
      </c>
      <c r="C467" t="s">
        <v>28</v>
      </c>
      <c r="D467">
        <f t="shared" si="67"/>
        <v>-1260</v>
      </c>
      <c r="E467" s="24">
        <f t="shared" si="63"/>
        <v>101.88</v>
      </c>
      <c r="F467" s="24">
        <f t="shared" si="64"/>
        <v>101.38</v>
      </c>
      <c r="G467" s="1">
        <f t="shared" si="65"/>
        <v>43021</v>
      </c>
      <c r="H467" s="1">
        <f t="shared" si="66"/>
        <v>44113</v>
      </c>
      <c r="I467" s="24">
        <f t="shared" si="68"/>
        <v>218.73972602739727</v>
      </c>
      <c r="J467" s="24">
        <f t="shared" si="69"/>
        <v>-147873.25479452056</v>
      </c>
      <c r="K467">
        <f>SUM($D$2:D467)</f>
        <v>570</v>
      </c>
      <c r="L467" s="24">
        <f>SUM($J$2:J467)</f>
        <v>-79113.715068493388</v>
      </c>
      <c r="M467" s="24">
        <f t="shared" si="70"/>
        <v>0</v>
      </c>
      <c r="N467" s="24">
        <f t="shared" si="71"/>
        <v>-128979.38102465939</v>
      </c>
      <c r="O467" s="24">
        <f>SUM($N$2:N467)</f>
        <v>-76721.603657452128</v>
      </c>
    </row>
    <row r="468" spans="1:15" x14ac:dyDescent="0.25">
      <c r="A468" s="20">
        <v>44019</v>
      </c>
      <c r="B468" s="9">
        <v>690</v>
      </c>
      <c r="C468" t="s">
        <v>27</v>
      </c>
      <c r="D468">
        <f t="shared" si="67"/>
        <v>690</v>
      </c>
      <c r="E468" s="24">
        <f t="shared" si="63"/>
        <v>101.88</v>
      </c>
      <c r="F468" s="24">
        <f t="shared" si="64"/>
        <v>101.38</v>
      </c>
      <c r="G468" s="1">
        <f t="shared" si="65"/>
        <v>43021</v>
      </c>
      <c r="H468" s="1">
        <f t="shared" si="66"/>
        <v>44113</v>
      </c>
      <c r="I468" s="24">
        <f t="shared" si="68"/>
        <v>218.73972602739727</v>
      </c>
      <c r="J468" s="24">
        <f t="shared" si="69"/>
        <v>80633.210958904121</v>
      </c>
      <c r="K468">
        <f>SUM($D$2:D468)</f>
        <v>1260</v>
      </c>
      <c r="L468" s="24">
        <f>SUM($J$2:J468)</f>
        <v>1519.4958904107334</v>
      </c>
      <c r="M468" s="24">
        <f t="shared" si="70"/>
        <v>0</v>
      </c>
      <c r="N468" s="24">
        <f t="shared" si="71"/>
        <v>70330.646701201898</v>
      </c>
      <c r="O468" s="24">
        <f>SUM($N$2:N468)</f>
        <v>-6390.9569562502293</v>
      </c>
    </row>
    <row r="469" spans="1:15" x14ac:dyDescent="0.25">
      <c r="A469" s="20">
        <v>44022</v>
      </c>
      <c r="B469" s="9">
        <v>500</v>
      </c>
      <c r="C469" t="s">
        <v>28</v>
      </c>
      <c r="D469">
        <f t="shared" si="67"/>
        <v>-500</v>
      </c>
      <c r="E469" s="24">
        <f t="shared" si="63"/>
        <v>101.27</v>
      </c>
      <c r="F469" s="24">
        <f t="shared" si="64"/>
        <v>101.35</v>
      </c>
      <c r="G469" s="1">
        <f t="shared" si="65"/>
        <v>43021</v>
      </c>
      <c r="H469" s="1">
        <f t="shared" si="66"/>
        <v>44113</v>
      </c>
      <c r="I469" s="24">
        <f t="shared" si="68"/>
        <v>219.39726027397259</v>
      </c>
      <c r="J469" s="24">
        <f t="shared" si="69"/>
        <v>-59023.630136986299</v>
      </c>
      <c r="K469">
        <f>SUM($D$2:D469)</f>
        <v>760</v>
      </c>
      <c r="L469" s="24">
        <f>SUM($J$2:J469)</f>
        <v>-57504.134246575566</v>
      </c>
      <c r="M469" s="24">
        <f t="shared" si="70"/>
        <v>0</v>
      </c>
      <c r="N469" s="24">
        <f t="shared" si="71"/>
        <v>-51460.986556460288</v>
      </c>
      <c r="O469" s="24">
        <f>SUM($N$2:N469)</f>
        <v>-57851.943512710517</v>
      </c>
    </row>
    <row r="470" spans="1:15" x14ac:dyDescent="0.25">
      <c r="A470" s="20">
        <v>44025</v>
      </c>
      <c r="B470" s="9">
        <v>540</v>
      </c>
      <c r="C470" t="s">
        <v>28</v>
      </c>
      <c r="D470">
        <f t="shared" si="67"/>
        <v>-540</v>
      </c>
      <c r="E470" s="24">
        <f t="shared" si="63"/>
        <v>101.39</v>
      </c>
      <c r="F470" s="24">
        <f t="shared" si="64"/>
        <v>101.24</v>
      </c>
      <c r="G470" s="1">
        <f t="shared" si="65"/>
        <v>43021</v>
      </c>
      <c r="H470" s="1">
        <f t="shared" si="66"/>
        <v>44113</v>
      </c>
      <c r="I470" s="24">
        <f t="shared" si="68"/>
        <v>220.05479452054794</v>
      </c>
      <c r="J470" s="24">
        <f t="shared" si="69"/>
        <v>-64159.989041095891</v>
      </c>
      <c r="K470">
        <f>SUM($D$2:D470)</f>
        <v>220</v>
      </c>
      <c r="L470" s="24">
        <f>SUM($J$2:J470)</f>
        <v>-121664.12328767145</v>
      </c>
      <c r="M470" s="24">
        <f t="shared" si="70"/>
        <v>0</v>
      </c>
      <c r="N470" s="24">
        <f t="shared" si="71"/>
        <v>-55916.246079137571</v>
      </c>
      <c r="O470" s="24">
        <f>SUM($N$2:N470)</f>
        <v>-113768.18959184809</v>
      </c>
    </row>
    <row r="471" spans="1:15" x14ac:dyDescent="0.25">
      <c r="A471" s="20">
        <v>44027</v>
      </c>
      <c r="B471" s="9">
        <v>410</v>
      </c>
      <c r="C471" t="s">
        <v>27</v>
      </c>
      <c r="D471">
        <f t="shared" si="67"/>
        <v>410</v>
      </c>
      <c r="E471" s="24">
        <f t="shared" si="63"/>
        <v>101.32</v>
      </c>
      <c r="F471" s="24">
        <f t="shared" si="64"/>
        <v>101.25</v>
      </c>
      <c r="G471" s="1">
        <f t="shared" si="65"/>
        <v>43021</v>
      </c>
      <c r="H471" s="1">
        <f t="shared" si="66"/>
        <v>44113</v>
      </c>
      <c r="I471" s="24">
        <f t="shared" si="68"/>
        <v>220.49315068493149</v>
      </c>
      <c r="J471" s="24">
        <f t="shared" si="69"/>
        <v>48860.991780821918</v>
      </c>
      <c r="K471">
        <f>SUM($D$2:D471)</f>
        <v>630</v>
      </c>
      <c r="L471" s="24">
        <f>SUM($J$2:J471)</f>
        <v>-72803.131506849531</v>
      </c>
      <c r="M471" s="24">
        <f t="shared" si="70"/>
        <v>0</v>
      </c>
      <c r="N471" s="24">
        <f t="shared" si="71"/>
        <v>42571.311307446922</v>
      </c>
      <c r="O471" s="24">
        <f>SUM($N$2:N471)</f>
        <v>-71196.878284401173</v>
      </c>
    </row>
    <row r="472" spans="1:15" x14ac:dyDescent="0.25">
      <c r="A472" s="20">
        <v>44032</v>
      </c>
      <c r="B472" s="9">
        <v>200</v>
      </c>
      <c r="C472" t="s">
        <v>27</v>
      </c>
      <c r="D472">
        <f t="shared" si="67"/>
        <v>200</v>
      </c>
      <c r="E472" s="24">
        <f t="shared" si="63"/>
        <v>101.33</v>
      </c>
      <c r="F472" s="24">
        <f t="shared" si="64"/>
        <v>101.3</v>
      </c>
      <c r="G472" s="1">
        <f t="shared" si="65"/>
        <v>43021</v>
      </c>
      <c r="H472" s="1">
        <f t="shared" si="66"/>
        <v>44113</v>
      </c>
      <c r="I472" s="24">
        <f t="shared" si="68"/>
        <v>221.58904109589042</v>
      </c>
      <c r="J472" s="24">
        <f t="shared" si="69"/>
        <v>24051.808219178085</v>
      </c>
      <c r="K472">
        <f>SUM($D$2:D472)</f>
        <v>830</v>
      </c>
      <c r="L472" s="24">
        <f>SUM($J$2:J472)</f>
        <v>-48751.323287671446</v>
      </c>
      <c r="M472" s="24">
        <f t="shared" si="70"/>
        <v>0</v>
      </c>
      <c r="N472" s="24">
        <f t="shared" si="71"/>
        <v>20941.367602404629</v>
      </c>
      <c r="O472" s="24">
        <f>SUM($N$2:N472)</f>
        <v>-50255.510681996544</v>
      </c>
    </row>
    <row r="473" spans="1:15" x14ac:dyDescent="0.25">
      <c r="A473" s="20">
        <v>44043</v>
      </c>
      <c r="B473" s="9">
        <v>530</v>
      </c>
      <c r="C473" t="s">
        <v>28</v>
      </c>
      <c r="D473">
        <f t="shared" si="67"/>
        <v>-530</v>
      </c>
      <c r="E473" s="24">
        <f t="shared" si="63"/>
        <v>101.27</v>
      </c>
      <c r="F473" s="24">
        <f t="shared" si="64"/>
        <v>101.15</v>
      </c>
      <c r="G473" s="1">
        <f t="shared" si="65"/>
        <v>43021</v>
      </c>
      <c r="H473" s="1">
        <f t="shared" si="66"/>
        <v>44113</v>
      </c>
      <c r="I473" s="24">
        <f t="shared" si="68"/>
        <v>223.99999999999997</v>
      </c>
      <c r="J473" s="24">
        <f t="shared" si="69"/>
        <v>-65110.499999999985</v>
      </c>
      <c r="K473">
        <f>SUM($D$2:D473)</f>
        <v>300</v>
      </c>
      <c r="L473" s="24">
        <f>SUM($J$2:J473)</f>
        <v>-113861.82328767143</v>
      </c>
      <c r="M473" s="24">
        <f t="shared" si="70"/>
        <v>0</v>
      </c>
      <c r="N473" s="24">
        <f t="shared" si="71"/>
        <v>-56604.892120410303</v>
      </c>
      <c r="O473" s="24">
        <f>SUM($N$2:N473)</f>
        <v>-106860.40280240684</v>
      </c>
    </row>
    <row r="474" spans="1:15" x14ac:dyDescent="0.25">
      <c r="A474" s="20">
        <v>44043</v>
      </c>
      <c r="B474" s="9">
        <v>350</v>
      </c>
      <c r="C474" t="s">
        <v>27</v>
      </c>
      <c r="D474">
        <f t="shared" si="67"/>
        <v>350</v>
      </c>
      <c r="E474" s="24">
        <f t="shared" si="63"/>
        <v>101.27</v>
      </c>
      <c r="F474" s="24">
        <f t="shared" si="64"/>
        <v>101.15</v>
      </c>
      <c r="G474" s="1">
        <f t="shared" si="65"/>
        <v>43021</v>
      </c>
      <c r="H474" s="1">
        <f t="shared" si="66"/>
        <v>44113</v>
      </c>
      <c r="I474" s="24">
        <f t="shared" si="68"/>
        <v>223.99999999999997</v>
      </c>
      <c r="J474" s="24">
        <f t="shared" si="69"/>
        <v>42955.499999999993</v>
      </c>
      <c r="K474">
        <f>SUM($D$2:D474)</f>
        <v>650</v>
      </c>
      <c r="L474" s="24">
        <f>SUM($J$2:J474)</f>
        <v>-70906.323287671432</v>
      </c>
      <c r="M474" s="24">
        <f t="shared" si="70"/>
        <v>0</v>
      </c>
      <c r="N474" s="24">
        <f t="shared" si="71"/>
        <v>37344.075740138454</v>
      </c>
      <c r="O474" s="24">
        <f>SUM($N$2:N474)</f>
        <v>-69516.327062268392</v>
      </c>
    </row>
    <row r="475" spans="1:15" x14ac:dyDescent="0.25">
      <c r="A475" s="20">
        <v>44053</v>
      </c>
      <c r="B475" s="9">
        <v>100</v>
      </c>
      <c r="C475" t="s">
        <v>27</v>
      </c>
      <c r="D475">
        <f t="shared" si="67"/>
        <v>100</v>
      </c>
      <c r="E475" s="24">
        <f t="shared" si="63"/>
        <v>100.91</v>
      </c>
      <c r="F475" s="24">
        <f t="shared" si="64"/>
        <v>101.13</v>
      </c>
      <c r="G475" s="1">
        <f t="shared" si="65"/>
        <v>43021</v>
      </c>
      <c r="H475" s="1">
        <f t="shared" si="66"/>
        <v>44113</v>
      </c>
      <c r="I475" s="24">
        <f t="shared" si="68"/>
        <v>226.19178082191783</v>
      </c>
      <c r="J475" s="24">
        <f t="shared" si="69"/>
        <v>12528.178082191784</v>
      </c>
      <c r="K475">
        <f>SUM($D$2:D475)</f>
        <v>750</v>
      </c>
      <c r="L475" s="24">
        <f>SUM($J$2:J475)</f>
        <v>-58378.145205479646</v>
      </c>
      <c r="M475" s="24">
        <f t="shared" si="70"/>
        <v>0</v>
      </c>
      <c r="N475" s="24">
        <f t="shared" si="71"/>
        <v>10876.670483443964</v>
      </c>
      <c r="O475" s="24">
        <f>SUM($N$2:N475)</f>
        <v>-58639.656578824426</v>
      </c>
    </row>
    <row r="476" spans="1:15" x14ac:dyDescent="0.25">
      <c r="A476" s="20">
        <v>44054</v>
      </c>
      <c r="B476" s="9">
        <v>390</v>
      </c>
      <c r="C476" t="s">
        <v>28</v>
      </c>
      <c r="D476">
        <f t="shared" si="67"/>
        <v>-390</v>
      </c>
      <c r="E476" s="24">
        <f t="shared" si="63"/>
        <v>101.08</v>
      </c>
      <c r="F476" s="24">
        <f t="shared" si="64"/>
        <v>101.12</v>
      </c>
      <c r="G476" s="1">
        <f t="shared" si="65"/>
        <v>43021</v>
      </c>
      <c r="H476" s="1">
        <f t="shared" si="66"/>
        <v>44113</v>
      </c>
      <c r="I476" s="24">
        <f t="shared" si="68"/>
        <v>226.41095890410958</v>
      </c>
      <c r="J476" s="24">
        <f t="shared" si="69"/>
        <v>-48863.473972602733</v>
      </c>
      <c r="K476">
        <f>SUM($D$2:D476)</f>
        <v>360</v>
      </c>
      <c r="L476" s="24">
        <f>SUM($J$2:J476)</f>
        <v>-107241.61917808239</v>
      </c>
      <c r="M476" s="24">
        <f t="shared" si="70"/>
        <v>0</v>
      </c>
      <c r="N476" s="24">
        <f t="shared" si="71"/>
        <v>-42416.312028081433</v>
      </c>
      <c r="O476" s="24">
        <f>SUM($N$2:N476)</f>
        <v>-101055.96860690587</v>
      </c>
    </row>
    <row r="477" spans="1:15" x14ac:dyDescent="0.25">
      <c r="A477" s="20">
        <v>44056</v>
      </c>
      <c r="B477" s="9">
        <v>250</v>
      </c>
      <c r="C477" t="s">
        <v>28</v>
      </c>
      <c r="D477">
        <f t="shared" si="67"/>
        <v>-250</v>
      </c>
      <c r="E477" s="24">
        <f t="shared" si="63"/>
        <v>101</v>
      </c>
      <c r="F477" s="24">
        <f t="shared" si="64"/>
        <v>101.13</v>
      </c>
      <c r="G477" s="1">
        <f t="shared" si="65"/>
        <v>43021</v>
      </c>
      <c r="H477" s="1">
        <f t="shared" si="66"/>
        <v>44113</v>
      </c>
      <c r="I477" s="24">
        <f t="shared" si="68"/>
        <v>226.84931506849315</v>
      </c>
      <c r="J477" s="24">
        <f t="shared" si="69"/>
        <v>-31429.82876712329</v>
      </c>
      <c r="K477">
        <f>SUM($D$2:D477)</f>
        <v>110</v>
      </c>
      <c r="L477" s="24">
        <f>SUM($J$2:J477)</f>
        <v>-138671.44794520567</v>
      </c>
      <c r="M477" s="24">
        <f t="shared" si="70"/>
        <v>0</v>
      </c>
      <c r="N477" s="24">
        <f t="shared" si="71"/>
        <v>-27275.42983597811</v>
      </c>
      <c r="O477" s="24">
        <f>SUM($N$2:N477)</f>
        <v>-128331.39844288398</v>
      </c>
    </row>
    <row r="478" spans="1:15" x14ac:dyDescent="0.25">
      <c r="A478" s="20">
        <v>44056</v>
      </c>
      <c r="B478" s="9">
        <v>100</v>
      </c>
      <c r="C478" t="s">
        <v>28</v>
      </c>
      <c r="D478">
        <f t="shared" si="67"/>
        <v>-100</v>
      </c>
      <c r="E478" s="24">
        <f t="shared" si="63"/>
        <v>101</v>
      </c>
      <c r="F478" s="24">
        <f t="shared" si="64"/>
        <v>101.13</v>
      </c>
      <c r="G478" s="1">
        <f t="shared" si="65"/>
        <v>43021</v>
      </c>
      <c r="H478" s="1">
        <f t="shared" si="66"/>
        <v>44113</v>
      </c>
      <c r="I478" s="24">
        <f t="shared" si="68"/>
        <v>226.84931506849315</v>
      </c>
      <c r="J478" s="24">
        <f t="shared" si="69"/>
        <v>-12571.931506849316</v>
      </c>
      <c r="K478">
        <f>SUM($D$2:D478)</f>
        <v>10</v>
      </c>
      <c r="L478" s="24">
        <f>SUM($J$2:J478)</f>
        <v>-151243.37945205497</v>
      </c>
      <c r="M478" s="24">
        <f t="shared" si="70"/>
        <v>0</v>
      </c>
      <c r="N478" s="24">
        <f t="shared" si="71"/>
        <v>-10910.171934391243</v>
      </c>
      <c r="O478" s="24">
        <f>SUM($N$2:N478)</f>
        <v>-139241.57037727523</v>
      </c>
    </row>
    <row r="479" spans="1:15" x14ac:dyDescent="0.25">
      <c r="A479" s="20">
        <v>44057</v>
      </c>
      <c r="B479" s="9">
        <v>170</v>
      </c>
      <c r="C479" t="s">
        <v>27</v>
      </c>
      <c r="D479">
        <f t="shared" si="67"/>
        <v>170</v>
      </c>
      <c r="E479" s="24">
        <f t="shared" si="63"/>
        <v>101.19</v>
      </c>
      <c r="F479" s="24">
        <f t="shared" si="64"/>
        <v>101.12</v>
      </c>
      <c r="G479" s="1">
        <f t="shared" si="65"/>
        <v>43021</v>
      </c>
      <c r="H479" s="1">
        <f t="shared" si="66"/>
        <v>44113</v>
      </c>
      <c r="I479" s="24">
        <f t="shared" si="68"/>
        <v>227.06849315068493</v>
      </c>
      <c r="J479" s="24">
        <f t="shared" si="69"/>
        <v>21399.343835616437</v>
      </c>
      <c r="K479">
        <f>SUM($D$2:D479)</f>
        <v>180</v>
      </c>
      <c r="L479" s="24">
        <f>SUM($J$2:J479)</f>
        <v>-129844.03561643853</v>
      </c>
      <c r="M479" s="24">
        <f t="shared" si="70"/>
        <v>0</v>
      </c>
      <c r="N479" s="24">
        <f t="shared" si="71"/>
        <v>18568.232138394702</v>
      </c>
      <c r="O479" s="24">
        <f>SUM($N$2:N479)</f>
        <v>-120673.33823888053</v>
      </c>
    </row>
    <row r="480" spans="1:15" x14ac:dyDescent="0.25">
      <c r="A480" s="20">
        <v>44060</v>
      </c>
      <c r="B480" s="9">
        <v>260</v>
      </c>
      <c r="C480" t="s">
        <v>27</v>
      </c>
      <c r="D480">
        <f t="shared" si="67"/>
        <v>260</v>
      </c>
      <c r="E480" s="24">
        <f t="shared" si="63"/>
        <v>101.2</v>
      </c>
      <c r="F480" s="24">
        <f t="shared" si="64"/>
        <v>101.01</v>
      </c>
      <c r="G480" s="1">
        <f t="shared" si="65"/>
        <v>43021</v>
      </c>
      <c r="H480" s="1">
        <f t="shared" si="66"/>
        <v>44113</v>
      </c>
      <c r="I480" s="24">
        <f t="shared" si="68"/>
        <v>227.72602739726031</v>
      </c>
      <c r="J480" s="24">
        <f t="shared" si="69"/>
        <v>32896.767123287682</v>
      </c>
      <c r="K480">
        <f>SUM($D$2:D480)</f>
        <v>440</v>
      </c>
      <c r="L480" s="24">
        <f>SUM($J$2:J480)</f>
        <v>-96947.268493150856</v>
      </c>
      <c r="M480" s="24">
        <f t="shared" si="70"/>
        <v>0</v>
      </c>
      <c r="N480" s="24">
        <f t="shared" si="71"/>
        <v>28532.830445355179</v>
      </c>
      <c r="O480" s="24">
        <f>SUM($N$2:N480)</f>
        <v>-92140.50779352535</v>
      </c>
    </row>
    <row r="481" spans="1:15" x14ac:dyDescent="0.25">
      <c r="A481" s="20">
        <v>44064</v>
      </c>
      <c r="B481" s="9">
        <v>590</v>
      </c>
      <c r="C481" t="s">
        <v>27</v>
      </c>
      <c r="D481">
        <f t="shared" si="67"/>
        <v>590</v>
      </c>
      <c r="E481" s="24">
        <f t="shared" si="63"/>
        <v>101.18</v>
      </c>
      <c r="F481" s="24">
        <f t="shared" si="64"/>
        <v>101.03</v>
      </c>
      <c r="G481" s="1">
        <f t="shared" si="65"/>
        <v>43021</v>
      </c>
      <c r="H481" s="1">
        <f t="shared" si="66"/>
        <v>44113</v>
      </c>
      <c r="I481" s="24">
        <f t="shared" si="68"/>
        <v>228.60273972602741</v>
      </c>
      <c r="J481" s="24">
        <f t="shared" si="69"/>
        <v>75179.416438356173</v>
      </c>
      <c r="K481">
        <f>SUM($D$2:D481)</f>
        <v>1030</v>
      </c>
      <c r="L481" s="24">
        <f>SUM($J$2:J481)</f>
        <v>-21767.852054794683</v>
      </c>
      <c r="M481" s="24">
        <f t="shared" si="70"/>
        <v>0</v>
      </c>
      <c r="N481" s="24">
        <f t="shared" si="71"/>
        <v>65170.736974085798</v>
      </c>
      <c r="O481" s="24">
        <f>SUM($N$2:N481)</f>
        <v>-26969.770819439553</v>
      </c>
    </row>
    <row r="482" spans="1:15" x14ac:dyDescent="0.25">
      <c r="A482" s="20">
        <v>44064</v>
      </c>
      <c r="B482" s="9">
        <v>420</v>
      </c>
      <c r="C482" t="s">
        <v>28</v>
      </c>
      <c r="D482">
        <f t="shared" si="67"/>
        <v>-420</v>
      </c>
      <c r="E482" s="24">
        <f t="shared" si="63"/>
        <v>101.18</v>
      </c>
      <c r="F482" s="24">
        <f t="shared" si="64"/>
        <v>101.03</v>
      </c>
      <c r="G482" s="1">
        <f t="shared" si="65"/>
        <v>43021</v>
      </c>
      <c r="H482" s="1">
        <f t="shared" si="66"/>
        <v>44113</v>
      </c>
      <c r="I482" s="24">
        <f t="shared" si="68"/>
        <v>228.60273972602741</v>
      </c>
      <c r="J482" s="24">
        <f t="shared" si="69"/>
        <v>-53580.550684931513</v>
      </c>
      <c r="K482">
        <f>SUM($D$2:D482)</f>
        <v>610</v>
      </c>
      <c r="L482" s="24">
        <f>SUM($J$2:J482)</f>
        <v>-75348.402739726196</v>
      </c>
      <c r="M482" s="24">
        <f t="shared" si="70"/>
        <v>0</v>
      </c>
      <c r="N482" s="24">
        <f t="shared" si="71"/>
        <v>-46447.340788785397</v>
      </c>
      <c r="O482" s="24">
        <f>SUM($N$2:N482)</f>
        <v>-73417.11160822495</v>
      </c>
    </row>
    <row r="483" spans="1:15" x14ac:dyDescent="0.25">
      <c r="A483" s="20">
        <v>44069</v>
      </c>
      <c r="B483" s="9">
        <v>500</v>
      </c>
      <c r="C483" t="s">
        <v>28</v>
      </c>
      <c r="D483">
        <f t="shared" si="67"/>
        <v>-500</v>
      </c>
      <c r="E483" s="24">
        <f t="shared" si="63"/>
        <v>101</v>
      </c>
      <c r="F483" s="24">
        <f t="shared" si="64"/>
        <v>100.91</v>
      </c>
      <c r="G483" s="1">
        <f t="shared" si="65"/>
        <v>43021</v>
      </c>
      <c r="H483" s="1">
        <f t="shared" si="66"/>
        <v>44113</v>
      </c>
      <c r="I483" s="24">
        <f t="shared" si="68"/>
        <v>229.69863013698634</v>
      </c>
      <c r="J483" s="24">
        <f t="shared" si="69"/>
        <v>-64394.315068493168</v>
      </c>
      <c r="K483">
        <f>SUM($D$2:D483)</f>
        <v>110</v>
      </c>
      <c r="L483" s="24">
        <f>SUM($J$2:J483)</f>
        <v>-139742.71780821937</v>
      </c>
      <c r="M483" s="24">
        <f t="shared" si="70"/>
        <v>0</v>
      </c>
      <c r="N483" s="24">
        <f t="shared" si="71"/>
        <v>-55783.244255594858</v>
      </c>
      <c r="O483" s="24">
        <f>SUM($N$2:N483)</f>
        <v>-129200.3558638198</v>
      </c>
    </row>
    <row r="484" spans="1:15" x14ac:dyDescent="0.25">
      <c r="A484" s="20">
        <v>44071</v>
      </c>
      <c r="B484" s="9">
        <v>740</v>
      </c>
      <c r="C484" t="s">
        <v>27</v>
      </c>
      <c r="D484">
        <f t="shared" si="67"/>
        <v>740</v>
      </c>
      <c r="E484" s="24">
        <f t="shared" si="63"/>
        <v>100.79</v>
      </c>
      <c r="F484" s="24">
        <f t="shared" si="64"/>
        <v>100.98</v>
      </c>
      <c r="G484" s="1">
        <f t="shared" si="65"/>
        <v>43021</v>
      </c>
      <c r="H484" s="1">
        <f t="shared" si="66"/>
        <v>44113</v>
      </c>
      <c r="I484" s="24">
        <f t="shared" si="68"/>
        <v>230.13698630136986</v>
      </c>
      <c r="J484" s="24">
        <f t="shared" si="69"/>
        <v>95716.769863013687</v>
      </c>
      <c r="K484">
        <f>SUM($D$2:D484)</f>
        <v>850</v>
      </c>
      <c r="L484" s="24">
        <f>SUM($J$2:J484)</f>
        <v>-44025.947945205684</v>
      </c>
      <c r="M484" s="24">
        <f t="shared" si="70"/>
        <v>0</v>
      </c>
      <c r="N484" s="24">
        <f t="shared" si="71"/>
        <v>82894.420110955063</v>
      </c>
      <c r="O484" s="24">
        <f>SUM($N$2:N484)</f>
        <v>-46305.935752864738</v>
      </c>
    </row>
    <row r="485" spans="1:15" x14ac:dyDescent="0.25">
      <c r="A485" s="20">
        <v>44071</v>
      </c>
      <c r="B485" s="9">
        <v>510</v>
      </c>
      <c r="C485" t="s">
        <v>28</v>
      </c>
      <c r="D485">
        <f t="shared" si="67"/>
        <v>-510</v>
      </c>
      <c r="E485" s="24">
        <f t="shared" si="63"/>
        <v>100.79</v>
      </c>
      <c r="F485" s="24">
        <f t="shared" si="64"/>
        <v>100.98</v>
      </c>
      <c r="G485" s="1">
        <f t="shared" si="65"/>
        <v>43021</v>
      </c>
      <c r="H485" s="1">
        <f t="shared" si="66"/>
        <v>44113</v>
      </c>
      <c r="I485" s="24">
        <f t="shared" si="68"/>
        <v>230.13698630136986</v>
      </c>
      <c r="J485" s="24">
        <f t="shared" si="69"/>
        <v>-65870.063013698615</v>
      </c>
      <c r="K485">
        <f>SUM($D$2:D485)</f>
        <v>340</v>
      </c>
      <c r="L485" s="24">
        <f>SUM($J$2:J485)</f>
        <v>-109896.0109589043</v>
      </c>
      <c r="M485" s="24">
        <f t="shared" si="70"/>
        <v>0</v>
      </c>
      <c r="N485" s="24">
        <f t="shared" si="71"/>
        <v>-57046.019041460968</v>
      </c>
      <c r="O485" s="24">
        <f>SUM($N$2:N485)</f>
        <v>-103351.95479432571</v>
      </c>
    </row>
    <row r="486" spans="1:15" x14ac:dyDescent="0.25">
      <c r="A486" s="20">
        <v>44074</v>
      </c>
      <c r="B486" s="9">
        <v>380</v>
      </c>
      <c r="C486" t="s">
        <v>27</v>
      </c>
      <c r="D486">
        <f t="shared" si="67"/>
        <v>380</v>
      </c>
      <c r="E486" s="24">
        <f t="shared" si="63"/>
        <v>100.81</v>
      </c>
      <c r="F486" s="24">
        <f t="shared" si="64"/>
        <v>100.81</v>
      </c>
      <c r="G486" s="1">
        <f t="shared" si="65"/>
        <v>43021</v>
      </c>
      <c r="H486" s="1">
        <f t="shared" si="66"/>
        <v>44113</v>
      </c>
      <c r="I486" s="24">
        <f t="shared" si="68"/>
        <v>230.79452054794518</v>
      </c>
      <c r="J486" s="24">
        <f t="shared" si="69"/>
        <v>49394.117808219169</v>
      </c>
      <c r="K486">
        <f>SUM($D$2:D486)</f>
        <v>720</v>
      </c>
      <c r="L486" s="24">
        <f>SUM($J$2:J486)</f>
        <v>-60501.89315068513</v>
      </c>
      <c r="M486" s="24">
        <f t="shared" si="70"/>
        <v>0</v>
      </c>
      <c r="N486" s="24">
        <f t="shared" si="71"/>
        <v>42759.639188241556</v>
      </c>
      <c r="O486" s="24">
        <f>SUM($N$2:N486)</f>
        <v>-60592.31560608415</v>
      </c>
    </row>
    <row r="487" spans="1:15" x14ac:dyDescent="0.25">
      <c r="A487" s="20">
        <v>44075</v>
      </c>
      <c r="B487" s="9">
        <v>60</v>
      </c>
      <c r="C487" t="s">
        <v>28</v>
      </c>
      <c r="D487">
        <f t="shared" si="67"/>
        <v>-60</v>
      </c>
      <c r="E487" s="24">
        <f t="shared" si="63"/>
        <v>100.79</v>
      </c>
      <c r="F487" s="24">
        <f t="shared" si="64"/>
        <v>100.9</v>
      </c>
      <c r="G487" s="1">
        <f t="shared" si="65"/>
        <v>43021</v>
      </c>
      <c r="H487" s="1">
        <f t="shared" si="66"/>
        <v>44113</v>
      </c>
      <c r="I487" s="24">
        <f t="shared" si="68"/>
        <v>231.01369863013699</v>
      </c>
      <c r="J487" s="24">
        <f t="shared" si="69"/>
        <v>-7806.821917808219</v>
      </c>
      <c r="K487">
        <f>SUM($D$2:D487)</f>
        <v>660</v>
      </c>
      <c r="L487" s="24">
        <f>SUM($J$2:J487)</f>
        <v>-68308.715068493344</v>
      </c>
      <c r="M487" s="24">
        <f t="shared" si="70"/>
        <v>0</v>
      </c>
      <c r="N487" s="24">
        <f t="shared" si="71"/>
        <v>-6757.3059535282537</v>
      </c>
      <c r="O487" s="24">
        <f>SUM($N$2:N487)</f>
        <v>-67349.621559612409</v>
      </c>
    </row>
    <row r="488" spans="1:15" x14ac:dyDescent="0.25">
      <c r="A488" s="20">
        <v>44076</v>
      </c>
      <c r="B488" s="9">
        <v>750</v>
      </c>
      <c r="C488" t="s">
        <v>27</v>
      </c>
      <c r="D488">
        <f t="shared" si="67"/>
        <v>750</v>
      </c>
      <c r="E488" s="24">
        <f t="shared" si="63"/>
        <v>100.94</v>
      </c>
      <c r="F488" s="24">
        <f t="shared" si="64"/>
        <v>100.84</v>
      </c>
      <c r="G488" s="1">
        <f t="shared" si="65"/>
        <v>43021</v>
      </c>
      <c r="H488" s="1">
        <f t="shared" si="66"/>
        <v>44113</v>
      </c>
      <c r="I488" s="24">
        <f t="shared" si="68"/>
        <v>231.23287671232879</v>
      </c>
      <c r="J488" s="24">
        <f t="shared" si="69"/>
        <v>97719.657534246595</v>
      </c>
      <c r="K488">
        <f>SUM($D$2:D488)</f>
        <v>1410</v>
      </c>
      <c r="L488" s="24">
        <f>SUM($J$2:J488)</f>
        <v>29410.942465753251</v>
      </c>
      <c r="M488" s="24">
        <f t="shared" si="70"/>
        <v>0</v>
      </c>
      <c r="N488" s="24">
        <f t="shared" si="71"/>
        <v>84571.056949475402</v>
      </c>
      <c r="O488" s="24">
        <f>SUM($N$2:N488)</f>
        <v>17221.435389862992</v>
      </c>
    </row>
    <row r="489" spans="1:15" x14ac:dyDescent="0.25">
      <c r="A489" s="20">
        <v>44076</v>
      </c>
      <c r="B489" s="9">
        <v>100</v>
      </c>
      <c r="C489" t="s">
        <v>27</v>
      </c>
      <c r="D489">
        <f t="shared" si="67"/>
        <v>100</v>
      </c>
      <c r="E489" s="24">
        <f t="shared" si="63"/>
        <v>100.94</v>
      </c>
      <c r="F489" s="24">
        <f t="shared" si="64"/>
        <v>100.84</v>
      </c>
      <c r="G489" s="1">
        <f t="shared" si="65"/>
        <v>43021</v>
      </c>
      <c r="H489" s="1">
        <f t="shared" si="66"/>
        <v>44113</v>
      </c>
      <c r="I489" s="24">
        <f t="shared" si="68"/>
        <v>231.23287671232879</v>
      </c>
      <c r="J489" s="24">
        <f t="shared" si="69"/>
        <v>13029.28767123288</v>
      </c>
      <c r="K489">
        <f>SUM($D$2:D489)</f>
        <v>1510</v>
      </c>
      <c r="L489" s="24">
        <f>SUM($J$2:J489)</f>
        <v>42440.230136986131</v>
      </c>
      <c r="M489" s="24">
        <f t="shared" si="70"/>
        <v>0</v>
      </c>
      <c r="N489" s="24">
        <f t="shared" si="71"/>
        <v>11276.14092659672</v>
      </c>
      <c r="O489" s="24">
        <f>SUM($N$2:N489)</f>
        <v>28497.576316459712</v>
      </c>
    </row>
    <row r="490" spans="1:15" x14ac:dyDescent="0.25">
      <c r="A490" s="20">
        <v>44077</v>
      </c>
      <c r="B490" s="9">
        <v>400</v>
      </c>
      <c r="C490" t="s">
        <v>28</v>
      </c>
      <c r="D490">
        <f t="shared" si="67"/>
        <v>-400</v>
      </c>
      <c r="E490" s="24">
        <f t="shared" si="63"/>
        <v>100.76</v>
      </c>
      <c r="F490" s="24">
        <f t="shared" si="64"/>
        <v>100.88</v>
      </c>
      <c r="G490" s="1">
        <f t="shared" si="65"/>
        <v>43021</v>
      </c>
      <c r="H490" s="1">
        <f t="shared" si="66"/>
        <v>44113</v>
      </c>
      <c r="I490" s="24">
        <f t="shared" si="68"/>
        <v>231.45205479452056</v>
      </c>
      <c r="J490" s="24">
        <f t="shared" si="69"/>
        <v>-52228.821917808229</v>
      </c>
      <c r="K490">
        <f>SUM($D$2:D490)</f>
        <v>1110</v>
      </c>
      <c r="L490" s="24">
        <f>SUM($J$2:J490)</f>
        <v>-9788.5917808220984</v>
      </c>
      <c r="M490" s="24">
        <f t="shared" si="70"/>
        <v>0</v>
      </c>
      <c r="N490" s="24">
        <f t="shared" si="71"/>
        <v>-45195.017995802191</v>
      </c>
      <c r="O490" s="24">
        <f>SUM($N$2:N490)</f>
        <v>-16697.441679342479</v>
      </c>
    </row>
    <row r="491" spans="1:15" x14ac:dyDescent="0.25">
      <c r="A491" s="20">
        <v>44077</v>
      </c>
      <c r="B491" s="9">
        <v>1000</v>
      </c>
      <c r="C491" t="s">
        <v>28</v>
      </c>
      <c r="D491">
        <f t="shared" si="67"/>
        <v>-1000</v>
      </c>
      <c r="E491" s="24">
        <f t="shared" si="63"/>
        <v>100.76</v>
      </c>
      <c r="F491" s="24">
        <f t="shared" si="64"/>
        <v>100.88</v>
      </c>
      <c r="G491" s="1">
        <f t="shared" si="65"/>
        <v>43021</v>
      </c>
      <c r="H491" s="1">
        <f t="shared" si="66"/>
        <v>44113</v>
      </c>
      <c r="I491" s="24">
        <f t="shared" si="68"/>
        <v>231.45205479452056</v>
      </c>
      <c r="J491" s="24">
        <f t="shared" si="69"/>
        <v>-130572.05479452056</v>
      </c>
      <c r="K491">
        <f>SUM($D$2:D491)</f>
        <v>110</v>
      </c>
      <c r="L491" s="24">
        <f>SUM($J$2:J491)</f>
        <v>-140360.64657534266</v>
      </c>
      <c r="M491" s="24">
        <f t="shared" si="70"/>
        <v>0</v>
      </c>
      <c r="N491" s="24">
        <f t="shared" si="71"/>
        <v>-112987.54498950546</v>
      </c>
      <c r="O491" s="24">
        <f>SUM($N$2:N491)</f>
        <v>-129684.98666884794</v>
      </c>
    </row>
    <row r="492" spans="1:15" x14ac:dyDescent="0.25">
      <c r="A492" s="20">
        <v>44078</v>
      </c>
      <c r="B492" s="9">
        <v>520</v>
      </c>
      <c r="C492" t="s">
        <v>27</v>
      </c>
      <c r="D492">
        <f t="shared" si="67"/>
        <v>520</v>
      </c>
      <c r="E492" s="24">
        <f t="shared" si="63"/>
        <v>100.9</v>
      </c>
      <c r="F492" s="24">
        <f t="shared" si="64"/>
        <v>100.93</v>
      </c>
      <c r="G492" s="1">
        <f t="shared" si="65"/>
        <v>43021</v>
      </c>
      <c r="H492" s="1">
        <f t="shared" si="66"/>
        <v>44113</v>
      </c>
      <c r="I492" s="24">
        <f t="shared" si="68"/>
        <v>231.67123287671234</v>
      </c>
      <c r="J492" s="24">
        <f t="shared" si="69"/>
        <v>68001.04109589041</v>
      </c>
      <c r="K492">
        <f>SUM($D$2:D492)</f>
        <v>630</v>
      </c>
      <c r="L492" s="24">
        <f>SUM($J$2:J492)</f>
        <v>-72359.60547945225</v>
      </c>
      <c r="M492" s="24">
        <f t="shared" si="70"/>
        <v>0</v>
      </c>
      <c r="N492" s="24">
        <f t="shared" si="71"/>
        <v>58835.087979345837</v>
      </c>
      <c r="O492" s="24">
        <f>SUM($N$2:N492)</f>
        <v>-70849.898689502093</v>
      </c>
    </row>
    <row r="493" spans="1:15" x14ac:dyDescent="0.25">
      <c r="A493" s="20">
        <v>44078</v>
      </c>
      <c r="B493" s="9">
        <v>110</v>
      </c>
      <c r="C493" t="s">
        <v>27</v>
      </c>
      <c r="D493">
        <f t="shared" si="67"/>
        <v>110</v>
      </c>
      <c r="E493" s="24">
        <f t="shared" si="63"/>
        <v>100.9</v>
      </c>
      <c r="F493" s="24">
        <f t="shared" si="64"/>
        <v>100.93</v>
      </c>
      <c r="G493" s="1">
        <f t="shared" si="65"/>
        <v>43021</v>
      </c>
      <c r="H493" s="1">
        <f t="shared" si="66"/>
        <v>44113</v>
      </c>
      <c r="I493" s="24">
        <f t="shared" si="68"/>
        <v>231.67123287671234</v>
      </c>
      <c r="J493" s="24">
        <f t="shared" si="69"/>
        <v>14384.835616438357</v>
      </c>
      <c r="K493">
        <f>SUM($D$2:D493)</f>
        <v>740</v>
      </c>
      <c r="L493" s="24">
        <f>SUM($J$2:J493)</f>
        <v>-57974.769863013891</v>
      </c>
      <c r="M493" s="24">
        <f t="shared" si="70"/>
        <v>0</v>
      </c>
      <c r="N493" s="24">
        <f t="shared" si="71"/>
        <v>12445.883995630849</v>
      </c>
      <c r="O493" s="24">
        <f>SUM($N$2:N493)</f>
        <v>-58404.014693871242</v>
      </c>
    </row>
    <row r="494" spans="1:15" x14ac:dyDescent="0.25">
      <c r="A494" s="20">
        <v>44078</v>
      </c>
      <c r="B494" s="9">
        <v>120</v>
      </c>
      <c r="C494" t="s">
        <v>28</v>
      </c>
      <c r="D494">
        <f t="shared" si="67"/>
        <v>-120</v>
      </c>
      <c r="E494" s="24">
        <f t="shared" si="63"/>
        <v>100.9</v>
      </c>
      <c r="F494" s="24">
        <f t="shared" si="64"/>
        <v>100.93</v>
      </c>
      <c r="G494" s="1">
        <f t="shared" si="65"/>
        <v>43021</v>
      </c>
      <c r="H494" s="1">
        <f t="shared" si="66"/>
        <v>44113</v>
      </c>
      <c r="I494" s="24">
        <f t="shared" si="68"/>
        <v>231.67123287671234</v>
      </c>
      <c r="J494" s="24">
        <f t="shared" si="69"/>
        <v>-15688.94794520548</v>
      </c>
      <c r="K494">
        <f>SUM($D$2:D494)</f>
        <v>620</v>
      </c>
      <c r="L494" s="24">
        <f>SUM($J$2:J494)</f>
        <v>-73663.717808219371</v>
      </c>
      <c r="M494" s="24">
        <f t="shared" si="70"/>
        <v>0</v>
      </c>
      <c r="N494" s="24">
        <f t="shared" si="71"/>
        <v>-13574.213244145845</v>
      </c>
      <c r="O494" s="24">
        <f>SUM($N$2:N494)</f>
        <v>-71978.22793801708</v>
      </c>
    </row>
    <row r="495" spans="1:15" x14ac:dyDescent="0.25">
      <c r="A495" s="20">
        <v>44078</v>
      </c>
      <c r="B495" s="9">
        <v>130</v>
      </c>
      <c r="C495" t="s">
        <v>27</v>
      </c>
      <c r="D495">
        <f t="shared" si="67"/>
        <v>130</v>
      </c>
      <c r="E495" s="24">
        <f t="shared" si="63"/>
        <v>100.9</v>
      </c>
      <c r="F495" s="24">
        <f t="shared" si="64"/>
        <v>100.93</v>
      </c>
      <c r="G495" s="1">
        <f t="shared" si="65"/>
        <v>43021</v>
      </c>
      <c r="H495" s="1">
        <f t="shared" si="66"/>
        <v>44113</v>
      </c>
      <c r="I495" s="24">
        <f t="shared" si="68"/>
        <v>231.67123287671234</v>
      </c>
      <c r="J495" s="24">
        <f t="shared" si="69"/>
        <v>17000.260273972603</v>
      </c>
      <c r="K495">
        <f>SUM($D$2:D495)</f>
        <v>750</v>
      </c>
      <c r="L495" s="24">
        <f>SUM($J$2:J495)</f>
        <v>-56663.457534246772</v>
      </c>
      <c r="M495" s="24">
        <f t="shared" si="70"/>
        <v>0</v>
      </c>
      <c r="N495" s="24">
        <f t="shared" si="71"/>
        <v>14708.771994836459</v>
      </c>
      <c r="O495" s="24">
        <f>SUM($N$2:N495)</f>
        <v>-57269.455943180619</v>
      </c>
    </row>
    <row r="496" spans="1:15" x14ac:dyDescent="0.25">
      <c r="A496" s="20">
        <v>44088</v>
      </c>
      <c r="B496" s="9">
        <v>380</v>
      </c>
      <c r="C496" t="s">
        <v>27</v>
      </c>
      <c r="D496">
        <f t="shared" si="67"/>
        <v>380</v>
      </c>
      <c r="E496" s="24">
        <f t="shared" si="63"/>
        <v>100.94</v>
      </c>
      <c r="F496" s="24">
        <f t="shared" si="64"/>
        <v>100.79</v>
      </c>
      <c r="G496" s="1">
        <f t="shared" si="65"/>
        <v>43021</v>
      </c>
      <c r="H496" s="1">
        <f t="shared" si="66"/>
        <v>44113</v>
      </c>
      <c r="I496" s="24">
        <f t="shared" si="68"/>
        <v>233.86301369863014</v>
      </c>
      <c r="J496" s="24">
        <f t="shared" si="69"/>
        <v>50510.745205479456</v>
      </c>
      <c r="K496">
        <f>SUM($D$2:D496)</f>
        <v>1130</v>
      </c>
      <c r="L496" s="24">
        <f>SUM($J$2:J496)</f>
        <v>-6152.7123287673166</v>
      </c>
      <c r="M496" s="24">
        <f t="shared" si="70"/>
        <v>0</v>
      </c>
      <c r="N496" s="24">
        <f t="shared" si="71"/>
        <v>43642.511807934126</v>
      </c>
      <c r="O496" s="24">
        <f>SUM($N$2:N496)</f>
        <v>-13626.944135246493</v>
      </c>
    </row>
    <row r="497" spans="1:15" x14ac:dyDescent="0.25">
      <c r="A497" s="20">
        <v>44092</v>
      </c>
      <c r="B497" s="9">
        <v>650</v>
      </c>
      <c r="C497" t="s">
        <v>28</v>
      </c>
      <c r="D497">
        <f t="shared" si="67"/>
        <v>-650</v>
      </c>
      <c r="E497" s="24">
        <f t="shared" si="63"/>
        <v>100.88</v>
      </c>
      <c r="F497" s="24">
        <f t="shared" si="64"/>
        <v>100.74</v>
      </c>
      <c r="G497" s="1">
        <f t="shared" si="65"/>
        <v>43021</v>
      </c>
      <c r="H497" s="1">
        <f t="shared" si="66"/>
        <v>44113</v>
      </c>
      <c r="I497" s="24">
        <f t="shared" si="68"/>
        <v>234.73972602739727</v>
      </c>
      <c r="J497" s="24">
        <f t="shared" si="69"/>
        <v>-87099.821917808236</v>
      </c>
      <c r="K497">
        <f>SUM($D$2:D497)</f>
        <v>480</v>
      </c>
      <c r="L497" s="24">
        <f>SUM($J$2:J497)</f>
        <v>-93252.534246575553</v>
      </c>
      <c r="M497" s="24">
        <f t="shared" si="70"/>
        <v>0</v>
      </c>
      <c r="N497" s="24">
        <f t="shared" si="71"/>
        <v>-75215.141347165176</v>
      </c>
      <c r="O497" s="24">
        <f>SUM($N$2:N497)</f>
        <v>-88842.085482411669</v>
      </c>
    </row>
    <row r="498" spans="1:15" x14ac:dyDescent="0.25">
      <c r="A498" s="20">
        <v>44092</v>
      </c>
      <c r="B498" s="9">
        <v>360</v>
      </c>
      <c r="C498" t="s">
        <v>27</v>
      </c>
      <c r="D498">
        <f t="shared" si="67"/>
        <v>360</v>
      </c>
      <c r="E498" s="24">
        <f t="shared" si="63"/>
        <v>100.88</v>
      </c>
      <c r="F498" s="24">
        <f t="shared" si="64"/>
        <v>100.74</v>
      </c>
      <c r="G498" s="1">
        <f t="shared" si="65"/>
        <v>43021</v>
      </c>
      <c r="H498" s="1">
        <f t="shared" si="66"/>
        <v>44113</v>
      </c>
      <c r="I498" s="24">
        <f t="shared" si="68"/>
        <v>234.73972602739727</v>
      </c>
      <c r="J498" s="24">
        <f t="shared" si="69"/>
        <v>48189.501369863021</v>
      </c>
      <c r="K498">
        <f>SUM($D$2:D498)</f>
        <v>840</v>
      </c>
      <c r="L498" s="24">
        <f>SUM($J$2:J498)</f>
        <v>-45063.032876712532</v>
      </c>
      <c r="M498" s="24">
        <f t="shared" si="70"/>
        <v>0</v>
      </c>
      <c r="N498" s="24">
        <f t="shared" si="71"/>
        <v>41614.093773968823</v>
      </c>
      <c r="O498" s="24">
        <f>SUM($N$2:N498)</f>
        <v>-47227.991708442845</v>
      </c>
    </row>
    <row r="499" spans="1:15" x14ac:dyDescent="0.25">
      <c r="A499" s="20">
        <v>44097</v>
      </c>
      <c r="B499" s="9">
        <v>440</v>
      </c>
      <c r="C499" t="s">
        <v>27</v>
      </c>
      <c r="D499">
        <f t="shared" si="67"/>
        <v>440</v>
      </c>
      <c r="E499" s="24">
        <f t="shared" si="63"/>
        <v>100.75</v>
      </c>
      <c r="F499" s="24">
        <f t="shared" si="64"/>
        <v>100.82</v>
      </c>
      <c r="G499" s="1">
        <f t="shared" si="65"/>
        <v>43021</v>
      </c>
      <c r="H499" s="1">
        <f t="shared" si="66"/>
        <v>44113</v>
      </c>
      <c r="I499" s="24">
        <f t="shared" si="68"/>
        <v>235.83561643835617</v>
      </c>
      <c r="J499" s="24">
        <f t="shared" si="69"/>
        <v>59437.671232876717</v>
      </c>
      <c r="K499">
        <f>SUM($D$2:D499)</f>
        <v>1280</v>
      </c>
      <c r="L499" s="24">
        <f>SUM($J$2:J499)</f>
        <v>14374.638356164185</v>
      </c>
      <c r="M499" s="24">
        <f t="shared" si="70"/>
        <v>0</v>
      </c>
      <c r="N499" s="24">
        <f t="shared" si="71"/>
        <v>51292.321145409071</v>
      </c>
      <c r="O499" s="24">
        <f>SUM($N$2:N499)</f>
        <v>4064.3294369662253</v>
      </c>
    </row>
    <row r="500" spans="1:15" x14ac:dyDescent="0.25">
      <c r="A500" s="20">
        <v>44099</v>
      </c>
      <c r="B500" s="9">
        <v>1100</v>
      </c>
      <c r="C500" t="s">
        <v>28</v>
      </c>
      <c r="D500">
        <f t="shared" si="67"/>
        <v>-1100</v>
      </c>
      <c r="E500" s="24">
        <f t="shared" si="63"/>
        <v>100.75</v>
      </c>
      <c r="F500" s="24">
        <f t="shared" si="64"/>
        <v>100.75</v>
      </c>
      <c r="G500" s="1">
        <f t="shared" si="65"/>
        <v>43021</v>
      </c>
      <c r="H500" s="1">
        <f t="shared" si="66"/>
        <v>44113</v>
      </c>
      <c r="I500" s="24">
        <f t="shared" si="68"/>
        <v>236.27397260273975</v>
      </c>
      <c r="J500" s="24">
        <f t="shared" si="69"/>
        <v>-149076.36986301371</v>
      </c>
      <c r="K500">
        <f>SUM($D$2:D500)</f>
        <v>180</v>
      </c>
      <c r="L500" s="24">
        <f>SUM($J$2:J500)</f>
        <v>-134701.73150684952</v>
      </c>
      <c r="M500" s="24">
        <f t="shared" si="70"/>
        <v>0</v>
      </c>
      <c r="N500" s="24">
        <f t="shared" si="71"/>
        <v>-128611.67649923585</v>
      </c>
      <c r="O500" s="24">
        <f>SUM($N$2:N500)</f>
        <v>-124547.34706226963</v>
      </c>
    </row>
    <row r="501" spans="1:15" x14ac:dyDescent="0.25">
      <c r="A501" s="20">
        <v>44106</v>
      </c>
      <c r="B501" s="9">
        <v>280</v>
      </c>
      <c r="C501" t="s">
        <v>27</v>
      </c>
      <c r="D501">
        <f t="shared" si="67"/>
        <v>280</v>
      </c>
      <c r="E501" s="24">
        <f t="shared" si="63"/>
        <v>100.66</v>
      </c>
      <c r="F501" s="24">
        <f t="shared" si="64"/>
        <v>100.7</v>
      </c>
      <c r="G501" s="1">
        <f t="shared" si="65"/>
        <v>43021</v>
      </c>
      <c r="H501" s="1">
        <f t="shared" si="66"/>
        <v>44113</v>
      </c>
      <c r="I501" s="24">
        <f t="shared" si="68"/>
        <v>237.80821917808217</v>
      </c>
      <c r="J501" s="24">
        <f t="shared" si="69"/>
        <v>38401.501369863006</v>
      </c>
      <c r="K501">
        <f>SUM($D$2:D501)</f>
        <v>460</v>
      </c>
      <c r="L501" s="24">
        <f>SUM($J$2:J501)</f>
        <v>-96300.230136986516</v>
      </c>
      <c r="M501" s="24">
        <f t="shared" si="70"/>
        <v>0</v>
      </c>
      <c r="N501" s="24">
        <f t="shared" si="71"/>
        <v>33098.123840923625</v>
      </c>
      <c r="O501" s="24">
        <f>SUM($N$2:N501)</f>
        <v>-91449.223221346008</v>
      </c>
    </row>
    <row r="502" spans="1:15" x14ac:dyDescent="0.25">
      <c r="A502" s="20">
        <v>44106</v>
      </c>
      <c r="B502" s="9">
        <v>260</v>
      </c>
      <c r="C502" t="s">
        <v>27</v>
      </c>
      <c r="D502">
        <f t="shared" si="67"/>
        <v>260</v>
      </c>
      <c r="E502" s="24">
        <f t="shared" si="63"/>
        <v>100.66</v>
      </c>
      <c r="F502" s="24">
        <f t="shared" si="64"/>
        <v>100.7</v>
      </c>
      <c r="G502" s="1">
        <f t="shared" si="65"/>
        <v>43021</v>
      </c>
      <c r="H502" s="1">
        <f t="shared" si="66"/>
        <v>44113</v>
      </c>
      <c r="I502" s="24">
        <f t="shared" si="68"/>
        <v>237.80821917808217</v>
      </c>
      <c r="J502" s="24">
        <f t="shared" si="69"/>
        <v>35658.536986301362</v>
      </c>
      <c r="K502">
        <f>SUM($D$2:D502)</f>
        <v>720</v>
      </c>
      <c r="L502" s="24">
        <f>SUM($J$2:J502)</f>
        <v>-60641.693150685154</v>
      </c>
      <c r="M502" s="24">
        <f t="shared" si="70"/>
        <v>0</v>
      </c>
      <c r="N502" s="24">
        <f t="shared" si="71"/>
        <v>30733.972138000507</v>
      </c>
      <c r="O502" s="24">
        <f>SUM($N$2:N502)</f>
        <v>-60715.251083345502</v>
      </c>
    </row>
    <row r="503" spans="1:15" x14ac:dyDescent="0.25">
      <c r="A503" s="20">
        <v>44106</v>
      </c>
      <c r="B503" s="9">
        <v>160</v>
      </c>
      <c r="C503" t="s">
        <v>28</v>
      </c>
      <c r="D503">
        <f t="shared" si="67"/>
        <v>-160</v>
      </c>
      <c r="E503" s="24">
        <f t="shared" si="63"/>
        <v>100.66</v>
      </c>
      <c r="F503" s="24">
        <f t="shared" si="64"/>
        <v>100.7</v>
      </c>
      <c r="G503" s="1">
        <f t="shared" si="65"/>
        <v>43021</v>
      </c>
      <c r="H503" s="1">
        <f t="shared" si="66"/>
        <v>44113</v>
      </c>
      <c r="I503" s="24">
        <f t="shared" si="68"/>
        <v>237.80821917808217</v>
      </c>
      <c r="J503" s="24">
        <f t="shared" si="69"/>
        <v>-21937.315068493146</v>
      </c>
      <c r="K503">
        <f>SUM($D$2:D503)</f>
        <v>560</v>
      </c>
      <c r="L503" s="24">
        <f>SUM($J$2:J503)</f>
        <v>-82579.0082191783</v>
      </c>
      <c r="M503" s="24">
        <f t="shared" si="70"/>
        <v>0</v>
      </c>
      <c r="N503" s="24">
        <f t="shared" si="71"/>
        <v>-18907.697485082372</v>
      </c>
      <c r="O503" s="24">
        <f>SUM($N$2:N503)</f>
        <v>-79622.948568427877</v>
      </c>
    </row>
    <row r="504" spans="1:15" x14ac:dyDescent="0.25">
      <c r="A504" s="20">
        <v>44106</v>
      </c>
      <c r="B504" s="9">
        <v>410</v>
      </c>
      <c r="C504" t="s">
        <v>28</v>
      </c>
      <c r="D504">
        <f t="shared" si="67"/>
        <v>-410</v>
      </c>
      <c r="E504" s="24">
        <f t="shared" si="63"/>
        <v>100.66</v>
      </c>
      <c r="F504" s="24">
        <f t="shared" si="64"/>
        <v>100.7</v>
      </c>
      <c r="G504" s="1">
        <f t="shared" si="65"/>
        <v>43021</v>
      </c>
      <c r="H504" s="1">
        <f t="shared" si="66"/>
        <v>44113</v>
      </c>
      <c r="I504" s="24">
        <f t="shared" si="68"/>
        <v>237.80821917808217</v>
      </c>
      <c r="J504" s="24">
        <f t="shared" si="69"/>
        <v>-56214.369863013679</v>
      </c>
      <c r="K504">
        <f>SUM($D$2:D504)</f>
        <v>150</v>
      </c>
      <c r="L504" s="24">
        <f>SUM($J$2:J504)</f>
        <v>-138793.37808219198</v>
      </c>
      <c r="M504" s="24">
        <f t="shared" si="70"/>
        <v>0</v>
      </c>
      <c r="N504" s="24">
        <f t="shared" si="71"/>
        <v>-48450.974805523569</v>
      </c>
      <c r="O504" s="24">
        <f>SUM($N$2:N504)</f>
        <v>-128073.92337395145</v>
      </c>
    </row>
    <row r="505" spans="1:15" x14ac:dyDescent="0.25">
      <c r="A505" s="20">
        <v>44113</v>
      </c>
      <c r="B505" s="9">
        <v>0</v>
      </c>
      <c r="D505">
        <f t="shared" si="67"/>
        <v>0</v>
      </c>
      <c r="E505" s="24">
        <f t="shared" si="63"/>
        <v>100.6</v>
      </c>
      <c r="F505" s="24">
        <f t="shared" si="64"/>
        <v>100.6</v>
      </c>
      <c r="G505" s="1">
        <f t="shared" si="65"/>
        <v>43021</v>
      </c>
      <c r="H505" s="1">
        <f t="shared" si="66"/>
        <v>44113</v>
      </c>
      <c r="I505" s="24">
        <f t="shared" si="68"/>
        <v>239.34246575342465</v>
      </c>
      <c r="J505" s="24">
        <f t="shared" si="69"/>
        <v>0</v>
      </c>
      <c r="K505">
        <f>SUM($D$2:D505)</f>
        <v>150</v>
      </c>
      <c r="L505" s="24">
        <f>SUM($J$2:J505)</f>
        <v>-138793.37808219198</v>
      </c>
      <c r="M505" s="24">
        <f t="shared" si="70"/>
        <v>35901.369863013701</v>
      </c>
      <c r="N505" s="24">
        <f t="shared" si="71"/>
        <v>0</v>
      </c>
      <c r="O505" s="24">
        <f>SUM($N$2:N505)</f>
        <v>-128073.92337395145</v>
      </c>
    </row>
    <row r="506" spans="1:15" x14ac:dyDescent="0.25">
      <c r="A506" s="20">
        <v>44118</v>
      </c>
      <c r="B506" s="9">
        <v>340</v>
      </c>
      <c r="C506" t="s">
        <v>27</v>
      </c>
      <c r="D506">
        <f t="shared" si="67"/>
        <v>340</v>
      </c>
      <c r="E506" s="24">
        <f t="shared" si="63"/>
        <v>100.48</v>
      </c>
      <c r="F506" s="24">
        <f t="shared" si="64"/>
        <v>100.5</v>
      </c>
      <c r="G506" s="1">
        <f t="shared" si="65"/>
        <v>43021</v>
      </c>
      <c r="H506" s="1">
        <f t="shared" si="66"/>
        <v>44173</v>
      </c>
      <c r="I506" s="24">
        <f t="shared" si="68"/>
        <v>240.43835616438358</v>
      </c>
      <c r="J506" s="24">
        <f t="shared" si="69"/>
        <v>47585.841095890421</v>
      </c>
      <c r="K506">
        <f>SUM($D$2:D506)</f>
        <v>490</v>
      </c>
      <c r="L506" s="24">
        <f>SUM($J$2:J506)</f>
        <v>-91207.536986301566</v>
      </c>
      <c r="M506" s="24">
        <f t="shared" si="70"/>
        <v>0</v>
      </c>
      <c r="N506" s="24">
        <f t="shared" si="71"/>
        <v>40946.714709857624</v>
      </c>
      <c r="O506" s="24">
        <f>SUM($N$2:N506)</f>
        <v>-87127.208664093821</v>
      </c>
    </row>
    <row r="507" spans="1:15" x14ac:dyDescent="0.25">
      <c r="A507" s="20">
        <v>44120</v>
      </c>
      <c r="B507" s="9">
        <v>370</v>
      </c>
      <c r="C507" t="s">
        <v>28</v>
      </c>
      <c r="D507">
        <f t="shared" si="67"/>
        <v>-370</v>
      </c>
      <c r="E507" s="24">
        <f t="shared" si="63"/>
        <v>100.56</v>
      </c>
      <c r="F507" s="24">
        <f t="shared" si="64"/>
        <v>100.48</v>
      </c>
      <c r="G507" s="1">
        <f t="shared" si="65"/>
        <v>43021</v>
      </c>
      <c r="H507" s="1">
        <f t="shared" si="66"/>
        <v>44173</v>
      </c>
      <c r="I507" s="24">
        <f t="shared" si="68"/>
        <v>240.87671232876713</v>
      </c>
      <c r="J507" s="24">
        <f t="shared" si="69"/>
        <v>-51946.783561643839</v>
      </c>
      <c r="K507">
        <f>SUM($D$2:D507)</f>
        <v>120</v>
      </c>
      <c r="L507" s="24">
        <f>SUM($J$2:J507)</f>
        <v>-143154.32054794539</v>
      </c>
      <c r="M507" s="24">
        <f t="shared" si="70"/>
        <v>0</v>
      </c>
      <c r="N507" s="24">
        <f t="shared" si="71"/>
        <v>-44686.979233401653</v>
      </c>
      <c r="O507" s="24">
        <f>SUM($N$2:N507)</f>
        <v>-131814.18789749546</v>
      </c>
    </row>
    <row r="508" spans="1:15" x14ac:dyDescent="0.25">
      <c r="A508" s="21">
        <v>44124</v>
      </c>
      <c r="B508" s="9">
        <v>120</v>
      </c>
      <c r="C508" t="s">
        <v>28</v>
      </c>
      <c r="D508">
        <f t="shared" si="67"/>
        <v>-120</v>
      </c>
      <c r="E508" s="24">
        <f t="shared" si="63"/>
        <v>100.38</v>
      </c>
      <c r="F508" s="24">
        <f t="shared" si="64"/>
        <v>100.43</v>
      </c>
      <c r="G508" s="1">
        <f t="shared" si="65"/>
        <v>43021</v>
      </c>
      <c r="H508" s="1">
        <f t="shared" si="66"/>
        <v>44173</v>
      </c>
      <c r="I508" s="24">
        <f t="shared" si="68"/>
        <v>241.75342465753425</v>
      </c>
      <c r="J508" s="24">
        <f t="shared" si="69"/>
        <v>-16958.810958904109</v>
      </c>
      <c r="K508">
        <f>SUM($D$2:D508)</f>
        <v>0</v>
      </c>
      <c r="L508" s="24">
        <f>SUM($J$2:J508)</f>
        <v>-160113.13150684949</v>
      </c>
      <c r="M508" s="24">
        <f t="shared" si="70"/>
        <v>0</v>
      </c>
      <c r="N508" s="24">
        <f t="shared" si="71"/>
        <v>-14580.74725068113</v>
      </c>
      <c r="O508" s="24">
        <f>SUM($N$2:N508)</f>
        <v>-146394.93514817659</v>
      </c>
    </row>
    <row r="509" spans="1:15" x14ac:dyDescent="0.25">
      <c r="A509" s="20">
        <v>44173</v>
      </c>
      <c r="B509" s="10">
        <v>0</v>
      </c>
      <c r="D509">
        <f t="shared" si="67"/>
        <v>0</v>
      </c>
      <c r="E509" s="24">
        <v>0</v>
      </c>
      <c r="F509" s="24">
        <v>0</v>
      </c>
      <c r="G509" s="1">
        <f t="shared" si="65"/>
        <v>43021</v>
      </c>
      <c r="H509" s="1">
        <f t="shared" si="66"/>
        <v>44173</v>
      </c>
      <c r="I509" s="24">
        <f t="shared" si="68"/>
        <v>252.49315068493149</v>
      </c>
      <c r="J509" s="24">
        <f t="shared" si="69"/>
        <v>0</v>
      </c>
      <c r="K509">
        <f>SUM($D$2:D509)</f>
        <v>0</v>
      </c>
      <c r="L509" s="24">
        <f>SUM($J$2:J509)</f>
        <v>-160113.13150684949</v>
      </c>
      <c r="M509" s="24">
        <f t="shared" si="70"/>
        <v>0</v>
      </c>
      <c r="N509" s="24">
        <f t="shared" si="71"/>
        <v>0</v>
      </c>
      <c r="O509" s="24">
        <f>SUM($N$2:N509)</f>
        <v>-146394.93514817659</v>
      </c>
    </row>
    <row r="510" spans="1:15" x14ac:dyDescent="0.25">
      <c r="A5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4"/>
  <sheetViews>
    <sheetView workbookViewId="0">
      <selection activeCell="G30" sqref="G30"/>
    </sheetView>
  </sheetViews>
  <sheetFormatPr defaultRowHeight="15" x14ac:dyDescent="0.25"/>
  <cols>
    <col min="1" max="1" width="17.28515625" customWidth="1"/>
    <col min="2" max="2" width="32" customWidth="1"/>
    <col min="3" max="3" width="4.5703125" customWidth="1"/>
    <col min="4" max="5" width="5" customWidth="1"/>
    <col min="6" max="6" width="5.7109375" customWidth="1"/>
    <col min="7" max="8" width="4.85546875" customWidth="1"/>
    <col min="9" max="9" width="3.7109375" customWidth="1"/>
    <col min="10" max="10" width="4.140625" customWidth="1"/>
    <col min="11" max="11" width="4.7109375" customWidth="1"/>
    <col min="12" max="12" width="5" customWidth="1"/>
    <col min="13" max="13" width="5.7109375" customWidth="1"/>
    <col min="14" max="14" width="11.85546875" bestFit="1" customWidth="1"/>
  </cols>
  <sheetData>
    <row r="3" spans="1:2" x14ac:dyDescent="0.25">
      <c r="A3" s="11" t="s">
        <v>30</v>
      </c>
      <c r="B3" t="s">
        <v>32</v>
      </c>
    </row>
    <row r="4" spans="1:2" x14ac:dyDescent="0.25">
      <c r="A4" s="12">
        <v>43021</v>
      </c>
      <c r="B4" s="13">
        <v>380</v>
      </c>
    </row>
    <row r="5" spans="1:2" x14ac:dyDescent="0.25">
      <c r="A5" s="12">
        <v>43026</v>
      </c>
      <c r="B5" s="13">
        <v>380</v>
      </c>
    </row>
    <row r="6" spans="1:2" x14ac:dyDescent="0.25">
      <c r="A6" s="12">
        <v>43027</v>
      </c>
      <c r="B6" s="13">
        <v>570</v>
      </c>
    </row>
    <row r="7" spans="1:2" x14ac:dyDescent="0.25">
      <c r="A7" s="12">
        <v>43028</v>
      </c>
      <c r="B7" s="13">
        <v>-1030</v>
      </c>
    </row>
    <row r="8" spans="1:2" x14ac:dyDescent="0.25">
      <c r="A8" s="12">
        <v>43031</v>
      </c>
      <c r="B8" s="13">
        <v>230</v>
      </c>
    </row>
    <row r="9" spans="1:2" x14ac:dyDescent="0.25">
      <c r="A9" s="12">
        <v>43032</v>
      </c>
      <c r="B9" s="13">
        <v>20</v>
      </c>
    </row>
    <row r="10" spans="1:2" x14ac:dyDescent="0.25">
      <c r="A10" s="12">
        <v>43035</v>
      </c>
      <c r="B10" s="13">
        <v>-10</v>
      </c>
    </row>
    <row r="11" spans="1:2" x14ac:dyDescent="0.25">
      <c r="A11" s="12">
        <v>43041</v>
      </c>
      <c r="B11" s="13">
        <v>700</v>
      </c>
    </row>
    <row r="12" spans="1:2" x14ac:dyDescent="0.25">
      <c r="A12" s="12">
        <v>43042</v>
      </c>
      <c r="B12" s="13">
        <v>-800</v>
      </c>
    </row>
    <row r="13" spans="1:2" x14ac:dyDescent="0.25">
      <c r="A13" s="12">
        <v>43046</v>
      </c>
      <c r="B13" s="13">
        <v>240</v>
      </c>
    </row>
    <row r="14" spans="1:2" x14ac:dyDescent="0.25">
      <c r="A14" s="12">
        <v>43049</v>
      </c>
      <c r="B14" s="13">
        <v>980</v>
      </c>
    </row>
    <row r="15" spans="1:2" x14ac:dyDescent="0.25">
      <c r="A15" s="12">
        <v>43053</v>
      </c>
      <c r="B15" s="13">
        <v>-620</v>
      </c>
    </row>
    <row r="16" spans="1:2" x14ac:dyDescent="0.25">
      <c r="A16" s="12">
        <v>43055</v>
      </c>
      <c r="B16" s="13">
        <v>-920</v>
      </c>
    </row>
    <row r="17" spans="1:2" x14ac:dyDescent="0.25">
      <c r="A17" s="12">
        <v>43056</v>
      </c>
      <c r="B17" s="13">
        <v>250</v>
      </c>
    </row>
    <row r="18" spans="1:2" x14ac:dyDescent="0.25">
      <c r="A18" s="12">
        <v>43061</v>
      </c>
      <c r="B18" s="13">
        <v>550</v>
      </c>
    </row>
    <row r="19" spans="1:2" x14ac:dyDescent="0.25">
      <c r="A19" s="12">
        <v>43069</v>
      </c>
      <c r="B19" s="13">
        <v>740</v>
      </c>
    </row>
    <row r="20" spans="1:2" x14ac:dyDescent="0.25">
      <c r="A20" s="12">
        <v>43070</v>
      </c>
      <c r="B20" s="13">
        <v>-1110</v>
      </c>
    </row>
    <row r="21" spans="1:2" x14ac:dyDescent="0.25">
      <c r="A21" s="12">
        <v>43073</v>
      </c>
      <c r="B21" s="13">
        <v>-520</v>
      </c>
    </row>
    <row r="22" spans="1:2" x14ac:dyDescent="0.25">
      <c r="A22" s="12">
        <v>43077</v>
      </c>
      <c r="B22" s="13">
        <v>690</v>
      </c>
    </row>
    <row r="23" spans="1:2" x14ac:dyDescent="0.25">
      <c r="A23" s="12">
        <v>43080</v>
      </c>
      <c r="B23" s="13">
        <v>60</v>
      </c>
    </row>
    <row r="24" spans="1:2" x14ac:dyDescent="0.25">
      <c r="A24" s="12">
        <v>43081</v>
      </c>
      <c r="B24" s="13">
        <v>-320</v>
      </c>
    </row>
    <row r="25" spans="1:2" x14ac:dyDescent="0.25">
      <c r="A25" s="12">
        <v>43083</v>
      </c>
      <c r="B25" s="13">
        <v>410</v>
      </c>
    </row>
    <row r="26" spans="1:2" x14ac:dyDescent="0.25">
      <c r="A26" s="12">
        <v>43084</v>
      </c>
      <c r="B26" s="13">
        <v>-640</v>
      </c>
    </row>
    <row r="27" spans="1:2" x14ac:dyDescent="0.25">
      <c r="A27" s="12">
        <v>43091</v>
      </c>
      <c r="B27" s="13">
        <v>510</v>
      </c>
    </row>
    <row r="28" spans="1:2" x14ac:dyDescent="0.25">
      <c r="A28" s="12">
        <v>43095</v>
      </c>
      <c r="B28" s="13">
        <v>40</v>
      </c>
    </row>
    <row r="29" spans="1:2" x14ac:dyDescent="0.25">
      <c r="A29" s="12">
        <v>43098</v>
      </c>
      <c r="B29" s="13">
        <v>-700</v>
      </c>
    </row>
    <row r="30" spans="1:2" x14ac:dyDescent="0.25">
      <c r="A30" s="12">
        <v>43103</v>
      </c>
      <c r="B30" s="13">
        <v>540</v>
      </c>
    </row>
    <row r="31" spans="1:2" x14ac:dyDescent="0.25">
      <c r="A31" s="12">
        <v>43105</v>
      </c>
      <c r="B31" s="13">
        <v>-620</v>
      </c>
    </row>
    <row r="32" spans="1:2" x14ac:dyDescent="0.25">
      <c r="A32" s="12">
        <v>43112</v>
      </c>
      <c r="B32" s="13">
        <v>460</v>
      </c>
    </row>
    <row r="33" spans="1:2" x14ac:dyDescent="0.25">
      <c r="A33" s="12">
        <v>43123</v>
      </c>
      <c r="B33" s="13">
        <v>-290</v>
      </c>
    </row>
    <row r="34" spans="1:2" x14ac:dyDescent="0.25">
      <c r="A34" s="12">
        <v>43124</v>
      </c>
      <c r="B34" s="13">
        <v>390</v>
      </c>
    </row>
    <row r="35" spans="1:2" x14ac:dyDescent="0.25">
      <c r="A35" s="12">
        <v>43125</v>
      </c>
      <c r="B35" s="13">
        <v>200</v>
      </c>
    </row>
    <row r="36" spans="1:2" x14ac:dyDescent="0.25">
      <c r="A36" s="12">
        <v>43126</v>
      </c>
      <c r="B36" s="13">
        <v>-750</v>
      </c>
    </row>
    <row r="37" spans="1:2" x14ac:dyDescent="0.25">
      <c r="A37" s="12">
        <v>43132</v>
      </c>
      <c r="B37" s="13">
        <v>450</v>
      </c>
    </row>
    <row r="38" spans="1:2" x14ac:dyDescent="0.25">
      <c r="A38" s="12">
        <v>43140</v>
      </c>
      <c r="B38" s="13">
        <v>-40</v>
      </c>
    </row>
    <row r="39" spans="1:2" x14ac:dyDescent="0.25">
      <c r="A39" s="12">
        <v>43146</v>
      </c>
      <c r="B39" s="13">
        <v>-220</v>
      </c>
    </row>
    <row r="40" spans="1:2" x14ac:dyDescent="0.25">
      <c r="A40" s="12">
        <v>43147</v>
      </c>
      <c r="B40" s="13">
        <v>30</v>
      </c>
    </row>
    <row r="41" spans="1:2" x14ac:dyDescent="0.25">
      <c r="A41" s="12">
        <v>43152</v>
      </c>
      <c r="B41" s="13">
        <v>80</v>
      </c>
    </row>
    <row r="42" spans="1:2" x14ac:dyDescent="0.25">
      <c r="A42" s="12">
        <v>43153</v>
      </c>
      <c r="B42" s="13">
        <v>-90</v>
      </c>
    </row>
    <row r="43" spans="1:2" x14ac:dyDescent="0.25">
      <c r="A43" s="12">
        <v>43161</v>
      </c>
      <c r="B43" s="13">
        <v>960</v>
      </c>
    </row>
    <row r="44" spans="1:2" x14ac:dyDescent="0.25">
      <c r="A44" s="12">
        <v>43164</v>
      </c>
      <c r="B44" s="13">
        <v>-430</v>
      </c>
    </row>
    <row r="45" spans="1:2" x14ac:dyDescent="0.25">
      <c r="A45" s="12">
        <v>43166</v>
      </c>
      <c r="B45" s="13">
        <v>-230</v>
      </c>
    </row>
    <row r="46" spans="1:2" x14ac:dyDescent="0.25">
      <c r="A46" s="12">
        <v>43168</v>
      </c>
      <c r="B46" s="13">
        <v>200</v>
      </c>
    </row>
    <row r="47" spans="1:2" x14ac:dyDescent="0.25">
      <c r="A47" s="12">
        <v>43172</v>
      </c>
      <c r="B47" s="13">
        <v>-500</v>
      </c>
    </row>
    <row r="48" spans="1:2" x14ac:dyDescent="0.25">
      <c r="A48" s="12">
        <v>43173</v>
      </c>
      <c r="B48" s="13">
        <v>500</v>
      </c>
    </row>
    <row r="49" spans="1:2" x14ac:dyDescent="0.25">
      <c r="A49" s="12">
        <v>43174</v>
      </c>
      <c r="B49" s="13">
        <v>-160</v>
      </c>
    </row>
    <row r="50" spans="1:2" x14ac:dyDescent="0.25">
      <c r="A50" s="12">
        <v>43175</v>
      </c>
      <c r="B50" s="13">
        <v>290</v>
      </c>
    </row>
    <row r="51" spans="1:2" x14ac:dyDescent="0.25">
      <c r="A51" s="12">
        <v>43178</v>
      </c>
      <c r="B51" s="13">
        <v>-290</v>
      </c>
    </row>
    <row r="52" spans="1:2" x14ac:dyDescent="0.25">
      <c r="A52" s="12">
        <v>43179</v>
      </c>
      <c r="B52" s="13">
        <v>-380</v>
      </c>
    </row>
    <row r="53" spans="1:2" x14ac:dyDescent="0.25">
      <c r="A53" s="12">
        <v>43182</v>
      </c>
      <c r="B53" s="13">
        <v>770</v>
      </c>
    </row>
    <row r="54" spans="1:2" x14ac:dyDescent="0.25">
      <c r="A54" s="12">
        <v>43187</v>
      </c>
      <c r="B54" s="13">
        <v>-320</v>
      </c>
    </row>
    <row r="55" spans="1:2" x14ac:dyDescent="0.25">
      <c r="A55" s="12">
        <v>43188</v>
      </c>
      <c r="B55" s="13">
        <v>-40</v>
      </c>
    </row>
    <row r="56" spans="1:2" x14ac:dyDescent="0.25">
      <c r="A56" s="12">
        <v>43189</v>
      </c>
      <c r="B56" s="13">
        <v>530</v>
      </c>
    </row>
    <row r="57" spans="1:2" x14ac:dyDescent="0.25">
      <c r="A57" s="12">
        <v>43193</v>
      </c>
      <c r="B57" s="13">
        <v>-430</v>
      </c>
    </row>
    <row r="58" spans="1:2" x14ac:dyDescent="0.25">
      <c r="A58" s="12">
        <v>43196</v>
      </c>
      <c r="B58" s="13">
        <v>1280</v>
      </c>
    </row>
    <row r="59" spans="1:2" x14ac:dyDescent="0.25">
      <c r="A59" s="12">
        <v>43200</v>
      </c>
      <c r="B59" s="13">
        <v>-1680</v>
      </c>
    </row>
    <row r="60" spans="1:2" x14ac:dyDescent="0.25">
      <c r="A60" s="12">
        <v>43202</v>
      </c>
      <c r="B60" s="13">
        <v>380</v>
      </c>
    </row>
    <row r="61" spans="1:2" x14ac:dyDescent="0.25">
      <c r="A61" s="12">
        <v>43203</v>
      </c>
      <c r="B61" s="13">
        <v>360</v>
      </c>
    </row>
    <row r="62" spans="1:2" x14ac:dyDescent="0.25">
      <c r="A62" s="12">
        <v>43213</v>
      </c>
      <c r="B62" s="13">
        <v>470</v>
      </c>
    </row>
    <row r="63" spans="1:2" x14ac:dyDescent="0.25">
      <c r="A63" s="12">
        <v>43215</v>
      </c>
      <c r="B63" s="13">
        <v>60</v>
      </c>
    </row>
    <row r="64" spans="1:2" x14ac:dyDescent="0.25">
      <c r="A64" s="12">
        <v>43220</v>
      </c>
      <c r="B64" s="13">
        <v>920</v>
      </c>
    </row>
    <row r="65" spans="1:2" x14ac:dyDescent="0.25">
      <c r="A65" s="12">
        <v>43228</v>
      </c>
      <c r="B65" s="13">
        <v>-2130</v>
      </c>
    </row>
    <row r="66" spans="1:2" x14ac:dyDescent="0.25">
      <c r="A66" s="12">
        <v>43230</v>
      </c>
      <c r="B66" s="13">
        <v>-310</v>
      </c>
    </row>
    <row r="67" spans="1:2" x14ac:dyDescent="0.25">
      <c r="A67" s="12">
        <v>43231</v>
      </c>
      <c r="B67" s="13">
        <v>890</v>
      </c>
    </row>
    <row r="68" spans="1:2" x14ac:dyDescent="0.25">
      <c r="A68" s="12">
        <v>43234</v>
      </c>
      <c r="B68" s="13">
        <v>90</v>
      </c>
    </row>
    <row r="69" spans="1:2" x14ac:dyDescent="0.25">
      <c r="A69" s="12">
        <v>43238</v>
      </c>
      <c r="B69" s="13">
        <v>-380</v>
      </c>
    </row>
    <row r="70" spans="1:2" x14ac:dyDescent="0.25">
      <c r="A70" s="12">
        <v>43242</v>
      </c>
      <c r="B70" s="13">
        <v>50</v>
      </c>
    </row>
    <row r="71" spans="1:2" x14ac:dyDescent="0.25">
      <c r="A71" s="12">
        <v>43244</v>
      </c>
      <c r="B71" s="13">
        <v>380</v>
      </c>
    </row>
    <row r="72" spans="1:2" x14ac:dyDescent="0.25">
      <c r="A72" s="12">
        <v>43250</v>
      </c>
      <c r="B72" s="13">
        <v>-400</v>
      </c>
    </row>
    <row r="73" spans="1:2" x14ac:dyDescent="0.25">
      <c r="A73" s="12">
        <v>43252</v>
      </c>
      <c r="B73" s="13">
        <v>-90</v>
      </c>
    </row>
    <row r="74" spans="1:2" x14ac:dyDescent="0.25">
      <c r="A74" s="12">
        <v>43262</v>
      </c>
      <c r="B74" s="13">
        <v>-190</v>
      </c>
    </row>
    <row r="75" spans="1:2" x14ac:dyDescent="0.25">
      <c r="A75" s="12">
        <v>43266</v>
      </c>
      <c r="B75" s="13">
        <v>450</v>
      </c>
    </row>
    <row r="76" spans="1:2" x14ac:dyDescent="0.25">
      <c r="A76" s="12">
        <v>43269</v>
      </c>
      <c r="B76" s="13">
        <v>310</v>
      </c>
    </row>
    <row r="77" spans="1:2" x14ac:dyDescent="0.25">
      <c r="A77" s="12">
        <v>43270</v>
      </c>
      <c r="B77" s="13">
        <v>-1010</v>
      </c>
    </row>
    <row r="78" spans="1:2" x14ac:dyDescent="0.25">
      <c r="A78" s="12">
        <v>43273</v>
      </c>
      <c r="B78" s="13">
        <v>1000</v>
      </c>
    </row>
    <row r="79" spans="1:2" x14ac:dyDescent="0.25">
      <c r="A79" s="12">
        <v>43276</v>
      </c>
      <c r="B79" s="13">
        <v>-170</v>
      </c>
    </row>
    <row r="80" spans="1:2" x14ac:dyDescent="0.25">
      <c r="A80" s="12">
        <v>43280</v>
      </c>
      <c r="B80" s="13">
        <v>-410</v>
      </c>
    </row>
    <row r="81" spans="1:2" x14ac:dyDescent="0.25">
      <c r="A81" s="12">
        <v>43283</v>
      </c>
      <c r="B81" s="13">
        <v>-380</v>
      </c>
    </row>
    <row r="82" spans="1:2" x14ac:dyDescent="0.25">
      <c r="A82" s="12">
        <v>43287</v>
      </c>
      <c r="B82" s="13">
        <v>440</v>
      </c>
    </row>
    <row r="83" spans="1:2" x14ac:dyDescent="0.25">
      <c r="A83" s="12">
        <v>43294</v>
      </c>
      <c r="B83" s="13">
        <v>90</v>
      </c>
    </row>
    <row r="84" spans="1:2" x14ac:dyDescent="0.25">
      <c r="A84" s="12">
        <v>43299</v>
      </c>
      <c r="B84" s="13">
        <v>170</v>
      </c>
    </row>
    <row r="85" spans="1:2" x14ac:dyDescent="0.25">
      <c r="A85" s="12">
        <v>43307</v>
      </c>
      <c r="B85" s="13">
        <v>-600</v>
      </c>
    </row>
    <row r="86" spans="1:2" x14ac:dyDescent="0.25">
      <c r="A86" s="12">
        <v>43308</v>
      </c>
      <c r="B86" s="13">
        <v>610</v>
      </c>
    </row>
    <row r="87" spans="1:2" x14ac:dyDescent="0.25">
      <c r="A87" s="12">
        <v>43311</v>
      </c>
      <c r="B87" s="13">
        <v>-10</v>
      </c>
    </row>
    <row r="88" spans="1:2" x14ac:dyDescent="0.25">
      <c r="A88" s="12">
        <v>43313</v>
      </c>
      <c r="B88" s="13">
        <v>900</v>
      </c>
    </row>
    <row r="89" spans="1:2" x14ac:dyDescent="0.25">
      <c r="A89" s="12">
        <v>43314</v>
      </c>
      <c r="B89" s="13">
        <v>-680</v>
      </c>
    </row>
    <row r="90" spans="1:2" x14ac:dyDescent="0.25">
      <c r="A90" s="12">
        <v>43315</v>
      </c>
      <c r="B90" s="13">
        <v>-910</v>
      </c>
    </row>
    <row r="91" spans="1:2" x14ac:dyDescent="0.25">
      <c r="A91" s="12">
        <v>43318</v>
      </c>
      <c r="B91" s="13">
        <v>60</v>
      </c>
    </row>
    <row r="92" spans="1:2" x14ac:dyDescent="0.25">
      <c r="A92" s="12">
        <v>43319</v>
      </c>
      <c r="B92" s="13">
        <v>-160</v>
      </c>
    </row>
    <row r="93" spans="1:2" x14ac:dyDescent="0.25">
      <c r="A93" s="12">
        <v>43322</v>
      </c>
      <c r="B93" s="13">
        <v>530</v>
      </c>
    </row>
    <row r="94" spans="1:2" x14ac:dyDescent="0.25">
      <c r="A94" s="12">
        <v>43326</v>
      </c>
      <c r="B94" s="13">
        <v>610</v>
      </c>
    </row>
    <row r="95" spans="1:2" x14ac:dyDescent="0.25">
      <c r="A95" s="12">
        <v>43327</v>
      </c>
      <c r="B95" s="13">
        <v>-1070</v>
      </c>
    </row>
    <row r="96" spans="1:2" x14ac:dyDescent="0.25">
      <c r="A96" s="12">
        <v>43328</v>
      </c>
      <c r="B96" s="13">
        <v>190</v>
      </c>
    </row>
    <row r="97" spans="1:2" x14ac:dyDescent="0.25">
      <c r="A97" s="12">
        <v>43329</v>
      </c>
      <c r="B97" s="13">
        <v>1150</v>
      </c>
    </row>
    <row r="98" spans="1:2" x14ac:dyDescent="0.25">
      <c r="A98" s="12">
        <v>43332</v>
      </c>
      <c r="B98" s="13">
        <v>-1320</v>
      </c>
    </row>
    <row r="99" spans="1:2" x14ac:dyDescent="0.25">
      <c r="A99" s="12">
        <v>43333</v>
      </c>
      <c r="B99" s="13">
        <v>340</v>
      </c>
    </row>
    <row r="100" spans="1:2" x14ac:dyDescent="0.25">
      <c r="A100" s="12">
        <v>43334</v>
      </c>
      <c r="B100" s="13">
        <v>-490</v>
      </c>
    </row>
    <row r="101" spans="1:2" x14ac:dyDescent="0.25">
      <c r="A101" s="12">
        <v>43340</v>
      </c>
      <c r="B101" s="13">
        <v>310</v>
      </c>
    </row>
    <row r="102" spans="1:2" x14ac:dyDescent="0.25">
      <c r="A102" s="12">
        <v>43341</v>
      </c>
      <c r="B102" s="13">
        <v>110</v>
      </c>
    </row>
    <row r="103" spans="1:2" x14ac:dyDescent="0.25">
      <c r="A103" s="12">
        <v>43343</v>
      </c>
      <c r="B103" s="13">
        <v>-300</v>
      </c>
    </row>
    <row r="104" spans="1:2" x14ac:dyDescent="0.25">
      <c r="A104" s="12">
        <v>43346</v>
      </c>
      <c r="B104" s="13">
        <v>700</v>
      </c>
    </row>
    <row r="105" spans="1:2" x14ac:dyDescent="0.25">
      <c r="A105" s="12">
        <v>43347</v>
      </c>
      <c r="B105" s="13">
        <v>-580</v>
      </c>
    </row>
    <row r="106" spans="1:2" x14ac:dyDescent="0.25">
      <c r="A106" s="12">
        <v>43348</v>
      </c>
      <c r="B106" s="13">
        <v>500</v>
      </c>
    </row>
    <row r="107" spans="1:2" x14ac:dyDescent="0.25">
      <c r="A107" s="12">
        <v>43349</v>
      </c>
      <c r="B107" s="13">
        <v>0</v>
      </c>
    </row>
    <row r="108" spans="1:2" x14ac:dyDescent="0.25">
      <c r="A108" s="12">
        <v>43350</v>
      </c>
      <c r="B108" s="13">
        <v>80</v>
      </c>
    </row>
    <row r="109" spans="1:2" x14ac:dyDescent="0.25">
      <c r="A109" s="12">
        <v>43355</v>
      </c>
      <c r="B109" s="13">
        <v>690</v>
      </c>
    </row>
    <row r="110" spans="1:2" x14ac:dyDescent="0.25">
      <c r="A110" s="12">
        <v>43357</v>
      </c>
      <c r="B110" s="13">
        <v>-1060</v>
      </c>
    </row>
    <row r="111" spans="1:2" x14ac:dyDescent="0.25">
      <c r="A111" s="12">
        <v>43360</v>
      </c>
      <c r="B111" s="13">
        <v>0</v>
      </c>
    </row>
    <row r="112" spans="1:2" x14ac:dyDescent="0.25">
      <c r="A112" s="12">
        <v>43361</v>
      </c>
      <c r="B112" s="13">
        <v>400</v>
      </c>
    </row>
    <row r="113" spans="1:2" x14ac:dyDescent="0.25">
      <c r="A113" s="12">
        <v>43364</v>
      </c>
      <c r="B113" s="13">
        <v>640</v>
      </c>
    </row>
    <row r="114" spans="1:2" x14ac:dyDescent="0.25">
      <c r="A114" s="12">
        <v>43367</v>
      </c>
      <c r="B114" s="13">
        <v>-1300</v>
      </c>
    </row>
    <row r="115" spans="1:2" x14ac:dyDescent="0.25">
      <c r="A115" s="12">
        <v>43368</v>
      </c>
      <c r="B115" s="13">
        <v>60</v>
      </c>
    </row>
    <row r="116" spans="1:2" x14ac:dyDescent="0.25">
      <c r="A116" s="12">
        <v>43371</v>
      </c>
      <c r="B116" s="13">
        <v>850</v>
      </c>
    </row>
    <row r="117" spans="1:2" x14ac:dyDescent="0.25">
      <c r="A117" s="12">
        <v>43378</v>
      </c>
      <c r="B117" s="13">
        <v>-900</v>
      </c>
    </row>
    <row r="118" spans="1:2" x14ac:dyDescent="0.25">
      <c r="A118" s="12">
        <v>43382</v>
      </c>
      <c r="B118" s="13">
        <v>50</v>
      </c>
    </row>
    <row r="119" spans="1:2" x14ac:dyDescent="0.25">
      <c r="A119" s="12">
        <v>43383</v>
      </c>
      <c r="B119" s="13">
        <v>-20</v>
      </c>
    </row>
    <row r="120" spans="1:2" x14ac:dyDescent="0.25">
      <c r="A120" s="12">
        <v>43384</v>
      </c>
      <c r="B120" s="13">
        <v>540</v>
      </c>
    </row>
    <row r="121" spans="1:2" x14ac:dyDescent="0.25">
      <c r="A121" s="12">
        <v>43385</v>
      </c>
      <c r="B121" s="13">
        <v>-20</v>
      </c>
    </row>
    <row r="122" spans="1:2" x14ac:dyDescent="0.25">
      <c r="A122" s="12">
        <v>43388</v>
      </c>
      <c r="B122" s="13">
        <v>80</v>
      </c>
    </row>
    <row r="123" spans="1:2" x14ac:dyDescent="0.25">
      <c r="A123" s="12">
        <v>43392</v>
      </c>
      <c r="B123" s="13">
        <v>-640</v>
      </c>
    </row>
    <row r="124" spans="1:2" x14ac:dyDescent="0.25">
      <c r="A124" s="12">
        <v>43397</v>
      </c>
      <c r="B124" s="13">
        <v>370</v>
      </c>
    </row>
    <row r="125" spans="1:2" x14ac:dyDescent="0.25">
      <c r="A125" s="12">
        <v>43399</v>
      </c>
      <c r="B125" s="13">
        <v>-340</v>
      </c>
    </row>
    <row r="126" spans="1:2" x14ac:dyDescent="0.25">
      <c r="A126" s="12">
        <v>43402</v>
      </c>
      <c r="B126" s="13">
        <v>720</v>
      </c>
    </row>
    <row r="127" spans="1:2" x14ac:dyDescent="0.25">
      <c r="A127" s="12">
        <v>43403</v>
      </c>
      <c r="B127" s="13">
        <v>-180</v>
      </c>
    </row>
    <row r="128" spans="1:2" x14ac:dyDescent="0.25">
      <c r="A128" s="12">
        <v>43406</v>
      </c>
      <c r="B128" s="13">
        <v>410</v>
      </c>
    </row>
    <row r="129" spans="1:2" x14ac:dyDescent="0.25">
      <c r="A129" s="12">
        <v>43410</v>
      </c>
      <c r="B129" s="13">
        <v>610</v>
      </c>
    </row>
    <row r="130" spans="1:2" x14ac:dyDescent="0.25">
      <c r="A130" s="12">
        <v>43412</v>
      </c>
      <c r="B130" s="13">
        <v>690</v>
      </c>
    </row>
    <row r="131" spans="1:2" x14ac:dyDescent="0.25">
      <c r="A131" s="12">
        <v>43413</v>
      </c>
      <c r="B131" s="13">
        <v>-730</v>
      </c>
    </row>
    <row r="132" spans="1:2" x14ac:dyDescent="0.25">
      <c r="A132" s="12">
        <v>43420</v>
      </c>
      <c r="B132" s="13">
        <v>-710</v>
      </c>
    </row>
    <row r="133" spans="1:2" x14ac:dyDescent="0.25">
      <c r="A133" s="12">
        <v>43423</v>
      </c>
      <c r="B133" s="13">
        <v>-710</v>
      </c>
    </row>
    <row r="134" spans="1:2" x14ac:dyDescent="0.25">
      <c r="A134" s="12">
        <v>43426</v>
      </c>
      <c r="B134" s="13">
        <v>750</v>
      </c>
    </row>
    <row r="135" spans="1:2" x14ac:dyDescent="0.25">
      <c r="A135" s="12">
        <v>43431</v>
      </c>
      <c r="B135" s="13">
        <v>170</v>
      </c>
    </row>
    <row r="136" spans="1:2" x14ac:dyDescent="0.25">
      <c r="A136" s="12">
        <v>43433</v>
      </c>
      <c r="B136" s="13">
        <v>-120</v>
      </c>
    </row>
    <row r="137" spans="1:2" x14ac:dyDescent="0.25">
      <c r="A137" s="12">
        <v>43434</v>
      </c>
      <c r="B137" s="13">
        <v>90</v>
      </c>
    </row>
    <row r="138" spans="1:2" x14ac:dyDescent="0.25">
      <c r="A138" s="12">
        <v>43438</v>
      </c>
      <c r="B138" s="13">
        <v>-1190</v>
      </c>
    </row>
    <row r="139" spans="1:2" x14ac:dyDescent="0.25">
      <c r="A139" s="12">
        <v>43440</v>
      </c>
      <c r="B139" s="13">
        <v>190</v>
      </c>
    </row>
    <row r="140" spans="1:2" x14ac:dyDescent="0.25">
      <c r="A140" s="12">
        <v>43441</v>
      </c>
      <c r="B140" s="13">
        <v>570</v>
      </c>
    </row>
    <row r="141" spans="1:2" x14ac:dyDescent="0.25">
      <c r="A141" s="12">
        <v>43445</v>
      </c>
      <c r="B141" s="13">
        <v>100</v>
      </c>
    </row>
    <row r="142" spans="1:2" x14ac:dyDescent="0.25">
      <c r="A142" s="12">
        <v>43448</v>
      </c>
      <c r="B142" s="13">
        <v>-310</v>
      </c>
    </row>
    <row r="143" spans="1:2" x14ac:dyDescent="0.25">
      <c r="A143" s="12">
        <v>43452</v>
      </c>
      <c r="B143" s="13">
        <v>580</v>
      </c>
    </row>
    <row r="144" spans="1:2" x14ac:dyDescent="0.25">
      <c r="A144" s="12">
        <v>43453</v>
      </c>
      <c r="B144" s="13">
        <v>720</v>
      </c>
    </row>
    <row r="145" spans="1:2" x14ac:dyDescent="0.25">
      <c r="A145" s="12">
        <v>43455</v>
      </c>
      <c r="B145" s="13">
        <v>-230</v>
      </c>
    </row>
    <row r="146" spans="1:2" x14ac:dyDescent="0.25">
      <c r="A146" s="12">
        <v>43460</v>
      </c>
      <c r="B146" s="13">
        <v>-1560</v>
      </c>
    </row>
    <row r="147" spans="1:2" x14ac:dyDescent="0.25">
      <c r="A147" s="12">
        <v>43468</v>
      </c>
      <c r="B147" s="13">
        <v>250</v>
      </c>
    </row>
    <row r="148" spans="1:2" x14ac:dyDescent="0.25">
      <c r="A148" s="12">
        <v>43474</v>
      </c>
      <c r="B148" s="13">
        <v>50</v>
      </c>
    </row>
    <row r="149" spans="1:2" x14ac:dyDescent="0.25">
      <c r="A149" s="12">
        <v>43476</v>
      </c>
      <c r="B149" s="13">
        <v>-110</v>
      </c>
    </row>
    <row r="150" spans="1:2" x14ac:dyDescent="0.25">
      <c r="A150" s="12">
        <v>43479</v>
      </c>
      <c r="B150" s="13">
        <v>230</v>
      </c>
    </row>
    <row r="151" spans="1:2" x14ac:dyDescent="0.25">
      <c r="A151" s="12">
        <v>43480</v>
      </c>
      <c r="B151" s="13">
        <v>-270</v>
      </c>
    </row>
    <row r="152" spans="1:2" x14ac:dyDescent="0.25">
      <c r="A152" s="12">
        <v>43481</v>
      </c>
      <c r="B152" s="13">
        <v>910</v>
      </c>
    </row>
    <row r="153" spans="1:2" x14ac:dyDescent="0.25">
      <c r="A153" s="12">
        <v>43482</v>
      </c>
      <c r="B153" s="13">
        <v>-1080</v>
      </c>
    </row>
    <row r="154" spans="1:2" x14ac:dyDescent="0.25">
      <c r="A154" s="12">
        <v>43483</v>
      </c>
      <c r="B154" s="13">
        <v>370</v>
      </c>
    </row>
    <row r="155" spans="1:2" x14ac:dyDescent="0.25">
      <c r="A155" s="12">
        <v>43486</v>
      </c>
      <c r="B155" s="13">
        <v>50</v>
      </c>
    </row>
    <row r="156" spans="1:2" x14ac:dyDescent="0.25">
      <c r="A156" s="12">
        <v>43489</v>
      </c>
      <c r="B156" s="13">
        <v>540</v>
      </c>
    </row>
    <row r="157" spans="1:2" x14ac:dyDescent="0.25">
      <c r="A157" s="12">
        <v>43490</v>
      </c>
      <c r="B157" s="13">
        <v>-160</v>
      </c>
    </row>
    <row r="158" spans="1:2" x14ac:dyDescent="0.25">
      <c r="A158" s="12">
        <v>43494</v>
      </c>
      <c r="B158" s="13">
        <v>-310</v>
      </c>
    </row>
    <row r="159" spans="1:2" x14ac:dyDescent="0.25">
      <c r="A159" s="12">
        <v>43497</v>
      </c>
      <c r="B159" s="13">
        <v>-460</v>
      </c>
    </row>
    <row r="160" spans="1:2" x14ac:dyDescent="0.25">
      <c r="A160" s="12">
        <v>43501</v>
      </c>
      <c r="B160" s="13">
        <v>560</v>
      </c>
    </row>
    <row r="161" spans="1:2" x14ac:dyDescent="0.25">
      <c r="A161" s="12">
        <v>43503</v>
      </c>
      <c r="B161" s="13">
        <v>-500</v>
      </c>
    </row>
    <row r="162" spans="1:2" x14ac:dyDescent="0.25">
      <c r="A162" s="12">
        <v>43509</v>
      </c>
      <c r="B162" s="13">
        <v>450</v>
      </c>
    </row>
    <row r="163" spans="1:2" x14ac:dyDescent="0.25">
      <c r="A163" s="12">
        <v>43511</v>
      </c>
      <c r="B163" s="13">
        <v>-480</v>
      </c>
    </row>
    <row r="164" spans="1:2" x14ac:dyDescent="0.25">
      <c r="A164" s="12">
        <v>43518</v>
      </c>
      <c r="B164" s="13">
        <v>570</v>
      </c>
    </row>
    <row r="165" spans="1:2" x14ac:dyDescent="0.25">
      <c r="A165" s="12">
        <v>43525</v>
      </c>
      <c r="B165" s="13">
        <v>-510</v>
      </c>
    </row>
    <row r="166" spans="1:2" x14ac:dyDescent="0.25">
      <c r="A166" s="12">
        <v>43530</v>
      </c>
      <c r="B166" s="13">
        <v>650</v>
      </c>
    </row>
    <row r="167" spans="1:2" x14ac:dyDescent="0.25">
      <c r="A167" s="12">
        <v>43531</v>
      </c>
      <c r="B167" s="13">
        <v>-410</v>
      </c>
    </row>
    <row r="168" spans="1:2" x14ac:dyDescent="0.25">
      <c r="A168" s="12">
        <v>43538</v>
      </c>
      <c r="B168" s="13">
        <v>-350</v>
      </c>
    </row>
    <row r="169" spans="1:2" x14ac:dyDescent="0.25">
      <c r="A169" s="12">
        <v>43539</v>
      </c>
      <c r="B169" s="13">
        <v>-40</v>
      </c>
    </row>
    <row r="170" spans="1:2" x14ac:dyDescent="0.25">
      <c r="A170" s="12">
        <v>43542</v>
      </c>
      <c r="B170" s="13">
        <v>130</v>
      </c>
    </row>
    <row r="171" spans="1:2" x14ac:dyDescent="0.25">
      <c r="A171" s="12">
        <v>43544</v>
      </c>
      <c r="B171" s="13">
        <v>300</v>
      </c>
    </row>
    <row r="172" spans="1:2" x14ac:dyDescent="0.25">
      <c r="A172" s="12">
        <v>43546</v>
      </c>
      <c r="B172" s="13">
        <v>570</v>
      </c>
    </row>
    <row r="173" spans="1:2" x14ac:dyDescent="0.25">
      <c r="A173" s="12">
        <v>43550</v>
      </c>
      <c r="B173" s="13">
        <v>40</v>
      </c>
    </row>
    <row r="174" spans="1:2" x14ac:dyDescent="0.25">
      <c r="A174" s="12">
        <v>43551</v>
      </c>
      <c r="B174" s="13">
        <v>-300</v>
      </c>
    </row>
    <row r="175" spans="1:2" x14ac:dyDescent="0.25">
      <c r="A175" s="12">
        <v>43553</v>
      </c>
      <c r="B175" s="13">
        <v>-400</v>
      </c>
    </row>
    <row r="176" spans="1:2" x14ac:dyDescent="0.25">
      <c r="A176" s="12">
        <v>43557</v>
      </c>
      <c r="B176" s="13">
        <v>220</v>
      </c>
    </row>
    <row r="177" spans="1:2" x14ac:dyDescent="0.25">
      <c r="A177" s="12">
        <v>43559</v>
      </c>
      <c r="B177" s="13">
        <v>-480</v>
      </c>
    </row>
    <row r="178" spans="1:2" x14ac:dyDescent="0.25">
      <c r="A178" s="12">
        <v>43560</v>
      </c>
      <c r="B178" s="13">
        <v>-40</v>
      </c>
    </row>
    <row r="179" spans="1:2" x14ac:dyDescent="0.25">
      <c r="A179" s="12">
        <v>43564</v>
      </c>
      <c r="B179" s="13">
        <v>10</v>
      </c>
    </row>
    <row r="180" spans="1:2" x14ac:dyDescent="0.25">
      <c r="A180" s="12">
        <v>43565</v>
      </c>
      <c r="B180" s="13">
        <v>370</v>
      </c>
    </row>
    <row r="181" spans="1:2" x14ac:dyDescent="0.25">
      <c r="A181" s="12">
        <v>43567</v>
      </c>
      <c r="B181" s="13">
        <v>0</v>
      </c>
    </row>
    <row r="182" spans="1:2" x14ac:dyDescent="0.25">
      <c r="A182" s="12">
        <v>43570</v>
      </c>
      <c r="B182" s="13">
        <v>670</v>
      </c>
    </row>
    <row r="183" spans="1:2" x14ac:dyDescent="0.25">
      <c r="A183" s="12">
        <v>43572</v>
      </c>
      <c r="B183" s="13">
        <v>-1120</v>
      </c>
    </row>
    <row r="184" spans="1:2" x14ac:dyDescent="0.25">
      <c r="A184" s="12">
        <v>43574</v>
      </c>
      <c r="B184" s="13">
        <v>510</v>
      </c>
    </row>
    <row r="185" spans="1:2" x14ac:dyDescent="0.25">
      <c r="A185" s="12">
        <v>43578</v>
      </c>
      <c r="B185" s="13">
        <v>660</v>
      </c>
    </row>
    <row r="186" spans="1:2" x14ac:dyDescent="0.25">
      <c r="A186" s="12">
        <v>43579</v>
      </c>
      <c r="B186" s="13">
        <v>-940</v>
      </c>
    </row>
    <row r="187" spans="1:2" x14ac:dyDescent="0.25">
      <c r="A187" s="12">
        <v>43581</v>
      </c>
      <c r="B187" s="13">
        <v>590</v>
      </c>
    </row>
    <row r="188" spans="1:2" x14ac:dyDescent="0.25">
      <c r="A188" s="12">
        <v>43585</v>
      </c>
      <c r="B188" s="13">
        <v>-160</v>
      </c>
    </row>
    <row r="189" spans="1:2" x14ac:dyDescent="0.25">
      <c r="A189" s="12">
        <v>43587</v>
      </c>
      <c r="B189" s="13">
        <v>220</v>
      </c>
    </row>
    <row r="190" spans="1:2" x14ac:dyDescent="0.25">
      <c r="A190" s="12">
        <v>43588</v>
      </c>
      <c r="B190" s="13">
        <v>-360</v>
      </c>
    </row>
    <row r="191" spans="1:2" x14ac:dyDescent="0.25">
      <c r="A191" s="12">
        <v>43593</v>
      </c>
      <c r="B191" s="13">
        <v>140</v>
      </c>
    </row>
    <row r="192" spans="1:2" x14ac:dyDescent="0.25">
      <c r="A192" s="12">
        <v>43598</v>
      </c>
      <c r="B192" s="13">
        <v>140</v>
      </c>
    </row>
    <row r="193" spans="1:2" x14ac:dyDescent="0.25">
      <c r="A193" s="12">
        <v>43599</v>
      </c>
      <c r="B193" s="13">
        <v>-280</v>
      </c>
    </row>
    <row r="194" spans="1:2" x14ac:dyDescent="0.25">
      <c r="A194" s="12">
        <v>43600</v>
      </c>
      <c r="B194" s="13">
        <v>-230</v>
      </c>
    </row>
    <row r="195" spans="1:2" x14ac:dyDescent="0.25">
      <c r="A195" s="12">
        <v>43601</v>
      </c>
      <c r="B195" s="13">
        <v>550</v>
      </c>
    </row>
    <row r="196" spans="1:2" x14ac:dyDescent="0.25">
      <c r="A196" s="12">
        <v>43605</v>
      </c>
      <c r="B196" s="13">
        <v>-660</v>
      </c>
    </row>
    <row r="197" spans="1:2" x14ac:dyDescent="0.25">
      <c r="A197" s="12">
        <v>43608</v>
      </c>
      <c r="B197" s="13">
        <v>330</v>
      </c>
    </row>
    <row r="198" spans="1:2" x14ac:dyDescent="0.25">
      <c r="A198" s="12">
        <v>43609</v>
      </c>
      <c r="B198" s="13">
        <v>400</v>
      </c>
    </row>
    <row r="199" spans="1:2" x14ac:dyDescent="0.25">
      <c r="A199" s="12">
        <v>43615</v>
      </c>
      <c r="B199" s="13">
        <v>30</v>
      </c>
    </row>
    <row r="200" spans="1:2" x14ac:dyDescent="0.25">
      <c r="A200" s="12">
        <v>43616</v>
      </c>
      <c r="B200" s="13">
        <v>-680</v>
      </c>
    </row>
    <row r="201" spans="1:2" x14ac:dyDescent="0.25">
      <c r="A201" s="12">
        <v>43621</v>
      </c>
      <c r="B201" s="13">
        <v>680</v>
      </c>
    </row>
    <row r="202" spans="1:2" x14ac:dyDescent="0.25">
      <c r="A202" s="12">
        <v>43623</v>
      </c>
      <c r="B202" s="13">
        <v>-330</v>
      </c>
    </row>
    <row r="203" spans="1:2" x14ac:dyDescent="0.25">
      <c r="A203" s="12">
        <v>43626</v>
      </c>
      <c r="B203" s="13">
        <v>380</v>
      </c>
    </row>
    <row r="204" spans="1:2" x14ac:dyDescent="0.25">
      <c r="A204" s="12">
        <v>43627</v>
      </c>
      <c r="B204" s="13">
        <v>20</v>
      </c>
    </row>
    <row r="205" spans="1:2" x14ac:dyDescent="0.25">
      <c r="A205" s="12">
        <v>43630</v>
      </c>
      <c r="B205" s="13">
        <v>-140</v>
      </c>
    </row>
    <row r="206" spans="1:2" x14ac:dyDescent="0.25">
      <c r="A206" s="12">
        <v>43637</v>
      </c>
      <c r="B206" s="13">
        <v>750</v>
      </c>
    </row>
    <row r="207" spans="1:2" x14ac:dyDescent="0.25">
      <c r="A207" s="12">
        <v>43641</v>
      </c>
      <c r="B207" s="13">
        <v>-1180</v>
      </c>
    </row>
    <row r="208" spans="1:2" x14ac:dyDescent="0.25">
      <c r="A208" s="12">
        <v>43650</v>
      </c>
      <c r="B208" s="13">
        <v>280</v>
      </c>
    </row>
    <row r="209" spans="1:2" x14ac:dyDescent="0.25">
      <c r="A209" s="12">
        <v>43654</v>
      </c>
      <c r="B209" s="13">
        <v>-80</v>
      </c>
    </row>
    <row r="210" spans="1:2" x14ac:dyDescent="0.25">
      <c r="A210" s="12">
        <v>43655</v>
      </c>
      <c r="B210" s="13">
        <v>440</v>
      </c>
    </row>
    <row r="211" spans="1:2" x14ac:dyDescent="0.25">
      <c r="A211" s="12">
        <v>43656</v>
      </c>
      <c r="B211" s="13">
        <v>-630</v>
      </c>
    </row>
    <row r="212" spans="1:2" x14ac:dyDescent="0.25">
      <c r="A212" s="12">
        <v>43658</v>
      </c>
      <c r="B212" s="13">
        <v>80</v>
      </c>
    </row>
    <row r="213" spans="1:2" x14ac:dyDescent="0.25">
      <c r="A213" s="12">
        <v>43664</v>
      </c>
      <c r="B213" s="13">
        <v>580</v>
      </c>
    </row>
    <row r="214" spans="1:2" x14ac:dyDescent="0.25">
      <c r="A214" s="12">
        <v>43665</v>
      </c>
      <c r="B214" s="13">
        <v>10</v>
      </c>
    </row>
    <row r="215" spans="1:2" x14ac:dyDescent="0.25">
      <c r="A215" s="12">
        <v>43669</v>
      </c>
      <c r="B215" s="13">
        <v>480</v>
      </c>
    </row>
    <row r="216" spans="1:2" x14ac:dyDescent="0.25">
      <c r="A216" s="12">
        <v>43676</v>
      </c>
      <c r="B216" s="13">
        <v>-1330</v>
      </c>
    </row>
    <row r="217" spans="1:2" x14ac:dyDescent="0.25">
      <c r="A217" s="12">
        <v>43685</v>
      </c>
      <c r="B217" s="13">
        <v>650</v>
      </c>
    </row>
    <row r="218" spans="1:2" x14ac:dyDescent="0.25">
      <c r="A218" s="12">
        <v>43686</v>
      </c>
      <c r="B218" s="13">
        <v>40</v>
      </c>
    </row>
    <row r="219" spans="1:2" x14ac:dyDescent="0.25">
      <c r="A219" s="12">
        <v>43696</v>
      </c>
      <c r="B219" s="13">
        <v>580</v>
      </c>
    </row>
    <row r="220" spans="1:2" x14ac:dyDescent="0.25">
      <c r="A220" s="12">
        <v>43705</v>
      </c>
      <c r="B220" s="13">
        <v>-460</v>
      </c>
    </row>
    <row r="221" spans="1:2" x14ac:dyDescent="0.25">
      <c r="A221" s="12">
        <v>43706</v>
      </c>
      <c r="B221" s="13">
        <v>-140</v>
      </c>
    </row>
    <row r="222" spans="1:2" x14ac:dyDescent="0.25">
      <c r="A222" s="12">
        <v>43707</v>
      </c>
      <c r="B222" s="13">
        <v>-40</v>
      </c>
    </row>
    <row r="223" spans="1:2" x14ac:dyDescent="0.25">
      <c r="A223" s="12">
        <v>43710</v>
      </c>
      <c r="B223" s="13">
        <v>-680</v>
      </c>
    </row>
    <row r="224" spans="1:2" x14ac:dyDescent="0.25">
      <c r="A224" s="12">
        <v>43714</v>
      </c>
      <c r="B224" s="13">
        <v>570</v>
      </c>
    </row>
    <row r="225" spans="1:2" x14ac:dyDescent="0.25">
      <c r="A225" s="12">
        <v>43721</v>
      </c>
      <c r="B225" s="13">
        <v>-130</v>
      </c>
    </row>
    <row r="226" spans="1:2" x14ac:dyDescent="0.25">
      <c r="A226" s="12">
        <v>43724</v>
      </c>
      <c r="B226" s="13">
        <v>1480</v>
      </c>
    </row>
    <row r="227" spans="1:2" x14ac:dyDescent="0.25">
      <c r="A227" s="12">
        <v>43725</v>
      </c>
      <c r="B227" s="13">
        <v>-790</v>
      </c>
    </row>
    <row r="228" spans="1:2" x14ac:dyDescent="0.25">
      <c r="A228" s="12">
        <v>43733</v>
      </c>
      <c r="B228" s="13">
        <v>-1280</v>
      </c>
    </row>
    <row r="229" spans="1:2" x14ac:dyDescent="0.25">
      <c r="A229" s="12">
        <v>43734</v>
      </c>
      <c r="B229" s="13">
        <v>580</v>
      </c>
    </row>
    <row r="230" spans="1:2" x14ac:dyDescent="0.25">
      <c r="A230" s="12">
        <v>43746</v>
      </c>
      <c r="B230" s="13">
        <v>-610</v>
      </c>
    </row>
    <row r="231" spans="1:2" x14ac:dyDescent="0.25">
      <c r="A231" s="12">
        <v>43748</v>
      </c>
      <c r="B231" s="13">
        <v>420</v>
      </c>
    </row>
    <row r="232" spans="1:2" x14ac:dyDescent="0.25">
      <c r="A232" s="12">
        <v>43749</v>
      </c>
      <c r="B232" s="13">
        <v>170</v>
      </c>
    </row>
    <row r="233" spans="1:2" x14ac:dyDescent="0.25">
      <c r="A233" s="12">
        <v>43752</v>
      </c>
      <c r="B233" s="13">
        <v>630</v>
      </c>
    </row>
    <row r="234" spans="1:2" x14ac:dyDescent="0.25">
      <c r="A234" s="12">
        <v>43753</v>
      </c>
      <c r="B234" s="13">
        <v>110</v>
      </c>
    </row>
    <row r="235" spans="1:2" x14ac:dyDescent="0.25">
      <c r="A235" s="12">
        <v>43754</v>
      </c>
      <c r="B235" s="13">
        <v>310</v>
      </c>
    </row>
    <row r="236" spans="1:2" x14ac:dyDescent="0.25">
      <c r="A236" s="12">
        <v>43756</v>
      </c>
      <c r="B236" s="13">
        <v>60</v>
      </c>
    </row>
    <row r="237" spans="1:2" x14ac:dyDescent="0.25">
      <c r="A237" s="12">
        <v>43762</v>
      </c>
      <c r="B237" s="13">
        <v>-1520</v>
      </c>
    </row>
    <row r="238" spans="1:2" x14ac:dyDescent="0.25">
      <c r="A238" s="12">
        <v>43770</v>
      </c>
      <c r="B238" s="13">
        <v>50</v>
      </c>
    </row>
    <row r="239" spans="1:2" x14ac:dyDescent="0.25">
      <c r="A239" s="12">
        <v>43775</v>
      </c>
      <c r="B239" s="13">
        <v>-130</v>
      </c>
    </row>
    <row r="240" spans="1:2" x14ac:dyDescent="0.25">
      <c r="A240" s="12">
        <v>43776</v>
      </c>
      <c r="B240" s="13">
        <v>690</v>
      </c>
    </row>
    <row r="241" spans="1:2" x14ac:dyDescent="0.25">
      <c r="A241" s="12">
        <v>43777</v>
      </c>
      <c r="B241" s="13">
        <v>920</v>
      </c>
    </row>
    <row r="242" spans="1:2" x14ac:dyDescent="0.25">
      <c r="A242" s="12">
        <v>43784</v>
      </c>
      <c r="B242" s="13">
        <v>-1550</v>
      </c>
    </row>
    <row r="243" spans="1:2" x14ac:dyDescent="0.25">
      <c r="A243" s="12">
        <v>43791</v>
      </c>
      <c r="B243" s="13">
        <v>610</v>
      </c>
    </row>
    <row r="244" spans="1:2" x14ac:dyDescent="0.25">
      <c r="A244" s="12">
        <v>43796</v>
      </c>
      <c r="B244" s="13">
        <v>370</v>
      </c>
    </row>
    <row r="245" spans="1:2" x14ac:dyDescent="0.25">
      <c r="A245" s="12">
        <v>43803</v>
      </c>
      <c r="B245" s="13">
        <v>-160</v>
      </c>
    </row>
    <row r="246" spans="1:2" x14ac:dyDescent="0.25">
      <c r="A246" s="12">
        <v>43805</v>
      </c>
      <c r="B246" s="13">
        <v>-110</v>
      </c>
    </row>
    <row r="247" spans="1:2" x14ac:dyDescent="0.25">
      <c r="A247" s="12">
        <v>43808</v>
      </c>
      <c r="B247" s="13">
        <v>-450</v>
      </c>
    </row>
    <row r="248" spans="1:2" x14ac:dyDescent="0.25">
      <c r="A248" s="12">
        <v>43811</v>
      </c>
      <c r="B248" s="13">
        <v>510</v>
      </c>
    </row>
    <row r="249" spans="1:2" x14ac:dyDescent="0.25">
      <c r="A249" s="12">
        <v>43816</v>
      </c>
      <c r="B249" s="13">
        <v>-70</v>
      </c>
    </row>
    <row r="250" spans="1:2" x14ac:dyDescent="0.25">
      <c r="A250" s="12">
        <v>43817</v>
      </c>
      <c r="B250" s="13">
        <v>-760</v>
      </c>
    </row>
    <row r="251" spans="1:2" x14ac:dyDescent="0.25">
      <c r="A251" s="12">
        <v>43818</v>
      </c>
      <c r="B251" s="13">
        <v>330</v>
      </c>
    </row>
    <row r="252" spans="1:2" x14ac:dyDescent="0.25">
      <c r="A252" s="12">
        <v>43819</v>
      </c>
      <c r="B252" s="13">
        <v>540</v>
      </c>
    </row>
    <row r="253" spans="1:2" x14ac:dyDescent="0.25">
      <c r="A253" s="12">
        <v>43823</v>
      </c>
      <c r="B253" s="13">
        <v>-80</v>
      </c>
    </row>
    <row r="254" spans="1:2" x14ac:dyDescent="0.25">
      <c r="A254" s="12">
        <v>43829</v>
      </c>
      <c r="B254" s="13">
        <v>-540</v>
      </c>
    </row>
    <row r="255" spans="1:2" x14ac:dyDescent="0.25">
      <c r="A255" s="12">
        <v>43833</v>
      </c>
      <c r="B255" s="13">
        <v>130</v>
      </c>
    </row>
    <row r="256" spans="1:2" x14ac:dyDescent="0.25">
      <c r="A256" s="12">
        <v>43836</v>
      </c>
      <c r="B256" s="13">
        <v>120</v>
      </c>
    </row>
    <row r="257" spans="1:2" x14ac:dyDescent="0.25">
      <c r="A257" s="12">
        <v>43840</v>
      </c>
      <c r="B257" s="13">
        <v>-130</v>
      </c>
    </row>
    <row r="258" spans="1:2" x14ac:dyDescent="0.25">
      <c r="A258" s="12">
        <v>43846</v>
      </c>
      <c r="B258" s="13">
        <v>160</v>
      </c>
    </row>
    <row r="259" spans="1:2" x14ac:dyDescent="0.25">
      <c r="A259" s="12">
        <v>43852</v>
      </c>
      <c r="B259" s="13">
        <v>-150</v>
      </c>
    </row>
    <row r="260" spans="1:2" x14ac:dyDescent="0.25">
      <c r="A260" s="12">
        <v>43853</v>
      </c>
      <c r="B260" s="13">
        <v>290</v>
      </c>
    </row>
    <row r="261" spans="1:2" x14ac:dyDescent="0.25">
      <c r="A261" s="12">
        <v>43854</v>
      </c>
      <c r="B261" s="13">
        <v>220</v>
      </c>
    </row>
    <row r="262" spans="1:2" x14ac:dyDescent="0.25">
      <c r="A262" s="12">
        <v>43858</v>
      </c>
      <c r="B262" s="13">
        <v>-560</v>
      </c>
    </row>
    <row r="263" spans="1:2" x14ac:dyDescent="0.25">
      <c r="A263" s="12">
        <v>43860</v>
      </c>
      <c r="B263" s="13">
        <v>-200</v>
      </c>
    </row>
    <row r="264" spans="1:2" x14ac:dyDescent="0.25">
      <c r="A264" s="12">
        <v>43861</v>
      </c>
      <c r="B264" s="13">
        <v>160</v>
      </c>
    </row>
    <row r="265" spans="1:2" x14ac:dyDescent="0.25">
      <c r="A265" s="12">
        <v>43864</v>
      </c>
      <c r="B265" s="13">
        <v>720</v>
      </c>
    </row>
    <row r="266" spans="1:2" x14ac:dyDescent="0.25">
      <c r="A266" s="12">
        <v>43865</v>
      </c>
      <c r="B266" s="13">
        <v>-610</v>
      </c>
    </row>
    <row r="267" spans="1:2" x14ac:dyDescent="0.25">
      <c r="A267" s="12">
        <v>43866</v>
      </c>
      <c r="B267" s="13">
        <v>320</v>
      </c>
    </row>
    <row r="268" spans="1:2" x14ac:dyDescent="0.25">
      <c r="A268" s="12">
        <v>43868</v>
      </c>
      <c r="B268" s="13">
        <v>-520</v>
      </c>
    </row>
    <row r="269" spans="1:2" x14ac:dyDescent="0.25">
      <c r="A269" s="12">
        <v>43871</v>
      </c>
      <c r="B269" s="13">
        <v>-290</v>
      </c>
    </row>
    <row r="270" spans="1:2" x14ac:dyDescent="0.25">
      <c r="A270" s="12">
        <v>43874</v>
      </c>
      <c r="B270" s="13">
        <v>400</v>
      </c>
    </row>
    <row r="271" spans="1:2" x14ac:dyDescent="0.25">
      <c r="A271" s="12">
        <v>43875</v>
      </c>
      <c r="B271" s="13">
        <v>650</v>
      </c>
    </row>
    <row r="272" spans="1:2" x14ac:dyDescent="0.25">
      <c r="A272" s="12">
        <v>43878</v>
      </c>
      <c r="B272" s="13">
        <v>750</v>
      </c>
    </row>
    <row r="273" spans="1:2" x14ac:dyDescent="0.25">
      <c r="A273" s="12">
        <v>43879</v>
      </c>
      <c r="B273" s="13">
        <v>380</v>
      </c>
    </row>
    <row r="274" spans="1:2" x14ac:dyDescent="0.25">
      <c r="A274" s="12">
        <v>43881</v>
      </c>
      <c r="B274" s="13">
        <v>-2250</v>
      </c>
    </row>
    <row r="275" spans="1:2" x14ac:dyDescent="0.25">
      <c r="A275" s="12">
        <v>43882</v>
      </c>
      <c r="B275" s="13">
        <v>140</v>
      </c>
    </row>
    <row r="276" spans="1:2" x14ac:dyDescent="0.25">
      <c r="A276" s="12">
        <v>43886</v>
      </c>
      <c r="B276" s="13">
        <v>-10</v>
      </c>
    </row>
    <row r="277" spans="1:2" x14ac:dyDescent="0.25">
      <c r="A277" s="12">
        <v>43887</v>
      </c>
      <c r="B277" s="13">
        <v>690</v>
      </c>
    </row>
    <row r="278" spans="1:2" x14ac:dyDescent="0.25">
      <c r="A278" s="12">
        <v>43889</v>
      </c>
      <c r="B278" s="13">
        <v>-560</v>
      </c>
    </row>
    <row r="279" spans="1:2" x14ac:dyDescent="0.25">
      <c r="A279" s="12">
        <v>43896</v>
      </c>
      <c r="B279" s="13">
        <v>710</v>
      </c>
    </row>
    <row r="280" spans="1:2" x14ac:dyDescent="0.25">
      <c r="A280" s="12">
        <v>43901</v>
      </c>
      <c r="B280" s="13">
        <v>500</v>
      </c>
    </row>
    <row r="281" spans="1:2" x14ac:dyDescent="0.25">
      <c r="A281" s="12">
        <v>43903</v>
      </c>
      <c r="B281" s="13">
        <v>-1140</v>
      </c>
    </row>
    <row r="282" spans="1:2" x14ac:dyDescent="0.25">
      <c r="A282" s="12">
        <v>43908</v>
      </c>
      <c r="B282" s="13">
        <v>120</v>
      </c>
    </row>
    <row r="283" spans="1:2" x14ac:dyDescent="0.25">
      <c r="A283" s="12">
        <v>43910</v>
      </c>
      <c r="B283" s="13">
        <v>-360</v>
      </c>
    </row>
    <row r="284" spans="1:2" x14ac:dyDescent="0.25">
      <c r="A284" s="12">
        <v>43914</v>
      </c>
      <c r="B284" s="13">
        <v>280</v>
      </c>
    </row>
    <row r="285" spans="1:2" x14ac:dyDescent="0.25">
      <c r="A285" s="12">
        <v>43915</v>
      </c>
      <c r="B285" s="13">
        <v>690</v>
      </c>
    </row>
    <row r="286" spans="1:2" x14ac:dyDescent="0.25">
      <c r="A286" s="12">
        <v>43916</v>
      </c>
      <c r="B286" s="13">
        <v>-220</v>
      </c>
    </row>
    <row r="287" spans="1:2" x14ac:dyDescent="0.25">
      <c r="A287" s="12">
        <v>43924</v>
      </c>
      <c r="B287" s="13">
        <v>-640</v>
      </c>
    </row>
    <row r="288" spans="1:2" x14ac:dyDescent="0.25">
      <c r="A288" s="12">
        <v>43927</v>
      </c>
      <c r="B288" s="13">
        <v>520</v>
      </c>
    </row>
    <row r="289" spans="1:2" x14ac:dyDescent="0.25">
      <c r="A289" s="12">
        <v>43928</v>
      </c>
      <c r="B289" s="13">
        <v>300</v>
      </c>
    </row>
    <row r="290" spans="1:2" x14ac:dyDescent="0.25">
      <c r="A290" s="12">
        <v>43929</v>
      </c>
      <c r="B290" s="13">
        <v>170</v>
      </c>
    </row>
    <row r="291" spans="1:2" x14ac:dyDescent="0.25">
      <c r="A291" s="12">
        <v>43931</v>
      </c>
      <c r="B291" s="13">
        <v>0</v>
      </c>
    </row>
    <row r="292" spans="1:2" x14ac:dyDescent="0.25">
      <c r="A292" s="12">
        <v>43934</v>
      </c>
      <c r="B292" s="13">
        <v>150</v>
      </c>
    </row>
    <row r="293" spans="1:2" x14ac:dyDescent="0.25">
      <c r="A293" s="12">
        <v>43936</v>
      </c>
      <c r="B293" s="13">
        <v>-970</v>
      </c>
    </row>
    <row r="294" spans="1:2" x14ac:dyDescent="0.25">
      <c r="A294" s="12">
        <v>43938</v>
      </c>
      <c r="B294" s="13">
        <v>-130</v>
      </c>
    </row>
    <row r="295" spans="1:2" x14ac:dyDescent="0.25">
      <c r="A295" s="12">
        <v>43942</v>
      </c>
      <c r="B295" s="13">
        <v>390</v>
      </c>
    </row>
    <row r="296" spans="1:2" x14ac:dyDescent="0.25">
      <c r="A296" s="12">
        <v>43943</v>
      </c>
      <c r="B296" s="13">
        <v>40</v>
      </c>
    </row>
    <row r="297" spans="1:2" x14ac:dyDescent="0.25">
      <c r="A297" s="12">
        <v>43944</v>
      </c>
      <c r="B297" s="13">
        <v>390</v>
      </c>
    </row>
    <row r="298" spans="1:2" x14ac:dyDescent="0.25">
      <c r="A298" s="12">
        <v>43945</v>
      </c>
      <c r="B298" s="13">
        <v>110</v>
      </c>
    </row>
    <row r="299" spans="1:2" x14ac:dyDescent="0.25">
      <c r="A299" s="12">
        <v>43948</v>
      </c>
      <c r="B299" s="13">
        <v>-220</v>
      </c>
    </row>
    <row r="300" spans="1:2" x14ac:dyDescent="0.25">
      <c r="A300" s="12">
        <v>43949</v>
      </c>
      <c r="B300" s="13">
        <v>-400</v>
      </c>
    </row>
    <row r="301" spans="1:2" x14ac:dyDescent="0.25">
      <c r="A301" s="12">
        <v>43950</v>
      </c>
      <c r="B301" s="13">
        <v>300</v>
      </c>
    </row>
    <row r="302" spans="1:2" x14ac:dyDescent="0.25">
      <c r="A302" s="12">
        <v>43951</v>
      </c>
      <c r="B302" s="13">
        <v>-650</v>
      </c>
    </row>
    <row r="303" spans="1:2" x14ac:dyDescent="0.25">
      <c r="A303" s="12">
        <v>43955</v>
      </c>
      <c r="B303" s="13">
        <v>510</v>
      </c>
    </row>
    <row r="304" spans="1:2" x14ac:dyDescent="0.25">
      <c r="A304" s="12">
        <v>43959</v>
      </c>
      <c r="B304" s="13">
        <v>-660</v>
      </c>
    </row>
    <row r="305" spans="1:2" x14ac:dyDescent="0.25">
      <c r="A305" s="12">
        <v>43966</v>
      </c>
      <c r="B305" s="13">
        <v>510</v>
      </c>
    </row>
    <row r="306" spans="1:2" x14ac:dyDescent="0.25">
      <c r="A306" s="12">
        <v>43969</v>
      </c>
      <c r="B306" s="13">
        <v>-390</v>
      </c>
    </row>
    <row r="307" spans="1:2" x14ac:dyDescent="0.25">
      <c r="A307" s="12">
        <v>43972</v>
      </c>
      <c r="B307" s="13">
        <v>1120</v>
      </c>
    </row>
    <row r="308" spans="1:2" x14ac:dyDescent="0.25">
      <c r="A308" s="12">
        <v>43973</v>
      </c>
      <c r="B308" s="13">
        <v>-790</v>
      </c>
    </row>
    <row r="309" spans="1:2" x14ac:dyDescent="0.25">
      <c r="A309" s="12">
        <v>43977</v>
      </c>
      <c r="B309" s="13">
        <v>110</v>
      </c>
    </row>
    <row r="310" spans="1:2" x14ac:dyDescent="0.25">
      <c r="A310" s="12">
        <v>43983</v>
      </c>
      <c r="B310" s="13">
        <v>-280</v>
      </c>
    </row>
    <row r="311" spans="1:2" x14ac:dyDescent="0.25">
      <c r="A311" s="12">
        <v>43985</v>
      </c>
      <c r="B311" s="13">
        <v>-70</v>
      </c>
    </row>
    <row r="312" spans="1:2" x14ac:dyDescent="0.25">
      <c r="A312" s="12">
        <v>43987</v>
      </c>
      <c r="B312" s="13">
        <v>-170</v>
      </c>
    </row>
    <row r="313" spans="1:2" x14ac:dyDescent="0.25">
      <c r="A313" s="12">
        <v>43993</v>
      </c>
      <c r="B313" s="13">
        <v>190</v>
      </c>
    </row>
    <row r="314" spans="1:2" x14ac:dyDescent="0.25">
      <c r="A314" s="12">
        <v>43997</v>
      </c>
      <c r="B314" s="13">
        <v>-240</v>
      </c>
    </row>
    <row r="315" spans="1:2" x14ac:dyDescent="0.25">
      <c r="A315" s="12">
        <v>44000</v>
      </c>
      <c r="B315" s="13">
        <v>410</v>
      </c>
    </row>
    <row r="316" spans="1:2" x14ac:dyDescent="0.25">
      <c r="A316" s="12">
        <v>44001</v>
      </c>
      <c r="B316" s="13">
        <v>630</v>
      </c>
    </row>
    <row r="317" spans="1:2" x14ac:dyDescent="0.25">
      <c r="A317" s="12">
        <v>44004</v>
      </c>
      <c r="B317" s="13">
        <v>-550</v>
      </c>
    </row>
    <row r="318" spans="1:2" x14ac:dyDescent="0.25">
      <c r="A318" s="12">
        <v>44005</v>
      </c>
      <c r="B318" s="13">
        <v>-300</v>
      </c>
    </row>
    <row r="319" spans="1:2" x14ac:dyDescent="0.25">
      <c r="A319" s="12">
        <v>44007</v>
      </c>
      <c r="B319" s="13">
        <v>290</v>
      </c>
    </row>
    <row r="320" spans="1:2" x14ac:dyDescent="0.25">
      <c r="A320" s="12">
        <v>44008</v>
      </c>
      <c r="B320" s="13">
        <v>450</v>
      </c>
    </row>
    <row r="321" spans="1:2" x14ac:dyDescent="0.25">
      <c r="A321" s="12">
        <v>44011</v>
      </c>
      <c r="B321" s="13">
        <v>-410</v>
      </c>
    </row>
    <row r="322" spans="1:2" x14ac:dyDescent="0.25">
      <c r="A322" s="12">
        <v>44012</v>
      </c>
      <c r="B322" s="13">
        <v>350</v>
      </c>
    </row>
    <row r="323" spans="1:2" x14ac:dyDescent="0.25">
      <c r="A323" s="12">
        <v>44015</v>
      </c>
      <c r="B323" s="13">
        <v>570</v>
      </c>
    </row>
    <row r="324" spans="1:2" x14ac:dyDescent="0.25">
      <c r="A324" s="12">
        <v>44018</v>
      </c>
      <c r="B324" s="13">
        <v>340</v>
      </c>
    </row>
    <row r="325" spans="1:2" x14ac:dyDescent="0.25">
      <c r="A325" s="12">
        <v>44019</v>
      </c>
      <c r="B325" s="13">
        <v>-570</v>
      </c>
    </row>
    <row r="326" spans="1:2" x14ac:dyDescent="0.25">
      <c r="A326" s="12">
        <v>44022</v>
      </c>
      <c r="B326" s="13">
        <v>-500</v>
      </c>
    </row>
    <row r="327" spans="1:2" x14ac:dyDescent="0.25">
      <c r="A327" s="12">
        <v>44025</v>
      </c>
      <c r="B327" s="13">
        <v>-540</v>
      </c>
    </row>
    <row r="328" spans="1:2" x14ac:dyDescent="0.25">
      <c r="A328" s="12">
        <v>44027</v>
      </c>
      <c r="B328" s="13">
        <v>410</v>
      </c>
    </row>
    <row r="329" spans="1:2" x14ac:dyDescent="0.25">
      <c r="A329" s="12">
        <v>44032</v>
      </c>
      <c r="B329" s="13">
        <v>200</v>
      </c>
    </row>
    <row r="330" spans="1:2" x14ac:dyDescent="0.25">
      <c r="A330" s="12">
        <v>44043</v>
      </c>
      <c r="B330" s="13">
        <v>-180</v>
      </c>
    </row>
    <row r="331" spans="1:2" x14ac:dyDescent="0.25">
      <c r="A331" s="12">
        <v>44053</v>
      </c>
      <c r="B331" s="13">
        <v>100</v>
      </c>
    </row>
    <row r="332" spans="1:2" x14ac:dyDescent="0.25">
      <c r="A332" s="12">
        <v>44054</v>
      </c>
      <c r="B332" s="13">
        <v>-390</v>
      </c>
    </row>
    <row r="333" spans="1:2" x14ac:dyDescent="0.25">
      <c r="A333" s="12">
        <v>44056</v>
      </c>
      <c r="B333" s="13">
        <v>-350</v>
      </c>
    </row>
    <row r="334" spans="1:2" x14ac:dyDescent="0.25">
      <c r="A334" s="12">
        <v>44057</v>
      </c>
      <c r="B334" s="13">
        <v>170</v>
      </c>
    </row>
    <row r="335" spans="1:2" x14ac:dyDescent="0.25">
      <c r="A335" s="12">
        <v>44060</v>
      </c>
      <c r="B335" s="13">
        <v>260</v>
      </c>
    </row>
    <row r="336" spans="1:2" x14ac:dyDescent="0.25">
      <c r="A336" s="12">
        <v>44064</v>
      </c>
      <c r="B336" s="13">
        <v>170</v>
      </c>
    </row>
    <row r="337" spans="1:2" x14ac:dyDescent="0.25">
      <c r="A337" s="12">
        <v>44069</v>
      </c>
      <c r="B337" s="13">
        <v>-500</v>
      </c>
    </row>
    <row r="338" spans="1:2" x14ac:dyDescent="0.25">
      <c r="A338" s="12">
        <v>44071</v>
      </c>
      <c r="B338" s="13">
        <v>230</v>
      </c>
    </row>
    <row r="339" spans="1:2" x14ac:dyDescent="0.25">
      <c r="A339" s="12">
        <v>44074</v>
      </c>
      <c r="B339" s="13">
        <v>380</v>
      </c>
    </row>
    <row r="340" spans="1:2" x14ac:dyDescent="0.25">
      <c r="A340" s="12">
        <v>44075</v>
      </c>
      <c r="B340" s="13">
        <v>-60</v>
      </c>
    </row>
    <row r="341" spans="1:2" x14ac:dyDescent="0.25">
      <c r="A341" s="12">
        <v>44076</v>
      </c>
      <c r="B341" s="13">
        <v>850</v>
      </c>
    </row>
    <row r="342" spans="1:2" x14ac:dyDescent="0.25">
      <c r="A342" s="12">
        <v>44077</v>
      </c>
      <c r="B342" s="13">
        <v>-1400</v>
      </c>
    </row>
    <row r="343" spans="1:2" x14ac:dyDescent="0.25">
      <c r="A343" s="12">
        <v>44078</v>
      </c>
      <c r="B343" s="13">
        <v>640</v>
      </c>
    </row>
    <row r="344" spans="1:2" x14ac:dyDescent="0.25">
      <c r="A344" s="12">
        <v>44088</v>
      </c>
      <c r="B344" s="13">
        <v>380</v>
      </c>
    </row>
    <row r="345" spans="1:2" x14ac:dyDescent="0.25">
      <c r="A345" s="12">
        <v>44092</v>
      </c>
      <c r="B345" s="13">
        <v>-290</v>
      </c>
    </row>
    <row r="346" spans="1:2" x14ac:dyDescent="0.25">
      <c r="A346" s="12">
        <v>44097</v>
      </c>
      <c r="B346" s="13">
        <v>440</v>
      </c>
    </row>
    <row r="347" spans="1:2" x14ac:dyDescent="0.25">
      <c r="A347" s="12">
        <v>44099</v>
      </c>
      <c r="B347" s="13">
        <v>-1100</v>
      </c>
    </row>
    <row r="348" spans="1:2" x14ac:dyDescent="0.25">
      <c r="A348" s="12">
        <v>44106</v>
      </c>
      <c r="B348" s="13">
        <v>-30</v>
      </c>
    </row>
    <row r="349" spans="1:2" x14ac:dyDescent="0.25">
      <c r="A349" s="12">
        <v>44113</v>
      </c>
      <c r="B349" s="13">
        <v>0</v>
      </c>
    </row>
    <row r="350" spans="1:2" x14ac:dyDescent="0.25">
      <c r="A350" s="12">
        <v>44118</v>
      </c>
      <c r="B350" s="13">
        <v>340</v>
      </c>
    </row>
    <row r="351" spans="1:2" x14ac:dyDescent="0.25">
      <c r="A351" s="12">
        <v>44120</v>
      </c>
      <c r="B351" s="13">
        <v>-370</v>
      </c>
    </row>
    <row r="352" spans="1:2" x14ac:dyDescent="0.25">
      <c r="A352" s="12">
        <v>44124</v>
      </c>
      <c r="B352" s="13">
        <v>-120</v>
      </c>
    </row>
    <row r="353" spans="1:2" x14ac:dyDescent="0.25">
      <c r="A353" s="12">
        <v>44173</v>
      </c>
      <c r="B353" s="13">
        <v>0</v>
      </c>
    </row>
    <row r="354" spans="1:2" x14ac:dyDescent="0.25">
      <c r="A354" s="12" t="s">
        <v>31</v>
      </c>
      <c r="B35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1"/>
  <sheetViews>
    <sheetView tabSelected="1" workbookViewId="0">
      <selection activeCell="J4" sqref="J4"/>
    </sheetView>
  </sheetViews>
  <sheetFormatPr defaultRowHeight="15" x14ac:dyDescent="0.25"/>
  <cols>
    <col min="1" max="1" width="10.140625" style="1" bestFit="1" customWidth="1"/>
    <col min="3" max="3" width="11.5703125" bestFit="1" customWidth="1"/>
    <col min="4" max="4" width="23.28515625" style="17" bestFit="1" customWidth="1"/>
    <col min="9" max="9" width="10.5703125" bestFit="1" customWidth="1"/>
    <col min="12" max="12" width="10.140625" bestFit="1" customWidth="1"/>
  </cols>
  <sheetData>
    <row r="1" spans="1:12" x14ac:dyDescent="0.25">
      <c r="A1" s="1" t="s">
        <v>24</v>
      </c>
      <c r="B1" t="s">
        <v>33</v>
      </c>
      <c r="C1" t="s">
        <v>34</v>
      </c>
      <c r="D1" s="17" t="s">
        <v>35</v>
      </c>
    </row>
    <row r="2" spans="1:12" x14ac:dyDescent="0.25">
      <c r="A2" s="14">
        <v>43021</v>
      </c>
      <c r="B2" s="13">
        <v>380</v>
      </c>
      <c r="C2">
        <f t="shared" ref="C2:C65" si="0">VLOOKUP(A2,Котировки,IF(B2&gt;=0,3,6),0)</f>
        <v>101</v>
      </c>
      <c r="D2" s="17">
        <f t="shared" ref="D2:D65" si="1">IFERROR(INDEX(Даты_выплат,MATCH(A2,Даты_выплат,1)),43021)</f>
        <v>43021</v>
      </c>
      <c r="I2" s="14"/>
    </row>
    <row r="3" spans="1:12" x14ac:dyDescent="0.25">
      <c r="A3" s="14">
        <v>43026</v>
      </c>
      <c r="B3" s="13">
        <v>380</v>
      </c>
      <c r="C3">
        <f t="shared" si="0"/>
        <v>99.74</v>
      </c>
      <c r="D3" s="17">
        <f t="shared" si="1"/>
        <v>43021</v>
      </c>
      <c r="I3" s="14"/>
    </row>
    <row r="4" spans="1:12" x14ac:dyDescent="0.25">
      <c r="A4" s="14">
        <v>43027</v>
      </c>
      <c r="B4" s="13">
        <v>570</v>
      </c>
      <c r="C4">
        <f t="shared" si="0"/>
        <v>100.71</v>
      </c>
      <c r="D4" s="17">
        <f t="shared" si="1"/>
        <v>43021</v>
      </c>
      <c r="I4" s="14"/>
      <c r="J4" s="15">
        <v>43021</v>
      </c>
      <c r="L4" s="15"/>
    </row>
    <row r="5" spans="1:12" x14ac:dyDescent="0.25">
      <c r="A5" s="14">
        <v>43028</v>
      </c>
      <c r="B5" s="13">
        <v>-1030</v>
      </c>
      <c r="C5">
        <f t="shared" si="0"/>
        <v>101.15</v>
      </c>
      <c r="D5" s="17">
        <f t="shared" si="1"/>
        <v>43021</v>
      </c>
      <c r="I5" s="14"/>
    </row>
    <row r="6" spans="1:12" x14ac:dyDescent="0.25">
      <c r="A6" s="14">
        <v>43031</v>
      </c>
      <c r="B6" s="13">
        <v>230</v>
      </c>
      <c r="C6">
        <f t="shared" si="0"/>
        <v>100.91</v>
      </c>
      <c r="D6" s="17">
        <f t="shared" si="1"/>
        <v>43021</v>
      </c>
      <c r="I6" s="14"/>
    </row>
    <row r="7" spans="1:12" x14ac:dyDescent="0.25">
      <c r="A7" s="14">
        <v>43032</v>
      </c>
      <c r="B7" s="13">
        <v>20</v>
      </c>
      <c r="C7">
        <f t="shared" si="0"/>
        <v>101.21</v>
      </c>
      <c r="D7" s="17">
        <f t="shared" si="1"/>
        <v>43021</v>
      </c>
      <c r="I7" s="14"/>
    </row>
    <row r="8" spans="1:12" x14ac:dyDescent="0.25">
      <c r="A8" s="14">
        <v>43035</v>
      </c>
      <c r="B8" s="13">
        <v>-10</v>
      </c>
      <c r="C8">
        <f t="shared" si="0"/>
        <v>101.08</v>
      </c>
      <c r="D8" s="17">
        <f t="shared" si="1"/>
        <v>43021</v>
      </c>
      <c r="I8" s="14"/>
    </row>
    <row r="9" spans="1:12" x14ac:dyDescent="0.25">
      <c r="A9" s="14">
        <v>43041</v>
      </c>
      <c r="B9" s="13">
        <v>700</v>
      </c>
      <c r="C9">
        <f t="shared" si="0"/>
        <v>101.2</v>
      </c>
      <c r="D9" s="17">
        <f t="shared" si="1"/>
        <v>43021</v>
      </c>
    </row>
    <row r="10" spans="1:12" x14ac:dyDescent="0.25">
      <c r="A10" s="14">
        <v>43042</v>
      </c>
      <c r="B10" s="13">
        <v>-800</v>
      </c>
      <c r="C10">
        <f t="shared" si="0"/>
        <v>101.24</v>
      </c>
      <c r="D10" s="17">
        <f t="shared" si="1"/>
        <v>43021</v>
      </c>
    </row>
    <row r="11" spans="1:12" x14ac:dyDescent="0.25">
      <c r="A11" s="14">
        <v>43046</v>
      </c>
      <c r="B11" s="13">
        <v>240</v>
      </c>
      <c r="C11">
        <f t="shared" si="0"/>
        <v>101.25</v>
      </c>
      <c r="D11" s="17">
        <f t="shared" si="1"/>
        <v>43021</v>
      </c>
    </row>
    <row r="12" spans="1:12" x14ac:dyDescent="0.25">
      <c r="A12" s="14">
        <v>43049</v>
      </c>
      <c r="B12" s="13">
        <v>980</v>
      </c>
      <c r="C12">
        <f t="shared" si="0"/>
        <v>97.93</v>
      </c>
      <c r="D12" s="17">
        <f t="shared" si="1"/>
        <v>43021</v>
      </c>
    </row>
    <row r="13" spans="1:12" x14ac:dyDescent="0.25">
      <c r="A13" s="14">
        <v>43053</v>
      </c>
      <c r="B13" s="13">
        <v>-620</v>
      </c>
      <c r="C13">
        <f t="shared" si="0"/>
        <v>101.09</v>
      </c>
      <c r="D13" s="17">
        <f t="shared" si="1"/>
        <v>43021</v>
      </c>
    </row>
    <row r="14" spans="1:12" x14ac:dyDescent="0.25">
      <c r="A14" s="14">
        <v>43055</v>
      </c>
      <c r="B14" s="13">
        <v>-920</v>
      </c>
      <c r="C14">
        <f t="shared" si="0"/>
        <v>101.09</v>
      </c>
      <c r="D14" s="17">
        <f t="shared" si="1"/>
        <v>43021</v>
      </c>
    </row>
    <row r="15" spans="1:12" x14ac:dyDescent="0.25">
      <c r="A15" s="14">
        <v>43056</v>
      </c>
      <c r="B15" s="13">
        <v>250</v>
      </c>
      <c r="C15">
        <f t="shared" si="0"/>
        <v>101.08</v>
      </c>
      <c r="D15" s="17">
        <f t="shared" si="1"/>
        <v>43021</v>
      </c>
    </row>
    <row r="16" spans="1:12" x14ac:dyDescent="0.25">
      <c r="A16" s="14">
        <v>43061</v>
      </c>
      <c r="B16" s="13">
        <v>550</v>
      </c>
      <c r="C16">
        <f t="shared" si="0"/>
        <v>101.09</v>
      </c>
      <c r="D16" s="17">
        <f t="shared" si="1"/>
        <v>43021</v>
      </c>
    </row>
    <row r="17" spans="1:4" x14ac:dyDescent="0.25">
      <c r="A17" s="14">
        <v>43069</v>
      </c>
      <c r="B17" s="13">
        <v>740</v>
      </c>
      <c r="C17">
        <f t="shared" si="0"/>
        <v>101.04</v>
      </c>
      <c r="D17" s="17">
        <f t="shared" si="1"/>
        <v>43021</v>
      </c>
    </row>
    <row r="18" spans="1:4" x14ac:dyDescent="0.25">
      <c r="A18" s="14">
        <v>43070</v>
      </c>
      <c r="B18" s="13">
        <v>-1110</v>
      </c>
      <c r="C18">
        <f t="shared" si="0"/>
        <v>101</v>
      </c>
      <c r="D18" s="17">
        <f t="shared" si="1"/>
        <v>43021</v>
      </c>
    </row>
    <row r="19" spans="1:4" x14ac:dyDescent="0.25">
      <c r="A19" s="14">
        <v>43073</v>
      </c>
      <c r="B19" s="13">
        <v>-520</v>
      </c>
      <c r="C19">
        <f t="shared" si="0"/>
        <v>101.02</v>
      </c>
      <c r="D19" s="17">
        <f t="shared" si="1"/>
        <v>43021</v>
      </c>
    </row>
    <row r="20" spans="1:4" x14ac:dyDescent="0.25">
      <c r="A20" s="14">
        <v>43077</v>
      </c>
      <c r="B20" s="13">
        <v>690</v>
      </c>
      <c r="C20">
        <f t="shared" si="0"/>
        <v>101.2</v>
      </c>
      <c r="D20" s="17">
        <f t="shared" si="1"/>
        <v>43021</v>
      </c>
    </row>
    <row r="21" spans="1:4" x14ac:dyDescent="0.25">
      <c r="A21" s="14">
        <v>43080</v>
      </c>
      <c r="B21" s="13">
        <v>60</v>
      </c>
      <c r="C21">
        <f t="shared" si="0"/>
        <v>101.1</v>
      </c>
      <c r="D21" s="17">
        <f t="shared" si="1"/>
        <v>43021</v>
      </c>
    </row>
    <row r="22" spans="1:4" x14ac:dyDescent="0.25">
      <c r="A22" s="14">
        <v>43081</v>
      </c>
      <c r="B22" s="13">
        <v>-320</v>
      </c>
      <c r="C22">
        <f t="shared" si="0"/>
        <v>101.2</v>
      </c>
      <c r="D22" s="17">
        <f t="shared" si="1"/>
        <v>43021</v>
      </c>
    </row>
    <row r="23" spans="1:4" x14ac:dyDescent="0.25">
      <c r="A23" s="14">
        <v>43083</v>
      </c>
      <c r="B23" s="13">
        <v>410</v>
      </c>
      <c r="C23">
        <f t="shared" si="0"/>
        <v>99.26</v>
      </c>
      <c r="D23" s="17">
        <f t="shared" si="1"/>
        <v>43021</v>
      </c>
    </row>
    <row r="24" spans="1:4" x14ac:dyDescent="0.25">
      <c r="A24" s="14">
        <v>43084</v>
      </c>
      <c r="B24" s="13">
        <v>-640</v>
      </c>
      <c r="C24">
        <f t="shared" si="0"/>
        <v>101.4</v>
      </c>
      <c r="D24" s="17">
        <f t="shared" si="1"/>
        <v>43021</v>
      </c>
    </row>
    <row r="25" spans="1:4" x14ac:dyDescent="0.25">
      <c r="A25" s="14">
        <v>43091</v>
      </c>
      <c r="B25" s="13">
        <v>510</v>
      </c>
      <c r="C25">
        <f t="shared" si="0"/>
        <v>98.28</v>
      </c>
      <c r="D25" s="17">
        <f t="shared" si="1"/>
        <v>43021</v>
      </c>
    </row>
    <row r="26" spans="1:4" x14ac:dyDescent="0.25">
      <c r="A26" s="14">
        <v>43095</v>
      </c>
      <c r="B26" s="13">
        <v>40</v>
      </c>
      <c r="C26">
        <f t="shared" si="0"/>
        <v>99.47</v>
      </c>
      <c r="D26" s="17">
        <f t="shared" si="1"/>
        <v>43021</v>
      </c>
    </row>
    <row r="27" spans="1:4" x14ac:dyDescent="0.25">
      <c r="A27" s="14">
        <v>43098</v>
      </c>
      <c r="B27" s="13">
        <v>-700</v>
      </c>
      <c r="C27">
        <f t="shared" si="0"/>
        <v>101.99</v>
      </c>
      <c r="D27" s="17">
        <f t="shared" si="1"/>
        <v>43021</v>
      </c>
    </row>
    <row r="28" spans="1:4" x14ac:dyDescent="0.25">
      <c r="A28" s="14">
        <v>43103</v>
      </c>
      <c r="B28" s="13">
        <v>540</v>
      </c>
      <c r="C28">
        <f t="shared" si="0"/>
        <v>102.21</v>
      </c>
      <c r="D28" s="17">
        <f t="shared" si="1"/>
        <v>43021</v>
      </c>
    </row>
    <row r="29" spans="1:4" x14ac:dyDescent="0.25">
      <c r="A29" s="14">
        <v>43105</v>
      </c>
      <c r="B29" s="13">
        <v>-620</v>
      </c>
      <c r="C29">
        <f t="shared" si="0"/>
        <v>102.18</v>
      </c>
      <c r="D29" s="17">
        <f t="shared" si="1"/>
        <v>43021</v>
      </c>
    </row>
    <row r="30" spans="1:4" x14ac:dyDescent="0.25">
      <c r="A30" s="14">
        <v>43112</v>
      </c>
      <c r="B30" s="13">
        <v>460</v>
      </c>
      <c r="C30">
        <f t="shared" si="0"/>
        <v>101.01</v>
      </c>
      <c r="D30" s="17">
        <f t="shared" si="1"/>
        <v>43021</v>
      </c>
    </row>
    <row r="31" spans="1:4" x14ac:dyDescent="0.25">
      <c r="A31" s="14">
        <v>43123</v>
      </c>
      <c r="B31" s="13">
        <v>-290</v>
      </c>
      <c r="C31">
        <f t="shared" si="0"/>
        <v>101.97</v>
      </c>
      <c r="D31" s="17">
        <f t="shared" si="1"/>
        <v>43021</v>
      </c>
    </row>
    <row r="32" spans="1:4" x14ac:dyDescent="0.25">
      <c r="A32" s="14">
        <v>43124</v>
      </c>
      <c r="B32" s="13">
        <v>390</v>
      </c>
      <c r="C32">
        <f t="shared" si="0"/>
        <v>102</v>
      </c>
      <c r="D32" s="17">
        <f t="shared" si="1"/>
        <v>43021</v>
      </c>
    </row>
    <row r="33" spans="1:4" x14ac:dyDescent="0.25">
      <c r="A33" s="14">
        <v>43125</v>
      </c>
      <c r="B33" s="13">
        <v>200</v>
      </c>
      <c r="C33">
        <f t="shared" si="0"/>
        <v>102</v>
      </c>
      <c r="D33" s="17">
        <f t="shared" si="1"/>
        <v>43021</v>
      </c>
    </row>
    <row r="34" spans="1:4" x14ac:dyDescent="0.25">
      <c r="A34" s="14">
        <v>43126</v>
      </c>
      <c r="B34" s="13">
        <v>-750</v>
      </c>
      <c r="C34">
        <f t="shared" si="0"/>
        <v>101.99</v>
      </c>
      <c r="D34" s="17">
        <f t="shared" si="1"/>
        <v>43021</v>
      </c>
    </row>
    <row r="35" spans="1:4" x14ac:dyDescent="0.25">
      <c r="A35" s="14">
        <v>43132</v>
      </c>
      <c r="B35" s="13">
        <v>450</v>
      </c>
      <c r="C35">
        <f t="shared" si="0"/>
        <v>102.2</v>
      </c>
      <c r="D35" s="17">
        <f t="shared" si="1"/>
        <v>43021</v>
      </c>
    </row>
    <row r="36" spans="1:4" x14ac:dyDescent="0.25">
      <c r="A36" s="14">
        <v>43140</v>
      </c>
      <c r="B36" s="13">
        <v>-40</v>
      </c>
      <c r="C36">
        <f t="shared" si="0"/>
        <v>102.7</v>
      </c>
      <c r="D36" s="17">
        <f t="shared" si="1"/>
        <v>43021</v>
      </c>
    </row>
    <row r="37" spans="1:4" x14ac:dyDescent="0.25">
      <c r="A37" s="14">
        <v>43146</v>
      </c>
      <c r="B37" s="13">
        <v>-220</v>
      </c>
      <c r="C37">
        <f t="shared" si="0"/>
        <v>102.78</v>
      </c>
      <c r="D37" s="17">
        <f t="shared" si="1"/>
        <v>43021</v>
      </c>
    </row>
    <row r="38" spans="1:4" x14ac:dyDescent="0.25">
      <c r="A38" s="14">
        <v>43147</v>
      </c>
      <c r="B38" s="13">
        <v>30</v>
      </c>
      <c r="C38">
        <f t="shared" si="0"/>
        <v>102.51</v>
      </c>
      <c r="D38" s="17">
        <f t="shared" si="1"/>
        <v>43021</v>
      </c>
    </row>
    <row r="39" spans="1:4" x14ac:dyDescent="0.25">
      <c r="A39" s="14">
        <v>43152</v>
      </c>
      <c r="B39" s="13">
        <v>80</v>
      </c>
      <c r="C39">
        <f t="shared" si="0"/>
        <v>103.83</v>
      </c>
      <c r="D39" s="17">
        <f t="shared" si="1"/>
        <v>43021</v>
      </c>
    </row>
    <row r="40" spans="1:4" x14ac:dyDescent="0.25">
      <c r="A40" s="14">
        <v>43153</v>
      </c>
      <c r="B40" s="13">
        <v>-90</v>
      </c>
      <c r="C40">
        <f t="shared" si="0"/>
        <v>102.89</v>
      </c>
      <c r="D40" s="17">
        <f t="shared" si="1"/>
        <v>43021</v>
      </c>
    </row>
    <row r="41" spans="1:4" x14ac:dyDescent="0.25">
      <c r="A41" s="14">
        <v>43161</v>
      </c>
      <c r="B41" s="13">
        <v>960</v>
      </c>
      <c r="C41">
        <f t="shared" si="0"/>
        <v>102.77</v>
      </c>
      <c r="D41" s="17">
        <f t="shared" si="1"/>
        <v>43021</v>
      </c>
    </row>
    <row r="42" spans="1:4" x14ac:dyDescent="0.25">
      <c r="A42" s="14">
        <v>43164</v>
      </c>
      <c r="B42" s="13">
        <v>-430</v>
      </c>
      <c r="C42">
        <f t="shared" si="0"/>
        <v>102.75</v>
      </c>
      <c r="D42" s="17">
        <f t="shared" si="1"/>
        <v>43021</v>
      </c>
    </row>
    <row r="43" spans="1:4" x14ac:dyDescent="0.25">
      <c r="A43" s="14">
        <v>43166</v>
      </c>
      <c r="B43" s="13">
        <v>-230</v>
      </c>
      <c r="C43">
        <f t="shared" si="0"/>
        <v>102.8</v>
      </c>
      <c r="D43" s="17">
        <f t="shared" si="1"/>
        <v>43021</v>
      </c>
    </row>
    <row r="44" spans="1:4" x14ac:dyDescent="0.25">
      <c r="A44" s="14">
        <v>43168</v>
      </c>
      <c r="B44" s="13">
        <v>200</v>
      </c>
      <c r="C44">
        <f t="shared" si="0"/>
        <v>102.99</v>
      </c>
      <c r="D44" s="17">
        <f t="shared" si="1"/>
        <v>43021</v>
      </c>
    </row>
    <row r="45" spans="1:4" x14ac:dyDescent="0.25">
      <c r="A45" s="14">
        <v>43172</v>
      </c>
      <c r="B45" s="13">
        <v>-500</v>
      </c>
      <c r="C45">
        <f t="shared" si="0"/>
        <v>102.75</v>
      </c>
      <c r="D45" s="17">
        <f t="shared" si="1"/>
        <v>43021</v>
      </c>
    </row>
    <row r="46" spans="1:4" x14ac:dyDescent="0.25">
      <c r="A46" s="14">
        <v>43173</v>
      </c>
      <c r="B46" s="13">
        <v>500</v>
      </c>
      <c r="C46">
        <f t="shared" si="0"/>
        <v>102.6</v>
      </c>
      <c r="D46" s="17">
        <f t="shared" si="1"/>
        <v>43021</v>
      </c>
    </row>
    <row r="47" spans="1:4" x14ac:dyDescent="0.25">
      <c r="A47" s="14">
        <v>43174</v>
      </c>
      <c r="B47" s="13">
        <v>-160</v>
      </c>
      <c r="C47">
        <f t="shared" si="0"/>
        <v>102.73</v>
      </c>
      <c r="D47" s="17">
        <f t="shared" si="1"/>
        <v>43021</v>
      </c>
    </row>
    <row r="48" spans="1:4" x14ac:dyDescent="0.25">
      <c r="A48" s="14">
        <v>43175</v>
      </c>
      <c r="B48" s="13">
        <v>290</v>
      </c>
      <c r="C48">
        <f t="shared" si="0"/>
        <v>102.75</v>
      </c>
      <c r="D48" s="17">
        <f t="shared" si="1"/>
        <v>43021</v>
      </c>
    </row>
    <row r="49" spans="1:4" x14ac:dyDescent="0.25">
      <c r="A49" s="14">
        <v>43178</v>
      </c>
      <c r="B49" s="13">
        <v>-290</v>
      </c>
      <c r="C49">
        <f t="shared" si="0"/>
        <v>102.9</v>
      </c>
      <c r="D49" s="17">
        <f t="shared" si="1"/>
        <v>43021</v>
      </c>
    </row>
    <row r="50" spans="1:4" x14ac:dyDescent="0.25">
      <c r="A50" s="14">
        <v>43179</v>
      </c>
      <c r="B50" s="13">
        <v>-380</v>
      </c>
      <c r="C50">
        <f t="shared" si="0"/>
        <v>103</v>
      </c>
      <c r="D50" s="17">
        <f t="shared" si="1"/>
        <v>43021</v>
      </c>
    </row>
    <row r="51" spans="1:4" x14ac:dyDescent="0.25">
      <c r="A51" s="14">
        <v>43182</v>
      </c>
      <c r="B51" s="13">
        <v>770</v>
      </c>
      <c r="C51">
        <f t="shared" si="0"/>
        <v>102.75</v>
      </c>
      <c r="D51" s="17">
        <f t="shared" si="1"/>
        <v>43021</v>
      </c>
    </row>
    <row r="52" spans="1:4" x14ac:dyDescent="0.25">
      <c r="A52" s="14">
        <v>43187</v>
      </c>
      <c r="B52" s="13">
        <v>-320</v>
      </c>
      <c r="C52">
        <f t="shared" si="0"/>
        <v>102.6</v>
      </c>
      <c r="D52" s="17">
        <f t="shared" si="1"/>
        <v>43021</v>
      </c>
    </row>
    <row r="53" spans="1:4" x14ac:dyDescent="0.25">
      <c r="A53" s="14">
        <v>43188</v>
      </c>
      <c r="B53" s="13">
        <v>-40</v>
      </c>
      <c r="C53">
        <f t="shared" si="0"/>
        <v>102.75</v>
      </c>
      <c r="D53" s="17">
        <f t="shared" si="1"/>
        <v>43021</v>
      </c>
    </row>
    <row r="54" spans="1:4" x14ac:dyDescent="0.25">
      <c r="A54" s="14">
        <v>43189</v>
      </c>
      <c r="B54" s="13">
        <v>530</v>
      </c>
      <c r="C54">
        <f t="shared" si="0"/>
        <v>102.51</v>
      </c>
      <c r="D54" s="17">
        <f t="shared" si="1"/>
        <v>43021</v>
      </c>
    </row>
    <row r="55" spans="1:4" x14ac:dyDescent="0.25">
      <c r="A55" s="14">
        <v>43193</v>
      </c>
      <c r="B55" s="13">
        <v>-430</v>
      </c>
      <c r="C55">
        <f t="shared" si="0"/>
        <v>102.65</v>
      </c>
      <c r="D55" s="17">
        <f t="shared" si="1"/>
        <v>43021</v>
      </c>
    </row>
    <row r="56" spans="1:4" x14ac:dyDescent="0.25">
      <c r="A56" s="14">
        <v>43196</v>
      </c>
      <c r="B56" s="13">
        <v>1280</v>
      </c>
      <c r="C56">
        <f t="shared" si="0"/>
        <v>103.09</v>
      </c>
      <c r="D56" s="17">
        <f t="shared" si="1"/>
        <v>43021</v>
      </c>
    </row>
    <row r="57" spans="1:4" x14ac:dyDescent="0.25">
      <c r="A57" s="14">
        <v>43200</v>
      </c>
      <c r="B57" s="13">
        <v>-1680</v>
      </c>
      <c r="C57">
        <f t="shared" si="0"/>
        <v>102.4</v>
      </c>
      <c r="D57" s="17">
        <f t="shared" si="1"/>
        <v>43021</v>
      </c>
    </row>
    <row r="58" spans="1:4" x14ac:dyDescent="0.25">
      <c r="A58" s="14">
        <v>43202</v>
      </c>
      <c r="B58" s="13">
        <v>380</v>
      </c>
      <c r="C58">
        <f t="shared" si="0"/>
        <v>102</v>
      </c>
      <c r="D58" s="17">
        <f t="shared" si="1"/>
        <v>43021</v>
      </c>
    </row>
    <row r="59" spans="1:4" x14ac:dyDescent="0.25">
      <c r="A59" s="14">
        <v>43203</v>
      </c>
      <c r="B59" s="13">
        <v>360</v>
      </c>
      <c r="C59">
        <f t="shared" si="0"/>
        <v>102.54</v>
      </c>
      <c r="D59" s="17">
        <f t="shared" si="1"/>
        <v>43203</v>
      </c>
    </row>
    <row r="60" spans="1:4" x14ac:dyDescent="0.25">
      <c r="A60" s="14">
        <v>43213</v>
      </c>
      <c r="B60" s="13">
        <v>470</v>
      </c>
      <c r="C60">
        <f t="shared" si="0"/>
        <v>102.7</v>
      </c>
      <c r="D60" s="17">
        <f t="shared" si="1"/>
        <v>43203</v>
      </c>
    </row>
    <row r="61" spans="1:4" x14ac:dyDescent="0.25">
      <c r="A61" s="14">
        <v>43215</v>
      </c>
      <c r="B61" s="13">
        <v>60</v>
      </c>
      <c r="C61">
        <f t="shared" si="0"/>
        <v>102.6</v>
      </c>
      <c r="D61" s="17">
        <f t="shared" si="1"/>
        <v>43203</v>
      </c>
    </row>
    <row r="62" spans="1:4" x14ac:dyDescent="0.25">
      <c r="A62" s="14">
        <v>43220</v>
      </c>
      <c r="B62" s="13">
        <v>920</v>
      </c>
      <c r="C62">
        <f t="shared" si="0"/>
        <v>103.02</v>
      </c>
      <c r="D62" s="17">
        <f t="shared" si="1"/>
        <v>43203</v>
      </c>
    </row>
    <row r="63" spans="1:4" x14ac:dyDescent="0.25">
      <c r="A63" s="14">
        <v>43228</v>
      </c>
      <c r="B63" s="13">
        <v>-2130</v>
      </c>
      <c r="C63">
        <f t="shared" si="0"/>
        <v>103.64</v>
      </c>
      <c r="D63" s="17">
        <f t="shared" si="1"/>
        <v>43203</v>
      </c>
    </row>
    <row r="64" spans="1:4" x14ac:dyDescent="0.25">
      <c r="A64" s="14">
        <v>43230</v>
      </c>
      <c r="B64" s="13">
        <v>-310</v>
      </c>
      <c r="C64">
        <f t="shared" si="0"/>
        <v>103.8</v>
      </c>
      <c r="D64" s="17">
        <f t="shared" si="1"/>
        <v>43203</v>
      </c>
    </row>
    <row r="65" spans="1:4" x14ac:dyDescent="0.25">
      <c r="A65" s="14">
        <v>43231</v>
      </c>
      <c r="B65" s="13">
        <v>890</v>
      </c>
      <c r="C65">
        <f t="shared" si="0"/>
        <v>103.04</v>
      </c>
      <c r="D65" s="17">
        <f t="shared" si="1"/>
        <v>43203</v>
      </c>
    </row>
    <row r="66" spans="1:4" x14ac:dyDescent="0.25">
      <c r="A66" s="14">
        <v>43234</v>
      </c>
      <c r="B66" s="13">
        <v>90</v>
      </c>
      <c r="C66">
        <f t="shared" ref="C66:C129" si="2">VLOOKUP(A66,Котировки,IF(B66&gt;=0,3,6),0)</f>
        <v>103.07</v>
      </c>
      <c r="D66" s="17">
        <f t="shared" ref="D66:D129" si="3">IFERROR(INDEX(Даты_выплат,MATCH(A66,Даты_выплат,1)),43021)</f>
        <v>43203</v>
      </c>
    </row>
    <row r="67" spans="1:4" x14ac:dyDescent="0.25">
      <c r="A67" s="14">
        <v>43238</v>
      </c>
      <c r="B67" s="13">
        <v>-380</v>
      </c>
      <c r="C67">
        <f t="shared" si="2"/>
        <v>103</v>
      </c>
      <c r="D67" s="17">
        <f t="shared" si="3"/>
        <v>43203</v>
      </c>
    </row>
    <row r="68" spans="1:4" x14ac:dyDescent="0.25">
      <c r="A68" s="14">
        <v>43242</v>
      </c>
      <c r="B68" s="13">
        <v>50</v>
      </c>
      <c r="C68">
        <f t="shared" si="2"/>
        <v>102.99</v>
      </c>
      <c r="D68" s="17">
        <f t="shared" si="3"/>
        <v>43203</v>
      </c>
    </row>
    <row r="69" spans="1:4" x14ac:dyDescent="0.25">
      <c r="A69" s="14">
        <v>43244</v>
      </c>
      <c r="B69" s="13">
        <v>380</v>
      </c>
      <c r="C69">
        <f t="shared" si="2"/>
        <v>102.24</v>
      </c>
      <c r="D69" s="17">
        <f t="shared" si="3"/>
        <v>43203</v>
      </c>
    </row>
    <row r="70" spans="1:4" x14ac:dyDescent="0.25">
      <c r="A70" s="14">
        <v>43250</v>
      </c>
      <c r="B70" s="13">
        <v>-400</v>
      </c>
      <c r="C70">
        <f t="shared" si="2"/>
        <v>102.77</v>
      </c>
      <c r="D70" s="17">
        <f t="shared" si="3"/>
        <v>43203</v>
      </c>
    </row>
    <row r="71" spans="1:4" x14ac:dyDescent="0.25">
      <c r="A71" s="14">
        <v>43252</v>
      </c>
      <c r="B71" s="13">
        <v>-90</v>
      </c>
      <c r="C71">
        <f t="shared" si="2"/>
        <v>102.94</v>
      </c>
      <c r="D71" s="17">
        <f t="shared" si="3"/>
        <v>43203</v>
      </c>
    </row>
    <row r="72" spans="1:4" x14ac:dyDescent="0.25">
      <c r="A72" s="14">
        <v>43262</v>
      </c>
      <c r="B72" s="13">
        <v>-190</v>
      </c>
      <c r="C72">
        <f t="shared" si="2"/>
        <v>102.6</v>
      </c>
      <c r="D72" s="17">
        <f t="shared" si="3"/>
        <v>43203</v>
      </c>
    </row>
    <row r="73" spans="1:4" x14ac:dyDescent="0.25">
      <c r="A73" s="14">
        <v>43266</v>
      </c>
      <c r="B73" s="13">
        <v>450</v>
      </c>
      <c r="C73">
        <f t="shared" si="2"/>
        <v>102.77</v>
      </c>
      <c r="D73" s="17">
        <f t="shared" si="3"/>
        <v>43203</v>
      </c>
    </row>
    <row r="74" spans="1:4" x14ac:dyDescent="0.25">
      <c r="A74" s="14">
        <v>43269</v>
      </c>
      <c r="B74" s="13">
        <v>310</v>
      </c>
      <c r="C74">
        <f t="shared" si="2"/>
        <v>102.8</v>
      </c>
      <c r="D74" s="17">
        <f t="shared" si="3"/>
        <v>43203</v>
      </c>
    </row>
    <row r="75" spans="1:4" x14ac:dyDescent="0.25">
      <c r="A75" s="14">
        <v>43270</v>
      </c>
      <c r="B75" s="13">
        <v>-1010</v>
      </c>
      <c r="C75">
        <f t="shared" si="2"/>
        <v>102.7</v>
      </c>
      <c r="D75" s="17">
        <f t="shared" si="3"/>
        <v>43203</v>
      </c>
    </row>
    <row r="76" spans="1:4" x14ac:dyDescent="0.25">
      <c r="A76" s="14">
        <v>43273</v>
      </c>
      <c r="B76" s="13">
        <v>1000</v>
      </c>
      <c r="C76">
        <f t="shared" si="2"/>
        <v>102.01</v>
      </c>
      <c r="D76" s="17">
        <f t="shared" si="3"/>
        <v>43203</v>
      </c>
    </row>
    <row r="77" spans="1:4" x14ac:dyDescent="0.25">
      <c r="A77" s="14">
        <v>43276</v>
      </c>
      <c r="B77" s="13">
        <v>-170</v>
      </c>
      <c r="C77">
        <f t="shared" si="2"/>
        <v>101.26</v>
      </c>
      <c r="D77" s="17">
        <f t="shared" si="3"/>
        <v>43203</v>
      </c>
    </row>
    <row r="78" spans="1:4" x14ac:dyDescent="0.25">
      <c r="A78" s="14">
        <v>43280</v>
      </c>
      <c r="B78" s="13">
        <v>-410</v>
      </c>
      <c r="C78">
        <f t="shared" si="2"/>
        <v>101.9</v>
      </c>
      <c r="D78" s="17">
        <f t="shared" si="3"/>
        <v>43203</v>
      </c>
    </row>
    <row r="79" spans="1:4" x14ac:dyDescent="0.25">
      <c r="A79" s="14">
        <v>43283</v>
      </c>
      <c r="B79" s="13">
        <v>-380</v>
      </c>
      <c r="C79">
        <f t="shared" si="2"/>
        <v>101.99</v>
      </c>
      <c r="D79" s="17">
        <f t="shared" si="3"/>
        <v>43203</v>
      </c>
    </row>
    <row r="80" spans="1:4" x14ac:dyDescent="0.25">
      <c r="A80" s="14">
        <v>43287</v>
      </c>
      <c r="B80" s="13">
        <v>440</v>
      </c>
      <c r="C80">
        <f t="shared" si="2"/>
        <v>101.51</v>
      </c>
      <c r="D80" s="17">
        <f t="shared" si="3"/>
        <v>43203</v>
      </c>
    </row>
    <row r="81" spans="1:4" x14ac:dyDescent="0.25">
      <c r="A81" s="14">
        <v>43294</v>
      </c>
      <c r="B81" s="13">
        <v>90</v>
      </c>
      <c r="C81">
        <f t="shared" si="2"/>
        <v>101.99</v>
      </c>
      <c r="D81" s="17">
        <f t="shared" si="3"/>
        <v>43203</v>
      </c>
    </row>
    <row r="82" spans="1:4" x14ac:dyDescent="0.25">
      <c r="A82" s="14">
        <v>43299</v>
      </c>
      <c r="B82" s="13">
        <v>170</v>
      </c>
      <c r="C82">
        <f t="shared" si="2"/>
        <v>101.7</v>
      </c>
      <c r="D82" s="17">
        <f t="shared" si="3"/>
        <v>43203</v>
      </c>
    </row>
    <row r="83" spans="1:4" x14ac:dyDescent="0.25">
      <c r="A83" s="14">
        <v>43307</v>
      </c>
      <c r="B83" s="13">
        <v>-600</v>
      </c>
      <c r="C83">
        <f t="shared" si="2"/>
        <v>101.64</v>
      </c>
      <c r="D83" s="17">
        <f t="shared" si="3"/>
        <v>43203</v>
      </c>
    </row>
    <row r="84" spans="1:4" x14ac:dyDescent="0.25">
      <c r="A84" s="14">
        <v>43308</v>
      </c>
      <c r="B84" s="13">
        <v>610</v>
      </c>
      <c r="C84">
        <f t="shared" si="2"/>
        <v>101.6</v>
      </c>
      <c r="D84" s="17">
        <f t="shared" si="3"/>
        <v>43203</v>
      </c>
    </row>
    <row r="85" spans="1:4" x14ac:dyDescent="0.25">
      <c r="A85" s="14">
        <v>43311</v>
      </c>
      <c r="B85" s="13">
        <v>-10</v>
      </c>
      <c r="C85">
        <f t="shared" si="2"/>
        <v>101.65</v>
      </c>
      <c r="D85" s="17">
        <f t="shared" si="3"/>
        <v>43203</v>
      </c>
    </row>
    <row r="86" spans="1:4" x14ac:dyDescent="0.25">
      <c r="A86" s="14">
        <v>43313</v>
      </c>
      <c r="B86" s="13">
        <v>900</v>
      </c>
      <c r="C86">
        <f t="shared" si="2"/>
        <v>101.01</v>
      </c>
      <c r="D86" s="17">
        <f t="shared" si="3"/>
        <v>43203</v>
      </c>
    </row>
    <row r="87" spans="1:4" x14ac:dyDescent="0.25">
      <c r="A87" s="14">
        <v>43314</v>
      </c>
      <c r="B87" s="13">
        <v>-680</v>
      </c>
      <c r="C87">
        <f t="shared" si="2"/>
        <v>101.8</v>
      </c>
      <c r="D87" s="17">
        <f t="shared" si="3"/>
        <v>43203</v>
      </c>
    </row>
    <row r="88" spans="1:4" x14ac:dyDescent="0.25">
      <c r="A88" s="14">
        <v>43315</v>
      </c>
      <c r="B88" s="13">
        <v>-910</v>
      </c>
      <c r="C88">
        <f t="shared" si="2"/>
        <v>102.15</v>
      </c>
      <c r="D88" s="17">
        <f t="shared" si="3"/>
        <v>43203</v>
      </c>
    </row>
    <row r="89" spans="1:4" x14ac:dyDescent="0.25">
      <c r="A89" s="14">
        <v>43318</v>
      </c>
      <c r="B89" s="13">
        <v>60</v>
      </c>
      <c r="C89">
        <f t="shared" si="2"/>
        <v>101.65</v>
      </c>
      <c r="D89" s="17">
        <f t="shared" si="3"/>
        <v>43203</v>
      </c>
    </row>
    <row r="90" spans="1:4" x14ac:dyDescent="0.25">
      <c r="A90" s="14">
        <v>43319</v>
      </c>
      <c r="B90" s="13">
        <v>-160</v>
      </c>
      <c r="C90">
        <f t="shared" si="2"/>
        <v>101.15</v>
      </c>
      <c r="D90" s="17">
        <f t="shared" si="3"/>
        <v>43203</v>
      </c>
    </row>
    <row r="91" spans="1:4" x14ac:dyDescent="0.25">
      <c r="A91" s="14">
        <v>43322</v>
      </c>
      <c r="B91" s="13">
        <v>530</v>
      </c>
      <c r="C91">
        <f t="shared" si="2"/>
        <v>101.2</v>
      </c>
      <c r="D91" s="17">
        <f t="shared" si="3"/>
        <v>43203</v>
      </c>
    </row>
    <row r="92" spans="1:4" x14ac:dyDescent="0.25">
      <c r="A92" s="14">
        <v>43326</v>
      </c>
      <c r="B92" s="13">
        <v>610</v>
      </c>
      <c r="C92">
        <f t="shared" si="2"/>
        <v>100.09</v>
      </c>
      <c r="D92" s="17">
        <f t="shared" si="3"/>
        <v>43203</v>
      </c>
    </row>
    <row r="93" spans="1:4" x14ac:dyDescent="0.25">
      <c r="A93" s="14">
        <v>43327</v>
      </c>
      <c r="B93" s="13">
        <v>-1070</v>
      </c>
      <c r="C93">
        <f t="shared" si="2"/>
        <v>100.5</v>
      </c>
      <c r="D93" s="17">
        <f t="shared" si="3"/>
        <v>43203</v>
      </c>
    </row>
    <row r="94" spans="1:4" x14ac:dyDescent="0.25">
      <c r="A94" s="14">
        <v>43328</v>
      </c>
      <c r="B94" s="13">
        <v>190</v>
      </c>
      <c r="C94">
        <f t="shared" si="2"/>
        <v>100.99</v>
      </c>
      <c r="D94" s="17">
        <f t="shared" si="3"/>
        <v>43203</v>
      </c>
    </row>
    <row r="95" spans="1:4" x14ac:dyDescent="0.25">
      <c r="A95" s="14">
        <v>43329</v>
      </c>
      <c r="B95" s="13">
        <v>1150</v>
      </c>
      <c r="C95">
        <f t="shared" si="2"/>
        <v>100.34</v>
      </c>
      <c r="D95" s="17">
        <f t="shared" si="3"/>
        <v>43203</v>
      </c>
    </row>
    <row r="96" spans="1:4" x14ac:dyDescent="0.25">
      <c r="A96" s="14">
        <v>43332</v>
      </c>
      <c r="B96" s="13">
        <v>-1320</v>
      </c>
      <c r="C96">
        <f t="shared" si="2"/>
        <v>100.45</v>
      </c>
      <c r="D96" s="17">
        <f t="shared" si="3"/>
        <v>43203</v>
      </c>
    </row>
    <row r="97" spans="1:4" x14ac:dyDescent="0.25">
      <c r="A97" s="14">
        <v>43333</v>
      </c>
      <c r="B97" s="13">
        <v>340</v>
      </c>
      <c r="C97">
        <f t="shared" si="2"/>
        <v>100.98</v>
      </c>
      <c r="D97" s="17">
        <f t="shared" si="3"/>
        <v>43203</v>
      </c>
    </row>
    <row r="98" spans="1:4" x14ac:dyDescent="0.25">
      <c r="A98" s="14">
        <v>43334</v>
      </c>
      <c r="B98" s="13">
        <v>-490</v>
      </c>
      <c r="C98">
        <f t="shared" si="2"/>
        <v>100.2</v>
      </c>
      <c r="D98" s="17">
        <f t="shared" si="3"/>
        <v>43203</v>
      </c>
    </row>
    <row r="99" spans="1:4" x14ac:dyDescent="0.25">
      <c r="A99" s="14">
        <v>43340</v>
      </c>
      <c r="B99" s="13">
        <v>310</v>
      </c>
      <c r="C99">
        <f t="shared" si="2"/>
        <v>99.91</v>
      </c>
      <c r="D99" s="17">
        <f t="shared" si="3"/>
        <v>43203</v>
      </c>
    </row>
    <row r="100" spans="1:4" x14ac:dyDescent="0.25">
      <c r="A100" s="14">
        <v>43341</v>
      </c>
      <c r="B100" s="13">
        <v>110</v>
      </c>
      <c r="C100">
        <f t="shared" si="2"/>
        <v>101.73</v>
      </c>
      <c r="D100" s="17">
        <f t="shared" si="3"/>
        <v>43203</v>
      </c>
    </row>
    <row r="101" spans="1:4" x14ac:dyDescent="0.25">
      <c r="A101" s="14">
        <v>43343</v>
      </c>
      <c r="B101" s="13">
        <v>-300</v>
      </c>
      <c r="C101">
        <f t="shared" si="2"/>
        <v>100.1</v>
      </c>
      <c r="D101" s="17">
        <f t="shared" si="3"/>
        <v>43203</v>
      </c>
    </row>
    <row r="102" spans="1:4" x14ac:dyDescent="0.25">
      <c r="A102" s="14">
        <v>43346</v>
      </c>
      <c r="B102" s="13">
        <v>700</v>
      </c>
      <c r="C102">
        <f t="shared" si="2"/>
        <v>99.85</v>
      </c>
      <c r="D102" s="17">
        <f t="shared" si="3"/>
        <v>43203</v>
      </c>
    </row>
    <row r="103" spans="1:4" x14ac:dyDescent="0.25">
      <c r="A103" s="14">
        <v>43347</v>
      </c>
      <c r="B103" s="13">
        <v>-580</v>
      </c>
      <c r="C103">
        <f t="shared" si="2"/>
        <v>100.4</v>
      </c>
      <c r="D103" s="17">
        <f t="shared" si="3"/>
        <v>43203</v>
      </c>
    </row>
    <row r="104" spans="1:4" x14ac:dyDescent="0.25">
      <c r="A104" s="14">
        <v>43348</v>
      </c>
      <c r="B104" s="13">
        <v>500</v>
      </c>
      <c r="C104">
        <f t="shared" si="2"/>
        <v>100.4</v>
      </c>
      <c r="D104" s="17">
        <f t="shared" si="3"/>
        <v>43203</v>
      </c>
    </row>
    <row r="105" spans="1:4" x14ac:dyDescent="0.25">
      <c r="A105" s="14">
        <v>43349</v>
      </c>
      <c r="B105" s="13">
        <v>0</v>
      </c>
      <c r="C105">
        <f t="shared" si="2"/>
        <v>100.81</v>
      </c>
      <c r="D105" s="17">
        <f t="shared" si="3"/>
        <v>43203</v>
      </c>
    </row>
    <row r="106" spans="1:4" x14ac:dyDescent="0.25">
      <c r="A106" s="14">
        <v>43350</v>
      </c>
      <c r="B106" s="13">
        <v>80</v>
      </c>
      <c r="C106">
        <f t="shared" si="2"/>
        <v>100.03</v>
      </c>
      <c r="D106" s="17">
        <f t="shared" si="3"/>
        <v>43203</v>
      </c>
    </row>
    <row r="107" spans="1:4" x14ac:dyDescent="0.25">
      <c r="A107" s="14">
        <v>43355</v>
      </c>
      <c r="B107" s="13">
        <v>690</v>
      </c>
      <c r="C107">
        <f t="shared" si="2"/>
        <v>99.96</v>
      </c>
      <c r="D107" s="17">
        <f t="shared" si="3"/>
        <v>43203</v>
      </c>
    </row>
    <row r="108" spans="1:4" x14ac:dyDescent="0.25">
      <c r="A108" s="14">
        <v>43357</v>
      </c>
      <c r="B108" s="13">
        <v>-1060</v>
      </c>
      <c r="C108">
        <f t="shared" si="2"/>
        <v>99.76</v>
      </c>
      <c r="D108" s="17">
        <f t="shared" si="3"/>
        <v>43203</v>
      </c>
    </row>
    <row r="109" spans="1:4" x14ac:dyDescent="0.25">
      <c r="A109" s="14">
        <v>43360</v>
      </c>
      <c r="B109" s="13">
        <v>0</v>
      </c>
      <c r="C109">
        <f t="shared" si="2"/>
        <v>99.9</v>
      </c>
      <c r="D109" s="17">
        <f t="shared" si="3"/>
        <v>43203</v>
      </c>
    </row>
    <row r="110" spans="1:4" x14ac:dyDescent="0.25">
      <c r="A110" s="14">
        <v>43361</v>
      </c>
      <c r="B110" s="13">
        <v>400</v>
      </c>
      <c r="C110">
        <f t="shared" si="2"/>
        <v>99.8</v>
      </c>
      <c r="D110" s="17">
        <f t="shared" si="3"/>
        <v>43203</v>
      </c>
    </row>
    <row r="111" spans="1:4" x14ac:dyDescent="0.25">
      <c r="A111" s="14">
        <v>43364</v>
      </c>
      <c r="B111" s="13">
        <v>640</v>
      </c>
      <c r="C111">
        <f t="shared" si="2"/>
        <v>99.8</v>
      </c>
      <c r="D111" s="17">
        <f t="shared" si="3"/>
        <v>43203</v>
      </c>
    </row>
    <row r="112" spans="1:4" x14ac:dyDescent="0.25">
      <c r="A112" s="14">
        <v>43367</v>
      </c>
      <c r="B112" s="13">
        <v>-1300</v>
      </c>
      <c r="C112">
        <f t="shared" si="2"/>
        <v>100.2</v>
      </c>
      <c r="D112" s="17">
        <f t="shared" si="3"/>
        <v>43203</v>
      </c>
    </row>
    <row r="113" spans="1:4" x14ac:dyDescent="0.25">
      <c r="A113" s="14">
        <v>43368</v>
      </c>
      <c r="B113" s="13">
        <v>60</v>
      </c>
      <c r="C113">
        <f t="shared" si="2"/>
        <v>100.24</v>
      </c>
      <c r="D113" s="17">
        <f t="shared" si="3"/>
        <v>43203</v>
      </c>
    </row>
    <row r="114" spans="1:4" x14ac:dyDescent="0.25">
      <c r="A114" s="14">
        <v>43371</v>
      </c>
      <c r="B114" s="13">
        <v>850</v>
      </c>
      <c r="C114">
        <f t="shared" si="2"/>
        <v>100.05</v>
      </c>
      <c r="D114" s="17">
        <f t="shared" si="3"/>
        <v>43203</v>
      </c>
    </row>
    <row r="115" spans="1:4" x14ac:dyDescent="0.25">
      <c r="A115" s="14">
        <v>43378</v>
      </c>
      <c r="B115" s="13">
        <v>-900</v>
      </c>
      <c r="C115">
        <f t="shared" si="2"/>
        <v>100.5</v>
      </c>
      <c r="D115" s="17">
        <f t="shared" si="3"/>
        <v>43203</v>
      </c>
    </row>
    <row r="116" spans="1:4" x14ac:dyDescent="0.25">
      <c r="A116" s="14">
        <v>43382</v>
      </c>
      <c r="B116" s="13">
        <v>50</v>
      </c>
      <c r="C116">
        <f t="shared" si="2"/>
        <v>99.1</v>
      </c>
      <c r="D116" s="17">
        <f t="shared" si="3"/>
        <v>43203</v>
      </c>
    </row>
    <row r="117" spans="1:4" x14ac:dyDescent="0.25">
      <c r="A117" s="14">
        <v>43383</v>
      </c>
      <c r="B117" s="13">
        <v>-20</v>
      </c>
      <c r="C117">
        <f t="shared" si="2"/>
        <v>100.11</v>
      </c>
      <c r="D117" s="17">
        <f t="shared" si="3"/>
        <v>43203</v>
      </c>
    </row>
    <row r="118" spans="1:4" x14ac:dyDescent="0.25">
      <c r="A118" s="14">
        <v>43384</v>
      </c>
      <c r="B118" s="13">
        <v>540</v>
      </c>
      <c r="C118">
        <f t="shared" si="2"/>
        <v>100.5</v>
      </c>
      <c r="D118" s="17">
        <f t="shared" si="3"/>
        <v>43203</v>
      </c>
    </row>
    <row r="119" spans="1:4" x14ac:dyDescent="0.25">
      <c r="A119" s="14">
        <v>43385</v>
      </c>
      <c r="B119" s="13">
        <v>-20</v>
      </c>
      <c r="C119">
        <f t="shared" si="2"/>
        <v>99.98</v>
      </c>
      <c r="D119" s="17">
        <f t="shared" si="3"/>
        <v>43385</v>
      </c>
    </row>
    <row r="120" spans="1:4" x14ac:dyDescent="0.25">
      <c r="A120" s="14">
        <v>43388</v>
      </c>
      <c r="B120" s="13">
        <v>80</v>
      </c>
      <c r="C120">
        <f t="shared" si="2"/>
        <v>100</v>
      </c>
      <c r="D120" s="17">
        <f t="shared" si="3"/>
        <v>43385</v>
      </c>
    </row>
    <row r="121" spans="1:4" x14ac:dyDescent="0.25">
      <c r="A121" s="14">
        <v>43392</v>
      </c>
      <c r="B121" s="13">
        <v>-640</v>
      </c>
      <c r="C121">
        <f t="shared" si="2"/>
        <v>100.47</v>
      </c>
      <c r="D121" s="17">
        <f t="shared" si="3"/>
        <v>43385</v>
      </c>
    </row>
    <row r="122" spans="1:4" x14ac:dyDescent="0.25">
      <c r="A122" s="14">
        <v>43397</v>
      </c>
      <c r="B122" s="13">
        <v>370</v>
      </c>
      <c r="C122">
        <f t="shared" si="2"/>
        <v>100.31</v>
      </c>
      <c r="D122" s="17">
        <f t="shared" si="3"/>
        <v>43385</v>
      </c>
    </row>
    <row r="123" spans="1:4" x14ac:dyDescent="0.25">
      <c r="A123" s="14">
        <v>43399</v>
      </c>
      <c r="B123" s="13">
        <v>-340</v>
      </c>
      <c r="C123">
        <f t="shared" si="2"/>
        <v>100.35</v>
      </c>
      <c r="D123" s="17">
        <f t="shared" si="3"/>
        <v>43385</v>
      </c>
    </row>
    <row r="124" spans="1:4" x14ac:dyDescent="0.25">
      <c r="A124" s="14">
        <v>43402</v>
      </c>
      <c r="B124" s="13">
        <v>720</v>
      </c>
      <c r="C124">
        <f t="shared" si="2"/>
        <v>100.57</v>
      </c>
      <c r="D124" s="17">
        <f t="shared" si="3"/>
        <v>43385</v>
      </c>
    </row>
    <row r="125" spans="1:4" x14ac:dyDescent="0.25">
      <c r="A125" s="14">
        <v>43403</v>
      </c>
      <c r="B125" s="13">
        <v>-180</v>
      </c>
      <c r="C125">
        <f t="shared" si="2"/>
        <v>100.42</v>
      </c>
      <c r="D125" s="17">
        <f t="shared" si="3"/>
        <v>43385</v>
      </c>
    </row>
    <row r="126" spans="1:4" x14ac:dyDescent="0.25">
      <c r="A126" s="14">
        <v>43406</v>
      </c>
      <c r="B126" s="13">
        <v>410</v>
      </c>
      <c r="C126">
        <f t="shared" si="2"/>
        <v>100.55</v>
      </c>
      <c r="D126" s="17">
        <f t="shared" si="3"/>
        <v>43385</v>
      </c>
    </row>
    <row r="127" spans="1:4" x14ac:dyDescent="0.25">
      <c r="A127" s="14">
        <v>43410</v>
      </c>
      <c r="B127" s="13">
        <v>610</v>
      </c>
      <c r="C127">
        <f t="shared" si="2"/>
        <v>100.32</v>
      </c>
      <c r="D127" s="17">
        <f t="shared" si="3"/>
        <v>43385</v>
      </c>
    </row>
    <row r="128" spans="1:4" x14ac:dyDescent="0.25">
      <c r="A128" s="14">
        <v>43412</v>
      </c>
      <c r="B128" s="13">
        <v>690</v>
      </c>
      <c r="C128">
        <f t="shared" si="2"/>
        <v>101.6</v>
      </c>
      <c r="D128" s="17">
        <f t="shared" si="3"/>
        <v>43385</v>
      </c>
    </row>
    <row r="129" spans="1:4" x14ac:dyDescent="0.25">
      <c r="A129" s="14">
        <v>43413</v>
      </c>
      <c r="B129" s="13">
        <v>-730</v>
      </c>
      <c r="C129">
        <f t="shared" si="2"/>
        <v>100.45</v>
      </c>
      <c r="D129" s="17">
        <f t="shared" si="3"/>
        <v>43385</v>
      </c>
    </row>
    <row r="130" spans="1:4" x14ac:dyDescent="0.25">
      <c r="A130" s="14">
        <v>43420</v>
      </c>
      <c r="B130" s="13">
        <v>-710</v>
      </c>
      <c r="C130">
        <f t="shared" ref="C130:C193" si="4">VLOOKUP(A130,Котировки,IF(B130&gt;=0,3,6),0)</f>
        <v>100.29</v>
      </c>
      <c r="D130" s="17">
        <f t="shared" ref="D130:D193" si="5">IFERROR(INDEX(Даты_выплат,MATCH(A130,Даты_выплат,1)),43021)</f>
        <v>43385</v>
      </c>
    </row>
    <row r="131" spans="1:4" x14ac:dyDescent="0.25">
      <c r="A131" s="14">
        <v>43423</v>
      </c>
      <c r="B131" s="13">
        <v>-710</v>
      </c>
      <c r="C131">
        <f t="shared" si="4"/>
        <v>100.23</v>
      </c>
      <c r="D131" s="17">
        <f t="shared" si="5"/>
        <v>43385</v>
      </c>
    </row>
    <row r="132" spans="1:4" x14ac:dyDescent="0.25">
      <c r="A132" s="14">
        <v>43426</v>
      </c>
      <c r="B132" s="13">
        <v>750</v>
      </c>
      <c r="C132">
        <f t="shared" si="4"/>
        <v>100.08</v>
      </c>
      <c r="D132" s="17">
        <f t="shared" si="5"/>
        <v>43385</v>
      </c>
    </row>
    <row r="133" spans="1:4" x14ac:dyDescent="0.25">
      <c r="A133" s="14">
        <v>43431</v>
      </c>
      <c r="B133" s="13">
        <v>170</v>
      </c>
      <c r="C133">
        <f t="shared" si="4"/>
        <v>100.29</v>
      </c>
      <c r="D133" s="17">
        <f t="shared" si="5"/>
        <v>43385</v>
      </c>
    </row>
    <row r="134" spans="1:4" x14ac:dyDescent="0.25">
      <c r="A134" s="14">
        <v>43433</v>
      </c>
      <c r="B134" s="13">
        <v>-120</v>
      </c>
      <c r="C134">
        <f t="shared" si="4"/>
        <v>100.14</v>
      </c>
      <c r="D134" s="17">
        <f t="shared" si="5"/>
        <v>43385</v>
      </c>
    </row>
    <row r="135" spans="1:4" x14ac:dyDescent="0.25">
      <c r="A135" s="14">
        <v>43434</v>
      </c>
      <c r="B135" s="13">
        <v>90</v>
      </c>
      <c r="C135">
        <f t="shared" si="4"/>
        <v>100.04</v>
      </c>
      <c r="D135" s="17">
        <f t="shared" si="5"/>
        <v>43385</v>
      </c>
    </row>
    <row r="136" spans="1:4" x14ac:dyDescent="0.25">
      <c r="A136" s="14">
        <v>43438</v>
      </c>
      <c r="B136" s="13">
        <v>-1190</v>
      </c>
      <c r="C136">
        <f t="shared" si="4"/>
        <v>100.28</v>
      </c>
      <c r="D136" s="17">
        <f t="shared" si="5"/>
        <v>43385</v>
      </c>
    </row>
    <row r="137" spans="1:4" x14ac:dyDescent="0.25">
      <c r="A137" s="14">
        <v>43440</v>
      </c>
      <c r="B137" s="13">
        <v>190</v>
      </c>
      <c r="C137">
        <f t="shared" si="4"/>
        <v>100.18</v>
      </c>
      <c r="D137" s="17">
        <f t="shared" si="5"/>
        <v>43385</v>
      </c>
    </row>
    <row r="138" spans="1:4" x14ac:dyDescent="0.25">
      <c r="A138" s="14">
        <v>43441</v>
      </c>
      <c r="B138" s="13">
        <v>570</v>
      </c>
      <c r="C138">
        <f t="shared" si="4"/>
        <v>99.9</v>
      </c>
      <c r="D138" s="17">
        <f t="shared" si="5"/>
        <v>43385</v>
      </c>
    </row>
    <row r="139" spans="1:4" x14ac:dyDescent="0.25">
      <c r="A139" s="14">
        <v>43445</v>
      </c>
      <c r="B139" s="13">
        <v>100</v>
      </c>
      <c r="C139">
        <f t="shared" si="4"/>
        <v>99.63</v>
      </c>
      <c r="D139" s="17">
        <f t="shared" si="5"/>
        <v>43385</v>
      </c>
    </row>
    <row r="140" spans="1:4" x14ac:dyDescent="0.25">
      <c r="A140" s="14">
        <v>43448</v>
      </c>
      <c r="B140" s="13">
        <v>-310</v>
      </c>
      <c r="C140">
        <f t="shared" si="4"/>
        <v>99.9</v>
      </c>
      <c r="D140" s="17">
        <f t="shared" si="5"/>
        <v>43385</v>
      </c>
    </row>
    <row r="141" spans="1:4" x14ac:dyDescent="0.25">
      <c r="A141" s="14">
        <v>43452</v>
      </c>
      <c r="B141" s="13">
        <v>580</v>
      </c>
      <c r="C141">
        <f t="shared" si="4"/>
        <v>99.9</v>
      </c>
      <c r="D141" s="17">
        <f t="shared" si="5"/>
        <v>43385</v>
      </c>
    </row>
    <row r="142" spans="1:4" x14ac:dyDescent="0.25">
      <c r="A142" s="14">
        <v>43453</v>
      </c>
      <c r="B142" s="13">
        <v>720</v>
      </c>
      <c r="C142">
        <f t="shared" si="4"/>
        <v>99.86</v>
      </c>
      <c r="D142" s="17">
        <f t="shared" si="5"/>
        <v>43385</v>
      </c>
    </row>
    <row r="143" spans="1:4" x14ac:dyDescent="0.25">
      <c r="A143" s="14">
        <v>43455</v>
      </c>
      <c r="B143" s="13">
        <v>-230</v>
      </c>
      <c r="C143">
        <f t="shared" si="4"/>
        <v>100</v>
      </c>
      <c r="D143" s="17">
        <f t="shared" si="5"/>
        <v>43385</v>
      </c>
    </row>
    <row r="144" spans="1:4" x14ac:dyDescent="0.25">
      <c r="A144" s="14">
        <v>43460</v>
      </c>
      <c r="B144" s="13">
        <v>-1560</v>
      </c>
      <c r="C144">
        <f t="shared" si="4"/>
        <v>100.25</v>
      </c>
      <c r="D144" s="17">
        <f t="shared" si="5"/>
        <v>43385</v>
      </c>
    </row>
    <row r="145" spans="1:4" x14ac:dyDescent="0.25">
      <c r="A145" s="14">
        <v>43468</v>
      </c>
      <c r="B145" s="13">
        <v>250</v>
      </c>
      <c r="C145">
        <f t="shared" si="4"/>
        <v>100.15</v>
      </c>
      <c r="D145" s="17">
        <f t="shared" si="5"/>
        <v>43385</v>
      </c>
    </row>
    <row r="146" spans="1:4" x14ac:dyDescent="0.25">
      <c r="A146" s="14">
        <v>43474</v>
      </c>
      <c r="B146" s="13">
        <v>50</v>
      </c>
      <c r="C146">
        <f t="shared" si="4"/>
        <v>100.2</v>
      </c>
      <c r="D146" s="17">
        <f t="shared" si="5"/>
        <v>43385</v>
      </c>
    </row>
    <row r="147" spans="1:4" x14ac:dyDescent="0.25">
      <c r="A147" s="14">
        <v>43476</v>
      </c>
      <c r="B147" s="13">
        <v>-110</v>
      </c>
      <c r="C147">
        <f t="shared" si="4"/>
        <v>100.3</v>
      </c>
      <c r="D147" s="17">
        <f t="shared" si="5"/>
        <v>43385</v>
      </c>
    </row>
    <row r="148" spans="1:4" x14ac:dyDescent="0.25">
      <c r="A148" s="14">
        <v>43479</v>
      </c>
      <c r="B148" s="13">
        <v>230</v>
      </c>
      <c r="C148">
        <f t="shared" si="4"/>
        <v>100.31</v>
      </c>
      <c r="D148" s="17">
        <f t="shared" si="5"/>
        <v>43385</v>
      </c>
    </row>
    <row r="149" spans="1:4" x14ac:dyDescent="0.25">
      <c r="A149" s="14">
        <v>43480</v>
      </c>
      <c r="B149" s="13">
        <v>-270</v>
      </c>
      <c r="C149">
        <f t="shared" si="4"/>
        <v>100.2</v>
      </c>
      <c r="D149" s="17">
        <f t="shared" si="5"/>
        <v>43385</v>
      </c>
    </row>
    <row r="150" spans="1:4" x14ac:dyDescent="0.25">
      <c r="A150" s="14">
        <v>43481</v>
      </c>
      <c r="B150" s="13">
        <v>910</v>
      </c>
      <c r="C150">
        <f t="shared" si="4"/>
        <v>100.1</v>
      </c>
      <c r="D150" s="17">
        <f t="shared" si="5"/>
        <v>43385</v>
      </c>
    </row>
    <row r="151" spans="1:4" x14ac:dyDescent="0.25">
      <c r="A151" s="14">
        <v>43482</v>
      </c>
      <c r="B151" s="13">
        <v>-1080</v>
      </c>
      <c r="C151">
        <f t="shared" si="4"/>
        <v>100.3</v>
      </c>
      <c r="D151" s="17">
        <f t="shared" si="5"/>
        <v>43385</v>
      </c>
    </row>
    <row r="152" spans="1:4" x14ac:dyDescent="0.25">
      <c r="A152" s="14">
        <v>43483</v>
      </c>
      <c r="B152" s="13">
        <v>370</v>
      </c>
      <c r="C152">
        <f t="shared" si="4"/>
        <v>100.25</v>
      </c>
      <c r="D152" s="17">
        <f t="shared" si="5"/>
        <v>43385</v>
      </c>
    </row>
    <row r="153" spans="1:4" x14ac:dyDescent="0.25">
      <c r="A153" s="14">
        <v>43486</v>
      </c>
      <c r="B153" s="13">
        <v>50</v>
      </c>
      <c r="C153">
        <f t="shared" si="4"/>
        <v>100.05</v>
      </c>
      <c r="D153" s="17">
        <f t="shared" si="5"/>
        <v>43385</v>
      </c>
    </row>
    <row r="154" spans="1:4" x14ac:dyDescent="0.25">
      <c r="A154" s="14">
        <v>43489</v>
      </c>
      <c r="B154" s="13">
        <v>540</v>
      </c>
      <c r="C154">
        <f t="shared" si="4"/>
        <v>100</v>
      </c>
      <c r="D154" s="17">
        <f t="shared" si="5"/>
        <v>43385</v>
      </c>
    </row>
    <row r="155" spans="1:4" x14ac:dyDescent="0.25">
      <c r="A155" s="14">
        <v>43490</v>
      </c>
      <c r="B155" s="13">
        <v>-160</v>
      </c>
      <c r="C155">
        <f t="shared" si="4"/>
        <v>99.91</v>
      </c>
      <c r="D155" s="17">
        <f t="shared" si="5"/>
        <v>43385</v>
      </c>
    </row>
    <row r="156" spans="1:4" x14ac:dyDescent="0.25">
      <c r="A156" s="14">
        <v>43494</v>
      </c>
      <c r="B156" s="13">
        <v>-310</v>
      </c>
      <c r="C156">
        <f t="shared" si="4"/>
        <v>99.99</v>
      </c>
      <c r="D156" s="17">
        <f t="shared" si="5"/>
        <v>43385</v>
      </c>
    </row>
    <row r="157" spans="1:4" x14ac:dyDescent="0.25">
      <c r="A157" s="14">
        <v>43497</v>
      </c>
      <c r="B157" s="13">
        <v>-460</v>
      </c>
      <c r="C157">
        <f t="shared" si="4"/>
        <v>100</v>
      </c>
      <c r="D157" s="17">
        <f t="shared" si="5"/>
        <v>43385</v>
      </c>
    </row>
    <row r="158" spans="1:4" x14ac:dyDescent="0.25">
      <c r="A158" s="14">
        <v>43501</v>
      </c>
      <c r="B158" s="13">
        <v>560</v>
      </c>
      <c r="C158">
        <f t="shared" si="4"/>
        <v>99.9</v>
      </c>
      <c r="D158" s="17">
        <f t="shared" si="5"/>
        <v>43385</v>
      </c>
    </row>
    <row r="159" spans="1:4" x14ac:dyDescent="0.25">
      <c r="A159" s="14">
        <v>43503</v>
      </c>
      <c r="B159" s="13">
        <v>-500</v>
      </c>
      <c r="C159">
        <f t="shared" si="4"/>
        <v>100</v>
      </c>
      <c r="D159" s="17">
        <f t="shared" si="5"/>
        <v>43385</v>
      </c>
    </row>
    <row r="160" spans="1:4" x14ac:dyDescent="0.25">
      <c r="A160" s="14">
        <v>43509</v>
      </c>
      <c r="B160" s="13">
        <v>450</v>
      </c>
      <c r="C160">
        <f t="shared" si="4"/>
        <v>99.99</v>
      </c>
      <c r="D160" s="17">
        <f t="shared" si="5"/>
        <v>43385</v>
      </c>
    </row>
    <row r="161" spans="1:4" x14ac:dyDescent="0.25">
      <c r="A161" s="14">
        <v>43511</v>
      </c>
      <c r="B161" s="13">
        <v>-480</v>
      </c>
      <c r="C161">
        <f t="shared" si="4"/>
        <v>100</v>
      </c>
      <c r="D161" s="17">
        <f t="shared" si="5"/>
        <v>43385</v>
      </c>
    </row>
    <row r="162" spans="1:4" x14ac:dyDescent="0.25">
      <c r="A162" s="14">
        <v>43518</v>
      </c>
      <c r="B162" s="13">
        <v>570</v>
      </c>
      <c r="C162">
        <f t="shared" si="4"/>
        <v>100</v>
      </c>
      <c r="D162" s="17">
        <f t="shared" si="5"/>
        <v>43385</v>
      </c>
    </row>
    <row r="163" spans="1:4" x14ac:dyDescent="0.25">
      <c r="A163" s="14">
        <v>43525</v>
      </c>
      <c r="B163" s="13">
        <v>-510</v>
      </c>
      <c r="C163">
        <f t="shared" si="4"/>
        <v>100</v>
      </c>
      <c r="D163" s="17">
        <f t="shared" si="5"/>
        <v>43385</v>
      </c>
    </row>
    <row r="164" spans="1:4" x14ac:dyDescent="0.25">
      <c r="A164" s="14">
        <v>43530</v>
      </c>
      <c r="B164" s="13">
        <v>650</v>
      </c>
      <c r="C164">
        <f t="shared" si="4"/>
        <v>100</v>
      </c>
      <c r="D164" s="17">
        <f t="shared" si="5"/>
        <v>43385</v>
      </c>
    </row>
    <row r="165" spans="1:4" x14ac:dyDescent="0.25">
      <c r="A165" s="14">
        <v>43531</v>
      </c>
      <c r="B165" s="13">
        <v>-410</v>
      </c>
      <c r="C165">
        <f t="shared" si="4"/>
        <v>99.99</v>
      </c>
      <c r="D165" s="17">
        <f t="shared" si="5"/>
        <v>43385</v>
      </c>
    </row>
    <row r="166" spans="1:4" x14ac:dyDescent="0.25">
      <c r="A166" s="14">
        <v>43538</v>
      </c>
      <c r="B166" s="13">
        <v>-350</v>
      </c>
      <c r="C166">
        <f t="shared" si="4"/>
        <v>100</v>
      </c>
      <c r="D166" s="17">
        <f t="shared" si="5"/>
        <v>43385</v>
      </c>
    </row>
    <row r="167" spans="1:4" x14ac:dyDescent="0.25">
      <c r="A167" s="14">
        <v>43539</v>
      </c>
      <c r="B167" s="13">
        <v>-40</v>
      </c>
      <c r="C167">
        <f t="shared" si="4"/>
        <v>100</v>
      </c>
      <c r="D167" s="17">
        <f t="shared" si="5"/>
        <v>43385</v>
      </c>
    </row>
    <row r="168" spans="1:4" x14ac:dyDescent="0.25">
      <c r="A168" s="14">
        <v>43542</v>
      </c>
      <c r="B168" s="13">
        <v>130</v>
      </c>
      <c r="C168">
        <f t="shared" si="4"/>
        <v>99.95</v>
      </c>
      <c r="D168" s="17">
        <f t="shared" si="5"/>
        <v>43385</v>
      </c>
    </row>
    <row r="169" spans="1:4" x14ac:dyDescent="0.25">
      <c r="A169" s="14">
        <v>43544</v>
      </c>
      <c r="B169" s="13">
        <v>300</v>
      </c>
      <c r="C169">
        <f t="shared" si="4"/>
        <v>100</v>
      </c>
      <c r="D169" s="17">
        <f t="shared" si="5"/>
        <v>43385</v>
      </c>
    </row>
    <row r="170" spans="1:4" x14ac:dyDescent="0.25">
      <c r="A170" s="14">
        <v>43546</v>
      </c>
      <c r="B170" s="13">
        <v>570</v>
      </c>
      <c r="C170">
        <f t="shared" si="4"/>
        <v>99.97</v>
      </c>
      <c r="D170" s="17">
        <f t="shared" si="5"/>
        <v>43385</v>
      </c>
    </row>
    <row r="171" spans="1:4" x14ac:dyDescent="0.25">
      <c r="A171" s="14">
        <v>43550</v>
      </c>
      <c r="B171" s="13">
        <v>40</v>
      </c>
      <c r="C171">
        <f t="shared" si="4"/>
        <v>99.98</v>
      </c>
      <c r="D171" s="17">
        <f t="shared" si="5"/>
        <v>43385</v>
      </c>
    </row>
    <row r="172" spans="1:4" x14ac:dyDescent="0.25">
      <c r="A172" s="14">
        <v>43551</v>
      </c>
      <c r="B172" s="13">
        <v>-300</v>
      </c>
      <c r="C172">
        <f t="shared" si="4"/>
        <v>99.95</v>
      </c>
      <c r="D172" s="17">
        <f t="shared" si="5"/>
        <v>43385</v>
      </c>
    </row>
    <row r="173" spans="1:4" x14ac:dyDescent="0.25">
      <c r="A173" s="14">
        <v>43553</v>
      </c>
      <c r="B173" s="13">
        <v>-400</v>
      </c>
      <c r="C173">
        <f t="shared" si="4"/>
        <v>99.99</v>
      </c>
      <c r="D173" s="17">
        <f t="shared" si="5"/>
        <v>43385</v>
      </c>
    </row>
    <row r="174" spans="1:4" x14ac:dyDescent="0.25">
      <c r="A174" s="14">
        <v>43557</v>
      </c>
      <c r="B174" s="13">
        <v>220</v>
      </c>
      <c r="C174">
        <f t="shared" si="4"/>
        <v>99.99</v>
      </c>
      <c r="D174" s="17">
        <f t="shared" si="5"/>
        <v>43385</v>
      </c>
    </row>
    <row r="175" spans="1:4" x14ac:dyDescent="0.25">
      <c r="A175" s="14">
        <v>43559</v>
      </c>
      <c r="B175" s="13">
        <v>-480</v>
      </c>
      <c r="C175">
        <f t="shared" si="4"/>
        <v>99.96</v>
      </c>
      <c r="D175" s="17">
        <f t="shared" si="5"/>
        <v>43385</v>
      </c>
    </row>
    <row r="176" spans="1:4" x14ac:dyDescent="0.25">
      <c r="A176" s="14">
        <v>43560</v>
      </c>
      <c r="B176" s="13">
        <v>-40</v>
      </c>
      <c r="C176">
        <f t="shared" si="4"/>
        <v>100</v>
      </c>
      <c r="D176" s="17">
        <f t="shared" si="5"/>
        <v>43385</v>
      </c>
    </row>
    <row r="177" spans="1:4" x14ac:dyDescent="0.25">
      <c r="A177" s="14">
        <v>43564</v>
      </c>
      <c r="B177" s="13">
        <v>10</v>
      </c>
      <c r="C177">
        <f t="shared" si="4"/>
        <v>100</v>
      </c>
      <c r="D177" s="17">
        <f t="shared" si="5"/>
        <v>43385</v>
      </c>
    </row>
    <row r="178" spans="1:4" x14ac:dyDescent="0.25">
      <c r="A178" s="14">
        <v>43565</v>
      </c>
      <c r="B178" s="13">
        <v>370</v>
      </c>
      <c r="C178">
        <f t="shared" si="4"/>
        <v>100.08</v>
      </c>
      <c r="D178" s="17">
        <f t="shared" si="5"/>
        <v>43385</v>
      </c>
    </row>
    <row r="179" spans="1:4" x14ac:dyDescent="0.25">
      <c r="A179" s="14">
        <v>43567</v>
      </c>
      <c r="B179" s="13">
        <v>0</v>
      </c>
      <c r="C179">
        <f t="shared" si="4"/>
        <v>100</v>
      </c>
      <c r="D179" s="17">
        <f t="shared" si="5"/>
        <v>43567</v>
      </c>
    </row>
    <row r="180" spans="1:4" x14ac:dyDescent="0.25">
      <c r="A180" s="14">
        <v>43570</v>
      </c>
      <c r="B180" s="13">
        <v>670</v>
      </c>
      <c r="C180">
        <f t="shared" si="4"/>
        <v>100.06</v>
      </c>
      <c r="D180" s="17">
        <f t="shared" si="5"/>
        <v>43567</v>
      </c>
    </row>
    <row r="181" spans="1:4" x14ac:dyDescent="0.25">
      <c r="A181" s="14">
        <v>43572</v>
      </c>
      <c r="B181" s="13">
        <v>-1120</v>
      </c>
      <c r="C181">
        <f t="shared" si="4"/>
        <v>100.17</v>
      </c>
      <c r="D181" s="17">
        <f t="shared" si="5"/>
        <v>43567</v>
      </c>
    </row>
    <row r="182" spans="1:4" x14ac:dyDescent="0.25">
      <c r="A182" s="14">
        <v>43574</v>
      </c>
      <c r="B182" s="13">
        <v>510</v>
      </c>
      <c r="C182">
        <f t="shared" si="4"/>
        <v>101.2</v>
      </c>
      <c r="D182" s="17">
        <f t="shared" si="5"/>
        <v>43567</v>
      </c>
    </row>
    <row r="183" spans="1:4" x14ac:dyDescent="0.25">
      <c r="A183" s="14">
        <v>43578</v>
      </c>
      <c r="B183" s="13">
        <v>660</v>
      </c>
      <c r="C183">
        <f t="shared" si="4"/>
        <v>101.22</v>
      </c>
      <c r="D183" s="17">
        <f t="shared" si="5"/>
        <v>43567</v>
      </c>
    </row>
    <row r="184" spans="1:4" x14ac:dyDescent="0.25">
      <c r="A184" s="14">
        <v>43579</v>
      </c>
      <c r="B184" s="13">
        <v>-940</v>
      </c>
      <c r="C184">
        <f t="shared" si="4"/>
        <v>100.3</v>
      </c>
      <c r="D184" s="17">
        <f t="shared" si="5"/>
        <v>43567</v>
      </c>
    </row>
    <row r="185" spans="1:4" x14ac:dyDescent="0.25">
      <c r="A185" s="14">
        <v>43581</v>
      </c>
      <c r="B185" s="13">
        <v>590</v>
      </c>
      <c r="C185">
        <f t="shared" si="4"/>
        <v>100.19</v>
      </c>
      <c r="D185" s="17">
        <f t="shared" si="5"/>
        <v>43567</v>
      </c>
    </row>
    <row r="186" spans="1:4" x14ac:dyDescent="0.25">
      <c r="A186" s="14">
        <v>43585</v>
      </c>
      <c r="B186" s="13">
        <v>-160</v>
      </c>
      <c r="C186">
        <f t="shared" si="4"/>
        <v>100.36</v>
      </c>
      <c r="D186" s="17">
        <f t="shared" si="5"/>
        <v>43567</v>
      </c>
    </row>
    <row r="187" spans="1:4" x14ac:dyDescent="0.25">
      <c r="A187" s="14">
        <v>43587</v>
      </c>
      <c r="B187" s="13">
        <v>220</v>
      </c>
      <c r="C187">
        <f t="shared" si="4"/>
        <v>100.35</v>
      </c>
      <c r="D187" s="17">
        <f t="shared" si="5"/>
        <v>43567</v>
      </c>
    </row>
    <row r="188" spans="1:4" x14ac:dyDescent="0.25">
      <c r="A188" s="14">
        <v>43588</v>
      </c>
      <c r="B188" s="13">
        <v>-360</v>
      </c>
      <c r="C188">
        <f t="shared" si="4"/>
        <v>100.25</v>
      </c>
      <c r="D188" s="17">
        <f t="shared" si="5"/>
        <v>43567</v>
      </c>
    </row>
    <row r="189" spans="1:4" x14ac:dyDescent="0.25">
      <c r="A189" s="14">
        <v>43593</v>
      </c>
      <c r="B189" s="13">
        <v>140</v>
      </c>
      <c r="C189">
        <f t="shared" si="4"/>
        <v>100.68</v>
      </c>
      <c r="D189" s="17">
        <f t="shared" si="5"/>
        <v>43567</v>
      </c>
    </row>
    <row r="190" spans="1:4" x14ac:dyDescent="0.25">
      <c r="A190" s="14">
        <v>43598</v>
      </c>
      <c r="B190" s="13">
        <v>140</v>
      </c>
      <c r="C190">
        <f t="shared" si="4"/>
        <v>101.23</v>
      </c>
      <c r="D190" s="17">
        <f t="shared" si="5"/>
        <v>43567</v>
      </c>
    </row>
    <row r="191" spans="1:4" x14ac:dyDescent="0.25">
      <c r="A191" s="14">
        <v>43599</v>
      </c>
      <c r="B191" s="13">
        <v>-280</v>
      </c>
      <c r="C191">
        <f t="shared" si="4"/>
        <v>100.31</v>
      </c>
      <c r="D191" s="17">
        <f t="shared" si="5"/>
        <v>43567</v>
      </c>
    </row>
    <row r="192" spans="1:4" x14ac:dyDescent="0.25">
      <c r="A192" s="14">
        <v>43600</v>
      </c>
      <c r="B192" s="13">
        <v>-230</v>
      </c>
      <c r="C192">
        <f t="shared" si="4"/>
        <v>100.3</v>
      </c>
      <c r="D192" s="17">
        <f t="shared" si="5"/>
        <v>43567</v>
      </c>
    </row>
    <row r="193" spans="1:4" x14ac:dyDescent="0.25">
      <c r="A193" s="14">
        <v>43601</v>
      </c>
      <c r="B193" s="13">
        <v>550</v>
      </c>
      <c r="C193">
        <f t="shared" si="4"/>
        <v>100.15</v>
      </c>
      <c r="D193" s="17">
        <f t="shared" si="5"/>
        <v>43567</v>
      </c>
    </row>
    <row r="194" spans="1:4" x14ac:dyDescent="0.25">
      <c r="A194" s="14">
        <v>43605</v>
      </c>
      <c r="B194" s="13">
        <v>-660</v>
      </c>
      <c r="C194">
        <f t="shared" ref="C194:C257" si="6">VLOOKUP(A194,Котировки,IF(B194&gt;=0,3,6),0)</f>
        <v>100.6</v>
      </c>
      <c r="D194" s="17">
        <f t="shared" ref="D194:D257" si="7">IFERROR(INDEX(Даты_выплат,MATCH(A194,Даты_выплат,1)),43021)</f>
        <v>43567</v>
      </c>
    </row>
    <row r="195" spans="1:4" x14ac:dyDescent="0.25">
      <c r="A195" s="14">
        <v>43608</v>
      </c>
      <c r="B195" s="13">
        <v>330</v>
      </c>
      <c r="C195">
        <f t="shared" si="6"/>
        <v>102.06</v>
      </c>
      <c r="D195" s="17">
        <f t="shared" si="7"/>
        <v>43567</v>
      </c>
    </row>
    <row r="196" spans="1:4" x14ac:dyDescent="0.25">
      <c r="A196" s="14">
        <v>43609</v>
      </c>
      <c r="B196" s="13">
        <v>400</v>
      </c>
      <c r="C196">
        <f t="shared" si="6"/>
        <v>100.53</v>
      </c>
      <c r="D196" s="17">
        <f t="shared" si="7"/>
        <v>43567</v>
      </c>
    </row>
    <row r="197" spans="1:4" x14ac:dyDescent="0.25">
      <c r="A197" s="14">
        <v>43615</v>
      </c>
      <c r="B197" s="13">
        <v>30</v>
      </c>
      <c r="C197">
        <f t="shared" si="6"/>
        <v>102</v>
      </c>
      <c r="D197" s="17">
        <f t="shared" si="7"/>
        <v>43567</v>
      </c>
    </row>
    <row r="198" spans="1:4" x14ac:dyDescent="0.25">
      <c r="A198" s="14">
        <v>43616</v>
      </c>
      <c r="B198" s="13">
        <v>-680</v>
      </c>
      <c r="C198">
        <f t="shared" si="6"/>
        <v>100.88</v>
      </c>
      <c r="D198" s="17">
        <f t="shared" si="7"/>
        <v>43567</v>
      </c>
    </row>
    <row r="199" spans="1:4" x14ac:dyDescent="0.25">
      <c r="A199" s="14">
        <v>43621</v>
      </c>
      <c r="B199" s="13">
        <v>680</v>
      </c>
      <c r="C199">
        <f t="shared" si="6"/>
        <v>100.85</v>
      </c>
      <c r="D199" s="17">
        <f t="shared" si="7"/>
        <v>43567</v>
      </c>
    </row>
    <row r="200" spans="1:4" x14ac:dyDescent="0.25">
      <c r="A200" s="14">
        <v>43623</v>
      </c>
      <c r="B200" s="13">
        <v>-330</v>
      </c>
      <c r="C200">
        <f t="shared" si="6"/>
        <v>100.71</v>
      </c>
      <c r="D200" s="17">
        <f t="shared" si="7"/>
        <v>43567</v>
      </c>
    </row>
    <row r="201" spans="1:4" x14ac:dyDescent="0.25">
      <c r="A201" s="14">
        <v>43626</v>
      </c>
      <c r="B201" s="13">
        <v>380</v>
      </c>
      <c r="C201">
        <f t="shared" si="6"/>
        <v>99.65</v>
      </c>
      <c r="D201" s="17">
        <f t="shared" si="7"/>
        <v>43567</v>
      </c>
    </row>
    <row r="202" spans="1:4" x14ac:dyDescent="0.25">
      <c r="A202" s="14">
        <v>43627</v>
      </c>
      <c r="B202" s="13">
        <v>20</v>
      </c>
      <c r="C202">
        <f t="shared" si="6"/>
        <v>101.93</v>
      </c>
      <c r="D202" s="17">
        <f t="shared" si="7"/>
        <v>43567</v>
      </c>
    </row>
    <row r="203" spans="1:4" x14ac:dyDescent="0.25">
      <c r="A203" s="14">
        <v>43630</v>
      </c>
      <c r="B203" s="13">
        <v>-140</v>
      </c>
      <c r="C203">
        <f t="shared" si="6"/>
        <v>100.99</v>
      </c>
      <c r="D203" s="17">
        <f t="shared" si="7"/>
        <v>43567</v>
      </c>
    </row>
    <row r="204" spans="1:4" x14ac:dyDescent="0.25">
      <c r="A204" s="14">
        <v>43637</v>
      </c>
      <c r="B204" s="13">
        <v>750</v>
      </c>
      <c r="C204">
        <f t="shared" si="6"/>
        <v>101.37</v>
      </c>
      <c r="D204" s="17">
        <f t="shared" si="7"/>
        <v>43567</v>
      </c>
    </row>
    <row r="205" spans="1:4" x14ac:dyDescent="0.25">
      <c r="A205" s="14">
        <v>43641</v>
      </c>
      <c r="B205" s="13">
        <v>-1180</v>
      </c>
      <c r="C205">
        <f t="shared" si="6"/>
        <v>101</v>
      </c>
      <c r="D205" s="17">
        <f t="shared" si="7"/>
        <v>43567</v>
      </c>
    </row>
    <row r="206" spans="1:4" x14ac:dyDescent="0.25">
      <c r="A206" s="14">
        <v>43650</v>
      </c>
      <c r="B206" s="13">
        <v>280</v>
      </c>
      <c r="C206">
        <f t="shared" si="6"/>
        <v>100.91</v>
      </c>
      <c r="D206" s="17">
        <f t="shared" si="7"/>
        <v>43567</v>
      </c>
    </row>
    <row r="207" spans="1:4" x14ac:dyDescent="0.25">
      <c r="A207" s="14">
        <v>43654</v>
      </c>
      <c r="B207" s="13">
        <v>-80</v>
      </c>
      <c r="C207">
        <f t="shared" si="6"/>
        <v>100.9</v>
      </c>
      <c r="D207" s="17">
        <f t="shared" si="7"/>
        <v>43567</v>
      </c>
    </row>
    <row r="208" spans="1:4" x14ac:dyDescent="0.25">
      <c r="A208" s="14">
        <v>43655</v>
      </c>
      <c r="B208" s="13">
        <v>440</v>
      </c>
      <c r="C208">
        <f t="shared" si="6"/>
        <v>100.76</v>
      </c>
      <c r="D208" s="17">
        <f t="shared" si="7"/>
        <v>43567</v>
      </c>
    </row>
    <row r="209" spans="1:4" x14ac:dyDescent="0.25">
      <c r="A209" s="14">
        <v>43656</v>
      </c>
      <c r="B209" s="13">
        <v>-630</v>
      </c>
      <c r="C209">
        <f t="shared" si="6"/>
        <v>100.79</v>
      </c>
      <c r="D209" s="17">
        <f t="shared" si="7"/>
        <v>43567</v>
      </c>
    </row>
    <row r="210" spans="1:4" x14ac:dyDescent="0.25">
      <c r="A210" s="14">
        <v>43658</v>
      </c>
      <c r="B210" s="13">
        <v>80</v>
      </c>
      <c r="C210">
        <f t="shared" si="6"/>
        <v>100.91</v>
      </c>
      <c r="D210" s="17">
        <f t="shared" si="7"/>
        <v>43567</v>
      </c>
    </row>
    <row r="211" spans="1:4" x14ac:dyDescent="0.25">
      <c r="A211" s="14">
        <v>43664</v>
      </c>
      <c r="B211" s="13">
        <v>580</v>
      </c>
      <c r="C211">
        <f t="shared" si="6"/>
        <v>100.98</v>
      </c>
      <c r="D211" s="17">
        <f t="shared" si="7"/>
        <v>43567</v>
      </c>
    </row>
    <row r="212" spans="1:4" x14ac:dyDescent="0.25">
      <c r="A212" s="14">
        <v>43665</v>
      </c>
      <c r="B212" s="13">
        <v>10</v>
      </c>
      <c r="C212">
        <f t="shared" si="6"/>
        <v>101</v>
      </c>
      <c r="D212" s="17">
        <f t="shared" si="7"/>
        <v>43567</v>
      </c>
    </row>
    <row r="213" spans="1:4" x14ac:dyDescent="0.25">
      <c r="A213" s="14">
        <v>43669</v>
      </c>
      <c r="B213" s="13">
        <v>480</v>
      </c>
      <c r="C213">
        <f t="shared" si="6"/>
        <v>101.03</v>
      </c>
      <c r="D213" s="17">
        <f t="shared" si="7"/>
        <v>43567</v>
      </c>
    </row>
    <row r="214" spans="1:4" x14ac:dyDescent="0.25">
      <c r="A214" s="14">
        <v>43676</v>
      </c>
      <c r="B214" s="13">
        <v>-1330</v>
      </c>
      <c r="C214">
        <f t="shared" si="6"/>
        <v>100.65</v>
      </c>
      <c r="D214" s="17">
        <f t="shared" si="7"/>
        <v>43567</v>
      </c>
    </row>
    <row r="215" spans="1:4" x14ac:dyDescent="0.25">
      <c r="A215" s="14">
        <v>43685</v>
      </c>
      <c r="B215" s="13">
        <v>650</v>
      </c>
      <c r="C215">
        <f t="shared" si="6"/>
        <v>101.27</v>
      </c>
      <c r="D215" s="17">
        <f t="shared" si="7"/>
        <v>43567</v>
      </c>
    </row>
    <row r="216" spans="1:4" x14ac:dyDescent="0.25">
      <c r="A216" s="14">
        <v>43686</v>
      </c>
      <c r="B216" s="13">
        <v>40</v>
      </c>
      <c r="C216">
        <f t="shared" si="6"/>
        <v>101.01</v>
      </c>
      <c r="D216" s="17">
        <f t="shared" si="7"/>
        <v>43567</v>
      </c>
    </row>
    <row r="217" spans="1:4" x14ac:dyDescent="0.25">
      <c r="A217" s="14">
        <v>43696</v>
      </c>
      <c r="B217" s="13">
        <v>580</v>
      </c>
      <c r="C217">
        <f t="shared" si="6"/>
        <v>100.86</v>
      </c>
      <c r="D217" s="17">
        <f t="shared" si="7"/>
        <v>43567</v>
      </c>
    </row>
    <row r="218" spans="1:4" x14ac:dyDescent="0.25">
      <c r="A218" s="14">
        <v>43705</v>
      </c>
      <c r="B218" s="13">
        <v>-460</v>
      </c>
      <c r="C218">
        <f t="shared" si="6"/>
        <v>101.23</v>
      </c>
      <c r="D218" s="17">
        <f t="shared" si="7"/>
        <v>43567</v>
      </c>
    </row>
    <row r="219" spans="1:4" x14ac:dyDescent="0.25">
      <c r="A219" s="14">
        <v>43706</v>
      </c>
      <c r="B219" s="13">
        <v>-140</v>
      </c>
      <c r="C219">
        <f t="shared" si="6"/>
        <v>101.2</v>
      </c>
      <c r="D219" s="17">
        <f t="shared" si="7"/>
        <v>43567</v>
      </c>
    </row>
    <row r="220" spans="1:4" x14ac:dyDescent="0.25">
      <c r="A220" s="14">
        <v>43707</v>
      </c>
      <c r="B220" s="13">
        <v>-40</v>
      </c>
      <c r="C220">
        <f t="shared" si="6"/>
        <v>101.2</v>
      </c>
      <c r="D220" s="17">
        <f t="shared" si="7"/>
        <v>43567</v>
      </c>
    </row>
    <row r="221" spans="1:4" x14ac:dyDescent="0.25">
      <c r="A221" s="14">
        <v>43710</v>
      </c>
      <c r="B221" s="13">
        <v>-680</v>
      </c>
      <c r="C221">
        <f t="shared" si="6"/>
        <v>101.23</v>
      </c>
      <c r="D221" s="17">
        <f t="shared" si="7"/>
        <v>43567</v>
      </c>
    </row>
    <row r="222" spans="1:4" x14ac:dyDescent="0.25">
      <c r="A222" s="14">
        <v>43714</v>
      </c>
      <c r="B222" s="13">
        <v>570</v>
      </c>
      <c r="C222">
        <f t="shared" si="6"/>
        <v>101.32</v>
      </c>
      <c r="D222" s="17">
        <f t="shared" si="7"/>
        <v>43567</v>
      </c>
    </row>
    <row r="223" spans="1:4" x14ac:dyDescent="0.25">
      <c r="A223" s="14">
        <v>43721</v>
      </c>
      <c r="B223" s="13">
        <v>-130</v>
      </c>
      <c r="C223">
        <f t="shared" si="6"/>
        <v>101.31</v>
      </c>
      <c r="D223" s="17">
        <f t="shared" si="7"/>
        <v>43567</v>
      </c>
    </row>
    <row r="224" spans="1:4" x14ac:dyDescent="0.25">
      <c r="A224" s="14">
        <v>43724</v>
      </c>
      <c r="B224" s="13">
        <v>1480</v>
      </c>
      <c r="C224">
        <f t="shared" si="6"/>
        <v>101.47</v>
      </c>
      <c r="D224" s="17">
        <f t="shared" si="7"/>
        <v>43567</v>
      </c>
    </row>
    <row r="225" spans="1:4" x14ac:dyDescent="0.25">
      <c r="A225" s="14">
        <v>43725</v>
      </c>
      <c r="B225" s="13">
        <v>-790</v>
      </c>
      <c r="C225">
        <f t="shared" si="6"/>
        <v>101.2</v>
      </c>
      <c r="D225" s="17">
        <f t="shared" si="7"/>
        <v>43567</v>
      </c>
    </row>
    <row r="226" spans="1:4" x14ac:dyDescent="0.25">
      <c r="A226" s="14">
        <v>43733</v>
      </c>
      <c r="B226" s="13">
        <v>-1280</v>
      </c>
      <c r="C226">
        <f t="shared" si="6"/>
        <v>101.31</v>
      </c>
      <c r="D226" s="17">
        <f t="shared" si="7"/>
        <v>43567</v>
      </c>
    </row>
    <row r="227" spans="1:4" x14ac:dyDescent="0.25">
      <c r="A227" s="14">
        <v>43734</v>
      </c>
      <c r="B227" s="13">
        <v>580</v>
      </c>
      <c r="C227">
        <f t="shared" si="6"/>
        <v>101.13</v>
      </c>
      <c r="D227" s="17">
        <f t="shared" si="7"/>
        <v>43567</v>
      </c>
    </row>
    <row r="228" spans="1:4" x14ac:dyDescent="0.25">
      <c r="A228" s="14">
        <v>43746</v>
      </c>
      <c r="B228" s="13">
        <v>-610</v>
      </c>
      <c r="C228">
        <f t="shared" si="6"/>
        <v>101.48</v>
      </c>
      <c r="D228" s="17">
        <f t="shared" si="7"/>
        <v>43567</v>
      </c>
    </row>
    <row r="229" spans="1:4" x14ac:dyDescent="0.25">
      <c r="A229" s="14">
        <v>43748</v>
      </c>
      <c r="B229" s="13">
        <v>420</v>
      </c>
      <c r="C229">
        <f t="shared" si="6"/>
        <v>101.43</v>
      </c>
      <c r="D229" s="17">
        <f t="shared" si="7"/>
        <v>43567</v>
      </c>
    </row>
    <row r="230" spans="1:4" x14ac:dyDescent="0.25">
      <c r="A230" s="14">
        <v>43749</v>
      </c>
      <c r="B230" s="13">
        <v>170</v>
      </c>
      <c r="C230">
        <f t="shared" si="6"/>
        <v>101.63</v>
      </c>
      <c r="D230" s="17">
        <f t="shared" si="7"/>
        <v>43749</v>
      </c>
    </row>
    <row r="231" spans="1:4" x14ac:dyDescent="0.25">
      <c r="A231" s="14">
        <v>43752</v>
      </c>
      <c r="B231" s="13">
        <v>630</v>
      </c>
      <c r="C231">
        <f t="shared" si="6"/>
        <v>101.64</v>
      </c>
      <c r="D231" s="17">
        <f t="shared" si="7"/>
        <v>43749</v>
      </c>
    </row>
    <row r="232" spans="1:4" x14ac:dyDescent="0.25">
      <c r="A232" s="14">
        <v>43753</v>
      </c>
      <c r="B232" s="13">
        <v>110</v>
      </c>
      <c r="C232">
        <f t="shared" si="6"/>
        <v>101.66</v>
      </c>
      <c r="D232" s="17">
        <f t="shared" si="7"/>
        <v>43749</v>
      </c>
    </row>
    <row r="233" spans="1:4" x14ac:dyDescent="0.25">
      <c r="A233" s="14">
        <v>43754</v>
      </c>
      <c r="B233" s="13">
        <v>310</v>
      </c>
      <c r="C233">
        <f t="shared" si="6"/>
        <v>101.17</v>
      </c>
      <c r="D233" s="17">
        <f t="shared" si="7"/>
        <v>43749</v>
      </c>
    </row>
    <row r="234" spans="1:4" x14ac:dyDescent="0.25">
      <c r="A234" s="14">
        <v>43756</v>
      </c>
      <c r="B234" s="13">
        <v>60</v>
      </c>
      <c r="C234">
        <f t="shared" si="6"/>
        <v>101.99</v>
      </c>
      <c r="D234" s="17">
        <f t="shared" si="7"/>
        <v>43749</v>
      </c>
    </row>
    <row r="235" spans="1:4" x14ac:dyDescent="0.25">
      <c r="A235" s="14">
        <v>43762</v>
      </c>
      <c r="B235" s="13">
        <v>-1520</v>
      </c>
      <c r="C235">
        <f t="shared" si="6"/>
        <v>101.69</v>
      </c>
      <c r="D235" s="17">
        <f t="shared" si="7"/>
        <v>43749</v>
      </c>
    </row>
    <row r="236" spans="1:4" x14ac:dyDescent="0.25">
      <c r="A236" s="14">
        <v>43770</v>
      </c>
      <c r="B236" s="13">
        <v>50</v>
      </c>
      <c r="C236">
        <f t="shared" si="6"/>
        <v>101.91</v>
      </c>
      <c r="D236" s="17">
        <f t="shared" si="7"/>
        <v>43749</v>
      </c>
    </row>
    <row r="237" spans="1:4" x14ac:dyDescent="0.25">
      <c r="A237" s="14">
        <v>43775</v>
      </c>
      <c r="B237" s="13">
        <v>-130</v>
      </c>
      <c r="C237">
        <f t="shared" si="6"/>
        <v>101.68</v>
      </c>
      <c r="D237" s="17">
        <f t="shared" si="7"/>
        <v>43749</v>
      </c>
    </row>
    <row r="238" spans="1:4" x14ac:dyDescent="0.25">
      <c r="A238" s="14">
        <v>43776</v>
      </c>
      <c r="B238" s="13">
        <v>690</v>
      </c>
      <c r="C238">
        <f t="shared" si="6"/>
        <v>101.94</v>
      </c>
      <c r="D238" s="17">
        <f t="shared" si="7"/>
        <v>43749</v>
      </c>
    </row>
    <row r="239" spans="1:4" x14ac:dyDescent="0.25">
      <c r="A239" s="14">
        <v>43777</v>
      </c>
      <c r="B239" s="13">
        <v>920</v>
      </c>
      <c r="C239">
        <f t="shared" si="6"/>
        <v>101.99</v>
      </c>
      <c r="D239" s="17">
        <f t="shared" si="7"/>
        <v>43749</v>
      </c>
    </row>
    <row r="240" spans="1:4" x14ac:dyDescent="0.25">
      <c r="A240" s="14">
        <v>43784</v>
      </c>
      <c r="B240" s="13">
        <v>-1550</v>
      </c>
      <c r="C240">
        <f t="shared" si="6"/>
        <v>101.75</v>
      </c>
      <c r="D240" s="17">
        <f t="shared" si="7"/>
        <v>43749</v>
      </c>
    </row>
    <row r="241" spans="1:4" x14ac:dyDescent="0.25">
      <c r="A241" s="14">
        <v>43791</v>
      </c>
      <c r="B241" s="13">
        <v>610</v>
      </c>
      <c r="C241">
        <f t="shared" si="6"/>
        <v>102.13</v>
      </c>
      <c r="D241" s="17">
        <f t="shared" si="7"/>
        <v>43749</v>
      </c>
    </row>
    <row r="242" spans="1:4" x14ac:dyDescent="0.25">
      <c r="A242" s="14">
        <v>43796</v>
      </c>
      <c r="B242" s="13">
        <v>370</v>
      </c>
      <c r="C242">
        <f t="shared" si="6"/>
        <v>101.92</v>
      </c>
      <c r="D242" s="17">
        <f t="shared" si="7"/>
        <v>43749</v>
      </c>
    </row>
    <row r="243" spans="1:4" x14ac:dyDescent="0.25">
      <c r="A243" s="14">
        <v>43803</v>
      </c>
      <c r="B243" s="13">
        <v>-160</v>
      </c>
      <c r="C243">
        <f t="shared" si="6"/>
        <v>101.63</v>
      </c>
      <c r="D243" s="17">
        <f t="shared" si="7"/>
        <v>43749</v>
      </c>
    </row>
    <row r="244" spans="1:4" x14ac:dyDescent="0.25">
      <c r="A244" s="14">
        <v>43805</v>
      </c>
      <c r="B244" s="13">
        <v>-110</v>
      </c>
      <c r="C244">
        <f t="shared" si="6"/>
        <v>101.83</v>
      </c>
      <c r="D244" s="17">
        <f t="shared" si="7"/>
        <v>43749</v>
      </c>
    </row>
    <row r="245" spans="1:4" x14ac:dyDescent="0.25">
      <c r="A245" s="14">
        <v>43808</v>
      </c>
      <c r="B245" s="13">
        <v>-450</v>
      </c>
      <c r="C245">
        <f t="shared" si="6"/>
        <v>101.65</v>
      </c>
      <c r="D245" s="17">
        <f t="shared" si="7"/>
        <v>43749</v>
      </c>
    </row>
    <row r="246" spans="1:4" x14ac:dyDescent="0.25">
      <c r="A246" s="14">
        <v>43811</v>
      </c>
      <c r="B246" s="13">
        <v>510</v>
      </c>
      <c r="C246">
        <f t="shared" si="6"/>
        <v>101.42</v>
      </c>
      <c r="D246" s="17">
        <f t="shared" si="7"/>
        <v>43749</v>
      </c>
    </row>
    <row r="247" spans="1:4" x14ac:dyDescent="0.25">
      <c r="A247" s="14">
        <v>43816</v>
      </c>
      <c r="B247" s="13">
        <v>-70</v>
      </c>
      <c r="C247">
        <f t="shared" si="6"/>
        <v>101.88</v>
      </c>
      <c r="D247" s="17">
        <f t="shared" si="7"/>
        <v>43749</v>
      </c>
    </row>
    <row r="248" spans="1:4" x14ac:dyDescent="0.25">
      <c r="A248" s="14">
        <v>43817</v>
      </c>
      <c r="B248" s="13">
        <v>-760</v>
      </c>
      <c r="C248">
        <f t="shared" si="6"/>
        <v>102.01</v>
      </c>
      <c r="D248" s="17">
        <f t="shared" si="7"/>
        <v>43749</v>
      </c>
    </row>
    <row r="249" spans="1:4" x14ac:dyDescent="0.25">
      <c r="A249" s="14">
        <v>43818</v>
      </c>
      <c r="B249" s="13">
        <v>330</v>
      </c>
      <c r="C249">
        <f t="shared" si="6"/>
        <v>102.33</v>
      </c>
      <c r="D249" s="17">
        <f t="shared" si="7"/>
        <v>43749</v>
      </c>
    </row>
    <row r="250" spans="1:4" x14ac:dyDescent="0.25">
      <c r="A250" s="14">
        <v>43819</v>
      </c>
      <c r="B250" s="13">
        <v>540</v>
      </c>
      <c r="C250">
        <f t="shared" si="6"/>
        <v>102.39</v>
      </c>
      <c r="D250" s="17">
        <f t="shared" si="7"/>
        <v>43749</v>
      </c>
    </row>
    <row r="251" spans="1:4" x14ac:dyDescent="0.25">
      <c r="A251" s="14">
        <v>43823</v>
      </c>
      <c r="B251" s="13">
        <v>-80</v>
      </c>
      <c r="C251">
        <f t="shared" si="6"/>
        <v>101.9</v>
      </c>
      <c r="D251" s="17">
        <f t="shared" si="7"/>
        <v>43749</v>
      </c>
    </row>
    <row r="252" spans="1:4" x14ac:dyDescent="0.25">
      <c r="A252" s="14">
        <v>43829</v>
      </c>
      <c r="B252" s="13">
        <v>-540</v>
      </c>
      <c r="C252">
        <f t="shared" si="6"/>
        <v>102.1</v>
      </c>
      <c r="D252" s="17">
        <f t="shared" si="7"/>
        <v>43749</v>
      </c>
    </row>
    <row r="253" spans="1:4" x14ac:dyDescent="0.25">
      <c r="A253" s="14">
        <v>43833</v>
      </c>
      <c r="B253" s="13">
        <v>130</v>
      </c>
      <c r="C253">
        <f t="shared" si="6"/>
        <v>102.51</v>
      </c>
      <c r="D253" s="17">
        <f t="shared" si="7"/>
        <v>43749</v>
      </c>
    </row>
    <row r="254" spans="1:4" x14ac:dyDescent="0.25">
      <c r="A254" s="14">
        <v>43836</v>
      </c>
      <c r="B254" s="13">
        <v>120</v>
      </c>
      <c r="C254">
        <f t="shared" si="6"/>
        <v>101.86</v>
      </c>
      <c r="D254" s="17">
        <f t="shared" si="7"/>
        <v>43749</v>
      </c>
    </row>
    <row r="255" spans="1:4" x14ac:dyDescent="0.25">
      <c r="A255" s="14">
        <v>43840</v>
      </c>
      <c r="B255" s="13">
        <v>-130</v>
      </c>
      <c r="C255">
        <f t="shared" si="6"/>
        <v>101.93</v>
      </c>
      <c r="D255" s="17">
        <f t="shared" si="7"/>
        <v>43749</v>
      </c>
    </row>
    <row r="256" spans="1:4" x14ac:dyDescent="0.25">
      <c r="A256" s="14">
        <v>43846</v>
      </c>
      <c r="B256" s="13">
        <v>160</v>
      </c>
      <c r="C256">
        <f t="shared" si="6"/>
        <v>102.07</v>
      </c>
      <c r="D256" s="17">
        <f t="shared" si="7"/>
        <v>43749</v>
      </c>
    </row>
    <row r="257" spans="1:4" x14ac:dyDescent="0.25">
      <c r="A257" s="14">
        <v>43852</v>
      </c>
      <c r="B257" s="13">
        <v>-150</v>
      </c>
      <c r="C257">
        <f t="shared" si="6"/>
        <v>101.75</v>
      </c>
      <c r="D257" s="17">
        <f t="shared" si="7"/>
        <v>43749</v>
      </c>
    </row>
    <row r="258" spans="1:4" x14ac:dyDescent="0.25">
      <c r="A258" s="14">
        <v>43853</v>
      </c>
      <c r="B258" s="13">
        <v>290</v>
      </c>
      <c r="C258">
        <f t="shared" ref="C258:C321" si="8">VLOOKUP(A258,Котировки,IF(B258&gt;=0,3,6),0)</f>
        <v>102.02</v>
      </c>
      <c r="D258" s="17">
        <f t="shared" ref="D258:D321" si="9">IFERROR(INDEX(Даты_выплат,MATCH(A258,Даты_выплат,1)),43021)</f>
        <v>43749</v>
      </c>
    </row>
    <row r="259" spans="1:4" x14ac:dyDescent="0.25">
      <c r="A259" s="14">
        <v>43854</v>
      </c>
      <c r="B259" s="13">
        <v>220</v>
      </c>
      <c r="C259">
        <f t="shared" si="8"/>
        <v>102.04</v>
      </c>
      <c r="D259" s="17">
        <f t="shared" si="9"/>
        <v>43749</v>
      </c>
    </row>
    <row r="260" spans="1:4" x14ac:dyDescent="0.25">
      <c r="A260" s="14">
        <v>43858</v>
      </c>
      <c r="B260" s="13">
        <v>-560</v>
      </c>
      <c r="C260">
        <f t="shared" si="8"/>
        <v>101.69</v>
      </c>
      <c r="D260" s="17">
        <f t="shared" si="9"/>
        <v>43749</v>
      </c>
    </row>
    <row r="261" spans="1:4" x14ac:dyDescent="0.25">
      <c r="A261" s="14">
        <v>43860</v>
      </c>
      <c r="B261" s="13">
        <v>-200</v>
      </c>
      <c r="C261">
        <f t="shared" si="8"/>
        <v>102.01</v>
      </c>
      <c r="D261" s="17">
        <f t="shared" si="9"/>
        <v>43749</v>
      </c>
    </row>
    <row r="262" spans="1:4" x14ac:dyDescent="0.25">
      <c r="A262" s="14">
        <v>43861</v>
      </c>
      <c r="B262" s="13">
        <v>160</v>
      </c>
      <c r="C262">
        <f t="shared" si="8"/>
        <v>101.55</v>
      </c>
      <c r="D262" s="17">
        <f t="shared" si="9"/>
        <v>43749</v>
      </c>
    </row>
    <row r="263" spans="1:4" x14ac:dyDescent="0.25">
      <c r="A263" s="14">
        <v>43864</v>
      </c>
      <c r="B263" s="13">
        <v>720</v>
      </c>
      <c r="C263">
        <f t="shared" si="8"/>
        <v>101.49</v>
      </c>
      <c r="D263" s="17">
        <f t="shared" si="9"/>
        <v>43749</v>
      </c>
    </row>
    <row r="264" spans="1:4" x14ac:dyDescent="0.25">
      <c r="A264" s="14">
        <v>43865</v>
      </c>
      <c r="B264" s="13">
        <v>-610</v>
      </c>
      <c r="C264">
        <f t="shared" si="8"/>
        <v>101.84</v>
      </c>
      <c r="D264" s="17">
        <f t="shared" si="9"/>
        <v>43749</v>
      </c>
    </row>
    <row r="265" spans="1:4" x14ac:dyDescent="0.25">
      <c r="A265" s="14">
        <v>43866</v>
      </c>
      <c r="B265" s="13">
        <v>320</v>
      </c>
      <c r="C265">
        <f t="shared" si="8"/>
        <v>102.19</v>
      </c>
      <c r="D265" s="17">
        <f t="shared" si="9"/>
        <v>43749</v>
      </c>
    </row>
    <row r="266" spans="1:4" x14ac:dyDescent="0.25">
      <c r="A266" s="14">
        <v>43868</v>
      </c>
      <c r="B266" s="13">
        <v>-520</v>
      </c>
      <c r="C266">
        <f t="shared" si="8"/>
        <v>101.78</v>
      </c>
      <c r="D266" s="17">
        <f t="shared" si="9"/>
        <v>43749</v>
      </c>
    </row>
    <row r="267" spans="1:4" x14ac:dyDescent="0.25">
      <c r="A267" s="14">
        <v>43871</v>
      </c>
      <c r="B267" s="13">
        <v>-290</v>
      </c>
      <c r="C267">
        <f t="shared" si="8"/>
        <v>101.93</v>
      </c>
      <c r="D267" s="17">
        <f t="shared" si="9"/>
        <v>43749</v>
      </c>
    </row>
    <row r="268" spans="1:4" x14ac:dyDescent="0.25">
      <c r="A268" s="14">
        <v>43874</v>
      </c>
      <c r="B268" s="13">
        <v>400</v>
      </c>
      <c r="C268">
        <f t="shared" si="8"/>
        <v>102.09</v>
      </c>
      <c r="D268" s="17">
        <f t="shared" si="9"/>
        <v>43749</v>
      </c>
    </row>
    <row r="269" spans="1:4" x14ac:dyDescent="0.25">
      <c r="A269" s="14">
        <v>43875</v>
      </c>
      <c r="B269" s="13">
        <v>650</v>
      </c>
      <c r="C269">
        <f t="shared" si="8"/>
        <v>102.09</v>
      </c>
      <c r="D269" s="17">
        <f t="shared" si="9"/>
        <v>43749</v>
      </c>
    </row>
    <row r="270" spans="1:4" x14ac:dyDescent="0.25">
      <c r="A270" s="14">
        <v>43878</v>
      </c>
      <c r="B270" s="13">
        <v>750</v>
      </c>
      <c r="C270">
        <f t="shared" si="8"/>
        <v>102.15</v>
      </c>
      <c r="D270" s="17">
        <f t="shared" si="9"/>
        <v>43749</v>
      </c>
    </row>
    <row r="271" spans="1:4" x14ac:dyDescent="0.25">
      <c r="A271" s="14">
        <v>43879</v>
      </c>
      <c r="B271" s="13">
        <v>380</v>
      </c>
      <c r="C271">
        <f t="shared" si="8"/>
        <v>102.37</v>
      </c>
      <c r="D271" s="17">
        <f t="shared" si="9"/>
        <v>43749</v>
      </c>
    </row>
    <row r="272" spans="1:4" x14ac:dyDescent="0.25">
      <c r="A272" s="14">
        <v>43881</v>
      </c>
      <c r="B272" s="13">
        <v>-2250</v>
      </c>
      <c r="C272">
        <f t="shared" si="8"/>
        <v>101.94</v>
      </c>
      <c r="D272" s="17">
        <f t="shared" si="9"/>
        <v>43749</v>
      </c>
    </row>
    <row r="273" spans="1:4" x14ac:dyDescent="0.25">
      <c r="A273" s="14">
        <v>43882</v>
      </c>
      <c r="B273" s="13">
        <v>140</v>
      </c>
      <c r="C273">
        <f t="shared" si="8"/>
        <v>102.2</v>
      </c>
      <c r="D273" s="17">
        <f t="shared" si="9"/>
        <v>43749</v>
      </c>
    </row>
    <row r="274" spans="1:4" x14ac:dyDescent="0.25">
      <c r="A274" s="14">
        <v>43886</v>
      </c>
      <c r="B274" s="13">
        <v>-10</v>
      </c>
      <c r="C274">
        <f t="shared" si="8"/>
        <v>101.62</v>
      </c>
      <c r="D274" s="17">
        <f t="shared" si="9"/>
        <v>43749</v>
      </c>
    </row>
    <row r="275" spans="1:4" x14ac:dyDescent="0.25">
      <c r="A275" s="14">
        <v>43887</v>
      </c>
      <c r="B275" s="13">
        <v>690</v>
      </c>
      <c r="C275">
        <f t="shared" si="8"/>
        <v>101.99</v>
      </c>
      <c r="D275" s="17">
        <f t="shared" si="9"/>
        <v>43749</v>
      </c>
    </row>
    <row r="276" spans="1:4" x14ac:dyDescent="0.25">
      <c r="A276" s="14">
        <v>43889</v>
      </c>
      <c r="B276" s="13">
        <v>-560</v>
      </c>
      <c r="C276">
        <f t="shared" si="8"/>
        <v>101.1</v>
      </c>
      <c r="D276" s="17">
        <f t="shared" si="9"/>
        <v>43749</v>
      </c>
    </row>
    <row r="277" spans="1:4" x14ac:dyDescent="0.25">
      <c r="A277" s="14">
        <v>43896</v>
      </c>
      <c r="B277" s="13">
        <v>710</v>
      </c>
      <c r="C277">
        <f t="shared" si="8"/>
        <v>101.76</v>
      </c>
      <c r="D277" s="17">
        <f t="shared" si="9"/>
        <v>43749</v>
      </c>
    </row>
    <row r="278" spans="1:4" x14ac:dyDescent="0.25">
      <c r="A278" s="14">
        <v>43901</v>
      </c>
      <c r="B278" s="13">
        <v>500</v>
      </c>
      <c r="C278">
        <f t="shared" si="8"/>
        <v>100.47</v>
      </c>
      <c r="D278" s="17">
        <f t="shared" si="9"/>
        <v>43749</v>
      </c>
    </row>
    <row r="279" spans="1:4" x14ac:dyDescent="0.25">
      <c r="A279" s="14">
        <v>43903</v>
      </c>
      <c r="B279" s="13">
        <v>-1140</v>
      </c>
      <c r="C279">
        <f t="shared" si="8"/>
        <v>100.71</v>
      </c>
      <c r="D279" s="17">
        <f t="shared" si="9"/>
        <v>43749</v>
      </c>
    </row>
    <row r="280" spans="1:4" x14ac:dyDescent="0.25">
      <c r="A280" s="14">
        <v>43908</v>
      </c>
      <c r="B280" s="13">
        <v>120</v>
      </c>
      <c r="C280">
        <f t="shared" si="8"/>
        <v>100.76</v>
      </c>
      <c r="D280" s="17">
        <f t="shared" si="9"/>
        <v>43749</v>
      </c>
    </row>
    <row r="281" spans="1:4" x14ac:dyDescent="0.25">
      <c r="A281" s="14">
        <v>43910</v>
      </c>
      <c r="B281" s="13">
        <v>-360</v>
      </c>
      <c r="C281">
        <f t="shared" si="8"/>
        <v>100.77</v>
      </c>
      <c r="D281" s="17">
        <f t="shared" si="9"/>
        <v>43749</v>
      </c>
    </row>
    <row r="282" spans="1:4" x14ac:dyDescent="0.25">
      <c r="A282" s="14">
        <v>43914</v>
      </c>
      <c r="B282" s="13">
        <v>280</v>
      </c>
      <c r="C282">
        <f t="shared" si="8"/>
        <v>101.02</v>
      </c>
      <c r="D282" s="17">
        <f t="shared" si="9"/>
        <v>43749</v>
      </c>
    </row>
    <row r="283" spans="1:4" x14ac:dyDescent="0.25">
      <c r="A283" s="14">
        <v>43915</v>
      </c>
      <c r="B283" s="13">
        <v>690</v>
      </c>
      <c r="C283">
        <f t="shared" si="8"/>
        <v>100.76</v>
      </c>
      <c r="D283" s="17">
        <f t="shared" si="9"/>
        <v>43749</v>
      </c>
    </row>
    <row r="284" spans="1:4" x14ac:dyDescent="0.25">
      <c r="A284" s="14">
        <v>43916</v>
      </c>
      <c r="B284" s="13">
        <v>-220</v>
      </c>
      <c r="C284">
        <f t="shared" si="8"/>
        <v>101</v>
      </c>
      <c r="D284" s="17">
        <f t="shared" si="9"/>
        <v>43749</v>
      </c>
    </row>
    <row r="285" spans="1:4" x14ac:dyDescent="0.25">
      <c r="A285" s="14">
        <v>43924</v>
      </c>
      <c r="B285" s="13">
        <v>-640</v>
      </c>
      <c r="C285">
        <f t="shared" si="8"/>
        <v>101.45</v>
      </c>
      <c r="D285" s="17">
        <f t="shared" si="9"/>
        <v>43749</v>
      </c>
    </row>
    <row r="286" spans="1:4" x14ac:dyDescent="0.25">
      <c r="A286" s="14">
        <v>43927</v>
      </c>
      <c r="B286" s="13">
        <v>520</v>
      </c>
      <c r="C286">
        <f t="shared" si="8"/>
        <v>101.72</v>
      </c>
      <c r="D286" s="17">
        <f t="shared" si="9"/>
        <v>43749</v>
      </c>
    </row>
    <row r="287" spans="1:4" x14ac:dyDescent="0.25">
      <c r="A287" s="14">
        <v>43928</v>
      </c>
      <c r="B287" s="13">
        <v>300</v>
      </c>
      <c r="C287">
        <f t="shared" si="8"/>
        <v>101.28</v>
      </c>
      <c r="D287" s="17">
        <f t="shared" si="9"/>
        <v>43749</v>
      </c>
    </row>
    <row r="288" spans="1:4" x14ac:dyDescent="0.25">
      <c r="A288" s="14">
        <v>43929</v>
      </c>
      <c r="B288" s="13">
        <v>170</v>
      </c>
      <c r="C288">
        <f t="shared" si="8"/>
        <v>101.29</v>
      </c>
      <c r="D288" s="17">
        <f t="shared" si="9"/>
        <v>43749</v>
      </c>
    </row>
    <row r="289" spans="1:4" x14ac:dyDescent="0.25">
      <c r="A289" s="14">
        <v>43931</v>
      </c>
      <c r="B289" s="13">
        <v>0</v>
      </c>
      <c r="C289">
        <f t="shared" si="8"/>
        <v>101.01</v>
      </c>
      <c r="D289" s="17">
        <f t="shared" si="9"/>
        <v>43931</v>
      </c>
    </row>
    <row r="290" spans="1:4" x14ac:dyDescent="0.25">
      <c r="A290" s="14">
        <v>43934</v>
      </c>
      <c r="B290" s="13">
        <v>150</v>
      </c>
      <c r="C290">
        <f t="shared" si="8"/>
        <v>101.2</v>
      </c>
      <c r="D290" s="17">
        <f t="shared" si="9"/>
        <v>43931</v>
      </c>
    </row>
    <row r="291" spans="1:4" x14ac:dyDescent="0.25">
      <c r="A291" s="14">
        <v>43936</v>
      </c>
      <c r="B291" s="13">
        <v>-970</v>
      </c>
      <c r="C291">
        <f t="shared" si="8"/>
        <v>101.1</v>
      </c>
      <c r="D291" s="17">
        <f t="shared" si="9"/>
        <v>43931</v>
      </c>
    </row>
    <row r="292" spans="1:4" x14ac:dyDescent="0.25">
      <c r="A292" s="14">
        <v>43938</v>
      </c>
      <c r="B292" s="13">
        <v>-130</v>
      </c>
      <c r="C292">
        <f t="shared" si="8"/>
        <v>101.38</v>
      </c>
      <c r="D292" s="17">
        <f t="shared" si="9"/>
        <v>43931</v>
      </c>
    </row>
    <row r="293" spans="1:4" x14ac:dyDescent="0.25">
      <c r="A293" s="14">
        <v>43942</v>
      </c>
      <c r="B293" s="13">
        <v>390</v>
      </c>
      <c r="C293">
        <f t="shared" si="8"/>
        <v>101.61</v>
      </c>
      <c r="D293" s="17">
        <f t="shared" si="9"/>
        <v>43931</v>
      </c>
    </row>
    <row r="294" spans="1:4" x14ac:dyDescent="0.25">
      <c r="A294" s="14">
        <v>43943</v>
      </c>
      <c r="B294" s="13">
        <v>40</v>
      </c>
      <c r="C294">
        <f t="shared" si="8"/>
        <v>101.46</v>
      </c>
      <c r="D294" s="17">
        <f t="shared" si="9"/>
        <v>43931</v>
      </c>
    </row>
    <row r="295" spans="1:4" x14ac:dyDescent="0.25">
      <c r="A295" s="14">
        <v>43944</v>
      </c>
      <c r="B295" s="13">
        <v>390</v>
      </c>
      <c r="C295">
        <f t="shared" si="8"/>
        <v>101.79</v>
      </c>
      <c r="D295" s="17">
        <f t="shared" si="9"/>
        <v>43931</v>
      </c>
    </row>
    <row r="296" spans="1:4" x14ac:dyDescent="0.25">
      <c r="A296" s="14">
        <v>43945</v>
      </c>
      <c r="B296" s="13">
        <v>110</v>
      </c>
      <c r="C296">
        <f t="shared" si="8"/>
        <v>101.59</v>
      </c>
      <c r="D296" s="17">
        <f t="shared" si="9"/>
        <v>43931</v>
      </c>
    </row>
    <row r="297" spans="1:4" x14ac:dyDescent="0.25">
      <c r="A297" s="14">
        <v>43948</v>
      </c>
      <c r="B297" s="13">
        <v>-220</v>
      </c>
      <c r="C297">
        <f t="shared" si="8"/>
        <v>101.5</v>
      </c>
      <c r="D297" s="17">
        <f t="shared" si="9"/>
        <v>43931</v>
      </c>
    </row>
    <row r="298" spans="1:4" x14ac:dyDescent="0.25">
      <c r="A298" s="14">
        <v>43949</v>
      </c>
      <c r="B298" s="13">
        <v>-400</v>
      </c>
      <c r="C298">
        <f t="shared" si="8"/>
        <v>101.5</v>
      </c>
      <c r="D298" s="17">
        <f t="shared" si="9"/>
        <v>43931</v>
      </c>
    </row>
    <row r="299" spans="1:4" x14ac:dyDescent="0.25">
      <c r="A299" s="14">
        <v>43950</v>
      </c>
      <c r="B299" s="13">
        <v>300</v>
      </c>
      <c r="C299">
        <f t="shared" si="8"/>
        <v>101.75</v>
      </c>
      <c r="D299" s="17">
        <f t="shared" si="9"/>
        <v>43931</v>
      </c>
    </row>
    <row r="300" spans="1:4" x14ac:dyDescent="0.25">
      <c r="A300" s="14">
        <v>43951</v>
      </c>
      <c r="B300" s="13">
        <v>-650</v>
      </c>
      <c r="C300">
        <f t="shared" si="8"/>
        <v>101.61</v>
      </c>
      <c r="D300" s="17">
        <f t="shared" si="9"/>
        <v>43931</v>
      </c>
    </row>
    <row r="301" spans="1:4" x14ac:dyDescent="0.25">
      <c r="A301" s="14">
        <v>43955</v>
      </c>
      <c r="B301" s="13">
        <v>510</v>
      </c>
      <c r="C301">
        <f t="shared" si="8"/>
        <v>101.66</v>
      </c>
      <c r="D301" s="17">
        <f t="shared" si="9"/>
        <v>43931</v>
      </c>
    </row>
    <row r="302" spans="1:4" x14ac:dyDescent="0.25">
      <c r="A302" s="14">
        <v>43959</v>
      </c>
      <c r="B302" s="13">
        <v>-660</v>
      </c>
      <c r="C302">
        <f t="shared" si="8"/>
        <v>101.63</v>
      </c>
      <c r="D302" s="17">
        <f t="shared" si="9"/>
        <v>43931</v>
      </c>
    </row>
    <row r="303" spans="1:4" x14ac:dyDescent="0.25">
      <c r="A303" s="14">
        <v>43966</v>
      </c>
      <c r="B303" s="13">
        <v>510</v>
      </c>
      <c r="C303">
        <f t="shared" si="8"/>
        <v>101.28</v>
      </c>
      <c r="D303" s="17">
        <f t="shared" si="9"/>
        <v>43931</v>
      </c>
    </row>
    <row r="304" spans="1:4" x14ac:dyDescent="0.25">
      <c r="A304" s="14">
        <v>43969</v>
      </c>
      <c r="B304" s="13">
        <v>-390</v>
      </c>
      <c r="C304">
        <f t="shared" si="8"/>
        <v>101.4</v>
      </c>
      <c r="D304" s="17">
        <f t="shared" si="9"/>
        <v>43931</v>
      </c>
    </row>
    <row r="305" spans="1:4" x14ac:dyDescent="0.25">
      <c r="A305" s="14">
        <v>43972</v>
      </c>
      <c r="B305" s="13">
        <v>1120</v>
      </c>
      <c r="C305">
        <f t="shared" si="8"/>
        <v>101.73</v>
      </c>
      <c r="D305" s="17">
        <f t="shared" si="9"/>
        <v>43931</v>
      </c>
    </row>
    <row r="306" spans="1:4" x14ac:dyDescent="0.25">
      <c r="A306" s="14">
        <v>43973</v>
      </c>
      <c r="B306" s="13">
        <v>-790</v>
      </c>
      <c r="C306">
        <f t="shared" si="8"/>
        <v>101.42</v>
      </c>
      <c r="D306" s="17">
        <f t="shared" si="9"/>
        <v>43931</v>
      </c>
    </row>
    <row r="307" spans="1:4" x14ac:dyDescent="0.25">
      <c r="A307" s="14">
        <v>43977</v>
      </c>
      <c r="B307" s="13">
        <v>110</v>
      </c>
      <c r="C307">
        <f t="shared" si="8"/>
        <v>101.41</v>
      </c>
      <c r="D307" s="17">
        <f t="shared" si="9"/>
        <v>43931</v>
      </c>
    </row>
    <row r="308" spans="1:4" x14ac:dyDescent="0.25">
      <c r="A308" s="14">
        <v>43983</v>
      </c>
      <c r="B308" s="13">
        <v>-280</v>
      </c>
      <c r="C308">
        <f t="shared" si="8"/>
        <v>101.5</v>
      </c>
      <c r="D308" s="17">
        <f t="shared" si="9"/>
        <v>43931</v>
      </c>
    </row>
    <row r="309" spans="1:4" x14ac:dyDescent="0.25">
      <c r="A309" s="14">
        <v>43985</v>
      </c>
      <c r="B309" s="13">
        <v>-70</v>
      </c>
      <c r="C309">
        <f t="shared" si="8"/>
        <v>101.5</v>
      </c>
      <c r="D309" s="17">
        <f t="shared" si="9"/>
        <v>43931</v>
      </c>
    </row>
    <row r="310" spans="1:4" x14ac:dyDescent="0.25">
      <c r="A310" s="14">
        <v>43987</v>
      </c>
      <c r="B310" s="13">
        <v>-170</v>
      </c>
      <c r="C310">
        <f t="shared" si="8"/>
        <v>101.46</v>
      </c>
      <c r="D310" s="17">
        <f t="shared" si="9"/>
        <v>43931</v>
      </c>
    </row>
    <row r="311" spans="1:4" x14ac:dyDescent="0.25">
      <c r="A311" s="14">
        <v>43993</v>
      </c>
      <c r="B311" s="13">
        <v>190</v>
      </c>
      <c r="C311">
        <f t="shared" si="8"/>
        <v>101.51</v>
      </c>
      <c r="D311" s="17">
        <f t="shared" si="9"/>
        <v>43931</v>
      </c>
    </row>
    <row r="312" spans="1:4" x14ac:dyDescent="0.25">
      <c r="A312" s="14">
        <v>43997</v>
      </c>
      <c r="B312" s="13">
        <v>-240</v>
      </c>
      <c r="C312">
        <f t="shared" si="8"/>
        <v>101.4</v>
      </c>
      <c r="D312" s="17">
        <f t="shared" si="9"/>
        <v>43931</v>
      </c>
    </row>
    <row r="313" spans="1:4" x14ac:dyDescent="0.25">
      <c r="A313" s="14">
        <v>44000</v>
      </c>
      <c r="B313" s="13">
        <v>410</v>
      </c>
      <c r="C313">
        <f t="shared" si="8"/>
        <v>101.51</v>
      </c>
      <c r="D313" s="17">
        <f t="shared" si="9"/>
        <v>43931</v>
      </c>
    </row>
    <row r="314" spans="1:4" x14ac:dyDescent="0.25">
      <c r="A314" s="14">
        <v>44001</v>
      </c>
      <c r="B314" s="13">
        <v>630</v>
      </c>
      <c r="C314">
        <f t="shared" si="8"/>
        <v>101.53</v>
      </c>
      <c r="D314" s="17">
        <f t="shared" si="9"/>
        <v>43931</v>
      </c>
    </row>
    <row r="315" spans="1:4" x14ac:dyDescent="0.25">
      <c r="A315" s="14">
        <v>44004</v>
      </c>
      <c r="B315" s="13">
        <v>-550</v>
      </c>
      <c r="C315">
        <f t="shared" si="8"/>
        <v>101.58</v>
      </c>
      <c r="D315" s="17">
        <f t="shared" si="9"/>
        <v>43931</v>
      </c>
    </row>
    <row r="316" spans="1:4" x14ac:dyDescent="0.25">
      <c r="A316" s="14">
        <v>44005</v>
      </c>
      <c r="B316" s="13">
        <v>-300</v>
      </c>
      <c r="C316">
        <f t="shared" si="8"/>
        <v>101.5</v>
      </c>
      <c r="D316" s="17">
        <f t="shared" si="9"/>
        <v>43931</v>
      </c>
    </row>
    <row r="317" spans="1:4" x14ac:dyDescent="0.25">
      <c r="A317" s="14">
        <v>44007</v>
      </c>
      <c r="B317" s="13">
        <v>290</v>
      </c>
      <c r="C317">
        <f t="shared" si="8"/>
        <v>101.73</v>
      </c>
      <c r="D317" s="17">
        <f t="shared" si="9"/>
        <v>43931</v>
      </c>
    </row>
    <row r="318" spans="1:4" x14ac:dyDescent="0.25">
      <c r="A318" s="14">
        <v>44008</v>
      </c>
      <c r="B318" s="13">
        <v>450</v>
      </c>
      <c r="C318">
        <f t="shared" si="8"/>
        <v>101.54</v>
      </c>
      <c r="D318" s="17">
        <f t="shared" si="9"/>
        <v>43931</v>
      </c>
    </row>
    <row r="319" spans="1:4" x14ac:dyDescent="0.25">
      <c r="A319" s="14">
        <v>44011</v>
      </c>
      <c r="B319" s="13">
        <v>-410</v>
      </c>
      <c r="C319">
        <f t="shared" si="8"/>
        <v>101.47</v>
      </c>
      <c r="D319" s="17">
        <f t="shared" si="9"/>
        <v>43931</v>
      </c>
    </row>
    <row r="320" spans="1:4" x14ac:dyDescent="0.25">
      <c r="A320" s="14">
        <v>44012</v>
      </c>
      <c r="B320" s="13">
        <v>350</v>
      </c>
      <c r="C320">
        <f t="shared" si="8"/>
        <v>101.41</v>
      </c>
      <c r="D320" s="17">
        <f t="shared" si="9"/>
        <v>43931</v>
      </c>
    </row>
    <row r="321" spans="1:4" x14ac:dyDescent="0.25">
      <c r="A321" s="14">
        <v>44015</v>
      </c>
      <c r="B321" s="13">
        <v>570</v>
      </c>
      <c r="C321">
        <f t="shared" si="8"/>
        <v>101.42</v>
      </c>
      <c r="D321" s="17">
        <f t="shared" si="9"/>
        <v>43931</v>
      </c>
    </row>
    <row r="322" spans="1:4" x14ac:dyDescent="0.25">
      <c r="A322" s="14">
        <v>44018</v>
      </c>
      <c r="B322" s="13">
        <v>340</v>
      </c>
      <c r="C322">
        <f t="shared" ref="C322:C385" si="10">VLOOKUP(A322,Котировки,IF(B322&gt;=0,3,6),0)</f>
        <v>101.46</v>
      </c>
      <c r="D322" s="17">
        <f t="shared" ref="D322:D351" si="11">IFERROR(INDEX(Даты_выплат,MATCH(A322,Даты_выплат,1)),43021)</f>
        <v>43931</v>
      </c>
    </row>
    <row r="323" spans="1:4" x14ac:dyDescent="0.25">
      <c r="A323" s="14">
        <v>44019</v>
      </c>
      <c r="B323" s="13">
        <v>-570</v>
      </c>
      <c r="C323">
        <f t="shared" si="10"/>
        <v>101.38</v>
      </c>
      <c r="D323" s="17">
        <f t="shared" si="11"/>
        <v>43931</v>
      </c>
    </row>
    <row r="324" spans="1:4" x14ac:dyDescent="0.25">
      <c r="A324" s="14">
        <v>44022</v>
      </c>
      <c r="B324" s="13">
        <v>-500</v>
      </c>
      <c r="C324">
        <f t="shared" si="10"/>
        <v>101.35</v>
      </c>
      <c r="D324" s="17">
        <f t="shared" si="11"/>
        <v>43931</v>
      </c>
    </row>
    <row r="325" spans="1:4" x14ac:dyDescent="0.25">
      <c r="A325" s="14">
        <v>44025</v>
      </c>
      <c r="B325" s="13">
        <v>-540</v>
      </c>
      <c r="C325">
        <f t="shared" si="10"/>
        <v>101.24</v>
      </c>
      <c r="D325" s="17">
        <f t="shared" si="11"/>
        <v>43931</v>
      </c>
    </row>
    <row r="326" spans="1:4" x14ac:dyDescent="0.25">
      <c r="A326" s="14">
        <v>44027</v>
      </c>
      <c r="B326" s="13">
        <v>410</v>
      </c>
      <c r="C326">
        <f t="shared" si="10"/>
        <v>101.32</v>
      </c>
      <c r="D326" s="17">
        <f t="shared" si="11"/>
        <v>43931</v>
      </c>
    </row>
    <row r="327" spans="1:4" x14ac:dyDescent="0.25">
      <c r="A327" s="14">
        <v>44032</v>
      </c>
      <c r="B327" s="13">
        <v>200</v>
      </c>
      <c r="C327">
        <f t="shared" si="10"/>
        <v>101.33</v>
      </c>
      <c r="D327" s="17">
        <f t="shared" si="11"/>
        <v>43931</v>
      </c>
    </row>
    <row r="328" spans="1:4" x14ac:dyDescent="0.25">
      <c r="A328" s="14">
        <v>44043</v>
      </c>
      <c r="B328" s="13">
        <v>-180</v>
      </c>
      <c r="C328">
        <f t="shared" si="10"/>
        <v>101.15</v>
      </c>
      <c r="D328" s="17">
        <f t="shared" si="11"/>
        <v>43931</v>
      </c>
    </row>
    <row r="329" spans="1:4" x14ac:dyDescent="0.25">
      <c r="A329" s="14">
        <v>44053</v>
      </c>
      <c r="B329" s="13">
        <v>100</v>
      </c>
      <c r="C329">
        <f t="shared" si="10"/>
        <v>100.91</v>
      </c>
      <c r="D329" s="17">
        <f t="shared" si="11"/>
        <v>43931</v>
      </c>
    </row>
    <row r="330" spans="1:4" x14ac:dyDescent="0.25">
      <c r="A330" s="14">
        <v>44054</v>
      </c>
      <c r="B330" s="13">
        <v>-390</v>
      </c>
      <c r="C330">
        <f t="shared" si="10"/>
        <v>101.12</v>
      </c>
      <c r="D330" s="17">
        <f t="shared" si="11"/>
        <v>43931</v>
      </c>
    </row>
    <row r="331" spans="1:4" x14ac:dyDescent="0.25">
      <c r="A331" s="14">
        <v>44056</v>
      </c>
      <c r="B331" s="13">
        <v>-350</v>
      </c>
      <c r="C331">
        <f t="shared" si="10"/>
        <v>101.13</v>
      </c>
      <c r="D331" s="17">
        <f t="shared" si="11"/>
        <v>43931</v>
      </c>
    </row>
    <row r="332" spans="1:4" x14ac:dyDescent="0.25">
      <c r="A332" s="14">
        <v>44057</v>
      </c>
      <c r="B332" s="13">
        <v>170</v>
      </c>
      <c r="C332">
        <f t="shared" si="10"/>
        <v>101.19</v>
      </c>
      <c r="D332" s="17">
        <f t="shared" si="11"/>
        <v>43931</v>
      </c>
    </row>
    <row r="333" spans="1:4" x14ac:dyDescent="0.25">
      <c r="A333" s="14">
        <v>44060</v>
      </c>
      <c r="B333" s="13">
        <v>260</v>
      </c>
      <c r="C333">
        <f t="shared" si="10"/>
        <v>101.2</v>
      </c>
      <c r="D333" s="17">
        <f t="shared" si="11"/>
        <v>43931</v>
      </c>
    </row>
    <row r="334" spans="1:4" x14ac:dyDescent="0.25">
      <c r="A334" s="14">
        <v>44064</v>
      </c>
      <c r="B334" s="13">
        <v>170</v>
      </c>
      <c r="C334">
        <f t="shared" si="10"/>
        <v>101.18</v>
      </c>
      <c r="D334" s="17">
        <f t="shared" si="11"/>
        <v>43931</v>
      </c>
    </row>
    <row r="335" spans="1:4" x14ac:dyDescent="0.25">
      <c r="A335" s="14">
        <v>44069</v>
      </c>
      <c r="B335" s="13">
        <v>-500</v>
      </c>
      <c r="C335">
        <f t="shared" si="10"/>
        <v>100.91</v>
      </c>
      <c r="D335" s="17">
        <f t="shared" si="11"/>
        <v>43931</v>
      </c>
    </row>
    <row r="336" spans="1:4" x14ac:dyDescent="0.25">
      <c r="A336" s="14">
        <v>44071</v>
      </c>
      <c r="B336" s="13">
        <v>230</v>
      </c>
      <c r="C336">
        <f t="shared" si="10"/>
        <v>100.79</v>
      </c>
      <c r="D336" s="17">
        <f t="shared" si="11"/>
        <v>43931</v>
      </c>
    </row>
    <row r="337" spans="1:4" x14ac:dyDescent="0.25">
      <c r="A337" s="14">
        <v>44074</v>
      </c>
      <c r="B337" s="13">
        <v>380</v>
      </c>
      <c r="C337">
        <f t="shared" si="10"/>
        <v>100.81</v>
      </c>
      <c r="D337" s="17">
        <f t="shared" si="11"/>
        <v>43931</v>
      </c>
    </row>
    <row r="338" spans="1:4" x14ac:dyDescent="0.25">
      <c r="A338" s="14">
        <v>44075</v>
      </c>
      <c r="B338" s="13">
        <v>-60</v>
      </c>
      <c r="C338">
        <f t="shared" si="10"/>
        <v>100.9</v>
      </c>
      <c r="D338" s="17">
        <f t="shared" si="11"/>
        <v>43931</v>
      </c>
    </row>
    <row r="339" spans="1:4" x14ac:dyDescent="0.25">
      <c r="A339" s="14">
        <v>44076</v>
      </c>
      <c r="B339" s="13">
        <v>850</v>
      </c>
      <c r="C339">
        <f t="shared" si="10"/>
        <v>100.94</v>
      </c>
      <c r="D339" s="17">
        <f t="shared" si="11"/>
        <v>43931</v>
      </c>
    </row>
    <row r="340" spans="1:4" x14ac:dyDescent="0.25">
      <c r="A340" s="14">
        <v>44077</v>
      </c>
      <c r="B340" s="13">
        <v>-1400</v>
      </c>
      <c r="C340">
        <f t="shared" si="10"/>
        <v>100.88</v>
      </c>
      <c r="D340" s="17">
        <f t="shared" si="11"/>
        <v>43931</v>
      </c>
    </row>
    <row r="341" spans="1:4" x14ac:dyDescent="0.25">
      <c r="A341" s="14">
        <v>44078</v>
      </c>
      <c r="B341" s="13">
        <v>640</v>
      </c>
      <c r="C341">
        <f t="shared" si="10"/>
        <v>100.9</v>
      </c>
      <c r="D341" s="17">
        <f t="shared" si="11"/>
        <v>43931</v>
      </c>
    </row>
    <row r="342" spans="1:4" x14ac:dyDescent="0.25">
      <c r="A342" s="14">
        <v>44088</v>
      </c>
      <c r="B342" s="13">
        <v>380</v>
      </c>
      <c r="C342">
        <f t="shared" si="10"/>
        <v>100.94</v>
      </c>
      <c r="D342" s="17">
        <f t="shared" si="11"/>
        <v>43931</v>
      </c>
    </row>
    <row r="343" spans="1:4" x14ac:dyDescent="0.25">
      <c r="A343" s="14">
        <v>44092</v>
      </c>
      <c r="B343" s="13">
        <v>-290</v>
      </c>
      <c r="C343">
        <f t="shared" si="10"/>
        <v>100.74</v>
      </c>
      <c r="D343" s="17">
        <f t="shared" si="11"/>
        <v>43931</v>
      </c>
    </row>
    <row r="344" spans="1:4" x14ac:dyDescent="0.25">
      <c r="A344" s="14">
        <v>44097</v>
      </c>
      <c r="B344" s="13">
        <v>440</v>
      </c>
      <c r="C344">
        <f t="shared" si="10"/>
        <v>100.75</v>
      </c>
      <c r="D344" s="17">
        <f t="shared" si="11"/>
        <v>43931</v>
      </c>
    </row>
    <row r="345" spans="1:4" x14ac:dyDescent="0.25">
      <c r="A345" s="14">
        <v>44099</v>
      </c>
      <c r="B345" s="13">
        <v>-1100</v>
      </c>
      <c r="C345">
        <f t="shared" si="10"/>
        <v>100.75</v>
      </c>
      <c r="D345" s="17">
        <f t="shared" si="11"/>
        <v>43931</v>
      </c>
    </row>
    <row r="346" spans="1:4" x14ac:dyDescent="0.25">
      <c r="A346" s="14">
        <v>44106</v>
      </c>
      <c r="B346" s="13">
        <v>-30</v>
      </c>
      <c r="C346">
        <f t="shared" si="10"/>
        <v>100.7</v>
      </c>
      <c r="D346" s="17">
        <f t="shared" si="11"/>
        <v>43931</v>
      </c>
    </row>
    <row r="347" spans="1:4" x14ac:dyDescent="0.25">
      <c r="A347" s="14">
        <v>44113</v>
      </c>
      <c r="B347" s="13">
        <v>0</v>
      </c>
      <c r="C347">
        <f t="shared" si="10"/>
        <v>100.6</v>
      </c>
      <c r="D347" s="17">
        <f t="shared" si="11"/>
        <v>44113</v>
      </c>
    </row>
    <row r="348" spans="1:4" x14ac:dyDescent="0.25">
      <c r="A348" s="14">
        <v>44118</v>
      </c>
      <c r="B348" s="13">
        <v>340</v>
      </c>
      <c r="C348">
        <f t="shared" si="10"/>
        <v>100.48</v>
      </c>
      <c r="D348" s="17">
        <f t="shared" si="11"/>
        <v>44113</v>
      </c>
    </row>
    <row r="349" spans="1:4" x14ac:dyDescent="0.25">
      <c r="A349" s="14">
        <v>44120</v>
      </c>
      <c r="B349" s="13">
        <v>-370</v>
      </c>
      <c r="C349">
        <f t="shared" si="10"/>
        <v>100.48</v>
      </c>
      <c r="D349" s="17">
        <f t="shared" si="11"/>
        <v>44113</v>
      </c>
    </row>
    <row r="350" spans="1:4" x14ac:dyDescent="0.25">
      <c r="A350" s="14">
        <v>44124</v>
      </c>
      <c r="B350" s="13">
        <v>-120</v>
      </c>
      <c r="C350">
        <f t="shared" si="10"/>
        <v>100.43</v>
      </c>
      <c r="D350" s="17">
        <f t="shared" si="11"/>
        <v>44113</v>
      </c>
    </row>
    <row r="351" spans="1:4" x14ac:dyDescent="0.25">
      <c r="A351" s="14">
        <v>44173</v>
      </c>
      <c r="B351" s="13">
        <v>0</v>
      </c>
      <c r="C351" t="e">
        <f t="shared" si="10"/>
        <v>#N/A</v>
      </c>
      <c r="D351" s="17">
        <f t="shared" si="11"/>
        <v>44173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Котировки</vt:lpstr>
      <vt:lpstr>Выплаты</vt:lpstr>
      <vt:lpstr>Сделки</vt:lpstr>
      <vt:lpstr>Сумма сводная таблица</vt:lpstr>
      <vt:lpstr>Сумма по дням</vt:lpstr>
      <vt:lpstr>выплаты</vt:lpstr>
      <vt:lpstr>выплаты_</vt:lpstr>
      <vt:lpstr>Даты_выплат</vt:lpstr>
      <vt:lpstr>Котировки</vt:lpstr>
      <vt:lpstr>привет</vt:lpstr>
      <vt:lpstr>Котировки!СберБ_БО3R_1day_13102017_30102020__1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Борисов</dc:creator>
  <cp:lastModifiedBy>Даниил Борисов</cp:lastModifiedBy>
  <dcterms:created xsi:type="dcterms:W3CDTF">2021-11-22T12:54:57Z</dcterms:created>
  <dcterms:modified xsi:type="dcterms:W3CDTF">2021-11-22T17:29:13Z</dcterms:modified>
</cp:coreProperties>
</file>