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orno\Desktop\"/>
    </mc:Choice>
  </mc:AlternateContent>
  <bookViews>
    <workbookView xWindow="0" yWindow="0" windowWidth="21570" windowHeight="8505"/>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9" l="1"/>
  <c r="I45" i="9" s="1"/>
  <c r="F44" i="9"/>
  <c r="I44" i="9" s="1"/>
  <c r="F43" i="9"/>
  <c r="I43" i="9" s="1"/>
  <c r="F42" i="9"/>
  <c r="I42" i="9" s="1"/>
  <c r="F41" i="9"/>
  <c r="I41" i="9" s="1"/>
  <c r="F40" i="9"/>
  <c r="I40" i="9" s="1"/>
  <c r="F39" i="9"/>
  <c r="I39" i="9" s="1"/>
  <c r="F38" i="9"/>
  <c r="I38" i="9" s="1"/>
  <c r="F37" i="9"/>
  <c r="I37" i="9" s="1"/>
  <c r="F36" i="9"/>
  <c r="I36" i="9" s="1"/>
  <c r="F33" i="9"/>
  <c r="I33" i="9" s="1"/>
  <c r="F34" i="9"/>
  <c r="I34" i="9" s="1"/>
  <c r="F35" i="9"/>
  <c r="I35" i="9" s="1"/>
  <c r="F32" i="9"/>
  <c r="I32" i="9" s="1"/>
  <c r="F31" i="9"/>
  <c r="I31" i="9" s="1"/>
  <c r="F30" i="9"/>
  <c r="I30" i="9" s="1"/>
  <c r="F29" i="9"/>
  <c r="I29" i="9" s="1"/>
  <c r="F28" i="9"/>
  <c r="I28" i="9" s="1"/>
  <c r="F27" i="9"/>
  <c r="I27" i="9" s="1"/>
  <c r="F26" i="9"/>
  <c r="I26" i="9" s="1"/>
  <c r="F25" i="9"/>
  <c r="I25" i="9" s="1"/>
  <c r="F24" i="9"/>
  <c r="I24" i="9" s="1"/>
  <c r="F23" i="9"/>
  <c r="I23" i="9" s="1"/>
  <c r="F22" i="9"/>
  <c r="I22" i="9" s="1"/>
  <c r="F21" i="9"/>
  <c r="I21" i="9" s="1"/>
  <c r="F20" i="9"/>
  <c r="I20" i="9" s="1"/>
  <c r="F19" i="9"/>
  <c r="I19" i="9" s="1"/>
  <c r="F18" i="9"/>
  <c r="I18" i="9" s="1"/>
  <c r="F17" i="9"/>
  <c r="I17" i="9" s="1"/>
  <c r="F16" i="9"/>
  <c r="I16" i="9" s="1"/>
  <c r="F15" i="9"/>
  <c r="I15" i="9" s="1"/>
  <c r="F14" i="9"/>
  <c r="I14" i="9" s="1"/>
  <c r="F13" i="9"/>
  <c r="I13" i="9" s="1"/>
  <c r="F12" i="9"/>
  <c r="I12" i="9" s="1"/>
  <c r="F11" i="9"/>
  <c r="I11" i="9" s="1"/>
  <c r="F10" i="9"/>
  <c r="I10" i="9" s="1"/>
  <c r="F9" i="9"/>
  <c r="I9" i="9" s="1"/>
  <c r="F8" i="9"/>
  <c r="I8" i="9" s="1"/>
  <c r="K6" i="9" l="1"/>
  <c r="K7" i="9" l="1"/>
  <c r="K4" i="9"/>
  <c r="A8" i="9"/>
  <c r="L6" i="9" l="1"/>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A29" i="9" l="1"/>
  <c r="A30" i="9" s="1"/>
  <c r="A31" i="9" s="1"/>
  <c r="A32" i="9" s="1"/>
  <c r="A33" i="9" s="1"/>
  <c r="A34" i="9" s="1"/>
  <c r="A35" i="9" s="1"/>
  <c r="A36" i="9" s="1"/>
  <c r="A37" i="9" s="1"/>
  <c r="A38" i="9" s="1"/>
  <c r="A39" i="9" s="1"/>
  <c r="A40" i="9" s="1"/>
  <c r="A41" i="9" s="1"/>
  <c r="A42" i="9" s="1"/>
  <c r="A43" i="9" s="1"/>
  <c r="A44" i="9" s="1"/>
  <c r="A45"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<sst xmlns="http://schemas.openxmlformats.org/spreadsheetml/2006/main" count="177" uniqueCount="163">
  <si>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</si>
  <si>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</si>
  <si>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</si>
  <si>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</si>
  <si>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</si>
  <si>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</si>
  <si>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</si>
  <si>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</si>
  <si>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</si>
  <si>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</si>
  <si>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</si>
  <si>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</si>
  <si>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</si>
  <si>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</si>
  <si>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</si>
  <si>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</si>
  <si>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</si>
  <si>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</si>
  <si>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</si>
  <si>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</si>
  <si>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</si>
  <si>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</si>
  <si>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</si>
  <si>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</si>
  <si>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</si>
  <si>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</si>
  <si>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</si>
  <si>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</si>
  <si>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</si>
  <si>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</si>
  <si>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</si>
  <si>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</si>
  <si>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</si>
  <si>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</si>
  <si>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</si>
  <si>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</si>
  <si>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</si>
  <si>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</si>
  <si>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</si>
  <si>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</si>
  <si>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</si>
  <si>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</si>
  <si>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</si>
  <si>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</si>
  <si>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</si>
  <si>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</si>
  <si>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</si>
  <si>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</si>
  <si>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</si>
  <si>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</si>
  <si>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</si>
  <si>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</si>
  <si>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</si>
  <si>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</si>
  <si>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</si>
  <si>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</si>
  <si>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</si>
  <si>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</si>
  <si>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</si>
  <si>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</si>
  <si>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</si>
  <si>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</si>
  <si>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</si>
  <si>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</si>
  <si>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</si>
  <si>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</si>
  <si>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</si>
  <si>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</si>
  <si>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</si>
  <si>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</si>
  <si>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</si>
  <si>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</si>
  <si>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</si>
  <si>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</si>
  <si>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</si>
  <si>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</si>
  <si>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</si>
  <si>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</si>
  <si>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</si>
  <si>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</si>
  <si>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</si>
  <si>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</si>
  <si>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</si>
  <si>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</si>
  <si>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</si>
  <si>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</si>
  <si>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</si>
  <si>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</si>
  <si>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</si>
  <si>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</si>
  <si>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</si>
  <si>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</si>
  <si>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</si>
  <si>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</si>
  <si>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</si>
  <si>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</si>
  <si>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</si>
  <si>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</si>
  <si>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</si>
  <si>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</si>
  <si>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</si>
  <si>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</si>
  <si>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</si>
  <si>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</si>
  <si>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</si>
  <si>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</si>
  <si>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</si>
  <si>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</si>
  <si>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</si>
  <si>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</si>
  <si>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</si>
  <si>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</si>
  <si>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</si>
  <si>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</si>
  <si>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</si>
  <si>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</si>
  <si>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</si>
  <si>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</si>
  <si>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</si>
  <si>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</si>
  <si>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</si>
  <si>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</si>
  <si>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</si>
  <si>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</si>
  <si>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</si>
  <si>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</si>
  <si>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</si>
  <si>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</si>
  <si>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</si>
  <si>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</si>
  <si>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[Advance e-Commere] Project Schedule</t>
  </si>
  <si>
    <t>Project Analysis</t>
  </si>
  <si>
    <t>PM/BA</t>
  </si>
  <si>
    <t>Define User Requirements</t>
  </si>
  <si>
    <t>Analyze website Requirements</t>
  </si>
  <si>
    <t>Cost and Functionality Analysis</t>
  </si>
  <si>
    <t>Design</t>
  </si>
  <si>
    <t>PM/D</t>
  </si>
  <si>
    <t>Define Standards for project</t>
  </si>
  <si>
    <t>Design website structure</t>
  </si>
  <si>
    <t>User Interface</t>
  </si>
  <si>
    <t>Security features</t>
  </si>
  <si>
    <t>Prototyping</t>
  </si>
  <si>
    <t>System development</t>
  </si>
  <si>
    <t>D/QT</t>
  </si>
  <si>
    <t>Database</t>
  </si>
  <si>
    <t>Web pages</t>
  </si>
  <si>
    <t>Unit/Component testing</t>
  </si>
  <si>
    <t>System Integration</t>
  </si>
  <si>
    <t>Link pages and images</t>
  </si>
  <si>
    <t>Link Database</t>
  </si>
  <si>
    <t>Overall System Test</t>
  </si>
  <si>
    <t>QT</t>
  </si>
  <si>
    <t>Page Links</t>
  </si>
  <si>
    <t>Database Access</t>
  </si>
  <si>
    <t>Exception Handeling</t>
  </si>
  <si>
    <t>Trial Trading</t>
  </si>
  <si>
    <t>Connection to the internet</t>
  </si>
  <si>
    <t>PM</t>
  </si>
  <si>
    <t>Gantt Chart Template © 2006-2021 by Vertex42.com.</t>
  </si>
  <si>
    <t>Model Building</t>
  </si>
  <si>
    <t>Syed Abdullah</t>
  </si>
  <si>
    <t>[ AB-15 ]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</si>
</sst>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70"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6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2" fillId="24" borderId="16" xfId="0" applyNumberFormat="1" applyFont="1" applyFill="1" applyBorder="1" applyAlignment="1" applyProtection="1">
      <alignment horizontal="center" vertical="center"/>
    </xf>
    <xf numFmtId="1" fontId="53" fillId="0" borderId="12" xfId="0" applyNumberFormat="1" applyFont="1" applyBorder="1" applyAlignment="1" applyProtection="1">
      <alignment horizontal="center" vertical="center"/>
    </xf>
    <xf numFmtId="1" fontId="52" fillId="24" borderId="10" xfId="0" applyNumberFormat="1" applyFont="1" applyFill="1" applyBorder="1" applyAlignment="1" applyProtection="1">
      <alignment horizontal="center"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4" fillId="0" borderId="0" xfId="0" applyNumberFormat="1" applyFont="1" applyFill="1" applyBorder="1" applyProtection="1"/>
    <xf numFmtId="0" fontId="54" fillId="0" borderId="0" xfId="0" applyFont="1" applyFill="1" applyBorder="1" applyProtection="1"/>
    <xf numFmtId="0" fontId="1" fillId="0" borderId="0" xfId="0" applyFont="1" applyFill="1" applyBorder="1" applyProtection="1"/>
    <xf numFmtId="0" fontId="54" fillId="0" borderId="0" xfId="0" applyFont="1" applyProtection="1"/>
    <xf numFmtId="0" fontId="54"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5" fillId="0" borderId="20" xfId="0" applyNumberFormat="1" applyFont="1" applyFill="1" applyBorder="1" applyAlignment="1" applyProtection="1">
      <alignment horizontal="left" vertical="center"/>
    </xf>
    <xf numFmtId="0" fontId="55" fillId="0" borderId="20" xfId="0" applyFont="1" applyFill="1" applyBorder="1" applyAlignment="1" applyProtection="1">
      <alignment horizontal="left" vertical="center"/>
    </xf>
    <xf numFmtId="0" fontId="55" fillId="0" borderId="20" xfId="0" applyFont="1" applyFill="1" applyBorder="1" applyAlignment="1" applyProtection="1">
      <alignment horizontal="center" vertical="center" wrapText="1"/>
    </xf>
    <xf numFmtId="0" fontId="56" fillId="0" borderId="20" xfId="0" applyNumberFormat="1" applyFont="1" applyFill="1" applyBorder="1" applyAlignment="1" applyProtection="1">
      <alignment horizontal="center" vertical="center" wrapText="1"/>
    </xf>
    <xf numFmtId="0" fontId="55"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0"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1" fillId="0" borderId="0" xfId="0" applyFont="1" applyAlignment="1">
      <alignment wrapText="1"/>
    </xf>
    <xf numFmtId="0" fontId="37" fillId="0" borderId="0" xfId="34" applyFont="1" applyAlignment="1" applyProtection="1"/>
    <xf numFmtId="0" fontId="61" fillId="0" borderId="0" xfId="0" applyFont="1" applyAlignment="1">
      <alignment horizontal="left" wrapText="1"/>
    </xf>
    <xf numFmtId="0" fontId="61" fillId="0" borderId="0" xfId="0" applyFont="1" applyAlignment="1">
      <alignment vertical="center" wrapText="1"/>
    </xf>
    <xf numFmtId="0" fontId="61" fillId="0" borderId="0" xfId="0" applyFont="1" applyFill="1" applyBorder="1" applyAlignment="1">
      <alignment vertical="center" wrapText="1"/>
    </xf>
    <xf numFmtId="0" fontId="62" fillId="0" borderId="0" xfId="0" applyFont="1" applyAlignment="1">
      <alignment vertical="center"/>
    </xf>
    <xf numFmtId="0" fontId="62" fillId="0" borderId="0" xfId="0" applyFont="1"/>
    <xf numFmtId="0" fontId="62" fillId="0" borderId="0" xfId="0" applyFont="1" applyAlignment="1"/>
    <xf numFmtId="0" fontId="63" fillId="0" borderId="0" xfId="0" applyFont="1" applyFill="1" applyBorder="1" applyAlignment="1">
      <alignment vertical="center" wrapText="1"/>
    </xf>
    <xf numFmtId="0" fontId="62" fillId="0" borderId="0" xfId="0" applyFont="1" applyBorder="1"/>
    <xf numFmtId="0" fontId="37" fillId="0" borderId="0" xfId="34" applyFont="1" applyFill="1" applyBorder="1" applyAlignment="1" applyProtection="1">
      <alignment vertical="center"/>
    </xf>
    <xf numFmtId="0" fontId="65" fillId="0" borderId="0" xfId="0" applyFont="1" applyAlignment="1">
      <alignment horizontal="right"/>
    </xf>
    <xf numFmtId="0" fontId="61" fillId="0" borderId="0" xfId="0" applyFont="1"/>
    <xf numFmtId="0" fontId="61" fillId="0" borderId="0" xfId="0" applyFont="1" applyAlignment="1"/>
    <xf numFmtId="0" fontId="61" fillId="0" borderId="0" xfId="0" applyFont="1" applyAlignment="1">
      <alignment horizontal="left" indent="1"/>
    </xf>
    <xf numFmtId="0" fontId="61" fillId="0" borderId="0" xfId="0" quotePrefix="1" applyFont="1" applyAlignment="1">
      <alignment horizontal="left" wrapText="1" indent="1"/>
    </xf>
    <xf numFmtId="0" fontId="36" fillId="0" borderId="0" xfId="0" quotePrefix="1" applyFont="1" applyAlignment="1">
      <alignment horizontal="left" indent="1"/>
    </xf>
    <xf numFmtId="0" fontId="65" fillId="0" borderId="0" xfId="0" applyFont="1" applyAlignment="1">
      <alignment horizontal="left" wrapText="1"/>
    </xf>
    <xf numFmtId="0" fontId="61" fillId="0" borderId="0" xfId="0" applyFont="1" applyFill="1" applyBorder="1" applyAlignment="1">
      <alignment horizontal="left" vertical="center" wrapText="1"/>
    </xf>
    <xf numFmtId="0" fontId="67" fillId="0" borderId="0" xfId="0" applyFont="1" applyAlignment="1">
      <alignment horizontal="right"/>
    </xf>
    <xf numFmtId="0" fontId="68" fillId="0" borderId="0" xfId="0" applyFont="1" applyFill="1" applyBorder="1" applyAlignment="1">
      <alignment vertical="center" wrapText="1"/>
    </xf>
    <xf numFmtId="0" fontId="61" fillId="0" borderId="0" xfId="0" quotePrefix="1" applyFont="1" applyAlignment="1">
      <alignment wrapText="1"/>
    </xf>
    <xf numFmtId="0" fontId="68" fillId="0" borderId="0" xfId="0" applyFont="1" applyAlignment="1"/>
    <xf numFmtId="0" fontId="11" fillId="0" borderId="0" xfId="0" applyFont="1" applyAlignment="1" applyProtection="1">
      <protection locked="0"/>
    </xf>
    <xf numFmtId="0" fontId="68" fillId="0" borderId="0" xfId="0" applyFont="1"/>
    <xf numFmtId="0" fontId="67" fillId="0" borderId="0" xfId="0" applyFont="1" applyFill="1" applyBorder="1" applyAlignment="1"/>
    <xf numFmtId="0" fontId="59"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1" fillId="0" borderId="18" xfId="0" applyNumberFormat="1" applyFont="1" applyFill="1" applyBorder="1" applyAlignment="1" applyProtection="1">
      <alignment horizontal="center" vertical="center"/>
    </xf>
    <xf numFmtId="0" fontId="51" fillId="0" borderId="13" xfId="0" applyNumberFormat="1" applyFont="1" applyFill="1" applyBorder="1" applyAlignment="1" applyProtection="1">
      <alignment horizontal="center" vertical="center"/>
    </xf>
    <xf numFmtId="0" fontId="51"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781050</xdr:colOff>
      <xdr:row>5</xdr:row>
      <xdr:rowOff>142875</xdr:rowOff>
    </xdr:from>
    <xdr:to>
      <xdr:col>20</xdr:col>
      <xdr:colOff>95250</xdr:colOff>
      <xdr:row>10</xdr:row>
      <xdr:rowOff>4233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1E1E1E"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1E1E1E"/>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65"/>
  <sheetViews>
    <sheetView showGridLines="0" tabSelected="1" zoomScale="125" zoomScaleNormal="125" workbookViewId="0">
      <pane ySplit="7" topLeftCell="A8" activePane="bottomLeft" state="frozen"/>
      <selection pane="bottomLeft" activeCell="H1" sqref="H1"/>
    </sheetView>
  </sheetViews>
  <sheetFormatPr defaultColWidth="9.140625" defaultRowHeight="12.75" x14ac:dyDescent="0.2"/>
  <cols>
    <col min="1" max="1" width="6.85546875" style="5" customWidth="1"/>
    <col min="2" max="2" width="31.28515625" style="1" customWidth="1"/>
    <col min="3" max="3" width="12.42578125" style="1" customWidth="1"/>
    <col min="4" max="4" width="6.85546875" style="6" hidden="1" customWidth="1"/>
    <col min="5" max="6" width="12" style="1" customWidth="1"/>
    <col min="7" max="7" width="6" style="1" customWidth="1"/>
    <col min="8" max="8" width="11"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130</v>
      </c>
      <c r="B1" s="43"/>
      <c r="C1" s="43"/>
      <c r="D1" s="43"/>
      <c r="E1" s="43"/>
      <c r="F1" s="43"/>
      <c r="I1" s="121"/>
      <c r="K1" s="152" t="s">
        <v>159</v>
      </c>
      <c r="L1" s="152"/>
      <c r="M1" s="152"/>
      <c r="N1" s="152"/>
      <c r="O1" s="152"/>
      <c r="P1" s="152"/>
      <c r="Q1" s="152"/>
      <c r="R1" s="152"/>
      <c r="S1" s="152"/>
      <c r="T1" s="152"/>
      <c r="U1" s="152"/>
      <c r="V1" s="152"/>
      <c r="W1" s="152"/>
      <c r="X1" s="152"/>
      <c r="Y1" s="152"/>
      <c r="Z1" s="152"/>
      <c r="AA1" s="152"/>
      <c r="AB1" s="152"/>
      <c r="AC1" s="152"/>
      <c r="AD1" s="152"/>
      <c r="AE1" s="152"/>
    </row>
    <row r="2" spans="1:66" ht="18" customHeight="1" x14ac:dyDescent="0.2">
      <c r="A2" s="48" t="s">
        <v>162</v>
      </c>
      <c r="B2" s="22"/>
      <c r="C2" s="22"/>
      <c r="D2" s="30"/>
      <c r="E2" s="149"/>
      <c r="F2" s="14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99"/>
      <c r="B4" s="103" t="s">
        <v>70</v>
      </c>
      <c r="C4" s="157">
        <v>44355</v>
      </c>
      <c r="D4" s="157"/>
      <c r="E4" s="157"/>
      <c r="F4" s="100"/>
      <c r="G4" s="103" t="s">
        <v>69</v>
      </c>
      <c r="H4" s="118">
        <v>2</v>
      </c>
      <c r="I4" s="101"/>
      <c r="J4" s="46"/>
      <c r="K4" s="154" t="str">
        <f>"Week "&amp;(K6-($C$4-WEEKDAY($C$4,1)+2))/7+1</f>
        <v>Week 2</v>
      </c>
      <c r="L4" s="155"/>
      <c r="M4" s="155"/>
      <c r="N4" s="155"/>
      <c r="O4" s="155"/>
      <c r="P4" s="155"/>
      <c r="Q4" s="156"/>
      <c r="R4" s="154" t="str">
        <f>"Week "&amp;(R6-($C$4-WEEKDAY($C$4,1)+2))/7+1</f>
        <v>Week 3</v>
      </c>
      <c r="S4" s="155"/>
      <c r="T4" s="155"/>
      <c r="U4" s="155"/>
      <c r="V4" s="155"/>
      <c r="W4" s="155"/>
      <c r="X4" s="156"/>
      <c r="Y4" s="154" t="str">
        <f>"Week "&amp;(Y6-($C$4-WEEKDAY($C$4,1)+2))/7+1</f>
        <v>Week 4</v>
      </c>
      <c r="Z4" s="155"/>
      <c r="AA4" s="155"/>
      <c r="AB4" s="155"/>
      <c r="AC4" s="155"/>
      <c r="AD4" s="155"/>
      <c r="AE4" s="156"/>
      <c r="AF4" s="154" t="str">
        <f>"Week "&amp;(AF6-($C$4-WEEKDAY($C$4,1)+2))/7+1</f>
        <v>Week 5</v>
      </c>
      <c r="AG4" s="155"/>
      <c r="AH4" s="155"/>
      <c r="AI4" s="155"/>
      <c r="AJ4" s="155"/>
      <c r="AK4" s="155"/>
      <c r="AL4" s="156"/>
      <c r="AM4" s="154" t="str">
        <f>"Week "&amp;(AM6-($C$4-WEEKDAY($C$4,1)+2))/7+1</f>
        <v>Week 6</v>
      </c>
      <c r="AN4" s="155"/>
      <c r="AO4" s="155"/>
      <c r="AP4" s="155"/>
      <c r="AQ4" s="155"/>
      <c r="AR4" s="155"/>
      <c r="AS4" s="156"/>
      <c r="AT4" s="154" t="str">
        <f>"Week "&amp;(AT6-($C$4-WEEKDAY($C$4,1)+2))/7+1</f>
        <v>Week 7</v>
      </c>
      <c r="AU4" s="155"/>
      <c r="AV4" s="155"/>
      <c r="AW4" s="155"/>
      <c r="AX4" s="155"/>
      <c r="AY4" s="155"/>
      <c r="AZ4" s="156"/>
      <c r="BA4" s="154" t="str">
        <f>"Week "&amp;(BA6-($C$4-WEEKDAY($C$4,1)+2))/7+1</f>
        <v>Week 8</v>
      </c>
      <c r="BB4" s="155"/>
      <c r="BC4" s="155"/>
      <c r="BD4" s="155"/>
      <c r="BE4" s="155"/>
      <c r="BF4" s="155"/>
      <c r="BG4" s="156"/>
      <c r="BH4" s="154" t="str">
        <f>"Week "&amp;(BH6-($C$4-WEEKDAY($C$4,1)+2))/7+1</f>
        <v>Week 9</v>
      </c>
      <c r="BI4" s="155"/>
      <c r="BJ4" s="155"/>
      <c r="BK4" s="155"/>
      <c r="BL4" s="155"/>
      <c r="BM4" s="155"/>
      <c r="BN4" s="156"/>
    </row>
    <row r="5" spans="1:66" ht="17.25" customHeight="1" x14ac:dyDescent="0.2">
      <c r="A5" s="99"/>
      <c r="B5" s="103" t="s">
        <v>71</v>
      </c>
      <c r="C5" s="153" t="s">
        <v>161</v>
      </c>
      <c r="D5" s="153"/>
      <c r="E5" s="153"/>
      <c r="F5" s="102"/>
      <c r="G5" s="102"/>
      <c r="H5" s="102"/>
      <c r="I5" s="102"/>
      <c r="J5" s="46"/>
      <c r="K5" s="158">
        <f>K6</f>
        <v>44361</v>
      </c>
      <c r="L5" s="159"/>
      <c r="M5" s="159"/>
      <c r="N5" s="159"/>
      <c r="O5" s="159"/>
      <c r="P5" s="159"/>
      <c r="Q5" s="160"/>
      <c r="R5" s="158">
        <f>R6</f>
        <v>44368</v>
      </c>
      <c r="S5" s="159"/>
      <c r="T5" s="159"/>
      <c r="U5" s="159"/>
      <c r="V5" s="159"/>
      <c r="W5" s="159"/>
      <c r="X5" s="160"/>
      <c r="Y5" s="158">
        <f>Y6</f>
        <v>44375</v>
      </c>
      <c r="Z5" s="159"/>
      <c r="AA5" s="159"/>
      <c r="AB5" s="159"/>
      <c r="AC5" s="159"/>
      <c r="AD5" s="159"/>
      <c r="AE5" s="160"/>
      <c r="AF5" s="158">
        <f>AF6</f>
        <v>44382</v>
      </c>
      <c r="AG5" s="159"/>
      <c r="AH5" s="159"/>
      <c r="AI5" s="159"/>
      <c r="AJ5" s="159"/>
      <c r="AK5" s="159"/>
      <c r="AL5" s="160"/>
      <c r="AM5" s="158">
        <f>AM6</f>
        <v>44389</v>
      </c>
      <c r="AN5" s="159"/>
      <c r="AO5" s="159"/>
      <c r="AP5" s="159"/>
      <c r="AQ5" s="159"/>
      <c r="AR5" s="159"/>
      <c r="AS5" s="160"/>
      <c r="AT5" s="158">
        <f>AT6</f>
        <v>44396</v>
      </c>
      <c r="AU5" s="159"/>
      <c r="AV5" s="159"/>
      <c r="AW5" s="159"/>
      <c r="AX5" s="159"/>
      <c r="AY5" s="159"/>
      <c r="AZ5" s="160"/>
      <c r="BA5" s="158">
        <f>BA6</f>
        <v>44403</v>
      </c>
      <c r="BB5" s="159"/>
      <c r="BC5" s="159"/>
      <c r="BD5" s="159"/>
      <c r="BE5" s="159"/>
      <c r="BF5" s="159"/>
      <c r="BG5" s="160"/>
      <c r="BH5" s="158">
        <f>BH6</f>
        <v>44410</v>
      </c>
      <c r="BI5" s="159"/>
      <c r="BJ5" s="159"/>
      <c r="BK5" s="159"/>
      <c r="BL5" s="159"/>
      <c r="BM5" s="159"/>
      <c r="BN5" s="160"/>
    </row>
    <row r="6" spans="1:66" x14ac:dyDescent="0.2">
      <c r="A6" s="45"/>
      <c r="B6" s="46"/>
      <c r="C6" s="46"/>
      <c r="D6" s="47"/>
      <c r="E6" s="46"/>
      <c r="F6" s="46"/>
      <c r="G6" s="46"/>
      <c r="H6" s="46"/>
      <c r="I6" s="46"/>
      <c r="J6" s="46"/>
      <c r="K6" s="83">
        <f>C4-WEEKDAY(C4,1)+2+7*(H4-1)</f>
        <v>44361</v>
      </c>
      <c r="L6" s="74">
        <f t="shared" ref="L6:AQ6" si="0">K6+1</f>
        <v>44362</v>
      </c>
      <c r="M6" s="74">
        <f t="shared" si="0"/>
        <v>44363</v>
      </c>
      <c r="N6" s="74">
        <f t="shared" si="0"/>
        <v>44364</v>
      </c>
      <c r="O6" s="74">
        <f t="shared" si="0"/>
        <v>44365</v>
      </c>
      <c r="P6" s="74">
        <f t="shared" si="0"/>
        <v>44366</v>
      </c>
      <c r="Q6" s="84">
        <f t="shared" si="0"/>
        <v>44367</v>
      </c>
      <c r="R6" s="83">
        <f t="shared" si="0"/>
        <v>44368</v>
      </c>
      <c r="S6" s="74">
        <f t="shared" si="0"/>
        <v>44369</v>
      </c>
      <c r="T6" s="74">
        <f t="shared" si="0"/>
        <v>44370</v>
      </c>
      <c r="U6" s="74">
        <f t="shared" si="0"/>
        <v>44371</v>
      </c>
      <c r="V6" s="74">
        <f t="shared" si="0"/>
        <v>44372</v>
      </c>
      <c r="W6" s="74">
        <f t="shared" si="0"/>
        <v>44373</v>
      </c>
      <c r="X6" s="84">
        <f t="shared" si="0"/>
        <v>44374</v>
      </c>
      <c r="Y6" s="83">
        <f t="shared" si="0"/>
        <v>44375</v>
      </c>
      <c r="Z6" s="74">
        <f t="shared" si="0"/>
        <v>44376</v>
      </c>
      <c r="AA6" s="74">
        <f t="shared" si="0"/>
        <v>44377</v>
      </c>
      <c r="AB6" s="74">
        <f t="shared" si="0"/>
        <v>44378</v>
      </c>
      <c r="AC6" s="74">
        <f t="shared" si="0"/>
        <v>44379</v>
      </c>
      <c r="AD6" s="74">
        <f t="shared" si="0"/>
        <v>44380</v>
      </c>
      <c r="AE6" s="84">
        <f t="shared" si="0"/>
        <v>44381</v>
      </c>
      <c r="AF6" s="83">
        <f t="shared" si="0"/>
        <v>44382</v>
      </c>
      <c r="AG6" s="74">
        <f t="shared" si="0"/>
        <v>44383</v>
      </c>
      <c r="AH6" s="74">
        <f t="shared" si="0"/>
        <v>44384</v>
      </c>
      <c r="AI6" s="74">
        <f t="shared" si="0"/>
        <v>44385</v>
      </c>
      <c r="AJ6" s="74">
        <f t="shared" si="0"/>
        <v>44386</v>
      </c>
      <c r="AK6" s="74">
        <f t="shared" si="0"/>
        <v>44387</v>
      </c>
      <c r="AL6" s="84">
        <f t="shared" si="0"/>
        <v>44388</v>
      </c>
      <c r="AM6" s="83">
        <f t="shared" si="0"/>
        <v>44389</v>
      </c>
      <c r="AN6" s="74">
        <f t="shared" si="0"/>
        <v>44390</v>
      </c>
      <c r="AO6" s="74">
        <f t="shared" si="0"/>
        <v>44391</v>
      </c>
      <c r="AP6" s="74">
        <f t="shared" si="0"/>
        <v>44392</v>
      </c>
      <c r="AQ6" s="74">
        <f t="shared" si="0"/>
        <v>44393</v>
      </c>
      <c r="AR6" s="74">
        <f t="shared" ref="AR6:BN6" si="1">AQ6+1</f>
        <v>44394</v>
      </c>
      <c r="AS6" s="84">
        <f t="shared" si="1"/>
        <v>44395</v>
      </c>
      <c r="AT6" s="83">
        <f t="shared" si="1"/>
        <v>44396</v>
      </c>
      <c r="AU6" s="74">
        <f t="shared" si="1"/>
        <v>44397</v>
      </c>
      <c r="AV6" s="74">
        <f t="shared" si="1"/>
        <v>44398</v>
      </c>
      <c r="AW6" s="74">
        <f t="shared" si="1"/>
        <v>44399</v>
      </c>
      <c r="AX6" s="74">
        <f t="shared" si="1"/>
        <v>44400</v>
      </c>
      <c r="AY6" s="74">
        <f t="shared" si="1"/>
        <v>44401</v>
      </c>
      <c r="AZ6" s="84">
        <f t="shared" si="1"/>
        <v>44402</v>
      </c>
      <c r="BA6" s="83">
        <f t="shared" si="1"/>
        <v>44403</v>
      </c>
      <c r="BB6" s="74">
        <f t="shared" si="1"/>
        <v>44404</v>
      </c>
      <c r="BC6" s="74">
        <f t="shared" si="1"/>
        <v>44405</v>
      </c>
      <c r="BD6" s="74">
        <f t="shared" si="1"/>
        <v>44406</v>
      </c>
      <c r="BE6" s="74">
        <f t="shared" si="1"/>
        <v>44407</v>
      </c>
      <c r="BF6" s="74">
        <f t="shared" si="1"/>
        <v>44408</v>
      </c>
      <c r="BG6" s="84">
        <f t="shared" si="1"/>
        <v>44409</v>
      </c>
      <c r="BH6" s="83">
        <f t="shared" si="1"/>
        <v>44410</v>
      </c>
      <c r="BI6" s="74">
        <f t="shared" si="1"/>
        <v>44411</v>
      </c>
      <c r="BJ6" s="74">
        <f t="shared" si="1"/>
        <v>44412</v>
      </c>
      <c r="BK6" s="74">
        <f t="shared" si="1"/>
        <v>44413</v>
      </c>
      <c r="BL6" s="74">
        <f t="shared" si="1"/>
        <v>44414</v>
      </c>
      <c r="BM6" s="74">
        <f t="shared" si="1"/>
        <v>44415</v>
      </c>
      <c r="BN6" s="84">
        <f t="shared" si="1"/>
        <v>44416</v>
      </c>
    </row>
    <row r="7" spans="1:66" s="113" customFormat="1" ht="24.75" thickBot="1" x14ac:dyDescent="0.25">
      <c r="A7" s="105" t="s">
        <v>0</v>
      </c>
      <c r="B7" s="106" t="s">
        <v>61</v>
      </c>
      <c r="C7" s="107" t="s">
        <v>62</v>
      </c>
      <c r="D7" s="108" t="s">
        <v>68</v>
      </c>
      <c r="E7" s="109" t="s">
        <v>63</v>
      </c>
      <c r="F7" s="109" t="s">
        <v>64</v>
      </c>
      <c r="G7" s="107" t="s">
        <v>65</v>
      </c>
      <c r="H7" s="107" t="s">
        <v>66</v>
      </c>
      <c r="I7" s="107" t="s">
        <v>67</v>
      </c>
      <c r="J7" s="107"/>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1" customFormat="1" ht="18" x14ac:dyDescent="0.2">
      <c r="A8" s="75" t="str">
        <f>IF(ISERROR(VALUE(SUBSTITUTE(prevWBS,".",""))),"1",IF(ISERROR(FIND("`",SUBSTITUTE(prevWBS,".","`",1))),TEXT(VALUE(prevWBS)+1,"#"),TEXT(VALUE(LEFT(prevWBS,FIND("`",SUBSTITUTE(prevWBS,".","`",1))-1))+1,"#")))</f>
        <v>1</v>
      </c>
      <c r="B8" s="76" t="s">
        <v>131</v>
      </c>
      <c r="C8" s="77" t="s">
        <v>132</v>
      </c>
      <c r="D8" s="78"/>
      <c r="E8" s="79"/>
      <c r="F8" s="104" t="str">
        <f>IF(ISBLANK(E8)," - ",IF(G8=0,E8,E8+G8-1))</f>
        <v xml:space="preserve"> - </v>
      </c>
      <c r="G8" s="80"/>
      <c r="H8" s="81"/>
      <c r="I8" s="82" t="str">
        <f t="shared" ref="I8:I35" si="4">IF(OR(F8=0,E8=0)," - ",NETWORKDAYS(E8,F8))</f>
        <v xml:space="preserve"> - </v>
      </c>
      <c r="J8" s="8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row>
    <row r="9" spans="1:66" s="57" customFormat="1" ht="18" x14ac:dyDescent="0.2">
      <c r="A9" s="56"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133</v>
      </c>
      <c r="D9" s="116"/>
      <c r="E9" s="90">
        <v>44355</v>
      </c>
      <c r="F9" s="91">
        <f>IF(ISBLANK(E9)," - ",IF(G9=0,E9,E9+G9-1))</f>
        <v>44368</v>
      </c>
      <c r="G9" s="58">
        <v>14</v>
      </c>
      <c r="H9" s="59">
        <v>1</v>
      </c>
      <c r="I9" s="60">
        <f t="shared" si="4"/>
        <v>10</v>
      </c>
      <c r="J9" s="86"/>
      <c r="K9" s="96"/>
      <c r="L9" s="96"/>
      <c r="M9" s="96"/>
      <c r="N9" s="96"/>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row>
    <row r="10" spans="1:66" s="57" customFormat="1" ht="24" x14ac:dyDescent="0.2">
      <c r="A10" s="56" t="str">
        <f t="shared" si="5"/>
        <v>1.2</v>
      </c>
      <c r="B10" s="115" t="s">
        <v>134</v>
      </c>
      <c r="D10" s="116"/>
      <c r="E10" s="90">
        <v>44359</v>
      </c>
      <c r="F10" s="91">
        <f t="shared" ref="F10:F35" si="6">IF(ISBLANK(E10)," - ",IF(G10=0,E10,E10+G10-1))</f>
        <v>44366</v>
      </c>
      <c r="G10" s="58">
        <v>8</v>
      </c>
      <c r="H10" s="59">
        <v>1</v>
      </c>
      <c r="I10" s="60">
        <f t="shared" si="4"/>
        <v>5</v>
      </c>
      <c r="J10" s="86"/>
      <c r="K10" s="96"/>
      <c r="L10" s="96"/>
      <c r="M10" s="96"/>
      <c r="N10" s="96"/>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row>
    <row r="11" spans="1:66" s="57" customFormat="1" ht="18" x14ac:dyDescent="0.2">
      <c r="A11" s="56" t="str">
        <f t="shared" si="5"/>
        <v>1.3</v>
      </c>
      <c r="B11" s="115" t="s">
        <v>135</v>
      </c>
      <c r="D11" s="116"/>
      <c r="E11" s="90">
        <v>44365</v>
      </c>
      <c r="F11" s="91">
        <f t="shared" si="6"/>
        <v>44372</v>
      </c>
      <c r="G11" s="58">
        <v>8</v>
      </c>
      <c r="H11" s="59">
        <v>0.9</v>
      </c>
      <c r="I11" s="60">
        <f t="shared" si="4"/>
        <v>6</v>
      </c>
      <c r="J11" s="86"/>
      <c r="K11" s="96"/>
      <c r="L11" s="96"/>
      <c r="M11" s="97"/>
      <c r="N11" s="96"/>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row>
    <row r="12" spans="1:66" s="57" customFormat="1" ht="18" hidden="1" x14ac:dyDescent="0.2">
      <c r="A12" s="56" t="str">
        <f t="shared" si="5"/>
        <v>1.4</v>
      </c>
      <c r="B12" s="115"/>
      <c r="D12" s="116"/>
      <c r="E12" s="90">
        <v>43132</v>
      </c>
      <c r="F12" s="91">
        <f t="shared" si="6"/>
        <v>43135</v>
      </c>
      <c r="G12" s="58">
        <v>4</v>
      </c>
      <c r="H12" s="59">
        <v>0.75</v>
      </c>
      <c r="I12" s="60">
        <f t="shared" si="4"/>
        <v>2</v>
      </c>
      <c r="J12" s="86"/>
      <c r="K12" s="96"/>
      <c r="L12" s="96"/>
      <c r="M12" s="96"/>
      <c r="N12" s="96"/>
      <c r="O12" s="96"/>
      <c r="P12" s="96"/>
      <c r="Q12" s="96"/>
      <c r="R12" s="96"/>
      <c r="S12" s="96"/>
      <c r="T12" s="96"/>
      <c r="U12" s="96"/>
      <c r="V12" s="96"/>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row>
    <row r="13" spans="1:66" s="57" customFormat="1" ht="18" hidden="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17"/>
      <c r="D13" s="116"/>
      <c r="E13" s="90">
        <v>43133</v>
      </c>
      <c r="F13" s="91">
        <f t="shared" si="6"/>
        <v>43134</v>
      </c>
      <c r="G13" s="58">
        <v>2</v>
      </c>
      <c r="H13" s="59">
        <v>0.5</v>
      </c>
      <c r="I13" s="60">
        <f t="shared" si="4"/>
        <v>1</v>
      </c>
      <c r="J13" s="8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c r="AP13" s="96"/>
      <c r="AQ13" s="96"/>
      <c r="AR13" s="96"/>
      <c r="AS13" s="96"/>
      <c r="AT13" s="96"/>
      <c r="AU13" s="96"/>
      <c r="AV13" s="96"/>
      <c r="AW13" s="96"/>
      <c r="AX13" s="96"/>
      <c r="AY13" s="96"/>
      <c r="AZ13" s="96"/>
      <c r="BA13" s="96"/>
      <c r="BB13" s="96"/>
      <c r="BC13" s="96"/>
      <c r="BD13" s="96"/>
      <c r="BE13" s="96"/>
      <c r="BF13" s="96"/>
      <c r="BG13" s="96"/>
      <c r="BH13" s="96"/>
      <c r="BI13" s="96"/>
      <c r="BJ13" s="96"/>
      <c r="BK13" s="96"/>
      <c r="BL13" s="96"/>
      <c r="BM13" s="96"/>
      <c r="BN13" s="96"/>
    </row>
    <row r="14" spans="1:66" s="57" customFormat="1" ht="18" hidden="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17"/>
      <c r="D14" s="116"/>
      <c r="E14" s="90">
        <v>43135</v>
      </c>
      <c r="F14" s="91">
        <f t="shared" si="6"/>
        <v>43137</v>
      </c>
      <c r="G14" s="58">
        <v>3</v>
      </c>
      <c r="H14" s="59">
        <v>0.5</v>
      </c>
      <c r="I14" s="60">
        <f t="shared" si="4"/>
        <v>2</v>
      </c>
      <c r="J14" s="86"/>
      <c r="K14" s="96"/>
      <c r="L14" s="96"/>
      <c r="M14" s="96"/>
      <c r="N14" s="96"/>
      <c r="O14" s="96"/>
      <c r="P14" s="96"/>
      <c r="Q14" s="96"/>
      <c r="R14" s="96"/>
      <c r="S14" s="96"/>
      <c r="T14" s="96"/>
      <c r="U14" s="96"/>
      <c r="V14" s="96"/>
      <c r="W14" s="96"/>
      <c r="X14" s="96"/>
      <c r="Y14" s="96"/>
      <c r="Z14" s="96"/>
      <c r="AA14" s="96"/>
      <c r="AB14" s="96"/>
      <c r="AC14" s="96"/>
      <c r="AD14" s="96"/>
      <c r="AE14" s="96"/>
      <c r="AF14" s="96"/>
      <c r="AG14" s="96"/>
      <c r="AH14" s="96"/>
      <c r="AI14" s="96"/>
      <c r="AJ14" s="96"/>
      <c r="AK14" s="96"/>
      <c r="AL14" s="96"/>
      <c r="AM14" s="96"/>
      <c r="AN14" s="96"/>
      <c r="AO14" s="96"/>
      <c r="AP14" s="96"/>
      <c r="AQ14" s="96"/>
      <c r="AR14" s="96"/>
      <c r="AS14" s="96"/>
      <c r="AT14" s="96"/>
      <c r="AU14" s="96"/>
      <c r="AV14" s="96"/>
      <c r="AW14" s="96"/>
      <c r="AX14" s="96"/>
      <c r="AY14" s="96"/>
      <c r="AZ14" s="96"/>
      <c r="BA14" s="96"/>
      <c r="BB14" s="96"/>
      <c r="BC14" s="96"/>
      <c r="BD14" s="96"/>
      <c r="BE14" s="96"/>
      <c r="BF14" s="96"/>
      <c r="BG14" s="96"/>
      <c r="BH14" s="96"/>
      <c r="BI14" s="96"/>
      <c r="BJ14" s="96"/>
      <c r="BK14" s="96"/>
      <c r="BL14" s="96"/>
      <c r="BM14" s="96"/>
      <c r="BN14" s="96"/>
    </row>
    <row r="15" spans="1:66" s="57" customFormat="1" ht="18" hidden="1" x14ac:dyDescent="0.2">
      <c r="A15" s="56" t="str">
        <f t="shared" si="5"/>
        <v>1.5</v>
      </c>
      <c r="B15" s="115"/>
      <c r="D15" s="116"/>
      <c r="E15" s="90">
        <v>43136</v>
      </c>
      <c r="F15" s="91">
        <f t="shared" si="6"/>
        <v>43140</v>
      </c>
      <c r="G15" s="58">
        <v>5</v>
      </c>
      <c r="H15" s="59">
        <v>0</v>
      </c>
      <c r="I15" s="60">
        <f t="shared" si="4"/>
        <v>5</v>
      </c>
      <c r="J15" s="86"/>
      <c r="K15" s="96"/>
      <c r="L15" s="96"/>
      <c r="M15" s="96"/>
      <c r="N15" s="96"/>
      <c r="O15" s="96"/>
      <c r="P15" s="96"/>
      <c r="Q15" s="96"/>
      <c r="R15" s="96"/>
      <c r="S15" s="96"/>
      <c r="T15" s="96"/>
      <c r="U15" s="96"/>
      <c r="V15" s="96"/>
      <c r="W15" s="96"/>
      <c r="X15" s="96"/>
      <c r="Y15" s="96"/>
      <c r="Z15" s="96"/>
      <c r="AA15" s="96"/>
      <c r="AB15" s="96"/>
      <c r="AC15" s="96"/>
      <c r="AD15" s="96"/>
      <c r="AE15" s="96"/>
      <c r="AF15" s="96"/>
      <c r="AG15" s="96"/>
      <c r="AH15" s="96"/>
      <c r="AI15" s="96"/>
      <c r="AJ15" s="96"/>
      <c r="AK15" s="96"/>
      <c r="AL15" s="96"/>
      <c r="AM15" s="96"/>
      <c r="AN15" s="96"/>
      <c r="AO15" s="96"/>
      <c r="AP15" s="96"/>
      <c r="AQ15" s="96"/>
      <c r="AR15" s="96"/>
      <c r="AS15" s="96"/>
      <c r="AT15" s="96"/>
      <c r="AU15" s="96"/>
      <c r="AV15" s="96"/>
      <c r="AW15" s="96"/>
      <c r="AX15" s="96"/>
      <c r="AY15" s="96"/>
      <c r="AZ15" s="96"/>
      <c r="BA15" s="96"/>
      <c r="BB15" s="96"/>
      <c r="BC15" s="96"/>
      <c r="BD15" s="96"/>
      <c r="BE15" s="96"/>
      <c r="BF15" s="96"/>
      <c r="BG15" s="96"/>
      <c r="BH15" s="96"/>
      <c r="BI15" s="96"/>
      <c r="BJ15" s="96"/>
      <c r="BK15" s="96"/>
      <c r="BL15" s="96"/>
      <c r="BM15" s="96"/>
      <c r="BN15" s="96"/>
    </row>
    <row r="16" spans="1:66" s="57" customFormat="1" ht="18" hidden="1" x14ac:dyDescent="0.2">
      <c r="A16" s="56" t="str">
        <f t="shared" si="5"/>
        <v>1.6</v>
      </c>
      <c r="B16" s="115"/>
      <c r="D16" s="116"/>
      <c r="E16" s="90">
        <v>43134</v>
      </c>
      <c r="F16" s="91">
        <f t="shared" si="6"/>
        <v>43140</v>
      </c>
      <c r="G16" s="58">
        <v>7</v>
      </c>
      <c r="H16" s="59">
        <v>0</v>
      </c>
      <c r="I16" s="60">
        <f t="shared" si="4"/>
        <v>5</v>
      </c>
      <c r="J16" s="8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c r="BG16" s="96"/>
      <c r="BH16" s="96"/>
      <c r="BI16" s="96"/>
      <c r="BJ16" s="96"/>
      <c r="BK16" s="96"/>
      <c r="BL16" s="96"/>
      <c r="BM16" s="96"/>
      <c r="BN16" s="96"/>
    </row>
    <row r="17" spans="1:66" s="57" customFormat="1" ht="18" hidden="1" x14ac:dyDescent="0.2">
      <c r="A17" s="56" t="str">
        <f t="shared" si="5"/>
        <v>1.7</v>
      </c>
      <c r="B17" s="115"/>
      <c r="D17" s="116"/>
      <c r="E17" s="90">
        <v>43141</v>
      </c>
      <c r="F17" s="91">
        <f t="shared" si="6"/>
        <v>43147</v>
      </c>
      <c r="G17" s="58">
        <v>7</v>
      </c>
      <c r="H17" s="59">
        <v>0</v>
      </c>
      <c r="I17" s="60">
        <f t="shared" si="4"/>
        <v>5</v>
      </c>
      <c r="J17" s="8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c r="BG17" s="96"/>
      <c r="BH17" s="96"/>
      <c r="BI17" s="96"/>
      <c r="BJ17" s="96"/>
      <c r="BK17" s="96"/>
      <c r="BL17" s="96"/>
      <c r="BM17" s="96"/>
      <c r="BN17" s="96"/>
    </row>
    <row r="18" spans="1:66" s="51" customFormat="1" ht="18" x14ac:dyDescent="0.2">
      <c r="A18" s="49" t="str">
        <f>IF(ISERROR(VALUE(SUBSTITUTE(prevWBS,".",""))),"1",IF(ISERROR(FIND("`",SUBSTITUTE(prevWBS,".","`",1))),TEXT(VALUE(prevWBS)+1,"#"),TEXT(VALUE(LEFT(prevWBS,FIND("`",SUBSTITUTE(prevWBS,".","`",1))-1))+1,"#")))</f>
        <v>2</v>
      </c>
      <c r="B18" s="50" t="s">
        <v>136</v>
      </c>
      <c r="C18" s="51" t="s">
        <v>137</v>
      </c>
      <c r="D18" s="52"/>
      <c r="E18" s="92"/>
      <c r="F18" s="92" t="str">
        <f t="shared" si="6"/>
        <v xml:space="preserve"> - </v>
      </c>
      <c r="G18" s="53"/>
      <c r="H18" s="54"/>
      <c r="I18" s="55" t="str">
        <f t="shared" si="4"/>
        <v xml:space="preserve"> - </v>
      </c>
      <c r="J18" s="87"/>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c r="BN18" s="98"/>
    </row>
    <row r="19" spans="1:66" s="57" customFormat="1" ht="24" x14ac:dyDescent="0.2">
      <c r="A1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15" t="s">
        <v>138</v>
      </c>
      <c r="D19" s="116"/>
      <c r="E19" s="90">
        <v>44373</v>
      </c>
      <c r="F19" s="91">
        <f t="shared" si="6"/>
        <v>44380</v>
      </c>
      <c r="G19" s="58">
        <v>8</v>
      </c>
      <c r="H19" s="59">
        <v>1</v>
      </c>
      <c r="I19" s="60">
        <f t="shared" si="4"/>
        <v>5</v>
      </c>
      <c r="J19" s="86"/>
      <c r="K19" s="96"/>
      <c r="L19" s="96"/>
      <c r="M19" s="96"/>
      <c r="N19" s="96"/>
      <c r="O19" s="96"/>
      <c r="P19" s="96"/>
      <c r="Q19" s="96"/>
      <c r="R19" s="96"/>
      <c r="S19" s="96"/>
      <c r="T19" s="96"/>
      <c r="U19" s="96"/>
      <c r="V19" s="96"/>
      <c r="W19" s="96"/>
      <c r="X19" s="96"/>
      <c r="Y19" s="96"/>
      <c r="Z19" s="96"/>
      <c r="AA19" s="96"/>
      <c r="AB19" s="96"/>
      <c r="AC19" s="96"/>
      <c r="AD19" s="96"/>
      <c r="AE19" s="96"/>
      <c r="AF19" s="96"/>
      <c r="AG19" s="96"/>
      <c r="AH19" s="96"/>
      <c r="AI19" s="96"/>
      <c r="AJ19" s="96"/>
      <c r="AK19" s="96"/>
      <c r="AL19" s="96"/>
      <c r="AM19" s="96"/>
      <c r="AN19" s="96"/>
      <c r="AO19" s="96"/>
      <c r="AP19" s="96"/>
      <c r="AQ19" s="96"/>
      <c r="AR19" s="96"/>
      <c r="AS19" s="96"/>
      <c r="AT19" s="96"/>
      <c r="AU19" s="96"/>
      <c r="AV19" s="96"/>
      <c r="AW19" s="96"/>
      <c r="AX19" s="96"/>
      <c r="AY19" s="96"/>
      <c r="AZ19" s="96"/>
      <c r="BA19" s="96"/>
      <c r="BB19" s="96"/>
      <c r="BC19" s="96"/>
      <c r="BD19" s="96"/>
      <c r="BE19" s="96"/>
      <c r="BF19" s="96"/>
      <c r="BG19" s="96"/>
      <c r="BH19" s="96"/>
      <c r="BI19" s="96"/>
      <c r="BJ19" s="96"/>
      <c r="BK19" s="96"/>
      <c r="BL19" s="96"/>
      <c r="BM19" s="96"/>
      <c r="BN19" s="96"/>
    </row>
    <row r="20" spans="1:66" s="57" customFormat="1" ht="24"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15" t="s">
        <v>139</v>
      </c>
      <c r="D20" s="116"/>
      <c r="E20" s="90">
        <v>44380</v>
      </c>
      <c r="F20" s="91">
        <f t="shared" si="6"/>
        <v>44385</v>
      </c>
      <c r="G20" s="58">
        <v>6</v>
      </c>
      <c r="H20" s="59">
        <v>1</v>
      </c>
      <c r="I20" s="60">
        <f t="shared" si="4"/>
        <v>4</v>
      </c>
      <c r="J20" s="86"/>
      <c r="K20" s="96"/>
      <c r="L20" s="96"/>
      <c r="M20" s="96"/>
      <c r="N20" s="96"/>
      <c r="O20" s="96"/>
      <c r="P20" s="96"/>
      <c r="Q20" s="96"/>
      <c r="R20" s="96"/>
      <c r="S20" s="96"/>
      <c r="T20" s="96"/>
      <c r="U20" s="96"/>
      <c r="V20" s="96"/>
      <c r="W20" s="96"/>
      <c r="X20" s="96"/>
      <c r="Y20" s="96"/>
      <c r="Z20" s="96"/>
      <c r="AA20" s="96"/>
      <c r="AB20" s="96"/>
      <c r="AC20" s="96"/>
      <c r="AD20" s="96"/>
      <c r="AE20" s="96"/>
      <c r="AF20" s="96"/>
      <c r="AG20" s="96"/>
      <c r="AH20" s="96"/>
      <c r="AI20" s="96"/>
      <c r="AJ20" s="96"/>
      <c r="AK20" s="96"/>
      <c r="AL20" s="96"/>
      <c r="AM20" s="96"/>
      <c r="AN20" s="96"/>
      <c r="AO20" s="96"/>
      <c r="AP20" s="96"/>
      <c r="AQ20" s="96"/>
      <c r="AR20" s="96"/>
      <c r="AS20" s="96"/>
      <c r="AT20" s="96"/>
      <c r="AU20" s="96"/>
      <c r="AV20" s="96"/>
      <c r="AW20" s="96"/>
      <c r="AX20" s="96"/>
      <c r="AY20" s="96"/>
      <c r="AZ20" s="96"/>
      <c r="BA20" s="96"/>
      <c r="BB20" s="96"/>
      <c r="BC20" s="96"/>
      <c r="BD20" s="96"/>
      <c r="BE20" s="96"/>
      <c r="BF20" s="96"/>
      <c r="BG20" s="96"/>
      <c r="BH20" s="96"/>
      <c r="BI20" s="96"/>
      <c r="BJ20" s="96"/>
      <c r="BK20" s="96"/>
      <c r="BL20" s="96"/>
      <c r="BM20" s="96"/>
      <c r="BN20" s="96"/>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15" t="s">
        <v>140</v>
      </c>
      <c r="D21" s="116"/>
      <c r="E21" s="90">
        <v>44386</v>
      </c>
      <c r="F21" s="91">
        <f t="shared" si="6"/>
        <v>44391</v>
      </c>
      <c r="G21" s="58">
        <v>6</v>
      </c>
      <c r="H21" s="59">
        <v>1</v>
      </c>
      <c r="I21" s="60">
        <f t="shared" si="4"/>
        <v>4</v>
      </c>
      <c r="J21" s="86"/>
      <c r="K21" s="96"/>
      <c r="L21" s="96"/>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6"/>
      <c r="AL21" s="96"/>
      <c r="AM21" s="96"/>
      <c r="AN21" s="96"/>
      <c r="AO21" s="96"/>
      <c r="AP21" s="96"/>
      <c r="AQ21" s="96"/>
      <c r="AR21" s="96"/>
      <c r="AS21" s="96"/>
      <c r="AT21" s="96"/>
      <c r="AU21" s="96"/>
      <c r="AV21" s="96"/>
      <c r="AW21" s="96"/>
      <c r="AX21" s="96"/>
      <c r="AY21" s="96"/>
      <c r="AZ21" s="96"/>
      <c r="BA21" s="96"/>
      <c r="BB21" s="96"/>
      <c r="BC21" s="96"/>
      <c r="BD21" s="96"/>
      <c r="BE21" s="96"/>
      <c r="BF21" s="96"/>
      <c r="BG21" s="96"/>
      <c r="BH21" s="96"/>
      <c r="BI21" s="96"/>
      <c r="BJ21" s="96"/>
      <c r="BK21" s="96"/>
      <c r="BL21" s="96"/>
      <c r="BM21" s="96"/>
      <c r="BN21" s="96"/>
    </row>
    <row r="22" spans="1:66" s="57" customFormat="1" ht="18"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15" t="s">
        <v>141</v>
      </c>
      <c r="D22" s="116"/>
      <c r="E22" s="90">
        <v>44391</v>
      </c>
      <c r="F22" s="91">
        <f t="shared" si="6"/>
        <v>44394</v>
      </c>
      <c r="G22" s="58">
        <v>4</v>
      </c>
      <c r="H22" s="59">
        <v>0.8</v>
      </c>
      <c r="I22" s="60">
        <f t="shared" si="4"/>
        <v>3</v>
      </c>
      <c r="J22" s="86"/>
      <c r="K22" s="96"/>
      <c r="L22" s="96"/>
      <c r="M22" s="96"/>
      <c r="N22" s="96"/>
      <c r="O22" s="96"/>
      <c r="P22" s="96"/>
      <c r="Q22" s="96"/>
      <c r="R22" s="96"/>
      <c r="S22" s="96"/>
      <c r="T22" s="96"/>
      <c r="U22" s="96"/>
      <c r="V22" s="96"/>
      <c r="W22" s="96"/>
      <c r="X22" s="96"/>
      <c r="Y22" s="96"/>
      <c r="Z22" s="96"/>
      <c r="AA22" s="96"/>
      <c r="AB22" s="96"/>
      <c r="AC22" s="96"/>
      <c r="AD22" s="96"/>
      <c r="AE22" s="96"/>
      <c r="AF22" s="96"/>
      <c r="AG22" s="96"/>
      <c r="AH22" s="96"/>
      <c r="AI22" s="96"/>
      <c r="AJ22" s="96"/>
      <c r="AK22" s="96"/>
      <c r="AL22" s="96"/>
      <c r="AM22" s="96"/>
      <c r="AN22" s="96"/>
      <c r="AO22" s="96"/>
      <c r="AP22" s="96"/>
      <c r="AQ22" s="96"/>
      <c r="AR22" s="96"/>
      <c r="AS22" s="96"/>
      <c r="AT22" s="96"/>
      <c r="AU22" s="96"/>
      <c r="AV22" s="96"/>
      <c r="AW22" s="96"/>
      <c r="AX22" s="96"/>
      <c r="AY22" s="96"/>
      <c r="AZ22" s="96"/>
      <c r="BA22" s="96"/>
      <c r="BB22" s="96"/>
      <c r="BC22" s="96"/>
      <c r="BD22" s="96"/>
      <c r="BE22" s="96"/>
      <c r="BF22" s="96"/>
      <c r="BG22" s="96"/>
      <c r="BH22" s="96"/>
      <c r="BI22" s="96"/>
      <c r="BJ22" s="96"/>
      <c r="BK22" s="96"/>
      <c r="BL22" s="96"/>
      <c r="BM22" s="96"/>
      <c r="BN22" s="96"/>
    </row>
    <row r="23" spans="1:66" s="57" customFormat="1" ht="18" x14ac:dyDescent="0.2">
      <c r="A2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15" t="s">
        <v>142</v>
      </c>
      <c r="D23" s="116"/>
      <c r="E23" s="90">
        <v>44395</v>
      </c>
      <c r="F23" s="91">
        <f t="shared" si="6"/>
        <v>44399</v>
      </c>
      <c r="G23" s="58">
        <v>5</v>
      </c>
      <c r="H23" s="59">
        <v>1</v>
      </c>
      <c r="I23" s="60">
        <f t="shared" si="4"/>
        <v>4</v>
      </c>
      <c r="J23" s="86"/>
      <c r="K23" s="96"/>
      <c r="L23" s="96"/>
      <c r="M23" s="96"/>
      <c r="N23" s="96"/>
      <c r="O23" s="96"/>
      <c r="P23" s="96"/>
      <c r="Q23" s="96"/>
      <c r="R23" s="96"/>
      <c r="S23" s="96"/>
      <c r="T23" s="96"/>
      <c r="U23" s="96"/>
      <c r="V23" s="96"/>
      <c r="W23" s="96"/>
      <c r="X23" s="96"/>
      <c r="Y23" s="96"/>
      <c r="Z23" s="96"/>
      <c r="AA23" s="96"/>
      <c r="AB23" s="96"/>
      <c r="AC23" s="96"/>
      <c r="AD23" s="96"/>
      <c r="AE23" s="96"/>
      <c r="AF23" s="96"/>
      <c r="AG23" s="96"/>
      <c r="AH23" s="96"/>
      <c r="AI23" s="96"/>
      <c r="AJ23" s="96"/>
      <c r="AK23" s="96"/>
      <c r="AL23" s="96"/>
      <c r="AM23" s="96"/>
      <c r="AN23" s="96"/>
      <c r="AO23" s="96"/>
      <c r="AP23" s="96"/>
      <c r="AQ23" s="96"/>
      <c r="AR23" s="96"/>
      <c r="AS23" s="96"/>
      <c r="AT23" s="96"/>
      <c r="AU23" s="96"/>
      <c r="AV23" s="96"/>
      <c r="AW23" s="96"/>
      <c r="AX23" s="96"/>
      <c r="AY23" s="96"/>
      <c r="AZ23" s="96"/>
      <c r="BA23" s="96"/>
      <c r="BB23" s="96"/>
      <c r="BC23" s="96"/>
      <c r="BD23" s="96"/>
      <c r="BE23" s="96"/>
      <c r="BF23" s="96"/>
      <c r="BG23" s="96"/>
      <c r="BH23" s="96"/>
      <c r="BI23" s="96"/>
      <c r="BJ23" s="96"/>
      <c r="BK23" s="96"/>
      <c r="BL23" s="96"/>
      <c r="BM23" s="96"/>
      <c r="BN23" s="96"/>
    </row>
    <row r="24" spans="1:66" s="51" customFormat="1" ht="18" x14ac:dyDescent="0.2">
      <c r="A24" s="49" t="str">
        <f>IF(ISERROR(VALUE(SUBSTITUTE(prevWBS,".",""))),"1",IF(ISERROR(FIND("`",SUBSTITUTE(prevWBS,".","`",1))),TEXT(VALUE(prevWBS)+1,"#"),TEXT(VALUE(LEFT(prevWBS,FIND("`",SUBSTITUTE(prevWBS,".","`",1))-1))+1,"#")))</f>
        <v>3</v>
      </c>
      <c r="B24" s="50" t="s">
        <v>143</v>
      </c>
      <c r="C24" s="51" t="s">
        <v>144</v>
      </c>
      <c r="D24" s="52"/>
      <c r="E24" s="92"/>
      <c r="F24" s="92" t="str">
        <f t="shared" si="6"/>
        <v xml:space="preserve"> - </v>
      </c>
      <c r="G24" s="53"/>
      <c r="H24" s="54"/>
      <c r="I24" s="55" t="str">
        <f t="shared" si="4"/>
        <v xml:space="preserve"> - </v>
      </c>
      <c r="J24" s="87"/>
      <c r="K24" s="98"/>
      <c r="L24" s="98"/>
      <c r="M24" s="98"/>
      <c r="N24" s="98"/>
      <c r="O24" s="98"/>
      <c r="P24" s="98"/>
      <c r="Q24" s="98"/>
      <c r="R24" s="98"/>
      <c r="S24" s="98"/>
      <c r="T24" s="98"/>
      <c r="U24" s="98"/>
      <c r="V24" s="98"/>
      <c r="W24" s="98"/>
      <c r="X24" s="98"/>
      <c r="Y24" s="98"/>
      <c r="Z24" s="98"/>
      <c r="AA24" s="98"/>
      <c r="AB24" s="98"/>
      <c r="AC24" s="98"/>
      <c r="AD24" s="98"/>
      <c r="AE24" s="98"/>
      <c r="AF24" s="98"/>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c r="BE24" s="98"/>
      <c r="BF24" s="98"/>
      <c r="BG24" s="98"/>
      <c r="BH24" s="98"/>
      <c r="BI24" s="98"/>
      <c r="BJ24" s="98"/>
      <c r="BK24" s="98"/>
      <c r="BL24" s="98"/>
      <c r="BM24" s="98"/>
      <c r="BN24" s="98"/>
    </row>
    <row r="25" spans="1:66" s="57" customFormat="1" ht="18" x14ac:dyDescent="0.2">
      <c r="A2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115" t="s">
        <v>145</v>
      </c>
      <c r="D25" s="116"/>
      <c r="E25" s="90">
        <v>44400</v>
      </c>
      <c r="F25" s="91">
        <f t="shared" si="6"/>
        <v>44402</v>
      </c>
      <c r="G25" s="58">
        <v>3</v>
      </c>
      <c r="H25" s="59">
        <v>1</v>
      </c>
      <c r="I25" s="60">
        <f t="shared" si="4"/>
        <v>1</v>
      </c>
      <c r="J25" s="8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c r="AX25" s="96"/>
      <c r="AY25" s="96"/>
      <c r="AZ25" s="96"/>
      <c r="BA25" s="96"/>
      <c r="BB25" s="96"/>
      <c r="BC25" s="96"/>
      <c r="BD25" s="96"/>
      <c r="BE25" s="96"/>
      <c r="BF25" s="96"/>
      <c r="BG25" s="96"/>
      <c r="BH25" s="96"/>
      <c r="BI25" s="96"/>
      <c r="BJ25" s="96"/>
      <c r="BK25" s="96"/>
      <c r="BL25" s="96"/>
      <c r="BM25" s="96"/>
      <c r="BN25" s="96"/>
    </row>
    <row r="26" spans="1:66" s="57" customFormat="1" ht="18" x14ac:dyDescent="0.2">
      <c r="A2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115" t="s">
        <v>160</v>
      </c>
      <c r="D26" s="116"/>
      <c r="E26" s="90">
        <v>44401</v>
      </c>
      <c r="F26" s="91">
        <f t="shared" si="6"/>
        <v>44403</v>
      </c>
      <c r="G26" s="58">
        <v>3</v>
      </c>
      <c r="H26" s="59">
        <v>1</v>
      </c>
      <c r="I26" s="60">
        <f t="shared" si="4"/>
        <v>1</v>
      </c>
      <c r="J26" s="8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96"/>
      <c r="AQ26" s="96"/>
      <c r="AR26" s="96"/>
      <c r="AS26" s="96"/>
      <c r="AT26" s="96"/>
      <c r="AU26" s="96"/>
      <c r="AV26" s="96"/>
      <c r="AW26" s="96"/>
      <c r="AX26" s="96"/>
      <c r="AY26" s="96"/>
      <c r="AZ26" s="96"/>
      <c r="BA26" s="96"/>
      <c r="BB26" s="96"/>
      <c r="BC26" s="96"/>
      <c r="BD26" s="96"/>
      <c r="BE26" s="96"/>
      <c r="BF26" s="96"/>
      <c r="BG26" s="96"/>
      <c r="BH26" s="96"/>
      <c r="BI26" s="96"/>
      <c r="BJ26" s="96"/>
      <c r="BK26" s="96"/>
      <c r="BL26" s="96"/>
      <c r="BM26" s="96"/>
      <c r="BN26" s="96"/>
    </row>
    <row r="27" spans="1:66" s="57" customFormat="1" ht="18" x14ac:dyDescent="0.2">
      <c r="A2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115" t="s">
        <v>146</v>
      </c>
      <c r="D27" s="116"/>
      <c r="E27" s="90">
        <v>44409</v>
      </c>
      <c r="F27" s="91">
        <f t="shared" si="6"/>
        <v>44433</v>
      </c>
      <c r="G27" s="58">
        <v>25</v>
      </c>
      <c r="H27" s="59">
        <v>0</v>
      </c>
      <c r="I27" s="60">
        <f t="shared" si="4"/>
        <v>18</v>
      </c>
      <c r="J27" s="8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96"/>
      <c r="AN27" s="96"/>
      <c r="AO27" s="96"/>
      <c r="AP27" s="96"/>
      <c r="AQ27" s="96"/>
      <c r="AR27" s="96"/>
      <c r="AS27" s="96"/>
      <c r="AT27" s="96"/>
      <c r="AU27" s="96"/>
      <c r="AV27" s="96"/>
      <c r="AW27" s="96"/>
      <c r="AX27" s="96"/>
      <c r="AY27" s="96"/>
      <c r="AZ27" s="96"/>
      <c r="BA27" s="96"/>
      <c r="BB27" s="96"/>
      <c r="BC27" s="96"/>
      <c r="BD27" s="96"/>
      <c r="BE27" s="96"/>
      <c r="BF27" s="96"/>
      <c r="BG27" s="96"/>
      <c r="BH27" s="96"/>
      <c r="BI27" s="96"/>
      <c r="BJ27" s="96"/>
      <c r="BK27" s="96"/>
      <c r="BL27" s="96"/>
      <c r="BM27" s="96"/>
      <c r="BN27" s="96"/>
    </row>
    <row r="28" spans="1:66" s="57" customFormat="1" ht="18" x14ac:dyDescent="0.2">
      <c r="A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115" t="s">
        <v>147</v>
      </c>
      <c r="D28" s="116"/>
      <c r="E28" s="90">
        <v>44413</v>
      </c>
      <c r="F28" s="91">
        <f t="shared" si="6"/>
        <v>44434</v>
      </c>
      <c r="G28" s="58">
        <v>22</v>
      </c>
      <c r="H28" s="59">
        <v>0</v>
      </c>
      <c r="I28" s="60">
        <f t="shared" si="4"/>
        <v>16</v>
      </c>
      <c r="J28" s="86"/>
      <c r="K28" s="96"/>
      <c r="L28" s="96"/>
      <c r="M28" s="96"/>
      <c r="N28" s="96"/>
      <c r="O28" s="96"/>
      <c r="P28" s="96"/>
      <c r="Q28" s="96"/>
      <c r="R28" s="96"/>
      <c r="S28" s="96"/>
      <c r="T28" s="96"/>
      <c r="U28" s="96"/>
      <c r="V28" s="96"/>
      <c r="W28" s="96"/>
      <c r="X28" s="96"/>
      <c r="Y28" s="96"/>
      <c r="Z28" s="96"/>
      <c r="AA28" s="96"/>
      <c r="AB28" s="96"/>
      <c r="AC28" s="96"/>
      <c r="AD28" s="96"/>
      <c r="AE28" s="96"/>
      <c r="AF28" s="96"/>
      <c r="AG28" s="96"/>
      <c r="AH28" s="96"/>
      <c r="AI28" s="96"/>
      <c r="AJ28" s="96"/>
      <c r="AK28" s="96"/>
      <c r="AL28" s="96"/>
      <c r="AM28" s="96"/>
      <c r="AN28" s="96"/>
      <c r="AO28" s="96"/>
      <c r="AP28" s="96"/>
      <c r="AQ28" s="96"/>
      <c r="AR28" s="96"/>
      <c r="AS28" s="96"/>
      <c r="AT28" s="96"/>
      <c r="AU28" s="96"/>
      <c r="AV28" s="96"/>
      <c r="AW28" s="96"/>
      <c r="AX28" s="96"/>
      <c r="AY28" s="96"/>
      <c r="AZ28" s="96"/>
      <c r="BA28" s="96"/>
      <c r="BB28" s="96"/>
      <c r="BC28" s="96"/>
      <c r="BD28" s="96"/>
      <c r="BE28" s="96"/>
      <c r="BF28" s="96"/>
      <c r="BG28" s="96"/>
      <c r="BH28" s="96"/>
      <c r="BI28" s="96"/>
      <c r="BJ28" s="96"/>
      <c r="BK28" s="96"/>
      <c r="BL28" s="96"/>
      <c r="BM28" s="96"/>
      <c r="BN28" s="96"/>
    </row>
    <row r="29" spans="1:66" s="57" customFormat="1" ht="18" hidden="1" x14ac:dyDescent="0.2">
      <c r="A2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115" t="s">
        <v>7</v>
      </c>
      <c r="D29" s="116"/>
      <c r="E29" s="90">
        <v>44250</v>
      </c>
      <c r="F29" s="91">
        <f t="shared" si="6"/>
        <v>44252</v>
      </c>
      <c r="G29" s="58">
        <v>3</v>
      </c>
      <c r="H29" s="59">
        <v>0</v>
      </c>
      <c r="I29" s="60">
        <f t="shared" si="4"/>
        <v>3</v>
      </c>
      <c r="J29" s="86"/>
      <c r="K29" s="96"/>
      <c r="L29" s="96"/>
      <c r="M29" s="96"/>
      <c r="N29" s="96"/>
      <c r="O29" s="96"/>
      <c r="P29" s="96"/>
      <c r="Q29" s="96"/>
      <c r="R29" s="96"/>
      <c r="S29" s="96"/>
      <c r="T29" s="96"/>
      <c r="U29" s="96"/>
      <c r="V29" s="96"/>
      <c r="W29" s="96"/>
      <c r="X29" s="96"/>
      <c r="Y29" s="96"/>
      <c r="Z29" s="96"/>
      <c r="AA29" s="96"/>
      <c r="AB29" s="96"/>
      <c r="AC29" s="96"/>
      <c r="AD29" s="96"/>
      <c r="AE29" s="96"/>
      <c r="AF29" s="96"/>
      <c r="AG29" s="96"/>
      <c r="AH29" s="96"/>
      <c r="AI29" s="96"/>
      <c r="AJ29" s="96"/>
      <c r="AK29" s="96"/>
      <c r="AL29" s="96"/>
      <c r="AM29" s="96"/>
      <c r="AN29" s="96"/>
      <c r="AO29" s="96"/>
      <c r="AP29" s="96"/>
      <c r="AQ29" s="96"/>
      <c r="AR29" s="96"/>
      <c r="AS29" s="96"/>
      <c r="AT29" s="96"/>
      <c r="AU29" s="96"/>
      <c r="AV29" s="96"/>
      <c r="AW29" s="96"/>
      <c r="AX29" s="96"/>
      <c r="AY29" s="96"/>
      <c r="AZ29" s="96"/>
      <c r="BA29" s="96"/>
      <c r="BB29" s="96"/>
      <c r="BC29" s="96"/>
      <c r="BD29" s="96"/>
      <c r="BE29" s="96"/>
      <c r="BF29" s="96"/>
      <c r="BG29" s="96"/>
      <c r="BH29" s="96"/>
      <c r="BI29" s="96"/>
      <c r="BJ29" s="96"/>
      <c r="BK29" s="96"/>
      <c r="BL29" s="96"/>
      <c r="BM29" s="96"/>
      <c r="BN29" s="96"/>
    </row>
    <row r="30" spans="1:66" s="51" customFormat="1" ht="18" x14ac:dyDescent="0.2">
      <c r="A30" s="49" t="str">
        <f>IF(ISERROR(VALUE(SUBSTITUTE(prevWBS,".",""))),"1",IF(ISERROR(FIND("`",SUBSTITUTE(prevWBS,".","`",1))),TEXT(VALUE(prevWBS)+1,"#"),TEXT(VALUE(LEFT(prevWBS,FIND("`",SUBSTITUTE(prevWBS,".","`",1))-1))+1,"#")))</f>
        <v>4</v>
      </c>
      <c r="B30" s="50" t="s">
        <v>148</v>
      </c>
      <c r="C30" s="51" t="s">
        <v>144</v>
      </c>
      <c r="D30" s="52"/>
      <c r="E30" s="92"/>
      <c r="F30" s="92" t="str">
        <f t="shared" si="6"/>
        <v xml:space="preserve"> - </v>
      </c>
      <c r="G30" s="53"/>
      <c r="H30" s="54"/>
      <c r="I30" s="55" t="str">
        <f t="shared" si="4"/>
        <v xml:space="preserve"> - </v>
      </c>
      <c r="J30" s="87"/>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c r="BC30" s="98"/>
      <c r="BD30" s="98"/>
      <c r="BE30" s="98"/>
      <c r="BF30" s="98"/>
      <c r="BG30" s="98"/>
      <c r="BH30" s="98"/>
      <c r="BI30" s="98"/>
      <c r="BJ30" s="98"/>
      <c r="BK30" s="98"/>
      <c r="BL30" s="98"/>
      <c r="BM30" s="98"/>
      <c r="BN30" s="98"/>
    </row>
    <row r="31" spans="1:66" s="57" customFormat="1" ht="24" x14ac:dyDescent="0.2">
      <c r="A3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15" t="s">
        <v>149</v>
      </c>
      <c r="D31" s="116"/>
      <c r="E31" s="90">
        <v>44435</v>
      </c>
      <c r="F31" s="91">
        <f t="shared" si="6"/>
        <v>44440</v>
      </c>
      <c r="G31" s="58">
        <v>6</v>
      </c>
      <c r="H31" s="59">
        <v>0</v>
      </c>
      <c r="I31" s="60">
        <f t="shared" si="4"/>
        <v>4</v>
      </c>
      <c r="J31" s="8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6"/>
      <c r="BC31" s="96"/>
      <c r="BD31" s="96"/>
      <c r="BE31" s="96"/>
      <c r="BF31" s="96"/>
      <c r="BG31" s="96"/>
      <c r="BH31" s="96"/>
      <c r="BI31" s="96"/>
      <c r="BJ31" s="96"/>
      <c r="BK31" s="96"/>
      <c r="BL31" s="96"/>
      <c r="BM31" s="96"/>
      <c r="BN31" s="96"/>
    </row>
    <row r="32" spans="1:66" s="57" customFormat="1" ht="18"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15" t="s">
        <v>150</v>
      </c>
      <c r="D32" s="116"/>
      <c r="E32" s="90">
        <v>44441</v>
      </c>
      <c r="F32" s="91">
        <f t="shared" si="6"/>
        <v>44447</v>
      </c>
      <c r="G32" s="58">
        <v>7</v>
      </c>
      <c r="H32" s="59">
        <v>0</v>
      </c>
      <c r="I32" s="60">
        <f t="shared" si="4"/>
        <v>5</v>
      </c>
      <c r="J32" s="8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c r="AX32" s="96"/>
      <c r="AY32" s="96"/>
      <c r="AZ32" s="96"/>
      <c r="BA32" s="96"/>
      <c r="BB32" s="96"/>
      <c r="BC32" s="96"/>
      <c r="BD32" s="96"/>
      <c r="BE32" s="96"/>
      <c r="BF32" s="96"/>
      <c r="BG32" s="96"/>
      <c r="BH32" s="96"/>
      <c r="BI32" s="96"/>
      <c r="BJ32" s="96"/>
      <c r="BK32" s="96"/>
      <c r="BL32" s="96"/>
      <c r="BM32" s="96"/>
      <c r="BN32" s="96"/>
    </row>
    <row r="33" spans="1:66" s="57" customFormat="1" ht="18" hidden="1" x14ac:dyDescent="0.2">
      <c r="A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15" t="s">
        <v>7</v>
      </c>
      <c r="D33" s="116"/>
      <c r="E33" s="90">
        <v>44227</v>
      </c>
      <c r="F33" s="91">
        <f t="shared" si="6"/>
        <v>44227</v>
      </c>
      <c r="G33" s="58">
        <v>1</v>
      </c>
      <c r="H33" s="59">
        <v>0</v>
      </c>
      <c r="I33" s="60">
        <f t="shared" si="4"/>
        <v>0</v>
      </c>
      <c r="J33" s="8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row>
    <row r="34" spans="1:66" s="57" customFormat="1" ht="18" hidden="1" x14ac:dyDescent="0.2">
      <c r="A3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15" t="s">
        <v>7</v>
      </c>
      <c r="D34" s="116"/>
      <c r="E34" s="90">
        <v>44228</v>
      </c>
      <c r="F34" s="91">
        <f t="shared" si="6"/>
        <v>44228</v>
      </c>
      <c r="G34" s="58">
        <v>1</v>
      </c>
      <c r="H34" s="59">
        <v>0</v>
      </c>
      <c r="I34" s="60">
        <f t="shared" si="4"/>
        <v>1</v>
      </c>
      <c r="J34" s="8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row>
    <row r="35" spans="1:66" s="57" customFormat="1" ht="18" hidden="1" x14ac:dyDescent="0.2">
      <c r="A3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15" t="s">
        <v>7</v>
      </c>
      <c r="D35" s="116"/>
      <c r="E35" s="90">
        <v>44229</v>
      </c>
      <c r="F35" s="91">
        <f t="shared" si="6"/>
        <v>44229</v>
      </c>
      <c r="G35" s="58">
        <v>1</v>
      </c>
      <c r="H35" s="59">
        <v>0</v>
      </c>
      <c r="I35" s="60">
        <f t="shared" si="4"/>
        <v>1</v>
      </c>
      <c r="J35" s="8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row>
    <row r="36" spans="1:66" s="51" customFormat="1" ht="18" x14ac:dyDescent="0.2">
      <c r="A36" s="49" t="str">
        <f>IF(ISERROR(VALUE(SUBSTITUTE(prevWBS,".",""))),"1",IF(ISERROR(FIND("`",SUBSTITUTE(prevWBS,".","`",1))),TEXT(VALUE(prevWBS)+1,"#"),TEXT(VALUE(LEFT(prevWBS,FIND("`",SUBSTITUTE(prevWBS,".","`",1))-1))+1,"#")))</f>
        <v>5</v>
      </c>
      <c r="B36" s="50" t="s">
        <v>151</v>
      </c>
      <c r="C36" s="51" t="s">
        <v>152</v>
      </c>
      <c r="D36" s="52"/>
      <c r="E36" s="92"/>
      <c r="F36" s="92" t="str">
        <f t="shared" ref="F36:F45" si="7">IF(ISBLANK(E36)," - ",IF(G36=0,E36,E36+G36-1))</f>
        <v xml:space="preserve"> - </v>
      </c>
      <c r="G36" s="53"/>
      <c r="H36" s="54"/>
      <c r="I36" s="55" t="str">
        <f t="shared" ref="I36:I45" si="8">IF(OR(F36=0,E36=0)," - ",NETWORKDAYS(E36,F36))</f>
        <v xml:space="preserve"> - </v>
      </c>
      <c r="J36" s="87"/>
      <c r="K36" s="98"/>
      <c r="L36" s="98"/>
      <c r="M36" s="98"/>
      <c r="N36" s="98"/>
      <c r="O36" s="98"/>
      <c r="P36" s="98"/>
      <c r="Q36" s="98"/>
      <c r="R36" s="98"/>
      <c r="S36" s="98"/>
      <c r="T36" s="98"/>
      <c r="U36" s="98"/>
      <c r="V36" s="98"/>
      <c r="W36" s="98"/>
      <c r="X36" s="98"/>
      <c r="Y36" s="98"/>
      <c r="Z36" s="98"/>
      <c r="AA36" s="98"/>
      <c r="AB36" s="98"/>
      <c r="AC36" s="98"/>
      <c r="AD36" s="98"/>
      <c r="AE36" s="98"/>
      <c r="AF36" s="98"/>
      <c r="AG36" s="98"/>
      <c r="AH36" s="98"/>
      <c r="AI36" s="98"/>
      <c r="AJ36" s="98"/>
      <c r="AK36" s="98"/>
      <c r="AL36" s="98"/>
      <c r="AM36" s="98"/>
      <c r="AN36" s="98"/>
      <c r="AO36" s="98"/>
      <c r="AP36" s="98"/>
      <c r="AQ36" s="98"/>
      <c r="AR36" s="98"/>
      <c r="AS36" s="98"/>
      <c r="AT36" s="98"/>
      <c r="AU36" s="98"/>
      <c r="AV36" s="98"/>
      <c r="AW36" s="98"/>
      <c r="AX36" s="98"/>
      <c r="AY36" s="98"/>
      <c r="AZ36" s="98"/>
      <c r="BA36" s="98"/>
      <c r="BB36" s="98"/>
      <c r="BC36" s="98"/>
      <c r="BD36" s="98"/>
      <c r="BE36" s="98"/>
      <c r="BF36" s="98"/>
      <c r="BG36" s="98"/>
      <c r="BH36" s="98"/>
      <c r="BI36" s="98"/>
      <c r="BJ36" s="98"/>
      <c r="BK36" s="98"/>
      <c r="BL36" s="98"/>
      <c r="BM36" s="98"/>
      <c r="BN36" s="98"/>
    </row>
    <row r="37" spans="1:66" s="57" customFormat="1" ht="18" x14ac:dyDescent="0.2">
      <c r="A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7" s="115" t="s">
        <v>153</v>
      </c>
      <c r="D37" s="116"/>
      <c r="E37" s="90">
        <v>44448</v>
      </c>
      <c r="F37" s="91">
        <f t="shared" si="7"/>
        <v>44463</v>
      </c>
      <c r="G37" s="58">
        <v>16</v>
      </c>
      <c r="H37" s="59">
        <v>0</v>
      </c>
      <c r="I37" s="60">
        <f t="shared" si="8"/>
        <v>12</v>
      </c>
      <c r="J37" s="8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row>
    <row r="38" spans="1:66" s="57" customFormat="1" ht="18" x14ac:dyDescent="0.2">
      <c r="A3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8" s="115" t="s">
        <v>140</v>
      </c>
      <c r="D38" s="116"/>
      <c r="E38" s="90">
        <v>44464</v>
      </c>
      <c r="F38" s="91">
        <f t="shared" si="7"/>
        <v>44468</v>
      </c>
      <c r="G38" s="58">
        <v>5</v>
      </c>
      <c r="H38" s="59">
        <v>0</v>
      </c>
      <c r="I38" s="60">
        <f t="shared" si="8"/>
        <v>3</v>
      </c>
      <c r="J38" s="8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row>
    <row r="39" spans="1:66" s="57" customFormat="1" ht="18" x14ac:dyDescent="0.2">
      <c r="A3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9" s="115" t="s">
        <v>154</v>
      </c>
      <c r="D39" s="116"/>
      <c r="E39" s="90">
        <v>44469</v>
      </c>
      <c r="F39" s="91">
        <f t="shared" si="7"/>
        <v>44478</v>
      </c>
      <c r="G39" s="58">
        <v>10</v>
      </c>
      <c r="H39" s="59">
        <v>0</v>
      </c>
      <c r="I39" s="60">
        <f t="shared" si="8"/>
        <v>7</v>
      </c>
      <c r="J39" s="8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row>
    <row r="40" spans="1:66" s="57" customFormat="1" ht="18" x14ac:dyDescent="0.2">
      <c r="A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40" s="115" t="s">
        <v>155</v>
      </c>
      <c r="D40" s="116"/>
      <c r="E40" s="90">
        <v>44479</v>
      </c>
      <c r="F40" s="91">
        <f t="shared" si="7"/>
        <v>44493</v>
      </c>
      <c r="G40" s="58">
        <v>15</v>
      </c>
      <c r="H40" s="59">
        <v>0</v>
      </c>
      <c r="I40" s="60">
        <f t="shared" si="8"/>
        <v>10</v>
      </c>
      <c r="J40" s="8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6"/>
      <c r="AS40" s="96"/>
      <c r="AT40" s="96"/>
      <c r="AU40" s="96"/>
      <c r="AV40" s="96"/>
      <c r="AW40" s="96"/>
      <c r="AX40" s="96"/>
      <c r="AY40" s="96"/>
      <c r="AZ40" s="96"/>
      <c r="BA40" s="96"/>
      <c r="BB40" s="96"/>
      <c r="BC40" s="96"/>
      <c r="BD40" s="96"/>
      <c r="BE40" s="96"/>
      <c r="BF40" s="96"/>
      <c r="BG40" s="96"/>
      <c r="BH40" s="96"/>
      <c r="BI40" s="96"/>
      <c r="BJ40" s="96"/>
      <c r="BK40" s="96"/>
      <c r="BL40" s="96"/>
      <c r="BM40" s="96"/>
      <c r="BN40" s="96"/>
    </row>
    <row r="41" spans="1:66" s="51" customFormat="1" ht="18" x14ac:dyDescent="0.2">
      <c r="A41" s="49" t="str">
        <f>IF(ISERROR(VALUE(SUBSTITUTE(prevWBS,".",""))),"1",IF(ISERROR(FIND("`",SUBSTITUTE(prevWBS,".","`",1))),TEXT(VALUE(prevWBS)+1,"#"),TEXT(VALUE(LEFT(prevWBS,FIND("`",SUBSTITUTE(prevWBS,".","`",1))-1))+1,"#")))</f>
        <v>6</v>
      </c>
      <c r="B41" s="50" t="s">
        <v>156</v>
      </c>
      <c r="C41" s="51" t="s">
        <v>158</v>
      </c>
      <c r="D41" s="52"/>
      <c r="E41" s="92"/>
      <c r="F41" s="92" t="str">
        <f t="shared" si="7"/>
        <v xml:space="preserve"> - </v>
      </c>
      <c r="G41" s="53"/>
      <c r="H41" s="54"/>
      <c r="I41" s="55" t="str">
        <f t="shared" si="8"/>
        <v xml:space="preserve"> - </v>
      </c>
      <c r="J41" s="87"/>
      <c r="K41" s="98"/>
      <c r="L41" s="98"/>
      <c r="M41" s="98"/>
      <c r="N41" s="98"/>
      <c r="O41" s="98"/>
      <c r="P41" s="98"/>
      <c r="Q41" s="98"/>
      <c r="R41" s="98"/>
      <c r="S41" s="98"/>
      <c r="T41" s="98"/>
      <c r="U41" s="98"/>
      <c r="V41" s="98"/>
      <c r="W41" s="98"/>
      <c r="X41" s="98"/>
      <c r="Y41" s="98"/>
      <c r="Z41" s="98"/>
      <c r="AA41" s="98"/>
      <c r="AB41" s="98"/>
      <c r="AC41" s="98"/>
      <c r="AD41" s="98"/>
      <c r="AE41" s="98"/>
      <c r="AF41" s="98"/>
      <c r="AG41" s="98"/>
      <c r="AH41" s="98"/>
      <c r="AI41" s="98"/>
      <c r="AJ41" s="98"/>
      <c r="AK41" s="98"/>
      <c r="AL41" s="98"/>
      <c r="AM41" s="98"/>
      <c r="AN41" s="98"/>
      <c r="AO41" s="98"/>
      <c r="AP41" s="98"/>
      <c r="AQ41" s="98"/>
      <c r="AR41" s="98"/>
      <c r="AS41" s="98"/>
      <c r="AT41" s="98"/>
      <c r="AU41" s="98"/>
      <c r="AV41" s="98"/>
      <c r="AW41" s="98"/>
      <c r="AX41" s="98"/>
      <c r="AY41" s="98"/>
      <c r="AZ41" s="98"/>
      <c r="BA41" s="98"/>
      <c r="BB41" s="98"/>
      <c r="BC41" s="98"/>
      <c r="BD41" s="98"/>
      <c r="BE41" s="98"/>
      <c r="BF41" s="98"/>
      <c r="BG41" s="98"/>
      <c r="BH41" s="98"/>
      <c r="BI41" s="98"/>
      <c r="BJ41" s="98"/>
      <c r="BK41" s="98"/>
      <c r="BL41" s="98"/>
      <c r="BM41" s="98"/>
      <c r="BN41" s="98"/>
    </row>
    <row r="42" spans="1:66" s="57" customFormat="1" ht="18" x14ac:dyDescent="0.2">
      <c r="A4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2" s="115" t="s">
        <v>157</v>
      </c>
      <c r="D42" s="116"/>
      <c r="E42" s="90">
        <v>44494</v>
      </c>
      <c r="F42" s="91">
        <f t="shared" si="7"/>
        <v>44498</v>
      </c>
      <c r="G42" s="58">
        <v>5</v>
      </c>
      <c r="H42" s="59">
        <v>0</v>
      </c>
      <c r="I42" s="60">
        <f t="shared" si="8"/>
        <v>5</v>
      </c>
      <c r="J42" s="8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6"/>
      <c r="AL42" s="96"/>
      <c r="AM42" s="96"/>
      <c r="AN42" s="96"/>
      <c r="AO42" s="96"/>
      <c r="AP42" s="96"/>
      <c r="AQ42" s="96"/>
      <c r="AR42" s="96"/>
      <c r="AS42" s="96"/>
      <c r="AT42" s="96"/>
      <c r="AU42" s="96"/>
      <c r="AV42" s="96"/>
      <c r="AW42" s="96"/>
      <c r="AX42" s="96"/>
      <c r="AY42" s="96"/>
      <c r="AZ42" s="96"/>
      <c r="BA42" s="96"/>
      <c r="BB42" s="96"/>
      <c r="BC42" s="96"/>
      <c r="BD42" s="96"/>
      <c r="BE42" s="96"/>
      <c r="BF42" s="96"/>
      <c r="BG42" s="96"/>
      <c r="BH42" s="96"/>
      <c r="BI42" s="96"/>
      <c r="BJ42" s="96"/>
      <c r="BK42" s="96"/>
      <c r="BL42" s="96"/>
      <c r="BM42" s="96"/>
      <c r="BN42" s="96"/>
    </row>
    <row r="43" spans="1:66" s="57" customFormat="1" ht="18" hidden="1" x14ac:dyDescent="0.2">
      <c r="A4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43" s="115"/>
      <c r="D43" s="116"/>
      <c r="E43" s="90">
        <v>44237</v>
      </c>
      <c r="F43" s="91">
        <f t="shared" si="7"/>
        <v>44240</v>
      </c>
      <c r="G43" s="58">
        <v>4</v>
      </c>
      <c r="H43" s="59">
        <v>0</v>
      </c>
      <c r="I43" s="60">
        <f t="shared" si="8"/>
        <v>3</v>
      </c>
      <c r="J43" s="8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c r="AX43" s="96"/>
      <c r="AY43" s="96"/>
      <c r="AZ43" s="96"/>
      <c r="BA43" s="96"/>
      <c r="BB43" s="96"/>
      <c r="BC43" s="96"/>
      <c r="BD43" s="96"/>
      <c r="BE43" s="96"/>
      <c r="BF43" s="96"/>
      <c r="BG43" s="96"/>
      <c r="BH43" s="96"/>
      <c r="BI43" s="96"/>
      <c r="BJ43" s="96"/>
      <c r="BK43" s="96"/>
      <c r="BL43" s="96"/>
      <c r="BM43" s="96"/>
      <c r="BN43" s="96"/>
    </row>
    <row r="44" spans="1:66" s="57" customFormat="1" ht="18" hidden="1" x14ac:dyDescent="0.2">
      <c r="A4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44" s="115"/>
      <c r="D44" s="116"/>
      <c r="E44" s="90">
        <v>44241</v>
      </c>
      <c r="F44" s="91">
        <f t="shared" si="7"/>
        <v>44243</v>
      </c>
      <c r="G44" s="58">
        <v>3</v>
      </c>
      <c r="H44" s="59">
        <v>0</v>
      </c>
      <c r="I44" s="60">
        <f t="shared" si="8"/>
        <v>2</v>
      </c>
      <c r="J44" s="8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c r="AX44" s="96"/>
      <c r="AY44" s="96"/>
      <c r="AZ44" s="96"/>
      <c r="BA44" s="96"/>
      <c r="BB44" s="96"/>
      <c r="BC44" s="96"/>
      <c r="BD44" s="96"/>
      <c r="BE44" s="96"/>
      <c r="BF44" s="96"/>
      <c r="BG44" s="96"/>
      <c r="BH44" s="96"/>
      <c r="BI44" s="96"/>
      <c r="BJ44" s="96"/>
      <c r="BK44" s="96"/>
      <c r="BL44" s="96"/>
      <c r="BM44" s="96"/>
      <c r="BN44" s="96"/>
    </row>
    <row r="45" spans="1:66" s="57" customFormat="1" ht="20.25" hidden="1" customHeight="1" x14ac:dyDescent="0.2">
      <c r="A4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45" s="115"/>
      <c r="D45" s="116"/>
      <c r="E45" s="90">
        <v>44237</v>
      </c>
      <c r="F45" s="91">
        <f t="shared" si="7"/>
        <v>44240</v>
      </c>
      <c r="G45" s="58">
        <v>4</v>
      </c>
      <c r="H45" s="59">
        <v>0</v>
      </c>
      <c r="I45" s="60">
        <f t="shared" si="8"/>
        <v>3</v>
      </c>
      <c r="J45" s="8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c r="AX45" s="96"/>
      <c r="AY45" s="96"/>
      <c r="AZ45" s="96"/>
      <c r="BA45" s="96"/>
      <c r="BB45" s="96"/>
      <c r="BC45" s="96"/>
      <c r="BD45" s="96"/>
      <c r="BE45" s="96"/>
      <c r="BF45" s="96"/>
      <c r="BG45" s="96"/>
      <c r="BH45" s="96"/>
      <c r="BI45" s="96"/>
      <c r="BJ45" s="96"/>
      <c r="BK45" s="96"/>
      <c r="BL45" s="96"/>
      <c r="BM45" s="96"/>
      <c r="BN45" s="96"/>
    </row>
    <row r="60" spans="1:66" s="66" customFormat="1" ht="18" x14ac:dyDescent="0.2">
      <c r="A60" s="62"/>
      <c r="B60" s="63"/>
      <c r="C60" s="64"/>
      <c r="D60" s="64"/>
      <c r="E60" s="93"/>
      <c r="F60" s="93"/>
      <c r="G60" s="65"/>
      <c r="H60" s="65"/>
      <c r="I60" s="65"/>
      <c r="J60" s="88"/>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96"/>
      <c r="AZ60" s="96"/>
      <c r="BA60" s="96"/>
      <c r="BB60" s="96"/>
      <c r="BC60" s="96"/>
      <c r="BD60" s="96"/>
      <c r="BE60" s="96"/>
      <c r="BF60" s="96"/>
      <c r="BG60" s="96"/>
      <c r="BH60" s="96"/>
      <c r="BI60" s="96"/>
      <c r="BJ60" s="96"/>
      <c r="BK60" s="96"/>
      <c r="BL60" s="96"/>
      <c r="BM60" s="96"/>
      <c r="BN60" s="96"/>
    </row>
    <row r="61" spans="1:66" s="61" customFormat="1" ht="18" x14ac:dyDescent="0.2">
      <c r="A61" s="67"/>
      <c r="B61" s="68"/>
      <c r="C61" s="68"/>
      <c r="D61" s="68"/>
      <c r="E61" s="94"/>
      <c r="F61" s="94"/>
      <c r="G61" s="68"/>
      <c r="H61" s="68"/>
      <c r="I61" s="68"/>
      <c r="J61" s="88"/>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96"/>
      <c r="AZ61" s="96"/>
      <c r="BA61" s="96"/>
      <c r="BB61" s="96"/>
      <c r="BC61" s="96"/>
      <c r="BD61" s="96"/>
      <c r="BE61" s="96"/>
      <c r="BF61" s="96"/>
      <c r="BG61" s="96"/>
      <c r="BH61" s="96"/>
      <c r="BI61" s="96"/>
      <c r="BJ61" s="96"/>
      <c r="BK61" s="96"/>
      <c r="BL61" s="96"/>
      <c r="BM61" s="96"/>
      <c r="BN61" s="96"/>
    </row>
    <row r="62" spans="1:66" s="61" customFormat="1" ht="18" x14ac:dyDescent="0.2">
      <c r="A62" s="119"/>
      <c r="B62" s="120"/>
      <c r="C62" s="69"/>
      <c r="D62" s="70"/>
      <c r="E62" s="90"/>
      <c r="F62" s="91"/>
      <c r="G62" s="58"/>
      <c r="H62" s="59"/>
      <c r="I62" s="71"/>
      <c r="J62" s="89"/>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96"/>
      <c r="AZ62" s="96"/>
      <c r="BA62" s="96"/>
      <c r="BB62" s="96"/>
      <c r="BC62" s="96"/>
      <c r="BD62" s="96"/>
      <c r="BE62" s="96"/>
      <c r="BF62" s="96"/>
      <c r="BG62" s="96"/>
      <c r="BH62" s="96"/>
      <c r="BI62" s="96"/>
      <c r="BJ62" s="96"/>
      <c r="BK62" s="96"/>
      <c r="BL62" s="96"/>
      <c r="BM62" s="96"/>
      <c r="BN62" s="96"/>
    </row>
    <row r="63" spans="1:66" s="61" customFormat="1" ht="18" x14ac:dyDescent="0.2">
      <c r="A63" s="56"/>
      <c r="B63" s="72"/>
      <c r="C63" s="72"/>
      <c r="D63" s="70"/>
      <c r="E63" s="90"/>
      <c r="F63" s="91"/>
      <c r="G63" s="58"/>
      <c r="H63" s="59"/>
      <c r="I63" s="71"/>
      <c r="J63" s="89"/>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96"/>
      <c r="AZ63" s="96"/>
      <c r="BA63" s="96"/>
      <c r="BB63" s="96"/>
      <c r="BC63" s="96"/>
      <c r="BD63" s="96"/>
      <c r="BE63" s="96"/>
      <c r="BF63" s="96"/>
      <c r="BG63" s="96"/>
      <c r="BH63" s="96"/>
      <c r="BI63" s="96"/>
      <c r="BJ63" s="96"/>
      <c r="BK63" s="96"/>
      <c r="BL63" s="96"/>
      <c r="BM63" s="96"/>
      <c r="BN63" s="96"/>
    </row>
    <row r="64" spans="1:66" s="61" customFormat="1" ht="18" x14ac:dyDescent="0.2">
      <c r="A64" s="56"/>
      <c r="B64" s="73"/>
      <c r="C64" s="72"/>
      <c r="D64" s="70"/>
      <c r="E64" s="90"/>
      <c r="F64" s="91"/>
      <c r="G64" s="58"/>
      <c r="H64" s="59"/>
      <c r="I64" s="71"/>
      <c r="J64" s="89"/>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96"/>
      <c r="AZ64" s="96"/>
      <c r="BA64" s="96"/>
      <c r="BB64" s="96"/>
      <c r="BC64" s="96"/>
      <c r="BD64" s="96"/>
      <c r="BE64" s="96"/>
      <c r="BF64" s="96"/>
      <c r="BG64" s="96"/>
      <c r="BH64" s="96"/>
      <c r="BI64" s="96"/>
      <c r="BJ64" s="96"/>
      <c r="BK64" s="96"/>
      <c r="BL64" s="96"/>
      <c r="BM64" s="96"/>
      <c r="BN64" s="96"/>
    </row>
    <row r="65" spans="1:66" s="61" customFormat="1" ht="18" x14ac:dyDescent="0.2">
      <c r="A65" s="56"/>
      <c r="B65" s="73"/>
      <c r="C65" s="72"/>
      <c r="D65" s="70"/>
      <c r="E65" s="90"/>
      <c r="F65" s="91"/>
      <c r="G65" s="58"/>
      <c r="H65" s="59"/>
      <c r="I65" s="71"/>
      <c r="J65" s="89"/>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96"/>
      <c r="AZ65" s="96"/>
      <c r="BA65" s="96"/>
      <c r="BB65" s="96"/>
      <c r="BC65" s="96"/>
      <c r="BD65" s="96"/>
      <c r="BE65" s="96"/>
      <c r="BF65" s="96"/>
      <c r="BG65" s="96"/>
      <c r="BH65" s="96"/>
      <c r="BI65" s="96"/>
      <c r="BJ65" s="96"/>
      <c r="BK65" s="96"/>
      <c r="BL65" s="96"/>
      <c r="BM65" s="96"/>
      <c r="BN65" s="96"/>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60:H65">
    <cfRule type="dataBar" priority="2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2" priority="63">
      <formula>K$6=TODAY()</formula>
    </cfRule>
  </conditionalFormatting>
  <conditionalFormatting sqref="K8:BN35 K60:BN65">
    <cfRule type="expression" dxfId="11" priority="66">
      <formula>AND($E8&lt;=K$6,ROUNDDOWN(($F8-$E8+1)*$H8,0)+$E8-1&gt;=K$6)</formula>
    </cfRule>
    <cfRule type="expression" dxfId="10" priority="67">
      <formula>AND(NOT(ISBLANK($E8)),$E8&lt;=K$6,$F8&gt;=K$6)</formula>
    </cfRule>
  </conditionalFormatting>
  <conditionalFormatting sqref="K6:BN35 K60:BN65">
    <cfRule type="expression" dxfId="9" priority="26">
      <formula>K$6=TODAY()</formula>
    </cfRule>
  </conditionalFormatting>
  <conditionalFormatting sqref="H8:H24 H29:H35 H27">
    <cfRule type="dataBar" priority="18">
      <dataBar>
        <cfvo type="num" val="0"/>
        <cfvo type="num" val="1"/>
        <color theme="0" tint="-0.34998626667073579"/>
      </dataBar>
      <extLst>
        <ext xmlns:x14="http://schemas.microsoft.com/office/spreadsheetml/2009/9/main" uri="{B025F937-C7B1-47D3-B67F-A62EFF666E3E}">
          <x14:id>{6B3034F6-7851-47FA-ACA9-273E095ADAD6}</x14:id>
        </ext>
      </extLst>
    </cfRule>
  </conditionalFormatting>
  <conditionalFormatting sqref="H28">
    <cfRule type="dataBar" priority="17">
      <dataBar>
        <cfvo type="num" val="0"/>
        <cfvo type="num" val="1"/>
        <color theme="0" tint="-0.34998626667073579"/>
      </dataBar>
      <extLst>
        <ext xmlns:x14="http://schemas.microsoft.com/office/spreadsheetml/2009/9/main" uri="{B025F937-C7B1-47D3-B67F-A62EFF666E3E}">
          <x14:id>{BB2F91C4-8C96-4D3A-B7C2-8104A86D85B7}</x14:id>
        </ext>
      </extLst>
    </cfRule>
  </conditionalFormatting>
  <conditionalFormatting sqref="H25">
    <cfRule type="dataBar" priority="16">
      <dataBar>
        <cfvo type="num" val="0"/>
        <cfvo type="num" val="1"/>
        <color theme="0" tint="-0.34998626667073579"/>
      </dataBar>
      <extLst>
        <ext xmlns:x14="http://schemas.microsoft.com/office/spreadsheetml/2009/9/main" uri="{B025F937-C7B1-47D3-B67F-A62EFF666E3E}">
          <x14:id>{5DC722E1-C325-470E-93E3-EB78143A51A5}</x14:id>
        </ext>
      </extLst>
    </cfRule>
  </conditionalFormatting>
  <conditionalFormatting sqref="H26">
    <cfRule type="dataBar" priority="15">
      <dataBar>
        <cfvo type="num" val="0"/>
        <cfvo type="num" val="1"/>
        <color theme="0" tint="-0.34998626667073579"/>
      </dataBar>
      <extLst>
        <ext xmlns:x14="http://schemas.microsoft.com/office/spreadsheetml/2009/9/main" uri="{B025F937-C7B1-47D3-B67F-A62EFF666E3E}">
          <x14:id>{73357941-BB1E-40DD-AF4A-BDB625E1CB13}</x14:id>
        </ext>
      </extLst>
    </cfRule>
  </conditionalFormatting>
  <conditionalFormatting sqref="K36:BN40">
    <cfRule type="expression" dxfId="5" priority="13">
      <formula>AND($E36&lt;=K$6,ROUNDDOWN(($F36-$E36+1)*$H36,0)+$E36-1&gt;=K$6)</formula>
    </cfRule>
    <cfRule type="expression" dxfId="4" priority="14">
      <formula>AND(NOT(ISBLANK($E36)),$E36&lt;=K$6,$F36&gt;=K$6)</formula>
    </cfRule>
  </conditionalFormatting>
  <conditionalFormatting sqref="K36:BN40">
    <cfRule type="expression" dxfId="3" priority="12">
      <formula>K$6=TODAY()</formula>
    </cfRule>
  </conditionalFormatting>
  <conditionalFormatting sqref="H36 H39">
    <cfRule type="dataBar" priority="11">
      <dataBar>
        <cfvo type="num" val="0"/>
        <cfvo type="num" val="1"/>
        <color theme="0" tint="-0.34998626667073579"/>
      </dataBar>
      <extLst>
        <ext xmlns:x14="http://schemas.microsoft.com/office/spreadsheetml/2009/9/main" uri="{B025F937-C7B1-47D3-B67F-A62EFF666E3E}">
          <x14:id>{41566C97-CBE5-42FE-9251-0834DFBD1B50}</x14:id>
        </ext>
      </extLst>
    </cfRule>
  </conditionalFormatting>
  <conditionalFormatting sqref="H40">
    <cfRule type="dataBar" priority="10">
      <dataBar>
        <cfvo type="num" val="0"/>
        <cfvo type="num" val="1"/>
        <color theme="0" tint="-0.34998626667073579"/>
      </dataBar>
      <extLst>
        <ext xmlns:x14="http://schemas.microsoft.com/office/spreadsheetml/2009/9/main" uri="{B025F937-C7B1-47D3-B67F-A62EFF666E3E}">
          <x14:id>{A884352A-4456-4849-8076-1626DDDC5797}</x14:id>
        </ext>
      </extLst>
    </cfRule>
  </conditionalFormatting>
  <conditionalFormatting sqref="H37">
    <cfRule type="dataBar" priority="9">
      <dataBar>
        <cfvo type="num" val="0"/>
        <cfvo type="num" val="1"/>
        <color theme="0" tint="-0.34998626667073579"/>
      </dataBar>
      <extLst>
        <ext xmlns:x14="http://schemas.microsoft.com/office/spreadsheetml/2009/9/main" uri="{B025F937-C7B1-47D3-B67F-A62EFF666E3E}">
          <x14:id>{0E30CA7C-8FC5-45F5-85DC-4208E83F6D92}</x14:id>
        </ext>
      </extLst>
    </cfRule>
  </conditionalFormatting>
  <conditionalFormatting sqref="H38">
    <cfRule type="dataBar" priority="8">
      <dataBar>
        <cfvo type="num" val="0"/>
        <cfvo type="num" val="1"/>
        <color theme="0" tint="-0.34998626667073579"/>
      </dataBar>
      <extLst>
        <ext xmlns:x14="http://schemas.microsoft.com/office/spreadsheetml/2009/9/main" uri="{B025F937-C7B1-47D3-B67F-A62EFF666E3E}">
          <x14:id>{1D903344-E8B8-44B8-A3BB-5FB92790DBC3}</x14:id>
        </ext>
      </extLst>
    </cfRule>
  </conditionalFormatting>
  <conditionalFormatting sqref="K41:BN45">
    <cfRule type="expression" dxfId="2" priority="6">
      <formula>AND($E41&lt;=K$6,ROUNDDOWN(($F41-$E41+1)*$H41,0)+$E41-1&gt;=K$6)</formula>
    </cfRule>
    <cfRule type="expression" dxfId="1" priority="7">
      <formula>AND(NOT(ISBLANK($E41)),$E41&lt;=K$6,$F41&gt;=K$6)</formula>
    </cfRule>
  </conditionalFormatting>
  <conditionalFormatting sqref="K41:BN45">
    <cfRule type="expression" dxfId="0" priority="5">
      <formula>K$6=TODAY()</formula>
    </cfRule>
  </conditionalFormatting>
  <conditionalFormatting sqref="H41 H44">
    <cfRule type="dataBar" priority="4">
      <dataBar>
        <cfvo type="num" val="0"/>
        <cfvo type="num" val="1"/>
        <color theme="0" tint="-0.34998626667073579"/>
      </dataBar>
      <extLst>
        <ext xmlns:x14="http://schemas.microsoft.com/office/spreadsheetml/2009/9/main" uri="{B025F937-C7B1-47D3-B67F-A62EFF666E3E}">
          <x14:id>{1B3CA054-D909-438E-AB24-1D69E58A3DDD}</x14:id>
        </ext>
      </extLst>
    </cfRule>
  </conditionalFormatting>
  <conditionalFormatting sqref="H45">
    <cfRule type="dataBar" priority="3">
      <dataBar>
        <cfvo type="num" val="0"/>
        <cfvo type="num" val="1"/>
        <color theme="0" tint="-0.34998626667073579"/>
      </dataBar>
      <extLst>
        <ext xmlns:x14="http://schemas.microsoft.com/office/spreadsheetml/2009/9/main" uri="{B025F937-C7B1-47D3-B67F-A62EFF666E3E}">
          <x14:id>{945E859A-C768-499A-AEFE-F68E2F897264}</x14:id>
        </ext>
      </extLst>
    </cfRule>
  </conditionalFormatting>
  <conditionalFormatting sqref="H42">
    <cfRule type="dataBar" priority="2">
      <dataBar>
        <cfvo type="num" val="0"/>
        <cfvo type="num" val="1"/>
        <color theme="0" tint="-0.34998626667073579"/>
      </dataBar>
      <extLst>
        <ext xmlns:x14="http://schemas.microsoft.com/office/spreadsheetml/2009/9/main" uri="{B025F937-C7B1-47D3-B67F-A62EFF666E3E}">
          <x14:id>{E9A7009E-D460-4157-88B5-76B66C48BC71}</x14:id>
        </ext>
      </extLst>
    </cfRule>
  </conditionalFormatting>
  <conditionalFormatting sqref="H43">
    <cfRule type="dataBar" priority="1">
      <dataBar>
        <cfvo type="num" val="0"/>
        <cfvo type="num" val="1"/>
        <color theme="0" tint="-0.34998626667073579"/>
      </dataBar>
      <extLst>
        <ext xmlns:x14="http://schemas.microsoft.com/office/spreadsheetml/2009/9/main" uri="{B025F937-C7B1-47D3-B67F-A62EFF666E3E}">
          <x14:id>{7957FE4B-0732-49AA-9AFD-EF92A32FD911}</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H60:H65</xm:sqref>
        </x14:conditionalFormatting>
        <x14:conditionalFormatting xmlns:xm="http://schemas.microsoft.com/office/excel/2006/main">
          <x14:cfRule type="dataBar" id="{6B3034F6-7851-47FA-ACA9-273E095ADAD6}">
            <x14:dataBar minLength="0" maxLength="100" gradient="0">
              <x14:cfvo type="num">
                <xm:f>0</xm:f>
              </x14:cfvo>
              <x14:cfvo type="num">
                <xm:f>1</xm:f>
              </x14:cfvo>
              <x14:negativeFillColor rgb="FFFF0000"/>
              <x14:axisColor rgb="FF000000"/>
            </x14:dataBar>
          </x14:cfRule>
          <xm:sqref>H8:H24 H29:H35 H27</xm:sqref>
        </x14:conditionalFormatting>
        <x14:conditionalFormatting xmlns:xm="http://schemas.microsoft.com/office/excel/2006/main">
          <x14:cfRule type="dataBar" id="{BB2F91C4-8C96-4D3A-B7C2-8104A86D85B7}">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5DC722E1-C325-470E-93E3-EB78143A51A5}">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3357941-BB1E-40DD-AF4A-BDB625E1CB13}">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41566C97-CBE5-42FE-9251-0834DFBD1B50}">
            <x14:dataBar minLength="0" maxLength="100" gradient="0">
              <x14:cfvo type="num">
                <xm:f>0</xm:f>
              </x14:cfvo>
              <x14:cfvo type="num">
                <xm:f>1</xm:f>
              </x14:cfvo>
              <x14:negativeFillColor rgb="FFFF0000"/>
              <x14:axisColor rgb="FF000000"/>
            </x14:dataBar>
          </x14:cfRule>
          <xm:sqref>H36 H39</xm:sqref>
        </x14:conditionalFormatting>
        <x14:conditionalFormatting xmlns:xm="http://schemas.microsoft.com/office/excel/2006/main">
          <x14:cfRule type="dataBar" id="{A884352A-4456-4849-8076-1626DDDC579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0CA7C-8FC5-45F5-85DC-4208E83F6D9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D903344-E8B8-44B8-A3BB-5FB92790DBC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B3CA054-D909-438E-AB24-1D69E58A3DDD}">
            <x14:dataBar minLength="0" maxLength="100" gradient="0">
              <x14:cfvo type="num">
                <xm:f>0</xm:f>
              </x14:cfvo>
              <x14:cfvo type="num">
                <xm:f>1</xm:f>
              </x14:cfvo>
              <x14:negativeFillColor rgb="FFFF0000"/>
              <x14:axisColor rgb="FF000000"/>
            </x14:dataBar>
          </x14:cfRule>
          <xm:sqref>H41 H44</xm:sqref>
        </x14:conditionalFormatting>
        <x14:conditionalFormatting xmlns:xm="http://schemas.microsoft.com/office/excel/2006/main">
          <x14:cfRule type="dataBar" id="{945E859A-C768-499A-AEFE-F68E2F89726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9A7009E-D460-4157-88B5-76B66C48BC71}">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7957FE4B-0732-49AA-9AFD-EF92A32FD911}">
            <x14:dataBar minLength="0" maxLength="100" gradient="0">
              <x14:cfvo type="num">
                <xm:f>0</xm:f>
              </x14:cfvo>
              <x14:cfvo type="num">
                <xm:f>1</xm:f>
              </x14:cfvo>
              <x14:negativeFillColor rgb="FFFF0000"/>
              <x14:axisColor rgb="FF000000"/>
            </x14:dataBar>
          </x14:cfRule>
          <xm:sqref>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121</v>
      </c>
    </row>
    <row r="36" spans="2:2" x14ac:dyDescent="0.2">
      <c r="B36" s="20" t="s">
        <v>122</v>
      </c>
    </row>
    <row r="37" spans="2:2" x14ac:dyDescent="0.2">
      <c r="B37" s="20" t="s">
        <v>123</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124</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27" t="s">
        <v>47</v>
      </c>
      <c r="B2" s="9"/>
      <c r="C2" s="8"/>
    </row>
    <row r="3" spans="1:3" s="20" customFormat="1" x14ac:dyDescent="0.2">
      <c r="A3" s="8"/>
      <c r="B3" s="9"/>
      <c r="C3" s="8"/>
    </row>
    <row r="4" spans="1:3" s="8" customFormat="1" ht="18" x14ac:dyDescent="0.25">
      <c r="A4" s="122" t="s">
        <v>83</v>
      </c>
      <c r="B4" s="35"/>
    </row>
    <row r="5" spans="1:3" s="8" customFormat="1" ht="57" x14ac:dyDescent="0.2">
      <c r="B5" s="128" t="s">
        <v>72</v>
      </c>
    </row>
    <row r="7" spans="1:3" ht="28.5" x14ac:dyDescent="0.2">
      <c r="B7" s="128" t="s">
        <v>84</v>
      </c>
    </row>
    <row r="9" spans="1:3" ht="14.25" x14ac:dyDescent="0.2">
      <c r="B9" s="127" t="s">
        <v>59</v>
      </c>
    </row>
    <row r="11" spans="1:3" ht="28.5" x14ac:dyDescent="0.2">
      <c r="B11" s="126" t="s">
        <v>60</v>
      </c>
    </row>
    <row r="12" spans="1:3" s="20" customFormat="1" x14ac:dyDescent="0.2"/>
    <row r="13" spans="1:3" ht="18" x14ac:dyDescent="0.25">
      <c r="A13" s="161" t="s">
        <v>3</v>
      </c>
      <c r="B13" s="161"/>
    </row>
    <row r="14" spans="1:3" s="20" customFormat="1" x14ac:dyDescent="0.2"/>
    <row r="15" spans="1:3" s="123" customFormat="1" ht="18" x14ac:dyDescent="0.2">
      <c r="A15" s="131"/>
      <c r="B15" s="129" t="s">
        <v>75</v>
      </c>
    </row>
    <row r="16" spans="1:3" s="123" customFormat="1" ht="18" x14ac:dyDescent="0.2">
      <c r="A16" s="131"/>
      <c r="B16" s="130" t="s">
        <v>73</v>
      </c>
      <c r="C16" s="125" t="s">
        <v>2</v>
      </c>
    </row>
    <row r="17" spans="1:3" ht="18" x14ac:dyDescent="0.25">
      <c r="A17" s="132"/>
      <c r="B17" s="130" t="s">
        <v>77</v>
      </c>
    </row>
    <row r="18" spans="1:3" s="20" customFormat="1" ht="18" x14ac:dyDescent="0.25">
      <c r="A18" s="132"/>
      <c r="B18" s="130" t="s">
        <v>85</v>
      </c>
    </row>
    <row r="19" spans="1:3" s="38" customFormat="1" ht="18" x14ac:dyDescent="0.25">
      <c r="A19" s="135"/>
      <c r="B19" s="130" t="s">
        <v>86</v>
      </c>
    </row>
    <row r="20" spans="1:3" s="123" customFormat="1" ht="18" x14ac:dyDescent="0.2">
      <c r="A20" s="131"/>
      <c r="B20" s="129" t="s">
        <v>74</v>
      </c>
      <c r="C20" s="124" t="s">
        <v>1</v>
      </c>
    </row>
    <row r="21" spans="1:3" ht="18" x14ac:dyDescent="0.25">
      <c r="A21" s="132"/>
      <c r="B21" s="130" t="s">
        <v>76</v>
      </c>
    </row>
    <row r="22" spans="1:3" s="8" customFormat="1" ht="18" x14ac:dyDescent="0.25">
      <c r="A22" s="133"/>
      <c r="B22" s="134" t="s">
        <v>78</v>
      </c>
    </row>
    <row r="23" spans="1:3" s="8" customFormat="1" ht="18" x14ac:dyDescent="0.25">
      <c r="A23" s="133"/>
      <c r="B23" s="10"/>
    </row>
    <row r="24" spans="1:3" s="8" customFormat="1" ht="18" x14ac:dyDescent="0.25">
      <c r="A24" s="161" t="s">
        <v>79</v>
      </c>
      <c r="B24" s="161"/>
    </row>
    <row r="25" spans="1:3" s="8" customFormat="1" ht="43.5" x14ac:dyDescent="0.25">
      <c r="A25" s="133"/>
      <c r="B25" s="130" t="s">
        <v>87</v>
      </c>
    </row>
    <row r="26" spans="1:3" s="8" customFormat="1" ht="18" x14ac:dyDescent="0.25">
      <c r="A26" s="133"/>
      <c r="B26" s="130"/>
    </row>
    <row r="27" spans="1:3" s="8" customFormat="1" ht="18" x14ac:dyDescent="0.25">
      <c r="A27" s="133"/>
      <c r="B27" s="151" t="s">
        <v>91</v>
      </c>
    </row>
    <row r="28" spans="1:3" s="8" customFormat="1" ht="18" x14ac:dyDescent="0.25">
      <c r="A28" s="133"/>
      <c r="B28" s="130" t="s">
        <v>80</v>
      </c>
    </row>
    <row r="29" spans="1:3" s="8" customFormat="1" ht="28.5" x14ac:dyDescent="0.25">
      <c r="A29" s="133"/>
      <c r="B29" s="130" t="s">
        <v>82</v>
      </c>
    </row>
    <row r="30" spans="1:3" s="8" customFormat="1" ht="18" x14ac:dyDescent="0.25">
      <c r="A30" s="133"/>
      <c r="B30" s="130"/>
    </row>
    <row r="31" spans="1:3" s="8" customFormat="1" ht="18" x14ac:dyDescent="0.25">
      <c r="A31" s="133"/>
      <c r="B31" s="151" t="s">
        <v>88</v>
      </c>
    </row>
    <row r="32" spans="1:3" s="8" customFormat="1" ht="18" x14ac:dyDescent="0.25">
      <c r="A32" s="133"/>
      <c r="B32" s="130" t="s">
        <v>81</v>
      </c>
    </row>
    <row r="33" spans="1:2" s="8" customFormat="1" ht="18" x14ac:dyDescent="0.25">
      <c r="A33" s="133"/>
      <c r="B33" s="130" t="s">
        <v>89</v>
      </c>
    </row>
    <row r="34" spans="1:2" s="8" customFormat="1" ht="18" x14ac:dyDescent="0.25">
      <c r="A34" s="133"/>
      <c r="B34" s="10"/>
    </row>
    <row r="35" spans="1:2" s="8" customFormat="1" ht="28.5" x14ac:dyDescent="0.25">
      <c r="A35" s="133"/>
      <c r="B35" s="130" t="s">
        <v>126</v>
      </c>
    </row>
    <row r="36" spans="1:2" s="8" customFormat="1" ht="18" x14ac:dyDescent="0.25">
      <c r="A36" s="133"/>
      <c r="B36" s="136" t="s">
        <v>90</v>
      </c>
    </row>
    <row r="37" spans="1:2" s="8" customFormat="1" ht="18" x14ac:dyDescent="0.25">
      <c r="A37" s="133"/>
      <c r="B37" s="10"/>
    </row>
    <row r="38" spans="1:2" ht="18" x14ac:dyDescent="0.25">
      <c r="A38" s="161" t="s">
        <v>9</v>
      </c>
      <c r="B38" s="161"/>
    </row>
    <row r="39" spans="1:2" ht="28.5" x14ac:dyDescent="0.2">
      <c r="B39" s="130" t="s">
        <v>93</v>
      </c>
    </row>
    <row r="40" spans="1:2" s="20" customFormat="1" x14ac:dyDescent="0.2"/>
    <row r="41" spans="1:2" s="20" customFormat="1" ht="14.25" x14ac:dyDescent="0.2">
      <c r="B41" s="130" t="s">
        <v>94</v>
      </c>
    </row>
    <row r="42" spans="1:2" s="20" customFormat="1" x14ac:dyDescent="0.2"/>
    <row r="43" spans="1:2" s="20" customFormat="1" ht="28.5" x14ac:dyDescent="0.2">
      <c r="B43" s="130" t="s">
        <v>92</v>
      </c>
    </row>
    <row r="44" spans="1:2" s="20" customFormat="1" x14ac:dyDescent="0.2"/>
    <row r="45" spans="1:2" ht="28.5" x14ac:dyDescent="0.2">
      <c r="B45" s="130" t="s">
        <v>95</v>
      </c>
    </row>
    <row r="46" spans="1:2" x14ac:dyDescent="0.2">
      <c r="B46" s="21"/>
    </row>
    <row r="47" spans="1:2" ht="28.5" x14ac:dyDescent="0.2">
      <c r="B47" s="130" t="s">
        <v>96</v>
      </c>
    </row>
    <row r="48" spans="1:2" x14ac:dyDescent="0.2">
      <c r="B48" s="11"/>
    </row>
    <row r="49" spans="1:2" ht="18" x14ac:dyDescent="0.25">
      <c r="A49" s="161" t="s">
        <v>6</v>
      </c>
      <c r="B49" s="161"/>
    </row>
    <row r="50" spans="1:2" ht="28.5" x14ac:dyDescent="0.2">
      <c r="B50" s="130" t="s">
        <v>127</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97</v>
      </c>
    </row>
    <row r="56" spans="1:2" ht="28.5" x14ac:dyDescent="0.2">
      <c r="A56" s="126"/>
      <c r="B56" s="130" t="s">
        <v>98</v>
      </c>
    </row>
    <row r="57" spans="1:2" ht="14.25" x14ac:dyDescent="0.2">
      <c r="A57" s="137" t="s">
        <v>16</v>
      </c>
      <c r="B57" s="130" t="s">
        <v>17</v>
      </c>
    </row>
    <row r="58" spans="1:2" ht="14.25" x14ac:dyDescent="0.2">
      <c r="A58" s="126"/>
      <c r="B58" s="130" t="s">
        <v>99</v>
      </c>
    </row>
    <row r="59" spans="1:2" ht="14.25" x14ac:dyDescent="0.2">
      <c r="A59" s="126"/>
      <c r="B59" s="130" t="s">
        <v>100</v>
      </c>
    </row>
    <row r="60" spans="1:2" ht="14.25" x14ac:dyDescent="0.2">
      <c r="A60" s="137" t="s">
        <v>18</v>
      </c>
      <c r="B60" s="130" t="s">
        <v>19</v>
      </c>
    </row>
    <row r="61" spans="1:2" ht="28.5" x14ac:dyDescent="0.2">
      <c r="A61" s="126"/>
      <c r="B61" s="130" t="s">
        <v>101</v>
      </c>
    </row>
    <row r="62" spans="1:2" ht="14.25" x14ac:dyDescent="0.2">
      <c r="A62" s="137" t="s">
        <v>102</v>
      </c>
      <c r="B62" s="130" t="s">
        <v>103</v>
      </c>
    </row>
    <row r="63" spans="1:2" ht="14.25" x14ac:dyDescent="0.2">
      <c r="A63" s="138"/>
      <c r="B63" s="130" t="s">
        <v>104</v>
      </c>
    </row>
    <row r="64" spans="1:2" s="20" customFormat="1" x14ac:dyDescent="0.2">
      <c r="B64" s="12"/>
    </row>
    <row r="65" spans="1:2" s="20" customFormat="1" ht="18" x14ac:dyDescent="0.25">
      <c r="A65" s="161" t="s">
        <v>8</v>
      </c>
      <c r="B65" s="161"/>
    </row>
    <row r="66" spans="1:2" s="20" customFormat="1" ht="42.75" x14ac:dyDescent="0.2">
      <c r="B66" s="130" t="s">
        <v>105</v>
      </c>
    </row>
    <row r="67" spans="1:2" s="20" customFormat="1" x14ac:dyDescent="0.2">
      <c r="B67" s="13"/>
    </row>
    <row r="68" spans="1:2" s="8" customFormat="1" ht="18" x14ac:dyDescent="0.25">
      <c r="A68" s="161" t="s">
        <v>4</v>
      </c>
      <c r="B68" s="161"/>
    </row>
    <row r="69" spans="1:2" s="20" customFormat="1" ht="15" x14ac:dyDescent="0.25">
      <c r="A69" s="145" t="s">
        <v>5</v>
      </c>
      <c r="B69" s="146" t="s">
        <v>106</v>
      </c>
    </row>
    <row r="70" spans="1:2" s="8" customFormat="1" ht="28.5" x14ac:dyDescent="0.2">
      <c r="A70" s="139"/>
      <c r="B70" s="144" t="s">
        <v>108</v>
      </c>
    </row>
    <row r="71" spans="1:2" s="8" customFormat="1" ht="14.25" x14ac:dyDescent="0.2">
      <c r="A71" s="139"/>
      <c r="B71" s="140"/>
    </row>
    <row r="72" spans="1:2" s="20" customFormat="1" ht="15" x14ac:dyDescent="0.25">
      <c r="A72" s="145" t="s">
        <v>5</v>
      </c>
      <c r="B72" s="146" t="s">
        <v>125</v>
      </c>
    </row>
    <row r="73" spans="1:2" s="8" customFormat="1" ht="28.5" x14ac:dyDescent="0.2">
      <c r="A73" s="139"/>
      <c r="B73" s="144" t="s">
        <v>129</v>
      </c>
    </row>
    <row r="74" spans="1:2" s="8" customFormat="1" ht="14.25" x14ac:dyDescent="0.2">
      <c r="A74" s="139"/>
      <c r="B74" s="140"/>
    </row>
    <row r="75" spans="1:2" ht="15" x14ac:dyDescent="0.25">
      <c r="A75" s="145" t="s">
        <v>5</v>
      </c>
      <c r="B75" s="148" t="s">
        <v>111</v>
      </c>
    </row>
    <row r="76" spans="1:2" s="8" customFormat="1" ht="42.75" x14ac:dyDescent="0.2">
      <c r="A76" s="139"/>
      <c r="B76" s="128" t="s">
        <v>128</v>
      </c>
    </row>
    <row r="77" spans="1:2" ht="14.25" x14ac:dyDescent="0.2">
      <c r="A77" s="138"/>
      <c r="B77" s="138"/>
    </row>
    <row r="78" spans="1:2" s="20" customFormat="1" ht="15" x14ac:dyDescent="0.25">
      <c r="A78" s="145" t="s">
        <v>5</v>
      </c>
      <c r="B78" s="148" t="s">
        <v>117</v>
      </c>
    </row>
    <row r="79" spans="1:2" s="8" customFormat="1" ht="28.5" x14ac:dyDescent="0.2">
      <c r="A79" s="139"/>
      <c r="B79" s="128" t="s">
        <v>112</v>
      </c>
    </row>
    <row r="80" spans="1:2" s="20" customFormat="1" ht="14.25" x14ac:dyDescent="0.2">
      <c r="A80" s="138"/>
      <c r="B80" s="138"/>
    </row>
    <row r="81" spans="1:2" ht="15" x14ac:dyDescent="0.25">
      <c r="A81" s="145" t="s">
        <v>5</v>
      </c>
      <c r="B81" s="148" t="s">
        <v>118</v>
      </c>
    </row>
    <row r="82" spans="1:2" s="8" customFormat="1" ht="14.25" x14ac:dyDescent="0.2">
      <c r="A82" s="139"/>
      <c r="B82" s="143" t="s">
        <v>113</v>
      </c>
    </row>
    <row r="83" spans="1:2" s="8" customFormat="1" ht="14.25" x14ac:dyDescent="0.2">
      <c r="A83" s="139"/>
      <c r="B83" s="143" t="s">
        <v>114</v>
      </c>
    </row>
    <row r="84" spans="1:2" s="8" customFormat="1" ht="14.25" x14ac:dyDescent="0.2">
      <c r="A84" s="139"/>
      <c r="B84" s="143" t="s">
        <v>115</v>
      </c>
    </row>
    <row r="85" spans="1:2" ht="15" x14ac:dyDescent="0.25">
      <c r="A85" s="138"/>
      <c r="B85" s="142"/>
    </row>
    <row r="86" spans="1:2" ht="15" x14ac:dyDescent="0.25">
      <c r="A86" s="145" t="s">
        <v>5</v>
      </c>
      <c r="B86" s="148" t="s">
        <v>119</v>
      </c>
    </row>
    <row r="87" spans="1:2" s="8" customFormat="1" ht="42.75" x14ac:dyDescent="0.2">
      <c r="A87" s="139"/>
      <c r="B87" s="128" t="s">
        <v>107</v>
      </c>
    </row>
    <row r="88" spans="1:2" s="8" customFormat="1" ht="14.25" x14ac:dyDescent="0.2">
      <c r="A88" s="139"/>
      <c r="B88" s="141" t="s">
        <v>109</v>
      </c>
    </row>
    <row r="89" spans="1:2" s="8" customFormat="1" ht="57" x14ac:dyDescent="0.2">
      <c r="A89" s="139"/>
      <c r="B89" s="147" t="s">
        <v>110</v>
      </c>
    </row>
    <row r="90" spans="1:2" ht="14.25" x14ac:dyDescent="0.2">
      <c r="A90" s="138"/>
      <c r="B90" s="138"/>
    </row>
    <row r="91" spans="1:2" ht="15" x14ac:dyDescent="0.25">
      <c r="A91" s="145" t="s">
        <v>5</v>
      </c>
      <c r="B91" s="150" t="s">
        <v>120</v>
      </c>
    </row>
    <row r="92" spans="1:2" ht="28.5" x14ac:dyDescent="0.2">
      <c r="A92" s="126"/>
      <c r="B92" s="14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Md.Sirajuddin Borno</cp:lastModifiedBy>
  <cp:lastPrinted>2018-02-12T20:25:38Z</cp:lastPrinted>
  <dcterms:created xsi:type="dcterms:W3CDTF">2010-06-09T16:05:03Z</dcterms:created>
  <dcterms:modified xsi:type="dcterms:W3CDTF">2021-07-28T09:33:08Z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