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Borno\Desktop\"/>
    </mc:Choice>
  </mc:AlternateContent>
  <bookViews>
    <workbookView xWindow="0" yWindow="0" windowWidth="21570" windowHeight="8505"/>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9" l="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40" i="9"/>
  <c r="A41" i="9" s="1"/>
  <c r="A42" i="9" s="1"/>
  <c r="A44" i="9" l="1"/>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43" i="9"/>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F21" i="9" l="1"/>
  <c r="I21" i="9" l="1"/>
  <c r="F22" i="9"/>
  <c r="I22" i="9" l="1"/>
  <c r="F23" i="9"/>
  <c r="I23"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<sst xmlns="http://schemas.openxmlformats.org/spreadsheetml/2006/main" count="179" uniqueCount="164">
  <si>
    <t>[Company Name]</t>
  </si>
  <si>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</si>
  <si>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</si>
  <si>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</si>
  <si>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</si>
  <si>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</si>
  <si>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</si>
  <si>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</si>
  <si>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</si>
  <si>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</si>
  <si>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</si>
  <si>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</si>
  <si>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</si>
  <si>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</si>
  <si>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</si>
  <si>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</si>
  <si>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</si>
  <si>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</si>
  <si>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</si>
  <si>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</si>
  <si>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</si>
  <si>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</si>
  <si>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</si>
  <si>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</si>
  <si>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</si>
  <si>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</si>
  <si>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</si>
  <si>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</si>
  <si>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</si>
  <si>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</si>
  <si>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</si>
  <si>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</si>
  <si>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</si>
  <si>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</si>
  <si>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</si>
  <si>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</si>
  <si>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</si>
  <si>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</si>
  <si>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</si>
  <si>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</si>
  <si>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</si>
  <si>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</si>
  <si>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</si>
  <si>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</si>
  <si>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</si>
  <si>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</si>
  <si>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</si>
  <si>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</si>
  <si>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</si>
  <si>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</si>
  <si>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</si>
  <si>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</si>
  <si>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</si>
  <si>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</si>
  <si>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</si>
  <si>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</si>
  <si>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</si>
  <si>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</si>
  <si>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</si>
  <si>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</si>
  <si>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</si>
  <si>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</si>
  <si>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</si>
  <si>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</si>
  <si>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</si>
  <si>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</si>
  <si>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</si>
  <si>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</si>
  <si>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</si>
  <si>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</si>
  <si>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</si>
  <si>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</si>
  <si>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</si>
  <si>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</si>
  <si>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</si>
  <si>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</si>
  <si>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</si>
  <si>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</si>
  <si>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</si>
  <si>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</si>
  <si>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</si>
  <si>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</si>
  <si>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</si>
  <si>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</si>
  <si>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</si>
  <si>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</si>
  <si>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</si>
  <si>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</si>
  <si>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</si>
  <si>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</si>
  <si>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</si>
  <si>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</si>
  <si>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</si>
  <si>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</si>
  <si>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</si>
  <si>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</si>
  <si>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</si>
  <si>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</si>
  <si>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</si>
  <si>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</si>
  <si>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</si>
  <si>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</si>
  <si>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</si>
  <si>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</si>
  <si>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</si>
  <si>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</si>
  <si>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</si>
  <si>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</si>
  <si>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</si>
  <si>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</si>
  <si>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</si>
  <si>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</si>
  <si>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</si>
  <si>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</si>
  <si>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</si>
  <si>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</si>
  <si>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</si>
  <si>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</si>
  <si>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</si>
  <si>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</si>
  <si>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</si>
  <si>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</si>
  <si>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</si>
  <si>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</si>
  <si>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</si>
  <si>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</si>
  <si>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</si>
  <si>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</si>
  <si>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</si>
  <si>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</si>
  <si>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</si>
  <si>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</si>
  <si>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</si>
  <si>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</si>
  <si>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</si>
  <si>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[Advance e-Commere] Project Schedule</t>
  </si>
  <si>
    <t>Project Analysis</t>
  </si>
  <si>
    <t>PM/BA</t>
  </si>
  <si>
    <t>Define User Requirements</t>
  </si>
  <si>
    <t>Analyze website Requirements</t>
  </si>
  <si>
    <t>Cost and Functionality Analysis</t>
  </si>
  <si>
    <t>Design</t>
  </si>
  <si>
    <t>PM/D</t>
  </si>
  <si>
    <t>Define Standards for project</t>
  </si>
  <si>
    <t>Design website structure</t>
  </si>
  <si>
    <t>User Interface</t>
  </si>
  <si>
    <t>Security features</t>
  </si>
  <si>
    <t>Prototyping</t>
  </si>
  <si>
    <t>System development</t>
  </si>
  <si>
    <t>D/QT</t>
  </si>
  <si>
    <t>Web pages</t>
  </si>
  <si>
    <t>Database</t>
  </si>
  <si>
    <t>Unit/Component testing</t>
  </si>
  <si>
    <t>System Integration</t>
  </si>
  <si>
    <t>Link pages and images</t>
  </si>
  <si>
    <t>Link Database</t>
  </si>
  <si>
    <t>Overall System Test</t>
  </si>
  <si>
    <t>QT</t>
  </si>
  <si>
    <t>Page Links</t>
  </si>
  <si>
    <t>Database Access</t>
  </si>
  <si>
    <t>Exception Handeling</t>
  </si>
  <si>
    <t>Trial Trading</t>
  </si>
  <si>
    <t>PM</t>
  </si>
  <si>
    <t>Connection to the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</si>
</sst>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3" borderId="10" xfId="0" applyNumberFormat="1" applyFont="1" applyFill="1" applyBorder="1" applyAlignment="1" applyProtection="1">
      <alignment horizontal="left" vertical="center"/>
    </xf>
    <xf numFmtId="0" fontId="46" fillId="23" borderId="10" xfId="0" applyFont="1" applyFill="1" applyBorder="1" applyAlignment="1" applyProtection="1">
      <alignment vertical="center"/>
    </xf>
    <xf numFmtId="0" fontId="42" fillId="23" borderId="10" xfId="0" applyFont="1" applyFill="1" applyBorder="1" applyAlignment="1" applyProtection="1">
      <alignment vertical="center"/>
    </xf>
    <xf numFmtId="0" fontId="42" fillId="23" borderId="10" xfId="0" applyNumberFormat="1" applyFont="1" applyFill="1" applyBorder="1" applyAlignment="1" applyProtection="1">
      <alignment horizontal="center" vertical="center"/>
    </xf>
    <xf numFmtId="1" fontId="42" fillId="23" borderId="10" xfId="40" applyNumberFormat="1" applyFont="1" applyFill="1" applyBorder="1" applyAlignment="1" applyProtection="1">
      <alignment horizontal="center" vertical="center"/>
    </xf>
    <xf numFmtId="9" fontId="42" fillId="23" borderId="10" xfId="40" applyFont="1" applyFill="1" applyBorder="1" applyAlignment="1" applyProtection="1">
      <alignment horizontal="center" vertical="center"/>
    </xf>
    <xf numFmtId="1" fontId="42" fillId="23"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5" borderId="11" xfId="0" applyNumberFormat="1" applyFont="1" applyFill="1" applyBorder="1" applyAlignment="1" applyProtection="1">
      <alignment horizontal="center" vertical="center"/>
    </xf>
    <xf numFmtId="9" fontId="47" fillId="25"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2" borderId="0" xfId="0" applyFont="1" applyFill="1" applyBorder="1" applyAlignment="1" applyProtection="1">
      <alignment vertical="center"/>
    </xf>
    <xf numFmtId="0" fontId="50" fillId="22" borderId="0" xfId="0" applyFont="1" applyFill="1" applyBorder="1" applyAlignment="1" applyProtection="1">
      <alignment vertical="center"/>
    </xf>
    <xf numFmtId="0" fontId="51" fillId="23" borderId="0" xfId="0" applyFont="1" applyFill="1" applyAlignment="1" applyProtection="1">
      <alignment vertical="center"/>
    </xf>
    <xf numFmtId="0" fontId="51" fillId="0" borderId="0" xfId="0" applyFont="1" applyFill="1" applyBorder="1" applyAlignment="1" applyProtection="1">
      <alignment vertical="center"/>
    </xf>
    <xf numFmtId="0" fontId="47" fillId="22" borderId="0" xfId="0" applyFont="1" applyFill="1" applyBorder="1" applyAlignment="1" applyProtection="1">
      <alignment vertical="center"/>
    </xf>
    <xf numFmtId="0" fontId="42" fillId="23" borderId="0" xfId="0" applyFont="1" applyFill="1" applyAlignment="1" applyProtection="1">
      <alignment vertical="center"/>
    </xf>
    <xf numFmtId="0" fontId="47" fillId="0" borderId="11" xfId="0" quotePrefix="1" applyFont="1" applyFill="1" applyBorder="1" applyAlignment="1" applyProtection="1">
      <alignment horizontal="center" vertical="center"/>
    </xf>
    <xf numFmtId="1" fontId="47" fillId="0" borderId="11" xfId="0" applyNumberFormat="1" applyFont="1" applyFill="1" applyBorder="1" applyAlignment="1" applyProtection="1">
      <alignment horizontal="center" vertical="center"/>
    </xf>
    <xf numFmtId="0" fontId="47" fillId="0" borderId="11" xfId="0" applyFont="1" applyBorder="1" applyAlignment="1" applyProtection="1">
      <alignment vertical="center"/>
    </xf>
    <xf numFmtId="0" fontId="47" fillId="0" borderId="11" xfId="0" applyFont="1" applyBorder="1" applyAlignment="1" applyProtection="1">
      <alignment horizontal="left" vertical="center"/>
    </xf>
    <xf numFmtId="166" fontId="3" fillId="0" borderId="12" xfId="0" applyNumberFormat="1" applyFont="1" applyFill="1" applyBorder="1" applyAlignment="1" applyProtection="1">
      <alignment horizontal="center" vertical="center" shrinkToFit="1"/>
    </xf>
    <xf numFmtId="0" fontId="46" fillId="23" borderId="15" xfId="0" applyNumberFormat="1" applyFont="1" applyFill="1" applyBorder="1" applyAlignment="1" applyProtection="1">
      <alignment horizontal="left" vertical="center"/>
    </xf>
    <xf numFmtId="0" fontId="46" fillId="23" borderId="15" xfId="0" applyFont="1" applyFill="1" applyBorder="1" applyAlignment="1" applyProtection="1">
      <alignment vertical="center"/>
    </xf>
    <xf numFmtId="0" fontId="42" fillId="23" borderId="15" xfId="0" applyFont="1" applyFill="1" applyBorder="1" applyAlignment="1" applyProtection="1">
      <alignment vertical="center"/>
    </xf>
    <xf numFmtId="0" fontId="42" fillId="23" borderId="15" xfId="0" applyNumberFormat="1" applyFont="1" applyFill="1" applyBorder="1" applyAlignment="1" applyProtection="1">
      <alignment horizontal="center" vertical="center"/>
    </xf>
    <xf numFmtId="165" fontId="42" fillId="23" borderId="15" xfId="0" applyNumberFormat="1" applyFont="1" applyFill="1" applyBorder="1" applyAlignment="1" applyProtection="1">
      <alignment horizontal="right" vertical="center"/>
    </xf>
    <xf numFmtId="1" fontId="42" fillId="23" borderId="15" xfId="40" applyNumberFormat="1" applyFont="1" applyFill="1" applyBorder="1" applyAlignment="1" applyProtection="1">
      <alignment horizontal="center" vertical="center"/>
    </xf>
    <xf numFmtId="9" fontId="42" fillId="23" borderId="15" xfId="40" applyFont="1" applyFill="1" applyBorder="1" applyAlignment="1" applyProtection="1">
      <alignment horizontal="center" vertical="center"/>
    </xf>
    <xf numFmtId="1" fontId="42" fillId="23"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53" fillId="23" borderId="15" xfId="0" applyNumberFormat="1" applyFont="1" applyFill="1" applyBorder="1" applyAlignment="1" applyProtection="1">
      <alignment horizontal="center" vertical="center"/>
    </xf>
    <xf numFmtId="1" fontId="54" fillId="0" borderId="11" xfId="0" applyNumberFormat="1" applyFont="1" applyBorder="1" applyAlignment="1" applyProtection="1">
      <alignment horizontal="center" vertical="center"/>
    </xf>
    <xf numFmtId="1" fontId="53" fillId="23"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3" borderId="0" xfId="0" applyFont="1" applyFill="1" applyAlignment="1" applyProtection="1">
      <alignment vertical="center"/>
    </xf>
    <xf numFmtId="1" fontId="54" fillId="0" borderId="11" xfId="0" applyNumberFormat="1" applyFont="1" applyFill="1" applyBorder="1" applyAlignment="1" applyProtection="1">
      <alignment horizontal="center" vertical="center"/>
    </xf>
    <xf numFmtId="165" fontId="47" fillId="24"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3"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2" borderId="0" xfId="0" applyFont="1" applyFill="1" applyBorder="1" applyAlignment="1" applyProtection="1">
      <alignment horizontal="center" vertical="center"/>
    </xf>
    <xf numFmtId="0" fontId="42" fillId="23" borderId="0" xfId="0" applyFont="1" applyFill="1" applyAlignment="1" applyProtection="1">
      <alignment horizontal="center" vertical="center"/>
    </xf>
    <xf numFmtId="0" fontId="42" fillId="23"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3"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3" borderId="15" xfId="0" applyNumberFormat="1" applyFont="1" applyFill="1" applyBorder="1" applyAlignment="1" applyProtection="1">
      <alignment horizontal="center" vertical="center"/>
    </xf>
    <xf numFmtId="0" fontId="56" fillId="0" borderId="19" xfId="0" applyNumberFormat="1" applyFont="1" applyFill="1" applyBorder="1" applyAlignment="1" applyProtection="1">
      <alignment horizontal="left" vertical="center"/>
    </xf>
    <xf numFmtId="0" fontId="56" fillId="0" borderId="19" xfId="0" applyFont="1" applyFill="1" applyBorder="1" applyAlignment="1" applyProtection="1">
      <alignment horizontal="left" vertical="center"/>
    </xf>
    <xf numFmtId="0" fontId="56" fillId="0" borderId="19" xfId="0" applyFont="1" applyFill="1" applyBorder="1" applyAlignment="1" applyProtection="1">
      <alignment horizontal="center" vertical="center" wrapText="1"/>
    </xf>
    <xf numFmtId="0" fontId="57" fillId="0" borderId="19" xfId="0" applyNumberFormat="1" applyFont="1" applyFill="1" applyBorder="1" applyAlignment="1" applyProtection="1">
      <alignment horizontal="center" vertical="center" wrapText="1"/>
    </xf>
    <xf numFmtId="0" fontId="56"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5"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0" fontId="2" fillId="0" borderId="0" xfId="34" applyNumberFormat="1" applyFill="1" applyBorder="1" applyAlignment="1" applyProtection="1"/>
    <xf numFmtId="0" fontId="59"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52" fillId="0" borderId="17" xfId="0" applyNumberFormat="1" applyFont="1" applyFill="1" applyBorder="1" applyAlignment="1" applyProtection="1">
      <alignment horizontal="center" vertical="center"/>
    </xf>
    <xf numFmtId="0" fontId="52" fillId="0" borderId="12" xfId="0" applyNumberFormat="1" applyFont="1" applyFill="1" applyBorder="1" applyAlignment="1" applyProtection="1">
      <alignment horizontal="center" vertical="center"/>
    </xf>
    <xf numFmtId="0" fontId="52"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365760</xdr:colOff>
      <xdr:row>10</xdr:row>
      <xdr:rowOff>66675</xdr:rowOff>
    </xdr:from>
    <xdr:to>
      <xdr:col>19</xdr:col>
      <xdr:colOff>102870</xdr:colOff>
      <xdr:row>20</xdr:row>
      <xdr:rowOff>95673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6</xdr:row>
          <xdr:rowOff>219075</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1E1E1E"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1E1E1E"/>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4"/>
  <sheetViews>
    <sheetView showGridLines="0" tabSelected="1" zoomScale="125" zoomScaleNormal="125" workbookViewId="0">
      <pane ySplit="7" topLeftCell="A8" activePane="bottomLeft" state="frozen"/>
      <selection pane="bottomLeft" activeCell="E24" sqref="E24"/>
    </sheetView>
  </sheetViews>
  <sheetFormatPr defaultColWidth="9.140625" defaultRowHeight="12.75" x14ac:dyDescent="0.2"/>
  <cols>
    <col min="1" max="1" width="6.85546875" style="5" customWidth="1"/>
    <col min="2" max="2" width="27.85546875" style="1" customWidth="1"/>
    <col min="3" max="3" width="22.14062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8.25" customHeight="1" x14ac:dyDescent="0.2">
      <c r="A1" s="121" t="s">
        <v>135</v>
      </c>
      <c r="B1" s="46"/>
      <c r="C1" s="46"/>
      <c r="D1" s="46"/>
      <c r="E1" s="46"/>
      <c r="F1" s="46"/>
      <c r="I1" s="127"/>
      <c r="K1" s="159" t="s">
        <v>76</v>
      </c>
      <c r="L1" s="159"/>
      <c r="M1" s="159"/>
      <c r="N1" s="159"/>
      <c r="O1" s="159"/>
      <c r="P1" s="159"/>
      <c r="Q1" s="159"/>
      <c r="R1" s="159"/>
      <c r="S1" s="159"/>
      <c r="T1" s="159"/>
      <c r="U1" s="159"/>
      <c r="V1" s="159"/>
      <c r="W1" s="159"/>
      <c r="X1" s="159"/>
      <c r="Y1" s="159"/>
      <c r="Z1" s="159"/>
      <c r="AA1" s="159"/>
      <c r="AB1" s="159"/>
      <c r="AC1" s="159"/>
      <c r="AD1" s="159"/>
      <c r="AE1" s="159"/>
    </row>
    <row r="2" spans="1:66" ht="18" hidden="1" customHeight="1" x14ac:dyDescent="0.2">
      <c r="A2" s="51" t="s">
        <v>0</v>
      </c>
      <c r="B2" s="22"/>
      <c r="C2" s="22"/>
      <c r="D2" s="33"/>
      <c r="E2" s="155"/>
      <c r="F2" s="155"/>
      <c r="H2" s="2"/>
    </row>
    <row r="3" spans="1:66" ht="19.5" hidden="1" customHeight="1"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hidden="1" customHeight="1" x14ac:dyDescent="0.2">
      <c r="A4" s="106"/>
      <c r="B4" s="110" t="s">
        <v>74</v>
      </c>
      <c r="C4" s="164">
        <v>43129</v>
      </c>
      <c r="D4" s="164"/>
      <c r="E4" s="164"/>
      <c r="F4" s="107"/>
      <c r="G4" s="110" t="s">
        <v>73</v>
      </c>
      <c r="H4" s="125">
        <v>1</v>
      </c>
      <c r="I4" s="108"/>
      <c r="J4" s="49"/>
      <c r="K4" s="161" t="str">
        <f>"Week "&amp;(K6-($C$4-WEEKDAY($C$4,1)+2))/7+1</f>
        <v>Week 1</v>
      </c>
      <c r="L4" s="162"/>
      <c r="M4" s="162"/>
      <c r="N4" s="162"/>
      <c r="O4" s="162"/>
      <c r="P4" s="162"/>
      <c r="Q4" s="163"/>
      <c r="R4" s="161" t="str">
        <f>"Week "&amp;(R6-($C$4-WEEKDAY($C$4,1)+2))/7+1</f>
        <v>Week 2</v>
      </c>
      <c r="S4" s="162"/>
      <c r="T4" s="162"/>
      <c r="U4" s="162"/>
      <c r="V4" s="162"/>
      <c r="W4" s="162"/>
      <c r="X4" s="163"/>
      <c r="Y4" s="161" t="str">
        <f>"Week "&amp;(Y6-($C$4-WEEKDAY($C$4,1)+2))/7+1</f>
        <v>Week 3</v>
      </c>
      <c r="Z4" s="162"/>
      <c r="AA4" s="162"/>
      <c r="AB4" s="162"/>
      <c r="AC4" s="162"/>
      <c r="AD4" s="162"/>
      <c r="AE4" s="163"/>
      <c r="AF4" s="161" t="str">
        <f>"Week "&amp;(AF6-($C$4-WEEKDAY($C$4,1)+2))/7+1</f>
        <v>Week 4</v>
      </c>
      <c r="AG4" s="162"/>
      <c r="AH4" s="162"/>
      <c r="AI4" s="162"/>
      <c r="AJ4" s="162"/>
      <c r="AK4" s="162"/>
      <c r="AL4" s="163"/>
      <c r="AM4" s="161" t="str">
        <f>"Week "&amp;(AM6-($C$4-WEEKDAY($C$4,1)+2))/7+1</f>
        <v>Week 5</v>
      </c>
      <c r="AN4" s="162"/>
      <c r="AO4" s="162"/>
      <c r="AP4" s="162"/>
      <c r="AQ4" s="162"/>
      <c r="AR4" s="162"/>
      <c r="AS4" s="163"/>
      <c r="AT4" s="161" t="str">
        <f>"Week "&amp;(AT6-($C$4-WEEKDAY($C$4,1)+2))/7+1</f>
        <v>Week 6</v>
      </c>
      <c r="AU4" s="162"/>
      <c r="AV4" s="162"/>
      <c r="AW4" s="162"/>
      <c r="AX4" s="162"/>
      <c r="AY4" s="162"/>
      <c r="AZ4" s="163"/>
      <c r="BA4" s="161" t="str">
        <f>"Week "&amp;(BA6-($C$4-WEEKDAY($C$4,1)+2))/7+1</f>
        <v>Week 7</v>
      </c>
      <c r="BB4" s="162"/>
      <c r="BC4" s="162"/>
      <c r="BD4" s="162"/>
      <c r="BE4" s="162"/>
      <c r="BF4" s="162"/>
      <c r="BG4" s="163"/>
      <c r="BH4" s="161" t="str">
        <f>"Week "&amp;(BH6-($C$4-WEEKDAY($C$4,1)+2))/7+1</f>
        <v>Week 8</v>
      </c>
      <c r="BI4" s="162"/>
      <c r="BJ4" s="162"/>
      <c r="BK4" s="162"/>
      <c r="BL4" s="162"/>
      <c r="BM4" s="162"/>
      <c r="BN4" s="163"/>
    </row>
    <row r="5" spans="1:66" ht="17.25" hidden="1" customHeight="1" x14ac:dyDescent="0.2">
      <c r="A5" s="106"/>
      <c r="B5" s="110" t="s">
        <v>75</v>
      </c>
      <c r="C5" s="160"/>
      <c r="D5" s="160"/>
      <c r="E5" s="160"/>
      <c r="F5" s="109"/>
      <c r="G5" s="109"/>
      <c r="H5" s="109"/>
      <c r="I5" s="109"/>
      <c r="J5" s="49"/>
      <c r="K5" s="165">
        <f>K6</f>
        <v>43129</v>
      </c>
      <c r="L5" s="166"/>
      <c r="M5" s="166"/>
      <c r="N5" s="166"/>
      <c r="O5" s="166"/>
      <c r="P5" s="166"/>
      <c r="Q5" s="167"/>
      <c r="R5" s="165">
        <f>R6</f>
        <v>43136</v>
      </c>
      <c r="S5" s="166"/>
      <c r="T5" s="166"/>
      <c r="U5" s="166"/>
      <c r="V5" s="166"/>
      <c r="W5" s="166"/>
      <c r="X5" s="167"/>
      <c r="Y5" s="165">
        <f>Y6</f>
        <v>43143</v>
      </c>
      <c r="Z5" s="166"/>
      <c r="AA5" s="166"/>
      <c r="AB5" s="166"/>
      <c r="AC5" s="166"/>
      <c r="AD5" s="166"/>
      <c r="AE5" s="167"/>
      <c r="AF5" s="165">
        <f>AF6</f>
        <v>43150</v>
      </c>
      <c r="AG5" s="166"/>
      <c r="AH5" s="166"/>
      <c r="AI5" s="166"/>
      <c r="AJ5" s="166"/>
      <c r="AK5" s="166"/>
      <c r="AL5" s="167"/>
      <c r="AM5" s="165">
        <f>AM6</f>
        <v>43157</v>
      </c>
      <c r="AN5" s="166"/>
      <c r="AO5" s="166"/>
      <c r="AP5" s="166"/>
      <c r="AQ5" s="166"/>
      <c r="AR5" s="166"/>
      <c r="AS5" s="167"/>
      <c r="AT5" s="165">
        <f>AT6</f>
        <v>43164</v>
      </c>
      <c r="AU5" s="166"/>
      <c r="AV5" s="166"/>
      <c r="AW5" s="166"/>
      <c r="AX5" s="166"/>
      <c r="AY5" s="166"/>
      <c r="AZ5" s="167"/>
      <c r="BA5" s="165">
        <f>BA6</f>
        <v>43171</v>
      </c>
      <c r="BB5" s="166"/>
      <c r="BC5" s="166"/>
      <c r="BD5" s="166"/>
      <c r="BE5" s="166"/>
      <c r="BF5" s="166"/>
      <c r="BG5" s="167"/>
      <c r="BH5" s="165">
        <f>BH6</f>
        <v>43178</v>
      </c>
      <c r="BI5" s="166"/>
      <c r="BJ5" s="166"/>
      <c r="BK5" s="166"/>
      <c r="BL5" s="166"/>
      <c r="BM5" s="166"/>
      <c r="BN5" s="167"/>
    </row>
    <row r="6" spans="1:66" hidden="1" x14ac:dyDescent="0.2">
      <c r="A6" s="48"/>
      <c r="B6" s="49"/>
      <c r="C6" s="49"/>
      <c r="D6" s="50"/>
      <c r="E6" s="49"/>
      <c r="F6" s="49"/>
      <c r="G6" s="49"/>
      <c r="H6" s="49"/>
      <c r="I6" s="49"/>
      <c r="J6" s="49"/>
      <c r="K6" s="88">
        <f>C4-WEEKDAY(C4,1)+2+7*(H4-1)</f>
        <v>43129</v>
      </c>
      <c r="L6" s="79">
        <f t="shared" ref="L6:AQ6" si="0">K6+1</f>
        <v>43130</v>
      </c>
      <c r="M6" s="79">
        <f t="shared" si="0"/>
        <v>43131</v>
      </c>
      <c r="N6" s="79">
        <f t="shared" si="0"/>
        <v>43132</v>
      </c>
      <c r="O6" s="79">
        <f t="shared" si="0"/>
        <v>43133</v>
      </c>
      <c r="P6" s="79">
        <f t="shared" si="0"/>
        <v>43134</v>
      </c>
      <c r="Q6" s="89">
        <f t="shared" si="0"/>
        <v>43135</v>
      </c>
      <c r="R6" s="88">
        <f t="shared" si="0"/>
        <v>43136</v>
      </c>
      <c r="S6" s="79">
        <f t="shared" si="0"/>
        <v>43137</v>
      </c>
      <c r="T6" s="79">
        <f t="shared" si="0"/>
        <v>43138</v>
      </c>
      <c r="U6" s="79">
        <f t="shared" si="0"/>
        <v>43139</v>
      </c>
      <c r="V6" s="79">
        <f t="shared" si="0"/>
        <v>43140</v>
      </c>
      <c r="W6" s="79">
        <f t="shared" si="0"/>
        <v>43141</v>
      </c>
      <c r="X6" s="89">
        <f t="shared" si="0"/>
        <v>43142</v>
      </c>
      <c r="Y6" s="88">
        <f t="shared" si="0"/>
        <v>43143</v>
      </c>
      <c r="Z6" s="79">
        <f t="shared" si="0"/>
        <v>43144</v>
      </c>
      <c r="AA6" s="79">
        <f t="shared" si="0"/>
        <v>43145</v>
      </c>
      <c r="AB6" s="79">
        <f t="shared" si="0"/>
        <v>43146</v>
      </c>
      <c r="AC6" s="79">
        <f t="shared" si="0"/>
        <v>43147</v>
      </c>
      <c r="AD6" s="79">
        <f t="shared" si="0"/>
        <v>43148</v>
      </c>
      <c r="AE6" s="89">
        <f t="shared" si="0"/>
        <v>43149</v>
      </c>
      <c r="AF6" s="88">
        <f t="shared" si="0"/>
        <v>43150</v>
      </c>
      <c r="AG6" s="79">
        <f t="shared" si="0"/>
        <v>43151</v>
      </c>
      <c r="AH6" s="79">
        <f t="shared" si="0"/>
        <v>43152</v>
      </c>
      <c r="AI6" s="79">
        <f t="shared" si="0"/>
        <v>43153</v>
      </c>
      <c r="AJ6" s="79">
        <f t="shared" si="0"/>
        <v>43154</v>
      </c>
      <c r="AK6" s="79">
        <f t="shared" si="0"/>
        <v>43155</v>
      </c>
      <c r="AL6" s="89">
        <f t="shared" si="0"/>
        <v>43156</v>
      </c>
      <c r="AM6" s="88">
        <f t="shared" si="0"/>
        <v>43157</v>
      </c>
      <c r="AN6" s="79">
        <f t="shared" si="0"/>
        <v>43158</v>
      </c>
      <c r="AO6" s="79">
        <f t="shared" si="0"/>
        <v>43159</v>
      </c>
      <c r="AP6" s="79">
        <f t="shared" si="0"/>
        <v>43160</v>
      </c>
      <c r="AQ6" s="79">
        <f t="shared" si="0"/>
        <v>43161</v>
      </c>
      <c r="AR6" s="79">
        <f t="shared" ref="AR6:BN6" si="1">AQ6+1</f>
        <v>43162</v>
      </c>
      <c r="AS6" s="89">
        <f t="shared" si="1"/>
        <v>43163</v>
      </c>
      <c r="AT6" s="88">
        <f t="shared" si="1"/>
        <v>43164</v>
      </c>
      <c r="AU6" s="79">
        <f t="shared" si="1"/>
        <v>43165</v>
      </c>
      <c r="AV6" s="79">
        <f t="shared" si="1"/>
        <v>43166</v>
      </c>
      <c r="AW6" s="79">
        <f t="shared" si="1"/>
        <v>43167</v>
      </c>
      <c r="AX6" s="79">
        <f t="shared" si="1"/>
        <v>43168</v>
      </c>
      <c r="AY6" s="79">
        <f t="shared" si="1"/>
        <v>43169</v>
      </c>
      <c r="AZ6" s="89">
        <f t="shared" si="1"/>
        <v>43170</v>
      </c>
      <c r="BA6" s="88">
        <f t="shared" si="1"/>
        <v>43171</v>
      </c>
      <c r="BB6" s="79">
        <f t="shared" si="1"/>
        <v>43172</v>
      </c>
      <c r="BC6" s="79">
        <f t="shared" si="1"/>
        <v>43173</v>
      </c>
      <c r="BD6" s="79">
        <f t="shared" si="1"/>
        <v>43174</v>
      </c>
      <c r="BE6" s="79">
        <f t="shared" si="1"/>
        <v>43175</v>
      </c>
      <c r="BF6" s="79">
        <f t="shared" si="1"/>
        <v>43176</v>
      </c>
      <c r="BG6" s="89">
        <f t="shared" si="1"/>
        <v>43177</v>
      </c>
      <c r="BH6" s="88">
        <f t="shared" si="1"/>
        <v>43178</v>
      </c>
      <c r="BI6" s="79">
        <f t="shared" si="1"/>
        <v>43179</v>
      </c>
      <c r="BJ6" s="79">
        <f t="shared" si="1"/>
        <v>43180</v>
      </c>
      <c r="BK6" s="79">
        <f t="shared" si="1"/>
        <v>43181</v>
      </c>
      <c r="BL6" s="79">
        <f t="shared" si="1"/>
        <v>43182</v>
      </c>
      <c r="BM6" s="79">
        <f t="shared" si="1"/>
        <v>43183</v>
      </c>
      <c r="BN6" s="89">
        <f t="shared" si="1"/>
        <v>43184</v>
      </c>
    </row>
    <row r="7" spans="1:66" s="120" customFormat="1" ht="34.5" customHeight="1" thickBot="1" x14ac:dyDescent="0.25">
      <c r="A7" s="112" t="s">
        <v>1</v>
      </c>
      <c r="B7" s="113" t="s">
        <v>65</v>
      </c>
      <c r="C7" s="114" t="s">
        <v>66</v>
      </c>
      <c r="D7" s="115" t="s">
        <v>72</v>
      </c>
      <c r="E7" s="116" t="s">
        <v>67</v>
      </c>
      <c r="F7" s="116" t="s">
        <v>68</v>
      </c>
      <c r="G7" s="114" t="s">
        <v>69</v>
      </c>
      <c r="H7" s="114" t="s">
        <v>70</v>
      </c>
      <c r="I7" s="114" t="s">
        <v>71</v>
      </c>
      <c r="J7" s="114"/>
      <c r="K7" s="117" t="str">
        <f t="shared" ref="K7:AP7" si="2">CHOOSE(WEEKDAY(K6,1),"S","M","T","W","T","F","S")</f>
        <v>M</v>
      </c>
      <c r="L7" s="118" t="str">
        <f t="shared" si="2"/>
        <v>T</v>
      </c>
      <c r="M7" s="118" t="str">
        <f t="shared" si="2"/>
        <v>W</v>
      </c>
      <c r="N7" s="118" t="str">
        <f t="shared" si="2"/>
        <v>T</v>
      </c>
      <c r="O7" s="118" t="str">
        <f t="shared" si="2"/>
        <v>F</v>
      </c>
      <c r="P7" s="118" t="str">
        <f t="shared" si="2"/>
        <v>S</v>
      </c>
      <c r="Q7" s="119" t="str">
        <f t="shared" si="2"/>
        <v>S</v>
      </c>
      <c r="R7" s="117" t="str">
        <f t="shared" si="2"/>
        <v>M</v>
      </c>
      <c r="S7" s="118" t="str">
        <f t="shared" si="2"/>
        <v>T</v>
      </c>
      <c r="T7" s="118" t="str">
        <f t="shared" si="2"/>
        <v>W</v>
      </c>
      <c r="U7" s="118" t="str">
        <f t="shared" si="2"/>
        <v>T</v>
      </c>
      <c r="V7" s="118" t="str">
        <f t="shared" si="2"/>
        <v>F</v>
      </c>
      <c r="W7" s="118" t="str">
        <f t="shared" si="2"/>
        <v>S</v>
      </c>
      <c r="X7" s="119" t="str">
        <f t="shared" si="2"/>
        <v>S</v>
      </c>
      <c r="Y7" s="117" t="str">
        <f t="shared" si="2"/>
        <v>M</v>
      </c>
      <c r="Z7" s="118" t="str">
        <f t="shared" si="2"/>
        <v>T</v>
      </c>
      <c r="AA7" s="118" t="str">
        <f t="shared" si="2"/>
        <v>W</v>
      </c>
      <c r="AB7" s="118" t="str">
        <f t="shared" si="2"/>
        <v>T</v>
      </c>
      <c r="AC7" s="118" t="str">
        <f t="shared" si="2"/>
        <v>F</v>
      </c>
      <c r="AD7" s="118" t="str">
        <f t="shared" si="2"/>
        <v>S</v>
      </c>
      <c r="AE7" s="119" t="str">
        <f t="shared" si="2"/>
        <v>S</v>
      </c>
      <c r="AF7" s="117" t="str">
        <f t="shared" si="2"/>
        <v>M</v>
      </c>
      <c r="AG7" s="118" t="str">
        <f t="shared" si="2"/>
        <v>T</v>
      </c>
      <c r="AH7" s="118" t="str">
        <f t="shared" si="2"/>
        <v>W</v>
      </c>
      <c r="AI7" s="118" t="str">
        <f t="shared" si="2"/>
        <v>T</v>
      </c>
      <c r="AJ7" s="118" t="str">
        <f t="shared" si="2"/>
        <v>F</v>
      </c>
      <c r="AK7" s="118" t="str">
        <f t="shared" si="2"/>
        <v>S</v>
      </c>
      <c r="AL7" s="119" t="str">
        <f t="shared" si="2"/>
        <v>S</v>
      </c>
      <c r="AM7" s="117" t="str">
        <f t="shared" si="2"/>
        <v>M</v>
      </c>
      <c r="AN7" s="118" t="str">
        <f t="shared" si="2"/>
        <v>T</v>
      </c>
      <c r="AO7" s="118" t="str">
        <f t="shared" si="2"/>
        <v>W</v>
      </c>
      <c r="AP7" s="118" t="str">
        <f t="shared" si="2"/>
        <v>T</v>
      </c>
      <c r="AQ7" s="118" t="str">
        <f t="shared" ref="AQ7:BN7" si="3">CHOOSE(WEEKDAY(AQ6,1),"S","M","T","W","T","F","S")</f>
        <v>F</v>
      </c>
      <c r="AR7" s="118" t="str">
        <f t="shared" si="3"/>
        <v>S</v>
      </c>
      <c r="AS7" s="119" t="str">
        <f t="shared" si="3"/>
        <v>S</v>
      </c>
      <c r="AT7" s="117" t="str">
        <f t="shared" si="3"/>
        <v>M</v>
      </c>
      <c r="AU7" s="118" t="str">
        <f t="shared" si="3"/>
        <v>T</v>
      </c>
      <c r="AV7" s="118" t="str">
        <f t="shared" si="3"/>
        <v>W</v>
      </c>
      <c r="AW7" s="118" t="str">
        <f t="shared" si="3"/>
        <v>T</v>
      </c>
      <c r="AX7" s="118" t="str">
        <f t="shared" si="3"/>
        <v>F</v>
      </c>
      <c r="AY7" s="118" t="str">
        <f t="shared" si="3"/>
        <v>S</v>
      </c>
      <c r="AZ7" s="119" t="str">
        <f t="shared" si="3"/>
        <v>S</v>
      </c>
      <c r="BA7" s="117" t="str">
        <f t="shared" si="3"/>
        <v>M</v>
      </c>
      <c r="BB7" s="118" t="str">
        <f t="shared" si="3"/>
        <v>T</v>
      </c>
      <c r="BC7" s="118" t="str">
        <f t="shared" si="3"/>
        <v>W</v>
      </c>
      <c r="BD7" s="118" t="str">
        <f t="shared" si="3"/>
        <v>T</v>
      </c>
      <c r="BE7" s="118" t="str">
        <f t="shared" si="3"/>
        <v>F</v>
      </c>
      <c r="BF7" s="118" t="str">
        <f t="shared" si="3"/>
        <v>S</v>
      </c>
      <c r="BG7" s="119" t="str">
        <f t="shared" si="3"/>
        <v>S</v>
      </c>
      <c r="BH7" s="117" t="str">
        <f t="shared" si="3"/>
        <v>M</v>
      </c>
      <c r="BI7" s="118" t="str">
        <f t="shared" si="3"/>
        <v>T</v>
      </c>
      <c r="BJ7" s="118" t="str">
        <f t="shared" si="3"/>
        <v>W</v>
      </c>
      <c r="BK7" s="118" t="str">
        <f t="shared" si="3"/>
        <v>T</v>
      </c>
      <c r="BL7" s="118" t="str">
        <f t="shared" si="3"/>
        <v>F</v>
      </c>
      <c r="BM7" s="118" t="str">
        <f t="shared" si="3"/>
        <v>S</v>
      </c>
      <c r="BN7" s="119" t="str">
        <f t="shared" si="3"/>
        <v>S</v>
      </c>
    </row>
    <row r="8" spans="1:66" s="54" customFormat="1" ht="18" x14ac:dyDescent="0.2">
      <c r="A8" s="80" t="str">
        <f>IF(ISERROR(VALUE(SUBSTITUTE(prevWBS,".",""))),"1",IF(ISERROR(FIND("`",SUBSTITUTE(prevWBS,".","`",1))),TEXT(VALUE(prevWBS)+1,"#"),TEXT(VALUE(LEFT(prevWBS,FIND("`",SUBSTITUTE(prevWBS,".","`",1))-1))+1,"#")))</f>
        <v>1</v>
      </c>
      <c r="B8" s="81" t="s">
        <v>136</v>
      </c>
      <c r="C8" s="82" t="s">
        <v>137</v>
      </c>
      <c r="D8" s="83"/>
      <c r="E8" s="84"/>
      <c r="F8" s="111" t="str">
        <f>IF(ISBLANK(E8)," - ",IF(G8=0,E8,E8+G8-1))</f>
        <v xml:space="preserve"> - </v>
      </c>
      <c r="G8" s="85"/>
      <c r="H8" s="86"/>
      <c r="I8" s="87" t="str">
        <f t="shared" ref="I8:I37" si="4">IF(OR(F8=0,E8=0)," - ",NETWORKDAYS(E8,F8))</f>
        <v xml:space="preserve"> - </v>
      </c>
      <c r="J8" s="90"/>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102"/>
      <c r="BI8" s="102"/>
      <c r="BJ8" s="102"/>
      <c r="BK8" s="102"/>
      <c r="BL8" s="102"/>
      <c r="BM8" s="102"/>
      <c r="BN8" s="102"/>
    </row>
    <row r="9" spans="1:66" s="60" customFormat="1" ht="18" x14ac:dyDescent="0.2">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2" t="s">
        <v>138</v>
      </c>
      <c r="D9" s="123"/>
      <c r="E9" s="96">
        <v>44355</v>
      </c>
      <c r="F9" s="97">
        <f>IF(ISBLANK(E9)," - ",IF(G9=0,E9,E9+G9-1))</f>
        <v>44361</v>
      </c>
      <c r="G9" s="61">
        <v>7</v>
      </c>
      <c r="H9" s="62">
        <v>1</v>
      </c>
      <c r="I9" s="63">
        <f t="shared" si="4"/>
        <v>5</v>
      </c>
      <c r="J9" s="91"/>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row>
    <row r="10" spans="1:66" s="60" customFormat="1" ht="24" x14ac:dyDescent="0.2">
      <c r="A10" s="59" t="str">
        <f t="shared" si="5"/>
        <v>1.2</v>
      </c>
      <c r="B10" s="122" t="s">
        <v>139</v>
      </c>
      <c r="D10" s="123"/>
      <c r="E10" s="96">
        <v>44357</v>
      </c>
      <c r="F10" s="97">
        <f t="shared" ref="F10:F35" si="6">IF(ISBLANK(E10)," - ",IF(G10=0,E10,E10+G10-1))</f>
        <v>44360</v>
      </c>
      <c r="G10" s="61">
        <v>4</v>
      </c>
      <c r="H10" s="62">
        <v>0.6</v>
      </c>
      <c r="I10" s="63">
        <f t="shared" si="4"/>
        <v>2</v>
      </c>
      <c r="J10" s="91"/>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row>
    <row r="11" spans="1:66" s="60" customFormat="1" ht="18" x14ac:dyDescent="0.2">
      <c r="A11" s="59" t="str">
        <f t="shared" si="5"/>
        <v>1.3</v>
      </c>
      <c r="B11" s="122" t="s">
        <v>140</v>
      </c>
      <c r="D11" s="123"/>
      <c r="E11" s="96">
        <v>44361</v>
      </c>
      <c r="F11" s="97">
        <f t="shared" si="6"/>
        <v>44365</v>
      </c>
      <c r="G11" s="61">
        <v>5</v>
      </c>
      <c r="H11" s="62">
        <v>0</v>
      </c>
      <c r="I11" s="63">
        <f t="shared" si="4"/>
        <v>5</v>
      </c>
      <c r="J11" s="91"/>
      <c r="K11" s="103"/>
      <c r="L11" s="103"/>
      <c r="M11" s="104"/>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row>
    <row r="12" spans="1:66" s="60" customFormat="1" ht="18" hidden="1" x14ac:dyDescent="0.2">
      <c r="A12" s="59" t="str">
        <f t="shared" si="5"/>
        <v>1.4</v>
      </c>
      <c r="B12" s="122"/>
      <c r="D12" s="123"/>
      <c r="E12" s="96">
        <v>43132</v>
      </c>
      <c r="F12" s="97">
        <f t="shared" si="6"/>
        <v>43135</v>
      </c>
      <c r="G12" s="61">
        <v>4</v>
      </c>
      <c r="H12" s="62">
        <v>0.75</v>
      </c>
      <c r="I12" s="63">
        <f t="shared" si="4"/>
        <v>2</v>
      </c>
      <c r="J12" s="91"/>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row>
    <row r="13" spans="1:66" s="60" customFormat="1" ht="18" hidden="1"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4"/>
      <c r="D13" s="123"/>
      <c r="E13" s="96">
        <v>43133</v>
      </c>
      <c r="F13" s="97">
        <f t="shared" si="6"/>
        <v>43134</v>
      </c>
      <c r="G13" s="61">
        <v>2</v>
      </c>
      <c r="H13" s="62">
        <v>0.5</v>
      </c>
      <c r="I13" s="63">
        <f t="shared" si="4"/>
        <v>1</v>
      </c>
      <c r="J13" s="91"/>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row>
    <row r="14" spans="1:66" s="60" customFormat="1" ht="18" hidden="1" x14ac:dyDescent="0.2">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4"/>
      <c r="D14" s="123"/>
      <c r="E14" s="96">
        <v>43135</v>
      </c>
      <c r="F14" s="97">
        <f t="shared" si="6"/>
        <v>43137</v>
      </c>
      <c r="G14" s="61">
        <v>3</v>
      </c>
      <c r="H14" s="62">
        <v>0.5</v>
      </c>
      <c r="I14" s="63">
        <f t="shared" si="4"/>
        <v>2</v>
      </c>
      <c r="J14" s="91"/>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row>
    <row r="15" spans="1:66" s="60" customFormat="1" ht="18" hidden="1" x14ac:dyDescent="0.2">
      <c r="A15" s="59" t="str">
        <f t="shared" si="5"/>
        <v>1.5</v>
      </c>
      <c r="B15" s="122"/>
      <c r="D15" s="123"/>
      <c r="E15" s="96">
        <v>43136</v>
      </c>
      <c r="F15" s="97">
        <f t="shared" si="6"/>
        <v>43140</v>
      </c>
      <c r="G15" s="61">
        <v>5</v>
      </c>
      <c r="H15" s="62">
        <v>0</v>
      </c>
      <c r="I15" s="63">
        <f t="shared" si="4"/>
        <v>5</v>
      </c>
      <c r="J15" s="91"/>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03"/>
      <c r="BK15" s="103"/>
      <c r="BL15" s="103"/>
      <c r="BM15" s="103"/>
      <c r="BN15" s="103"/>
    </row>
    <row r="16" spans="1:66" s="60" customFormat="1" ht="18" hidden="1" x14ac:dyDescent="0.2">
      <c r="A16" s="59" t="str">
        <f t="shared" si="5"/>
        <v>1.6</v>
      </c>
      <c r="B16" s="122"/>
      <c r="D16" s="123"/>
      <c r="E16" s="96">
        <v>43134</v>
      </c>
      <c r="F16" s="97">
        <f t="shared" si="6"/>
        <v>43140</v>
      </c>
      <c r="G16" s="61">
        <v>7</v>
      </c>
      <c r="H16" s="62">
        <v>0</v>
      </c>
      <c r="I16" s="63">
        <f t="shared" si="4"/>
        <v>5</v>
      </c>
      <c r="J16" s="91"/>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3"/>
      <c r="BK16" s="103"/>
      <c r="BL16" s="103"/>
      <c r="BM16" s="103"/>
      <c r="BN16" s="103"/>
    </row>
    <row r="17" spans="1:66" s="60" customFormat="1" ht="18" hidden="1" x14ac:dyDescent="0.2">
      <c r="A17" s="59" t="str">
        <f t="shared" si="5"/>
        <v>1.7</v>
      </c>
      <c r="B17" s="122"/>
      <c r="D17" s="123"/>
      <c r="E17" s="96">
        <v>43141</v>
      </c>
      <c r="F17" s="97">
        <f t="shared" si="6"/>
        <v>43147</v>
      </c>
      <c r="G17" s="61">
        <v>7</v>
      </c>
      <c r="H17" s="62">
        <v>0</v>
      </c>
      <c r="I17" s="63">
        <f t="shared" si="4"/>
        <v>5</v>
      </c>
      <c r="J17" s="91"/>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03"/>
      <c r="BE17" s="103"/>
      <c r="BF17" s="103"/>
      <c r="BG17" s="103"/>
      <c r="BH17" s="103"/>
      <c r="BI17" s="103"/>
      <c r="BJ17" s="103"/>
      <c r="BK17" s="103"/>
      <c r="BL17" s="103"/>
      <c r="BM17" s="103"/>
      <c r="BN17" s="103"/>
    </row>
    <row r="18" spans="1:66" s="54" customFormat="1" ht="18" x14ac:dyDescent="0.2">
      <c r="A18" s="52" t="str">
        <f>IF(ISERROR(VALUE(SUBSTITUTE(prevWBS,".",""))),"1",IF(ISERROR(FIND("`",SUBSTITUTE(prevWBS,".","`",1))),TEXT(VALUE(prevWBS)+1,"#"),TEXT(VALUE(LEFT(prevWBS,FIND("`",SUBSTITUTE(prevWBS,".","`",1))-1))+1,"#")))</f>
        <v>2</v>
      </c>
      <c r="B18" s="53" t="s">
        <v>141</v>
      </c>
      <c r="C18" s="54" t="s">
        <v>142</v>
      </c>
      <c r="D18" s="55"/>
      <c r="E18" s="98"/>
      <c r="F18" s="98" t="str">
        <f t="shared" si="6"/>
        <v xml:space="preserve"> - </v>
      </c>
      <c r="G18" s="56"/>
      <c r="H18" s="57"/>
      <c r="I18" s="58" t="str">
        <f t="shared" si="4"/>
        <v xml:space="preserve"> - </v>
      </c>
      <c r="J18" s="92"/>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row>
    <row r="19" spans="1:66" s="60" customFormat="1" ht="24"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2" t="s">
        <v>143</v>
      </c>
      <c r="D19" s="123"/>
      <c r="E19" s="96">
        <v>44366</v>
      </c>
      <c r="F19" s="97">
        <f t="shared" si="6"/>
        <v>44369</v>
      </c>
      <c r="G19" s="61">
        <v>4</v>
      </c>
      <c r="H19" s="62">
        <v>0</v>
      </c>
      <c r="I19" s="63">
        <f t="shared" si="4"/>
        <v>2</v>
      </c>
      <c r="J19" s="91"/>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03"/>
      <c r="BC19" s="103"/>
      <c r="BD19" s="103"/>
      <c r="BE19" s="103"/>
      <c r="BF19" s="103"/>
      <c r="BG19" s="103"/>
      <c r="BH19" s="103"/>
      <c r="BI19" s="103"/>
      <c r="BJ19" s="103"/>
      <c r="BK19" s="103"/>
      <c r="BL19" s="103"/>
      <c r="BM19" s="103"/>
      <c r="BN19" s="103"/>
    </row>
    <row r="20" spans="1:66" s="60" customFormat="1" ht="24"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2" t="s">
        <v>144</v>
      </c>
      <c r="D20" s="123"/>
      <c r="E20" s="96">
        <v>44370</v>
      </c>
      <c r="F20" s="97">
        <f t="shared" si="6"/>
        <v>44372</v>
      </c>
      <c r="G20" s="61">
        <v>3</v>
      </c>
      <c r="H20" s="62">
        <v>0</v>
      </c>
      <c r="I20" s="63">
        <f t="shared" si="4"/>
        <v>3</v>
      </c>
      <c r="J20" s="91"/>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3"/>
      <c r="BJ20" s="103"/>
      <c r="BK20" s="103"/>
      <c r="BL20" s="103"/>
      <c r="BM20" s="103"/>
      <c r="BN20" s="103"/>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2" t="s">
        <v>145</v>
      </c>
      <c r="D21" s="123"/>
      <c r="E21" s="96">
        <v>44373</v>
      </c>
      <c r="F21" s="97">
        <f t="shared" si="6"/>
        <v>44375</v>
      </c>
      <c r="G21" s="61">
        <v>3</v>
      </c>
      <c r="H21" s="62">
        <v>0</v>
      </c>
      <c r="I21" s="63">
        <f t="shared" si="4"/>
        <v>1</v>
      </c>
      <c r="J21" s="91"/>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3"/>
      <c r="BJ21" s="103"/>
      <c r="BK21" s="103"/>
      <c r="BL21" s="103"/>
      <c r="BM21" s="103"/>
      <c r="BN21" s="103"/>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2" t="s">
        <v>146</v>
      </c>
      <c r="D22" s="123"/>
      <c r="E22" s="96">
        <v>44375</v>
      </c>
      <c r="F22" s="97">
        <f t="shared" si="6"/>
        <v>44377</v>
      </c>
      <c r="G22" s="61">
        <v>3</v>
      </c>
      <c r="H22" s="62">
        <v>0</v>
      </c>
      <c r="I22" s="63">
        <f t="shared" si="4"/>
        <v>3</v>
      </c>
      <c r="J22" s="91"/>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103"/>
      <c r="BL22" s="103"/>
      <c r="BM22" s="103"/>
      <c r="BN22" s="103"/>
    </row>
    <row r="23" spans="1:66" s="60" customFormat="1" ht="18"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2" t="s">
        <v>147</v>
      </c>
      <c r="D23" s="123"/>
      <c r="E23" s="96">
        <v>44378</v>
      </c>
      <c r="F23" s="97">
        <f t="shared" si="6"/>
        <v>44382</v>
      </c>
      <c r="G23" s="61">
        <v>5</v>
      </c>
      <c r="H23" s="62">
        <v>0</v>
      </c>
      <c r="I23" s="63">
        <f t="shared" si="4"/>
        <v>3</v>
      </c>
      <c r="J23" s="91"/>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3"/>
      <c r="BL23" s="103"/>
      <c r="BM23" s="103"/>
      <c r="BN23" s="103"/>
    </row>
    <row r="24" spans="1:66" s="54" customFormat="1" ht="18" x14ac:dyDescent="0.2">
      <c r="A24" s="52" t="str">
        <f>IF(ISERROR(VALUE(SUBSTITUTE(prevWBS,".",""))),"1",IF(ISERROR(FIND("`",SUBSTITUTE(prevWBS,".","`",1))),TEXT(VALUE(prevWBS)+1,"#"),TEXT(VALUE(LEFT(prevWBS,FIND("`",SUBSTITUTE(prevWBS,".","`",1))-1))+1,"#")))</f>
        <v>3</v>
      </c>
      <c r="B24" s="53" t="s">
        <v>148</v>
      </c>
      <c r="C24" s="54" t="s">
        <v>149</v>
      </c>
      <c r="D24" s="55"/>
      <c r="E24" s="98"/>
      <c r="F24" s="98" t="str">
        <f t="shared" si="6"/>
        <v xml:space="preserve"> - </v>
      </c>
      <c r="G24" s="56"/>
      <c r="H24" s="57"/>
      <c r="I24" s="58" t="str">
        <f t="shared" si="4"/>
        <v xml:space="preserve"> - </v>
      </c>
      <c r="J24" s="92"/>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105"/>
      <c r="AU24" s="105"/>
      <c r="AV24" s="105"/>
      <c r="AW24" s="105"/>
      <c r="AX24" s="105"/>
      <c r="AY24" s="105"/>
      <c r="AZ24" s="105"/>
      <c r="BA24" s="105"/>
      <c r="BB24" s="105"/>
      <c r="BC24" s="105"/>
      <c r="BD24" s="105"/>
      <c r="BE24" s="105"/>
      <c r="BF24" s="105"/>
      <c r="BG24" s="105"/>
      <c r="BH24" s="105"/>
      <c r="BI24" s="105"/>
      <c r="BJ24" s="105"/>
      <c r="BK24" s="105"/>
      <c r="BL24" s="105"/>
      <c r="BM24" s="105"/>
      <c r="BN24" s="105"/>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2" t="s">
        <v>150</v>
      </c>
      <c r="D25" s="123"/>
      <c r="E25" s="96">
        <v>43141</v>
      </c>
      <c r="F25" s="97">
        <f t="shared" si="6"/>
        <v>43144</v>
      </c>
      <c r="G25" s="61">
        <v>4</v>
      </c>
      <c r="H25" s="62">
        <v>0</v>
      </c>
      <c r="I25" s="63">
        <f t="shared" si="4"/>
        <v>2</v>
      </c>
      <c r="J25" s="91"/>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3"/>
      <c r="BK25" s="103"/>
      <c r="BL25" s="103"/>
      <c r="BM25" s="103"/>
      <c r="BN25" s="103"/>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2" t="s">
        <v>151</v>
      </c>
      <c r="D26" s="123"/>
      <c r="E26" s="96">
        <v>43145</v>
      </c>
      <c r="F26" s="97">
        <f t="shared" si="6"/>
        <v>43147</v>
      </c>
      <c r="G26" s="61">
        <v>3</v>
      </c>
      <c r="H26" s="62">
        <v>0</v>
      </c>
      <c r="I26" s="63">
        <f t="shared" si="4"/>
        <v>3</v>
      </c>
      <c r="J26" s="91"/>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3"/>
      <c r="BJ26" s="103"/>
      <c r="BK26" s="103"/>
      <c r="BL26" s="103"/>
      <c r="BM26" s="103"/>
      <c r="BN26" s="103"/>
    </row>
    <row r="27" spans="1:66" s="60" customFormat="1" ht="24"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2" t="s">
        <v>152</v>
      </c>
      <c r="D27" s="123"/>
      <c r="E27" s="96">
        <v>43145</v>
      </c>
      <c r="F27" s="97">
        <f t="shared" si="6"/>
        <v>43147</v>
      </c>
      <c r="G27" s="61">
        <v>3</v>
      </c>
      <c r="H27" s="62">
        <v>0</v>
      </c>
      <c r="I27" s="63">
        <f t="shared" si="4"/>
        <v>3</v>
      </c>
      <c r="J27" s="91"/>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3"/>
      <c r="BJ27" s="103"/>
      <c r="BK27" s="103"/>
      <c r="BL27" s="103"/>
      <c r="BM27" s="103"/>
      <c r="BN27" s="103"/>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2" t="s">
        <v>9</v>
      </c>
      <c r="D28" s="123"/>
      <c r="E28" s="96">
        <v>43148</v>
      </c>
      <c r="F28" s="97">
        <f t="shared" si="6"/>
        <v>43153</v>
      </c>
      <c r="G28" s="61">
        <v>6</v>
      </c>
      <c r="H28" s="62">
        <v>0</v>
      </c>
      <c r="I28" s="63">
        <f t="shared" si="4"/>
        <v>4</v>
      </c>
      <c r="J28" s="91"/>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3"/>
      <c r="BJ28" s="103"/>
      <c r="BK28" s="103"/>
      <c r="BL28" s="103"/>
      <c r="BM28" s="103"/>
      <c r="BN28" s="103"/>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2" t="s">
        <v>9</v>
      </c>
      <c r="D29" s="123"/>
      <c r="E29" s="96">
        <v>43154</v>
      </c>
      <c r="F29" s="97">
        <f t="shared" si="6"/>
        <v>43156</v>
      </c>
      <c r="G29" s="61">
        <v>3</v>
      </c>
      <c r="H29" s="62">
        <v>0</v>
      </c>
      <c r="I29" s="63">
        <f t="shared" si="4"/>
        <v>1</v>
      </c>
      <c r="J29" s="91"/>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103"/>
      <c r="BL29" s="103"/>
      <c r="BM29" s="103"/>
      <c r="BN29" s="103"/>
    </row>
    <row r="30" spans="1:66" s="54" customFormat="1" ht="18" x14ac:dyDescent="0.2">
      <c r="A30" s="52" t="str">
        <f>IF(ISERROR(VALUE(SUBSTITUTE(prevWBS,".",""))),"1",IF(ISERROR(FIND("`",SUBSTITUTE(prevWBS,".","`",1))),TEXT(VALUE(prevWBS)+1,"#"),TEXT(VALUE(LEFT(prevWBS,FIND("`",SUBSTITUTE(prevWBS,".","`",1))-1))+1,"#")))</f>
        <v>4</v>
      </c>
      <c r="B30" s="53" t="s">
        <v>153</v>
      </c>
      <c r="C30" s="54" t="s">
        <v>149</v>
      </c>
      <c r="D30" s="55"/>
      <c r="E30" s="98"/>
      <c r="F30" s="98" t="str">
        <f t="shared" si="6"/>
        <v xml:space="preserve"> - </v>
      </c>
      <c r="G30" s="56"/>
      <c r="H30" s="57"/>
      <c r="I30" s="58" t="str">
        <f t="shared" si="4"/>
        <v xml:space="preserve"> - </v>
      </c>
      <c r="J30" s="92"/>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row>
    <row r="31" spans="1:66" s="60" customFormat="1" ht="24"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2" t="s">
        <v>154</v>
      </c>
      <c r="D31" s="123"/>
      <c r="E31" s="96">
        <v>43129</v>
      </c>
      <c r="F31" s="97">
        <f t="shared" si="6"/>
        <v>43129</v>
      </c>
      <c r="G31" s="61">
        <v>1</v>
      </c>
      <c r="H31" s="62">
        <v>0</v>
      </c>
      <c r="I31" s="63">
        <f t="shared" si="4"/>
        <v>1</v>
      </c>
      <c r="J31" s="91"/>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03"/>
      <c r="BK31" s="103"/>
      <c r="BL31" s="103"/>
      <c r="BM31" s="103"/>
      <c r="BN31" s="103"/>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2" t="s">
        <v>155</v>
      </c>
      <c r="D32" s="123"/>
      <c r="E32" s="96">
        <v>43130</v>
      </c>
      <c r="F32" s="97">
        <f t="shared" si="6"/>
        <v>43130</v>
      </c>
      <c r="G32" s="61">
        <v>1</v>
      </c>
      <c r="H32" s="62">
        <v>0</v>
      </c>
      <c r="I32" s="63">
        <f t="shared" si="4"/>
        <v>1</v>
      </c>
      <c r="J32" s="91"/>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2" t="s">
        <v>9</v>
      </c>
      <c r="D33" s="123"/>
      <c r="E33" s="96">
        <v>43131</v>
      </c>
      <c r="F33" s="97">
        <f t="shared" si="6"/>
        <v>43131</v>
      </c>
      <c r="G33" s="61">
        <v>1</v>
      </c>
      <c r="H33" s="62">
        <v>0</v>
      </c>
      <c r="I33" s="63">
        <f t="shared" si="4"/>
        <v>1</v>
      </c>
      <c r="J33" s="91"/>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03"/>
      <c r="BK33" s="103"/>
      <c r="BL33" s="103"/>
      <c r="BM33" s="103"/>
      <c r="BN33" s="103"/>
    </row>
    <row r="34" spans="1:66" s="60"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2" t="s">
        <v>9</v>
      </c>
      <c r="D34" s="123"/>
      <c r="E34" s="96">
        <v>43132</v>
      </c>
      <c r="F34" s="97">
        <f t="shared" si="6"/>
        <v>43132</v>
      </c>
      <c r="G34" s="61">
        <v>1</v>
      </c>
      <c r="H34" s="62">
        <v>0</v>
      </c>
      <c r="I34" s="63">
        <f t="shared" si="4"/>
        <v>1</v>
      </c>
      <c r="J34" s="91"/>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3"/>
      <c r="BK34" s="103"/>
      <c r="BL34" s="103"/>
      <c r="BM34" s="103"/>
      <c r="BN34" s="103"/>
    </row>
    <row r="35" spans="1:66" s="60" customFormat="1" ht="18"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2" t="s">
        <v>9</v>
      </c>
      <c r="D35" s="123"/>
      <c r="E35" s="96">
        <v>43133</v>
      </c>
      <c r="F35" s="97">
        <f t="shared" si="6"/>
        <v>43133</v>
      </c>
      <c r="G35" s="61">
        <v>1</v>
      </c>
      <c r="H35" s="62">
        <v>0</v>
      </c>
      <c r="I35" s="63">
        <f t="shared" si="4"/>
        <v>1</v>
      </c>
      <c r="J35" s="91"/>
      <c r="K35" s="103"/>
      <c r="L35" s="103"/>
      <c r="M35" s="103"/>
      <c r="N35" s="103"/>
      <c r="O35" s="103"/>
      <c r="P35" s="103"/>
      <c r="Q35" s="103"/>
      <c r="R35" s="103"/>
      <c r="S35" s="103"/>
      <c r="T35" s="103"/>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row>
    <row r="36" spans="1:66" s="68" customFormat="1" ht="18" x14ac:dyDescent="0.2">
      <c r="A36" s="59"/>
      <c r="B36" s="53" t="s">
        <v>156</v>
      </c>
      <c r="C36" s="54" t="s">
        <v>157</v>
      </c>
      <c r="D36" s="64"/>
      <c r="E36" s="99"/>
      <c r="F36" s="99"/>
      <c r="G36" s="65"/>
      <c r="H36" s="66"/>
      <c r="I36" s="67" t="str">
        <f t="shared" si="4"/>
        <v xml:space="preserve"> - </v>
      </c>
      <c r="J36" s="9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3"/>
      <c r="BK36" s="103"/>
      <c r="BL36" s="103"/>
      <c r="BM36" s="103"/>
      <c r="BN36" s="103"/>
    </row>
    <row r="37" spans="1:66" s="68" customFormat="1" ht="18" x14ac:dyDescent="0.2">
      <c r="A37" s="59"/>
      <c r="B37" s="122" t="s">
        <v>158</v>
      </c>
      <c r="C37" s="60"/>
      <c r="D37" s="64"/>
      <c r="E37" s="99"/>
      <c r="F37" s="99"/>
      <c r="G37" s="65"/>
      <c r="H37" s="66"/>
      <c r="I37" s="67" t="str">
        <f t="shared" si="4"/>
        <v xml:space="preserve"> - </v>
      </c>
      <c r="J37" s="93"/>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3"/>
      <c r="BJ37" s="103"/>
      <c r="BK37" s="103"/>
      <c r="BL37" s="103"/>
      <c r="BM37" s="103"/>
      <c r="BN37" s="103"/>
    </row>
    <row r="38" spans="1:66" s="72" customFormat="1" ht="18" x14ac:dyDescent="0.2">
      <c r="A38" s="69" t="s">
        <v>2</v>
      </c>
      <c r="B38" s="122" t="s">
        <v>145</v>
      </c>
      <c r="C38" s="60"/>
      <c r="D38" s="70"/>
      <c r="E38" s="100"/>
      <c r="F38" s="100"/>
      <c r="G38" s="71"/>
      <c r="H38" s="71"/>
      <c r="I38" s="71"/>
      <c r="J38" s="94"/>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03"/>
      <c r="BK38" s="103"/>
      <c r="BL38" s="103"/>
      <c r="BM38" s="103"/>
      <c r="BN38" s="103"/>
    </row>
    <row r="39" spans="1:66" s="68" customFormat="1" ht="18" x14ac:dyDescent="0.2">
      <c r="A39" s="73" t="s">
        <v>39</v>
      </c>
      <c r="B39" s="122" t="s">
        <v>159</v>
      </c>
      <c r="C39" s="60"/>
      <c r="D39" s="74"/>
      <c r="E39" s="101"/>
      <c r="F39" s="101"/>
      <c r="G39" s="74"/>
      <c r="H39" s="74"/>
      <c r="I39" s="74"/>
      <c r="J39" s="94"/>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c r="BA39" s="103"/>
      <c r="BB39" s="103"/>
      <c r="BC39" s="103"/>
      <c r="BD39" s="103"/>
      <c r="BE39" s="103"/>
      <c r="BF39" s="103"/>
      <c r="BG39" s="103"/>
      <c r="BH39" s="103"/>
      <c r="BI39" s="103"/>
      <c r="BJ39" s="103"/>
      <c r="BK39" s="103"/>
      <c r="BL39" s="103"/>
      <c r="BM39" s="103"/>
      <c r="BN39" s="103"/>
    </row>
    <row r="40" spans="1:66" s="68" customFormat="1" ht="18" x14ac:dyDescent="0.2">
      <c r="A40" s="126" t="str">
        <f>IF(ISERROR(VALUE(SUBSTITUTE(prevWBS,".",""))),"1",IF(ISERROR(FIND("`",SUBSTITUTE(prevWBS,".","`",1))),TEXT(VALUE(prevWBS)+1,"#"),TEXT(VALUE(LEFT(prevWBS,FIND("`",SUBSTITUTE(prevWBS,".","`",1))-1))+1,"#")))</f>
        <v>1</v>
      </c>
      <c r="B40" s="122" t="s">
        <v>160</v>
      </c>
      <c r="C40" s="60"/>
      <c r="D40" s="75"/>
      <c r="E40" s="96"/>
      <c r="F40" s="97" t="str">
        <f t="shared" ref="F40:F43" si="7">IF(ISBLANK(E40)," - ",IF(G40=0,E40,E40+G40-1))</f>
        <v xml:space="preserve"> - </v>
      </c>
      <c r="G40" s="61"/>
      <c r="H40" s="62"/>
      <c r="I40" s="76" t="str">
        <f>IF(OR(F40=0,E40=0)," - ",NETWORKDAYS(E40,F40))</f>
        <v xml:space="preserve"> - </v>
      </c>
      <c r="J40" s="95"/>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3"/>
      <c r="BL40" s="103"/>
      <c r="BM40" s="103"/>
      <c r="BN40" s="103"/>
    </row>
    <row r="41" spans="1:66" s="68" customFormat="1" ht="18"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53" t="s">
        <v>161</v>
      </c>
      <c r="C41" s="54" t="s">
        <v>162</v>
      </c>
      <c r="D41" s="75"/>
      <c r="E41" s="96"/>
      <c r="F41" s="97" t="str">
        <f t="shared" si="7"/>
        <v xml:space="preserve"> - </v>
      </c>
      <c r="G41" s="61"/>
      <c r="H41" s="62"/>
      <c r="I41" s="76" t="str">
        <f t="shared" ref="I41:I43" si="8">IF(OR(F41=0,E41=0)," - ",NETWORKDAYS(E41,F41))</f>
        <v xml:space="preserve"> - </v>
      </c>
      <c r="J41" s="95"/>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c r="BM41" s="103"/>
      <c r="BN41" s="103"/>
    </row>
    <row r="42" spans="1:66" s="68" customFormat="1" ht="24" x14ac:dyDescent="0.2">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122" t="s">
        <v>163</v>
      </c>
      <c r="C42" s="60"/>
      <c r="D42" s="75"/>
      <c r="E42" s="96"/>
      <c r="F42" s="97" t="str">
        <f t="shared" si="7"/>
        <v xml:space="preserve"> - </v>
      </c>
      <c r="G42" s="61"/>
      <c r="H42" s="62"/>
      <c r="I42" s="76" t="str">
        <f t="shared" si="8"/>
        <v xml:space="preserve"> - </v>
      </c>
      <c r="J42" s="95"/>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c r="BA42" s="103"/>
      <c r="BB42" s="103"/>
      <c r="BC42" s="103"/>
      <c r="BD42" s="103"/>
      <c r="BE42" s="103"/>
      <c r="BF42" s="103"/>
      <c r="BG42" s="103"/>
      <c r="BH42" s="103"/>
      <c r="BI42" s="103"/>
      <c r="BJ42" s="103"/>
      <c r="BK42" s="103"/>
      <c r="BL42" s="103"/>
      <c r="BM42" s="103"/>
      <c r="BN42" s="103"/>
    </row>
    <row r="43" spans="1:66" s="68" customFormat="1" ht="18" x14ac:dyDescent="0.2">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78" t="s">
        <v>64</v>
      </c>
      <c r="C43" s="77"/>
      <c r="D43" s="75"/>
      <c r="E43" s="96"/>
      <c r="F43" s="97" t="str">
        <f t="shared" si="7"/>
        <v xml:space="preserve"> - </v>
      </c>
      <c r="G43" s="61"/>
      <c r="H43" s="62"/>
      <c r="I43" s="76" t="str">
        <f t="shared" si="8"/>
        <v xml:space="preserve"> - </v>
      </c>
      <c r="J43" s="95"/>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c r="BN43" s="103"/>
    </row>
    <row r="44" spans="1:66" s="32" customFormat="1" x14ac:dyDescent="0.2">
      <c r="A44" s="158"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36:A37 G13:H13 G12 G16 G14:H14 A39 E18 E24 E30 E36:H39 G15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6</xdr:row>
                    <xdr:rowOff>190500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126</v>
      </c>
    </row>
    <row r="36" spans="2:2" x14ac:dyDescent="0.2">
      <c r="B36" s="20" t="s">
        <v>127</v>
      </c>
    </row>
    <row r="37" spans="2:2" x14ac:dyDescent="0.2">
      <c r="B37" s="20" t="s">
        <v>128</v>
      </c>
    </row>
    <row r="39" spans="2:2" ht="15" x14ac:dyDescent="0.25">
      <c r="B39" s="26" t="s">
        <v>30</v>
      </c>
    </row>
    <row r="40" spans="2:2" x14ac:dyDescent="0.2">
      <c r="B40" s="20" t="s">
        <v>41</v>
      </c>
    </row>
    <row r="42" spans="2:2" s="16" customFormat="1" ht="15" x14ac:dyDescent="0.25">
      <c r="B42" s="26" t="s">
        <v>34</v>
      </c>
    </row>
    <row r="43" spans="2:2" s="16" customFormat="1" x14ac:dyDescent="0.2">
      <c r="B43" s="20" t="s">
        <v>129</v>
      </c>
    </row>
    <row r="44" spans="2:2" s="16" customFormat="1" x14ac:dyDescent="0.2">
      <c r="B44" s="20" t="s">
        <v>35</v>
      </c>
    </row>
    <row r="45" spans="2:2" s="16" customFormat="1" x14ac:dyDescent="0.2"/>
    <row r="46" spans="2:2" ht="18" x14ac:dyDescent="0.25">
      <c r="B46" s="24"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121</v>
      </c>
      <c r="B1" s="40"/>
      <c r="C1" s="41"/>
    </row>
    <row r="2" spans="1:3" ht="14.25" x14ac:dyDescent="0.2">
      <c r="A2" s="133" t="s">
        <v>50</v>
      </c>
      <c r="B2" s="9"/>
      <c r="C2" s="8"/>
    </row>
    <row r="3" spans="1:3" s="20" customFormat="1" x14ac:dyDescent="0.2">
      <c r="A3" s="8"/>
      <c r="B3" s="9"/>
      <c r="C3" s="8"/>
    </row>
    <row r="4" spans="1:3" s="8" customFormat="1" ht="18" x14ac:dyDescent="0.25">
      <c r="A4" s="128" t="s">
        <v>88</v>
      </c>
      <c r="B4" s="38"/>
    </row>
    <row r="5" spans="1:3" s="8" customFormat="1" ht="57" x14ac:dyDescent="0.2">
      <c r="B5" s="134" t="s">
        <v>77</v>
      </c>
    </row>
    <row r="7" spans="1:3" ht="28.5" x14ac:dyDescent="0.2">
      <c r="B7" s="134" t="s">
        <v>89</v>
      </c>
    </row>
    <row r="9" spans="1:3" ht="14.25" x14ac:dyDescent="0.2">
      <c r="B9" s="133" t="s">
        <v>62</v>
      </c>
    </row>
    <row r="11" spans="1:3" ht="28.5" x14ac:dyDescent="0.2">
      <c r="B11" s="132" t="s">
        <v>63</v>
      </c>
    </row>
    <row r="12" spans="1:3" s="20" customFormat="1" x14ac:dyDescent="0.2"/>
    <row r="13" spans="1:3" ht="18" x14ac:dyDescent="0.25">
      <c r="A13" s="168" t="s">
        <v>5</v>
      </c>
      <c r="B13" s="168"/>
    </row>
    <row r="14" spans="1:3" s="20" customFormat="1" x14ac:dyDescent="0.2"/>
    <row r="15" spans="1:3" s="129" customFormat="1" ht="18" x14ac:dyDescent="0.2">
      <c r="A15" s="137"/>
      <c r="B15" s="135" t="s">
        <v>80</v>
      </c>
    </row>
    <row r="16" spans="1:3" s="129" customFormat="1" ht="18" x14ac:dyDescent="0.2">
      <c r="A16" s="137"/>
      <c r="B16" s="136" t="s">
        <v>78</v>
      </c>
      <c r="C16" s="131" t="s">
        <v>4</v>
      </c>
    </row>
    <row r="17" spans="1:3" ht="18" x14ac:dyDescent="0.25">
      <c r="A17" s="138"/>
      <c r="B17" s="136" t="s">
        <v>82</v>
      </c>
    </row>
    <row r="18" spans="1:3" s="20" customFormat="1" ht="18" x14ac:dyDescent="0.25">
      <c r="A18" s="138"/>
      <c r="B18" s="136" t="s">
        <v>90</v>
      </c>
    </row>
    <row r="19" spans="1:3" s="41" customFormat="1" ht="18" x14ac:dyDescent="0.25">
      <c r="A19" s="141"/>
      <c r="B19" s="136" t="s">
        <v>91</v>
      </c>
    </row>
    <row r="20" spans="1:3" s="129" customFormat="1" ht="18" x14ac:dyDescent="0.2">
      <c r="A20" s="137"/>
      <c r="B20" s="135" t="s">
        <v>79</v>
      </c>
      <c r="C20" s="130" t="s">
        <v>3</v>
      </c>
    </row>
    <row r="21" spans="1:3" ht="18" x14ac:dyDescent="0.25">
      <c r="A21" s="138"/>
      <c r="B21" s="136" t="s">
        <v>81</v>
      </c>
    </row>
    <row r="22" spans="1:3" s="8" customFormat="1" ht="18" x14ac:dyDescent="0.25">
      <c r="A22" s="139"/>
      <c r="B22" s="140" t="s">
        <v>83</v>
      </c>
    </row>
    <row r="23" spans="1:3" s="8" customFormat="1" ht="18" x14ac:dyDescent="0.25">
      <c r="A23" s="139"/>
      <c r="B23" s="10"/>
    </row>
    <row r="24" spans="1:3" s="8" customFormat="1" ht="18" x14ac:dyDescent="0.25">
      <c r="A24" s="168" t="s">
        <v>84</v>
      </c>
      <c r="B24" s="168"/>
    </row>
    <row r="25" spans="1:3" s="8" customFormat="1" ht="43.5" x14ac:dyDescent="0.25">
      <c r="A25" s="139"/>
      <c r="B25" s="136" t="s">
        <v>92</v>
      </c>
    </row>
    <row r="26" spans="1:3" s="8" customFormat="1" ht="18" x14ac:dyDescent="0.25">
      <c r="A26" s="139"/>
      <c r="B26" s="136"/>
    </row>
    <row r="27" spans="1:3" s="8" customFormat="1" ht="18" x14ac:dyDescent="0.25">
      <c r="A27" s="139"/>
      <c r="B27" s="157" t="s">
        <v>96</v>
      </c>
    </row>
    <row r="28" spans="1:3" s="8" customFormat="1" ht="18" x14ac:dyDescent="0.25">
      <c r="A28" s="139"/>
      <c r="B28" s="136" t="s">
        <v>85</v>
      </c>
    </row>
    <row r="29" spans="1:3" s="8" customFormat="1" ht="28.5" x14ac:dyDescent="0.25">
      <c r="A29" s="139"/>
      <c r="B29" s="136" t="s">
        <v>87</v>
      </c>
    </row>
    <row r="30" spans="1:3" s="8" customFormat="1" ht="18" x14ac:dyDescent="0.25">
      <c r="A30" s="139"/>
      <c r="B30" s="136"/>
    </row>
    <row r="31" spans="1:3" s="8" customFormat="1" ht="18" x14ac:dyDescent="0.25">
      <c r="A31" s="139"/>
      <c r="B31" s="157" t="s">
        <v>93</v>
      </c>
    </row>
    <row r="32" spans="1:3" s="8" customFormat="1" ht="18" x14ac:dyDescent="0.25">
      <c r="A32" s="139"/>
      <c r="B32" s="136" t="s">
        <v>86</v>
      </c>
    </row>
    <row r="33" spans="1:2" s="8" customFormat="1" ht="18" x14ac:dyDescent="0.25">
      <c r="A33" s="139"/>
      <c r="B33" s="136" t="s">
        <v>94</v>
      </c>
    </row>
    <row r="34" spans="1:2" s="8" customFormat="1" ht="18" x14ac:dyDescent="0.25">
      <c r="A34" s="139"/>
      <c r="B34" s="10"/>
    </row>
    <row r="35" spans="1:2" s="8" customFormat="1" ht="28.5" x14ac:dyDescent="0.25">
      <c r="A35" s="139"/>
      <c r="B35" s="136" t="s">
        <v>131</v>
      </c>
    </row>
    <row r="36" spans="1:2" s="8" customFormat="1" ht="18" x14ac:dyDescent="0.25">
      <c r="A36" s="139"/>
      <c r="B36" s="142" t="s">
        <v>95</v>
      </c>
    </row>
    <row r="37" spans="1:2" s="8" customFormat="1" ht="18" x14ac:dyDescent="0.25">
      <c r="A37" s="139"/>
      <c r="B37" s="10"/>
    </row>
    <row r="38" spans="1:2" ht="18" x14ac:dyDescent="0.25">
      <c r="A38" s="168" t="s">
        <v>11</v>
      </c>
      <c r="B38" s="168"/>
    </row>
    <row r="39" spans="1:2" ht="28.5" x14ac:dyDescent="0.2">
      <c r="B39" s="136" t="s">
        <v>98</v>
      </c>
    </row>
    <row r="40" spans="1:2" s="20" customFormat="1" x14ac:dyDescent="0.2"/>
    <row r="41" spans="1:2" s="20" customFormat="1" ht="14.25" x14ac:dyDescent="0.2">
      <c r="B41" s="136" t="s">
        <v>99</v>
      </c>
    </row>
    <row r="42" spans="1:2" s="20" customFormat="1" x14ac:dyDescent="0.2"/>
    <row r="43" spans="1:2" s="20" customFormat="1" ht="28.5" x14ac:dyDescent="0.2">
      <c r="B43" s="136" t="s">
        <v>97</v>
      </c>
    </row>
    <row r="44" spans="1:2" s="20" customFormat="1" x14ac:dyDescent="0.2"/>
    <row r="45" spans="1:2" ht="28.5" x14ac:dyDescent="0.2">
      <c r="B45" s="136" t="s">
        <v>100</v>
      </c>
    </row>
    <row r="46" spans="1:2" x14ac:dyDescent="0.2">
      <c r="B46" s="21"/>
    </row>
    <row r="47" spans="1:2" ht="28.5" x14ac:dyDescent="0.2">
      <c r="B47" s="136" t="s">
        <v>101</v>
      </c>
    </row>
    <row r="48" spans="1:2" x14ac:dyDescent="0.2">
      <c r="B48" s="11"/>
    </row>
    <row r="49" spans="1:2" ht="18" x14ac:dyDescent="0.25">
      <c r="A49" s="168" t="s">
        <v>8</v>
      </c>
      <c r="B49" s="168"/>
    </row>
    <row r="50" spans="1:2" ht="28.5" x14ac:dyDescent="0.2">
      <c r="B50" s="136" t="s">
        <v>132</v>
      </c>
    </row>
    <row r="51" spans="1:2" x14ac:dyDescent="0.2">
      <c r="B51" s="11"/>
    </row>
    <row r="52" spans="1:2" ht="14.25" x14ac:dyDescent="0.2">
      <c r="A52" s="143" t="s">
        <v>12</v>
      </c>
      <c r="B52" s="136" t="s">
        <v>13</v>
      </c>
    </row>
    <row r="53" spans="1:2" ht="14.25" x14ac:dyDescent="0.2">
      <c r="A53" s="143" t="s">
        <v>14</v>
      </c>
      <c r="B53" s="136" t="s">
        <v>15</v>
      </c>
    </row>
    <row r="54" spans="1:2" ht="14.25" x14ac:dyDescent="0.2">
      <c r="A54" s="143" t="s">
        <v>16</v>
      </c>
      <c r="B54" s="136" t="s">
        <v>17</v>
      </c>
    </row>
    <row r="55" spans="1:2" ht="28.5" x14ac:dyDescent="0.2">
      <c r="A55" s="132"/>
      <c r="B55" s="136" t="s">
        <v>102</v>
      </c>
    </row>
    <row r="56" spans="1:2" ht="28.5" x14ac:dyDescent="0.2">
      <c r="A56" s="132"/>
      <c r="B56" s="136" t="s">
        <v>103</v>
      </c>
    </row>
    <row r="57" spans="1:2" ht="14.25" x14ac:dyDescent="0.2">
      <c r="A57" s="143" t="s">
        <v>18</v>
      </c>
      <c r="B57" s="136" t="s">
        <v>19</v>
      </c>
    </row>
    <row r="58" spans="1:2" ht="14.25" x14ac:dyDescent="0.2">
      <c r="A58" s="132"/>
      <c r="B58" s="136" t="s">
        <v>104</v>
      </c>
    </row>
    <row r="59" spans="1:2" ht="14.25" x14ac:dyDescent="0.2">
      <c r="A59" s="132"/>
      <c r="B59" s="136" t="s">
        <v>105</v>
      </c>
    </row>
    <row r="60" spans="1:2" ht="14.25" x14ac:dyDescent="0.2">
      <c r="A60" s="143" t="s">
        <v>20</v>
      </c>
      <c r="B60" s="136" t="s">
        <v>21</v>
      </c>
    </row>
    <row r="61" spans="1:2" ht="28.5" x14ac:dyDescent="0.2">
      <c r="A61" s="132"/>
      <c r="B61" s="136" t="s">
        <v>106</v>
      </c>
    </row>
    <row r="62" spans="1:2" ht="14.25" x14ac:dyDescent="0.2">
      <c r="A62" s="143" t="s">
        <v>107</v>
      </c>
      <c r="B62" s="136" t="s">
        <v>108</v>
      </c>
    </row>
    <row r="63" spans="1:2" ht="14.25" x14ac:dyDescent="0.2">
      <c r="A63" s="144"/>
      <c r="B63" s="136" t="s">
        <v>109</v>
      </c>
    </row>
    <row r="64" spans="1:2" s="20" customFormat="1" x14ac:dyDescent="0.2">
      <c r="B64" s="12"/>
    </row>
    <row r="65" spans="1:2" s="20" customFormat="1" ht="18" x14ac:dyDescent="0.25">
      <c r="A65" s="168" t="s">
        <v>10</v>
      </c>
      <c r="B65" s="168"/>
    </row>
    <row r="66" spans="1:2" s="20" customFormat="1" ht="42.75" x14ac:dyDescent="0.2">
      <c r="B66" s="136" t="s">
        <v>110</v>
      </c>
    </row>
    <row r="67" spans="1:2" s="20" customFormat="1" x14ac:dyDescent="0.2">
      <c r="B67" s="13"/>
    </row>
    <row r="68" spans="1:2" s="8" customFormat="1" ht="18" x14ac:dyDescent="0.25">
      <c r="A68" s="168" t="s">
        <v>6</v>
      </c>
      <c r="B68" s="168"/>
    </row>
    <row r="69" spans="1:2" s="20" customFormat="1" ht="15" x14ac:dyDescent="0.25">
      <c r="A69" s="151" t="s">
        <v>7</v>
      </c>
      <c r="B69" s="152" t="s">
        <v>111</v>
      </c>
    </row>
    <row r="70" spans="1:2" s="8" customFormat="1" ht="28.5" x14ac:dyDescent="0.2">
      <c r="A70" s="145"/>
      <c r="B70" s="150" t="s">
        <v>113</v>
      </c>
    </row>
    <row r="71" spans="1:2" s="8" customFormat="1" ht="14.25" x14ac:dyDescent="0.2">
      <c r="A71" s="145"/>
      <c r="B71" s="146"/>
    </row>
    <row r="72" spans="1:2" s="20" customFormat="1" ht="15" x14ac:dyDescent="0.25">
      <c r="A72" s="151" t="s">
        <v>7</v>
      </c>
      <c r="B72" s="152" t="s">
        <v>130</v>
      </c>
    </row>
    <row r="73" spans="1:2" s="8" customFormat="1" ht="28.5" x14ac:dyDescent="0.2">
      <c r="A73" s="145"/>
      <c r="B73" s="150" t="s">
        <v>134</v>
      </c>
    </row>
    <row r="74" spans="1:2" s="8" customFormat="1" ht="14.25" x14ac:dyDescent="0.2">
      <c r="A74" s="145"/>
      <c r="B74" s="146"/>
    </row>
    <row r="75" spans="1:2" ht="15" x14ac:dyDescent="0.25">
      <c r="A75" s="151" t="s">
        <v>7</v>
      </c>
      <c r="B75" s="154" t="s">
        <v>116</v>
      </c>
    </row>
    <row r="76" spans="1:2" s="8" customFormat="1" ht="42.75" x14ac:dyDescent="0.2">
      <c r="A76" s="145"/>
      <c r="B76" s="134" t="s">
        <v>133</v>
      </c>
    </row>
    <row r="77" spans="1:2" ht="14.25" x14ac:dyDescent="0.2">
      <c r="A77" s="144"/>
      <c r="B77" s="144"/>
    </row>
    <row r="78" spans="1:2" s="20" customFormat="1" ht="15" x14ac:dyDescent="0.25">
      <c r="A78" s="151" t="s">
        <v>7</v>
      </c>
      <c r="B78" s="154" t="s">
        <v>122</v>
      </c>
    </row>
    <row r="79" spans="1:2" s="8" customFormat="1" ht="28.5" x14ac:dyDescent="0.2">
      <c r="A79" s="145"/>
      <c r="B79" s="134" t="s">
        <v>117</v>
      </c>
    </row>
    <row r="80" spans="1:2" s="20" customFormat="1" ht="14.25" x14ac:dyDescent="0.2">
      <c r="A80" s="144"/>
      <c r="B80" s="144"/>
    </row>
    <row r="81" spans="1:2" ht="15" x14ac:dyDescent="0.25">
      <c r="A81" s="151" t="s">
        <v>7</v>
      </c>
      <c r="B81" s="154" t="s">
        <v>123</v>
      </c>
    </row>
    <row r="82" spans="1:2" s="8" customFormat="1" ht="14.25" x14ac:dyDescent="0.2">
      <c r="A82" s="145"/>
      <c r="B82" s="149" t="s">
        <v>118</v>
      </c>
    </row>
    <row r="83" spans="1:2" s="8" customFormat="1" ht="14.25" x14ac:dyDescent="0.2">
      <c r="A83" s="145"/>
      <c r="B83" s="149" t="s">
        <v>119</v>
      </c>
    </row>
    <row r="84" spans="1:2" s="8" customFormat="1" ht="14.25" x14ac:dyDescent="0.2">
      <c r="A84" s="145"/>
      <c r="B84" s="149" t="s">
        <v>120</v>
      </c>
    </row>
    <row r="85" spans="1:2" ht="15" x14ac:dyDescent="0.25">
      <c r="A85" s="144"/>
      <c r="B85" s="148"/>
    </row>
    <row r="86" spans="1:2" ht="15" x14ac:dyDescent="0.25">
      <c r="A86" s="151" t="s">
        <v>7</v>
      </c>
      <c r="B86" s="154" t="s">
        <v>124</v>
      </c>
    </row>
    <row r="87" spans="1:2" s="8" customFormat="1" ht="42.75" x14ac:dyDescent="0.2">
      <c r="A87" s="145"/>
      <c r="B87" s="134" t="s">
        <v>112</v>
      </c>
    </row>
    <row r="88" spans="1:2" s="8" customFormat="1" ht="14.25" x14ac:dyDescent="0.2">
      <c r="A88" s="145"/>
      <c r="B88" s="147" t="s">
        <v>114</v>
      </c>
    </row>
    <row r="89" spans="1:2" s="8" customFormat="1" ht="57" x14ac:dyDescent="0.2">
      <c r="A89" s="145"/>
      <c r="B89" s="153" t="s">
        <v>115</v>
      </c>
    </row>
    <row r="90" spans="1:2" ht="14.25" x14ac:dyDescent="0.2">
      <c r="A90" s="144"/>
      <c r="B90" s="144"/>
    </row>
    <row r="91" spans="1:2" ht="15" x14ac:dyDescent="0.25">
      <c r="A91" s="151" t="s">
        <v>7</v>
      </c>
      <c r="B91" s="156" t="s">
        <v>125</v>
      </c>
    </row>
    <row r="92" spans="1:2" ht="28.5" x14ac:dyDescent="0.2">
      <c r="A92" s="132"/>
      <c r="B92" s="149"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53</v>
      </c>
      <c r="B1" s="39"/>
      <c r="C1" s="44"/>
      <c r="D1" s="44"/>
    </row>
    <row r="2" spans="1:4" ht="15" x14ac:dyDescent="0.2">
      <c r="A2" s="41"/>
      <c r="B2" s="45"/>
      <c r="C2" s="44"/>
      <c r="D2" s="44"/>
    </row>
    <row r="3" spans="1:4" ht="15" x14ac:dyDescent="0.2">
      <c r="A3" s="42"/>
      <c r="B3" s="35" t="s">
        <v>54</v>
      </c>
      <c r="C3" s="43"/>
    </row>
    <row r="4" spans="1:4" ht="14.25" x14ac:dyDescent="0.2">
      <c r="A4" s="14"/>
      <c r="B4" s="37"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6"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Md.Sirajuddin Borno</cp:lastModifiedBy>
  <cp:lastPrinted>2018-02-12T20:25:38Z</cp:lastPrinted>
  <dcterms:created xsi:type="dcterms:W3CDTF">2010-06-09T16:05:03Z</dcterms:created>
  <dcterms:modified xsi:type="dcterms:W3CDTF">2021-07-27T17:21:38Z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