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K:\Excel Project\Excel Sheets\"/>
    </mc:Choice>
  </mc:AlternateContent>
  <xr:revisionPtr revIDLastSave="0" documentId="13_ncr:1_{57F6C8AA-0B92-4AF5-88DF-ACF2C822D0B2}" xr6:coauthVersionLast="47" xr6:coauthVersionMax="47" xr10:uidLastSave="{00000000-0000-0000-0000-000000000000}"/>
  <bookViews>
    <workbookView xWindow="-108" yWindow="-108" windowWidth="23256" windowHeight="13176" firstSheet="1" activeTab="5" xr2:uid="{6DF0F1A8-FAA5-4FB6-B686-A79E0B865859}"/>
  </bookViews>
  <sheets>
    <sheet name="Posts" sheetId="4" r:id="rId1"/>
    <sheet name="Pivot Table" sheetId="6" r:id="rId2"/>
    <sheet name="Campaign Metadata" sheetId="1" r:id="rId3"/>
    <sheet name="Engagement Summary" sheetId="7" r:id="rId4"/>
    <sheet name="Campaign Results" sheetId="5" r:id="rId5"/>
    <sheet name="Video Explanation" sheetId="8" r:id="rId6"/>
  </sheets>
  <externalReferences>
    <externalReference r:id="rId7"/>
  </externalReferences>
  <definedNames>
    <definedName name="_xlnm._FilterDatabase" localSheetId="2" hidden="1">'Campaign Metadata'!$A$1:$G$5</definedName>
    <definedName name="_xlnm._FilterDatabase" localSheetId="3" hidden="1">'Engagement Summary'!$A$1:$G$201</definedName>
    <definedName name="_xlnm._FilterDatabase" localSheetId="0" hidden="1">Posts!$A$1:$Z$301</definedName>
    <definedName name="PostsTable" localSheetId="3">[1]!Table1[#Data]</definedName>
    <definedName name="PostsTable" localSheetId="0">Posts_Table[]</definedName>
    <definedName name="PostsTable">[1]!Table1[#Data]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5" l="1"/>
  <c r="C24" i="5"/>
  <c r="D24" i="5" s="1"/>
  <c r="C23" i="5"/>
  <c r="D23" i="5" s="1"/>
  <c r="G2" i="5"/>
  <c r="F2" i="5"/>
  <c r="D2" i="5"/>
  <c r="E2" i="5" s="1"/>
  <c r="C25" i="5"/>
  <c r="D25" i="5" s="1"/>
  <c r="C26" i="5"/>
  <c r="D26" i="5" s="1"/>
  <c r="E47" i="5"/>
  <c r="E48" i="5"/>
  <c r="E46" i="5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G3" i="5"/>
  <c r="G4" i="5"/>
  <c r="G5" i="5"/>
  <c r="D47" i="5"/>
  <c r="D45" i="5"/>
  <c r="D48" i="5"/>
  <c r="D46" i="5"/>
  <c r="L2" i="4"/>
  <c r="F3" i="5"/>
  <c r="F4" i="5"/>
  <c r="F5" i="5"/>
  <c r="D3" i="5"/>
  <c r="E3" i="5" s="1"/>
  <c r="D4" i="5"/>
  <c r="E4" i="5" s="1"/>
  <c r="D5" i="5"/>
  <c r="E5" i="5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F46" i="5" l="1"/>
  <c r="H2" i="5"/>
  <c r="F45" i="5"/>
  <c r="F48" i="5"/>
  <c r="F47" i="5"/>
  <c r="H5" i="5"/>
  <c r="I4" i="5"/>
  <c r="I3" i="5"/>
  <c r="I2" i="5"/>
  <c r="J2" i="5" s="1"/>
  <c r="H3" i="5"/>
  <c r="I5" i="5"/>
  <c r="H4" i="5"/>
  <c r="E23" i="5"/>
  <c r="E24" i="5"/>
  <c r="E25" i="5"/>
  <c r="E26" i="5"/>
  <c r="J4" i="5" l="1"/>
  <c r="J5" i="5"/>
  <c r="J3" i="5"/>
</calcChain>
</file>

<file path=xl/sharedStrings.xml><?xml version="1.0" encoding="utf-8"?>
<sst xmlns="http://schemas.openxmlformats.org/spreadsheetml/2006/main" count="2081" uniqueCount="405">
  <si>
    <t>Campaign_Name</t>
  </si>
  <si>
    <t>Start_Date</t>
  </si>
  <si>
    <t>End_Date</t>
  </si>
  <si>
    <t>Objective</t>
  </si>
  <si>
    <t>Total_Budget</t>
  </si>
  <si>
    <t>Target_Platforms</t>
  </si>
  <si>
    <t>Primary_Hashtag_1</t>
  </si>
  <si>
    <t>Primary_Hashtag_2</t>
  </si>
  <si>
    <t>SummerSplash</t>
  </si>
  <si>
    <t>Brand Awareness</t>
  </si>
  <si>
    <t>Instagram,Facebook</t>
  </si>
  <si>
    <t>#ThirstyForMore</t>
  </si>
  <si>
    <t>#PepsiCoRefresh</t>
  </si>
  <si>
    <t>FestiveRadiance</t>
  </si>
  <si>
    <t>Engagement</t>
  </si>
  <si>
    <t>Instagram,YouTube</t>
  </si>
  <si>
    <t>#AnytimeIsPepsiTime</t>
  </si>
  <si>
    <t>NewYearRefresh</t>
  </si>
  <si>
    <t>Product Launch</t>
  </si>
  <si>
    <t>Facebook,Twitter</t>
  </si>
  <si>
    <t>#SmoothLikeNitroPepsi</t>
  </si>
  <si>
    <t>DailyWellness</t>
  </si>
  <si>
    <t>Traffic</t>
  </si>
  <si>
    <t>Instagram,Twitter</t>
  </si>
  <si>
    <t>#BetterWithPepsi</t>
  </si>
  <si>
    <t>#LiveForNow</t>
  </si>
  <si>
    <t>Platform</t>
  </si>
  <si>
    <t>Instagram</t>
  </si>
  <si>
    <t>Facebook</t>
  </si>
  <si>
    <t>Twitter</t>
  </si>
  <si>
    <t>YouTube</t>
  </si>
  <si>
    <t>Campaign Days</t>
  </si>
  <si>
    <t>Engagement Before</t>
  </si>
  <si>
    <t>Daily Engagement During</t>
  </si>
  <si>
    <t>Engagement Uplift %</t>
  </si>
  <si>
    <t>Post ID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</si>
  <si>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</si>
  <si>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</si>
  <si>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</si>
  <si>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</si>
  <si>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</si>
  <si>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</si>
  <si>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</si>
  <si>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</si>
  <si>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</si>
  <si>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1</t>
  </si>
  <si>
    <t>Hashtags 2</t>
  </si>
  <si>
    <t>Hashtags 3</t>
  </si>
  <si>
    <t>P001</t>
  </si>
  <si>
    <t>Reel</t>
  </si>
  <si>
    <t>Check out our latest reel on twitter!</t>
  </si>
  <si>
    <t>P002</t>
  </si>
  <si>
    <t>Text</t>
  </si>
  <si>
    <t>Check out our latest text on twitter!</t>
  </si>
  <si>
    <t>P003</t>
  </si>
  <si>
    <t>Check out our latest reel on youtube!</t>
  </si>
  <si>
    <t>P004</t>
  </si>
  <si>
    <t>Story</t>
  </si>
  <si>
    <t>Check out our latest story on instagram!</t>
  </si>
  <si>
    <t>P005</t>
  </si>
  <si>
    <t>P006</t>
  </si>
  <si>
    <t>Carousel</t>
  </si>
  <si>
    <t>Check out our latest carousel on facebook!</t>
  </si>
  <si>
    <t>P007</t>
  </si>
  <si>
    <t>Check out our latest carousel on twitter!</t>
  </si>
  <si>
    <t>P008</t>
  </si>
  <si>
    <t>Image</t>
  </si>
  <si>
    <t>Check out our latest image on youtube!</t>
  </si>
  <si>
    <t>P009</t>
  </si>
  <si>
    <t>Check out our latest text on facebook!</t>
  </si>
  <si>
    <t>P010</t>
  </si>
  <si>
    <t>Check out our latest image on facebook!</t>
  </si>
  <si>
    <t>P011</t>
  </si>
  <si>
    <t>P012</t>
  </si>
  <si>
    <t>Check out our latest reel on facebook!</t>
  </si>
  <si>
    <t>P013</t>
  </si>
  <si>
    <t>Check out our latest carousel on youtube!</t>
  </si>
  <si>
    <t>P014</t>
  </si>
  <si>
    <t>Check out our latest story on facebook!</t>
  </si>
  <si>
    <t>P015</t>
  </si>
  <si>
    <t>Video</t>
  </si>
  <si>
    <t>Check out our latest video on facebook!</t>
  </si>
  <si>
    <t>P016</t>
  </si>
  <si>
    <t>P017</t>
  </si>
  <si>
    <t>P018</t>
  </si>
  <si>
    <t>Check out our latest reel on instagram!</t>
  </si>
  <si>
    <t>P019</t>
  </si>
  <si>
    <t>Check out our latest video on instagram!</t>
  </si>
  <si>
    <t>P020</t>
  </si>
  <si>
    <t>Check out our latest carousel on instagram!</t>
  </si>
  <si>
    <t>P021</t>
  </si>
  <si>
    <t>P022</t>
  </si>
  <si>
    <t>P023</t>
  </si>
  <si>
    <t>P024</t>
  </si>
  <si>
    <t>P025</t>
  </si>
  <si>
    <t>P026</t>
  </si>
  <si>
    <t>P027</t>
  </si>
  <si>
    <t>Check out our latest text on youtube!</t>
  </si>
  <si>
    <t>P028</t>
  </si>
  <si>
    <t>P029</t>
  </si>
  <si>
    <t>P030</t>
  </si>
  <si>
    <t>P031</t>
  </si>
  <si>
    <t>Check out our latest text on instagram!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</si>
  <si>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</si>
  <si>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</si>
  <si>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</si>
  <si>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</si>
  <si>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</si>
  <si>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</si>
  <si>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</si>
  <si>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</si>
  <si>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</si>
  <si>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Check out our latest image on twitter!</t>
  </si>
  <si>
    <t>P041</t>
  </si>
  <si>
    <t>P042</t>
  </si>
  <si>
    <t>P043</t>
  </si>
  <si>
    <t>P044</t>
  </si>
  <si>
    <t>P045</t>
  </si>
  <si>
    <t>P046</t>
  </si>
  <si>
    <t>Check out our latest video on twitter!</t>
  </si>
  <si>
    <t>P047</t>
  </si>
  <si>
    <t>P048</t>
  </si>
  <si>
    <t>Check out our latest story on twitter!</t>
  </si>
  <si>
    <t>P049</t>
  </si>
  <si>
    <t>P050</t>
  </si>
  <si>
    <t>Check out our latest story on youtube!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</si>
  <si>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</si>
  <si>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</si>
  <si>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</si>
  <si>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</si>
  <si>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</si>
  <si>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</si>
  <si>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</si>
  <si>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</si>
  <si>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</si>
  <si>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</si>
  <si>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</si>
  <si>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</si>
  <si>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</si>
  <si>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</si>
  <si>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</si>
  <si>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</si>
  <si>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</si>
  <si>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</si>
  <si>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</si>
  <si>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</si>
  <si>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</si>
  <si>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</si>
  <si>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</si>
  <si>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</si>
  <si>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</si>
  <si>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</si>
  <si>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</si>
  <si>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</si>
  <si>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</si>
  <si>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</si>
  <si>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</si>
  <si>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</si>
  <si>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Check out our latest image on instagram!</t>
  </si>
  <si>
    <t>P083</t>
  </si>
  <si>
    <t>Check out our latest video on youtube!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</si>
  <si>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</si>
  <si>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</si>
  <si>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</si>
  <si>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</si>
  <si>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</si>
  <si>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</si>
  <si>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</si>
  <si>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</si>
  <si>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</si>
  <si>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</si>
  <si>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</si>
  <si>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</si>
  <si>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</si>
  <si>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</si>
  <si>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</si>
  <si>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</si>
  <si>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</si>
  <si>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</si>
  <si>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</si>
  <si>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</si>
  <si>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</si>
  <si>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</si>
  <si>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</si>
  <si>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</si>
  <si>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</si>
  <si>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</si>
  <si>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</si>
  <si>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</si>
  <si>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</si>
  <si>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</si>
  <si>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</si>
  <si>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</si>
  <si>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</si>
  <si>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</si>
  <si>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</si>
  <si>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</si>
  <si>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</si>
  <si>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</si>
  <si>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</si>
  <si>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</si>
  <si>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</si>
  <si>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</si>
  <si>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</si>
  <si>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</si>
  <si>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</si>
  <si>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</si>
  <si>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</si>
  <si>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</si>
  <si>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</si>
  <si>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</si>
  <si>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</si>
  <si>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</si>
  <si>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</si>
  <si>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</si>
  <si>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</si>
  <si>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</si>
  <si>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</si>
  <si>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</si>
  <si>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</si>
  <si>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</si>
  <si>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</si>
  <si>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</si>
  <si>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</si>
  <si>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</si>
  <si>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</si>
  <si>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</si>
  <si>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</si>
  <si>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</si>
  <si>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</si>
  <si>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</si>
  <si>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</si>
  <si>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</si>
  <si>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</si>
  <si>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</si>
  <si>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</si>
  <si>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</si>
  <si>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</si>
  <si>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</si>
  <si>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</si>
  <si>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</si>
  <si>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</si>
  <si>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</si>
  <si>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</si>
  <si>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</si>
  <si>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</si>
  <si>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</si>
  <si>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</si>
  <si>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</si>
  <si>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</si>
  <si>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</si>
  <si>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</si>
  <si>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</si>
  <si>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</si>
  <si>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</si>
  <si>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</si>
  <si>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</si>
  <si>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</si>
  <si>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</si>
  <si>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</si>
  <si>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</si>
  <si>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</si>
  <si>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</si>
  <si>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</si>
  <si>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</si>
  <si>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</si>
  <si>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</si>
  <si>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</si>
  <si>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</si>
  <si>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</si>
  <si>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</si>
  <si>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</si>
  <si>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</si>
  <si>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</si>
  <si>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</si>
  <si>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</si>
  <si>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</si>
  <si>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</si>
  <si>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</si>
  <si>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</si>
  <si>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</si>
  <si>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</si>
  <si>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</si>
  <si>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</si>
  <si>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</si>
  <si>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</si>
  <si>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</si>
  <si>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</si>
  <si>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</si>
  <si>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</si>
  <si>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</si>
  <si>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</si>
  <si>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</si>
  <si>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</si>
  <si>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</si>
  <si>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</si>
  <si>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</si>
  <si>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</si>
  <si>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</si>
  <si>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</si>
  <si>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</si>
  <si>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</si>
  <si>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</si>
  <si>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</si>
  <si>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</si>
  <si>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</si>
  <si>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</si>
  <si>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</si>
  <si>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</si>
  <si>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</si>
  <si>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</si>
  <si>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</si>
  <si>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</si>
  <si>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</si>
  <si>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</si>
  <si>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</si>
  <si>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</si>
  <si>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</si>
  <si>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</si>
  <si>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</si>
  <si>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</si>
  <si>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</si>
  <si>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</si>
  <si>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</si>
  <si>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</si>
  <si>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</si>
  <si>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</si>
  <si>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</si>
  <si>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</si>
  <si>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</si>
  <si>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</si>
  <si>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</si>
  <si>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</si>
  <si>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</si>
  <si>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</si>
  <si>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</si>
  <si>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</si>
  <si>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</si>
  <si>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</si>
  <si>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</si>
  <si>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</si>
  <si>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</si>
  <si>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</si>
  <si>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</si>
  <si>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</si>
  <si>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</si>
  <si>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</si>
  <si>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</si>
  <si>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</si>
  <si>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</si>
  <si>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</si>
  <si>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</si>
  <si>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</si>
  <si>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</si>
  <si>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</si>
  <si>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</si>
  <si>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</si>
  <si>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</si>
  <si>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</si>
  <si>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</si>
  <si>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</si>
  <si>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</si>
  <si>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</si>
  <si>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</si>
  <si>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</si>
  <si>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</si>
  <si>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</si>
  <si>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</si>
  <si>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</si>
  <si>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</si>
  <si>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</si>
  <si>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</si>
  <si>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</si>
  <si>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</si>
  <si>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</si>
  <si>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</si>
  <si>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</si>
  <si>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</si>
  <si>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Engagement </t>
  </si>
  <si>
    <t>Daily Engagement Before</t>
  </si>
  <si>
    <t>Engagement During</t>
  </si>
  <si>
    <t>Row Labels</t>
  </si>
  <si>
    <t>Grand Total</t>
  </si>
  <si>
    <t>Sum of Likes</t>
  </si>
  <si>
    <t>Average of Likes</t>
  </si>
  <si>
    <t>Sum of Clicks</t>
  </si>
  <si>
    <t>Sum of Impressions</t>
  </si>
  <si>
    <t>Average of Impressions</t>
  </si>
  <si>
    <t>Average of Clicks</t>
  </si>
  <si>
    <t>Total &amp; Average Impressions, Likes, Clicks per Campaign</t>
  </si>
  <si>
    <t>Rank</t>
  </si>
  <si>
    <t xml:space="preserve">ROI </t>
  </si>
  <si>
    <t>Campaign_Days</t>
  </si>
  <si>
    <t>Week_Start_Date</t>
  </si>
  <si>
    <t>New_Followers</t>
  </si>
  <si>
    <t>Unfollows</t>
  </si>
  <si>
    <t>Total_Followers</t>
  </si>
  <si>
    <t>Engagement_Rate</t>
  </si>
  <si>
    <t>Ad_Spend</t>
  </si>
  <si>
    <t>Net_Followers</t>
  </si>
  <si>
    <t xml:space="preserve">Total_Engagement </t>
  </si>
  <si>
    <t>Followe Growth</t>
  </si>
  <si>
    <t>Pre Campaign</t>
  </si>
  <si>
    <t>Excel Video Explanation : https://drive.google.com/file/d/1L4MBCZcMm74piS-eFx4BO-Xvi0JaliLb/view?usp=sharing</t>
  </si>
  <si>
    <t>Excel Project Folder : https://drive.google.com/drive/folders/1GOo0czu5DznfgTkKdnVhMHLNqfMrZ90x?usp=sharing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</si>
</sst>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0.000"/>
    <numFmt numFmtId="166" formatCode="&quot;₹&quot;\ #,##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Segoe U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  <xf numFmtId="0" fontId="7" fillId="0" borderId="0" xfId="0" applyFont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9" fillId="0" borderId="0" xfId="0" applyFont="1"/>
    <xf numFmtId="0" fontId="11" fillId="0" borderId="4" xfId="1" applyFont="1" applyBorder="1" applyAlignment="1">
      <alignment horizontal="center" vertical="top"/>
    </xf>
    <xf numFmtId="0" fontId="11" fillId="0" borderId="4" xfId="1" applyFont="1" applyBorder="1" applyAlignment="1">
      <alignment horizontal="center" vertical="top" wrapText="1"/>
    </xf>
    <xf numFmtId="1" fontId="11" fillId="0" borderId="4" xfId="1" applyNumberFormat="1" applyFont="1" applyBorder="1" applyAlignment="1">
      <alignment horizontal="center" vertical="top"/>
    </xf>
    <xf numFmtId="1" fontId="11" fillId="0" borderId="4" xfId="1" applyNumberFormat="1" applyFont="1" applyBorder="1" applyAlignment="1">
      <alignment horizontal="center" vertical="top" wrapText="1"/>
    </xf>
    <xf numFmtId="0" fontId="4" fillId="0" borderId="0" xfId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1" fontId="4" fillId="0" borderId="0" xfId="1" applyNumberFormat="1" applyAlignment="1">
      <alignment horizontal="center"/>
    </xf>
    <xf numFmtId="0" fontId="12" fillId="0" borderId="0" xfId="1" applyFont="1"/>
    <xf numFmtId="0" fontId="0" fillId="0" borderId="5" xfId="0" pivotButton="1" applyBorder="1"/>
    <xf numFmtId="0" fontId="0" fillId="0" borderId="5" xfId="0" applyBorder="1"/>
    <xf numFmtId="0" fontId="0" fillId="0" borderId="5" xfId="0" applyBorder="1" applyAlignment="1">
      <alignment horizontal="left"/>
    </xf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3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0" xfId="0" applyFont="1"/>
    <xf numFmtId="14" fontId="8" fillId="3" borderId="0" xfId="0" applyNumberFormat="1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4" fontId="8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center"/>
    </xf>
    <xf numFmtId="0" fontId="8" fillId="3" borderId="14" xfId="0" applyFont="1" applyFill="1" applyBorder="1"/>
    <xf numFmtId="14" fontId="8" fillId="3" borderId="15" xfId="0" applyNumberFormat="1" applyFont="1" applyFill="1" applyBorder="1" applyAlignment="1">
      <alignment horizontal="center" wrapText="1"/>
    </xf>
    <xf numFmtId="14" fontId="8" fillId="3" borderId="15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8" fillId="0" borderId="17" xfId="0" applyFont="1" applyBorder="1"/>
    <xf numFmtId="2" fontId="0" fillId="0" borderId="18" xfId="0" applyNumberFormat="1" applyBorder="1"/>
    <xf numFmtId="0" fontId="8" fillId="3" borderId="17" xfId="0" applyFont="1" applyFill="1" applyBorder="1"/>
    <xf numFmtId="0" fontId="8" fillId="0" borderId="19" xfId="0" applyFont="1" applyBorder="1"/>
    <xf numFmtId="14" fontId="8" fillId="0" borderId="20" xfId="0" applyNumberFormat="1" applyFont="1" applyBorder="1" applyAlignment="1">
      <alignment horizontal="center" wrapText="1"/>
    </xf>
    <xf numFmtId="14" fontId="8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6" fillId="0" borderId="4" xfId="0" applyFont="1" applyBorder="1" applyAlignment="1">
      <alignment horizontal="center" vertical="top"/>
    </xf>
    <xf numFmtId="0" fontId="8" fillId="0" borderId="0" xfId="1" applyFont="1" applyAlignment="1">
      <alignment wrapText="1"/>
    </xf>
    <xf numFmtId="0" fontId="4" fillId="0" borderId="0" xfId="1" applyAlignment="1">
      <alignment wrapText="1"/>
    </xf>
    <xf numFmtId="0" fontId="11" fillId="0" borderId="4" xfId="0" applyFont="1" applyBorder="1" applyAlignment="1">
      <alignment horizontal="center" vertical="top" wrapText="1"/>
    </xf>
    <xf numFmtId="0" fontId="3" fillId="0" borderId="0" xfId="0" applyFont="1"/>
    <xf numFmtId="165" fontId="0" fillId="0" borderId="0" xfId="0" applyNumberFormat="1"/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4" fillId="0" borderId="0" xfId="0" applyFont="1"/>
    <xf numFmtId="0" fontId="6" fillId="0" borderId="4" xfId="0" applyFont="1" applyBorder="1" applyAlignment="1">
      <alignment horizontal="center" vertical="top" wrapText="1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2" fillId="0" borderId="0" xfId="0" applyFont="1"/>
    <xf numFmtId="166" fontId="7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6" fillId="0" borderId="0" xfId="0" applyFont="1"/>
  </cellXfs>
  <cellStyles count="2">
    <cellStyle name="Normal" xfId="0" builtinId="0"/>
    <cellStyle name="Normal 2" xfId="1" xr:uid="{6C017328-602B-4AD1-B226-D9B7488ED894}"/>
  </cellStyles>
  <dxfs count="75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&quot;₹&quot;\ 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&quot;₹&quot;\ 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&quot;₹&quot;\ #,##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14009]yyyy/mm/dd;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46</xdr:row>
      <xdr:rowOff>30480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18E8DF-DF51-4B54-A7AF-05BCB177B5E5}"/>
            </a:ext>
          </a:extLst>
        </xdr:cNvPr>
        <xdr:cNvSpPr txBox="1"/>
      </xdr:nvSpPr>
      <xdr:spPr>
        <a:xfrm>
          <a:off x="9258300" y="300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</xdr:col>
      <xdr:colOff>0</xdr:colOff>
      <xdr:row>47</xdr:row>
      <xdr:rowOff>30480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1BE716-93D3-4508-A258-221B4DF1FD95}"/>
            </a:ext>
          </a:extLst>
        </xdr:cNvPr>
        <xdr:cNvSpPr txBox="1"/>
      </xdr:nvSpPr>
      <xdr:spPr>
        <a:xfrm>
          <a:off x="9258300" y="300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30480</xdr:colOff>
      <xdr:row>27</xdr:row>
      <xdr:rowOff>7620</xdr:rowOff>
    </xdr:from>
    <xdr:ext cx="5958840" cy="14782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AB6AE-C660-4F7D-8E58-1BCA3E62804D}"/>
            </a:ext>
          </a:extLst>
        </xdr:cNvPr>
        <xdr:cNvSpPr txBox="1"/>
      </xdr:nvSpPr>
      <xdr:spPr>
        <a:xfrm>
          <a:off x="1219200" y="3901440"/>
          <a:ext cx="5958840" cy="14782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Findings </a:t>
          </a:r>
          <a:endParaRPr lang="en-I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Based on the Total_Engagement i summed per campaign and dividing by each campaign’s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Total_Budget, the campaign with the highest ROI (engagement per unit budget) is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DailyWellness (Rank 1), followed by SummerSplash (Rank 2),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FestiveRadiance  (Rank 3),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NewYearRefresh (Rank 4).</a:t>
          </a:r>
        </a:p>
        <a:p>
          <a:endParaRPr lang="en-IN" sz="9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DailyWellness achieved the highest engagement ROI, indicating it’s the most cost-efficient campaign;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SummerSplash is a close second, while NewYearRefresh underperformed on engagement per budget.</a:t>
          </a:r>
        </a:p>
        <a:p>
          <a:endParaRPr lang="en-IN" sz="1100"/>
        </a:p>
      </xdr:txBody>
    </xdr:sp>
    <xdr:clientData/>
  </xdr:oneCellAnchor>
  <xdr:oneCellAnchor>
    <xdr:from>
      <xdr:col>1</xdr:col>
      <xdr:colOff>30480</xdr:colOff>
      <xdr:row>49</xdr:row>
      <xdr:rowOff>22860</xdr:rowOff>
    </xdr:from>
    <xdr:ext cx="5624553" cy="16840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9EE88C-D8F5-067F-FC49-9FC3507872F8}"/>
            </a:ext>
          </a:extLst>
        </xdr:cNvPr>
        <xdr:cNvSpPr txBox="1"/>
      </xdr:nvSpPr>
      <xdr:spPr>
        <a:xfrm>
          <a:off x="1219200" y="6659880"/>
          <a:ext cx="5624553" cy="16840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1"/>
            <a:t>Findings</a:t>
          </a:r>
        </a:p>
        <a:p>
          <a:r>
            <a:rPr lang="en-IN" b="1"/>
            <a:t>Strongest Follower Growth Impact:</a:t>
          </a:r>
          <a:r>
            <a:rPr lang="en-IN"/>
            <a:t> </a:t>
          </a:r>
          <a:r>
            <a:rPr lang="en-IN" b="1"/>
            <a:t>DailyWellness</a:t>
          </a:r>
          <a:r>
            <a:rPr lang="en-IN"/>
            <a:t> </a:t>
          </a:r>
          <a:r>
            <a:rPr lang="en-IN" b="0"/>
            <a:t>ranks 1 with the highest follower </a:t>
          </a:r>
        </a:p>
        <a:p>
          <a:r>
            <a:rPr lang="en-IN" b="0"/>
            <a:t>growth (16,078) in just 31 days.</a:t>
          </a:r>
          <a:endParaRPr lang="en-IN"/>
        </a:p>
        <a:p>
          <a:r>
            <a:rPr lang="en-IN" b="1"/>
            <a:t>Stable Impact:</a:t>
          </a:r>
          <a:r>
            <a:rPr lang="en-IN"/>
            <a:t> </a:t>
          </a:r>
          <a:r>
            <a:rPr lang="en-IN" b="1"/>
            <a:t>SummerSplash</a:t>
          </a:r>
          <a:r>
            <a:rPr lang="en-IN"/>
            <a:t> </a:t>
          </a:r>
          <a:r>
            <a:rPr lang="en-IN" b="0"/>
            <a:t>comes on Rank</a:t>
          </a:r>
          <a:r>
            <a:rPr lang="en-IN" b="0" baseline="0"/>
            <a:t> </a:t>
          </a:r>
          <a:r>
            <a:rPr lang="en-IN" b="0"/>
            <a:t>2 with 13,523 new followers over 31 days, </a:t>
          </a:r>
        </a:p>
        <a:p>
          <a:r>
            <a:rPr lang="en-IN"/>
            <a:t>showing that summer campaigns are impactful..</a:t>
          </a:r>
        </a:p>
        <a:p>
          <a:r>
            <a:rPr lang="en-IN" b="1"/>
            <a:t>Small Impact:</a:t>
          </a:r>
          <a:r>
            <a:rPr lang="en-IN"/>
            <a:t> </a:t>
          </a:r>
        </a:p>
        <a:p>
          <a:r>
            <a:rPr lang="en-IN" b="1"/>
            <a:t>FestiveRadiance</a:t>
          </a:r>
          <a:r>
            <a:rPr lang="en-IN"/>
            <a:t> rank</a:t>
          </a:r>
          <a:r>
            <a:rPr lang="en-IN" baseline="0"/>
            <a:t> 3</a:t>
          </a:r>
          <a:r>
            <a:rPr lang="en-IN"/>
            <a:t> gained </a:t>
          </a:r>
          <a:r>
            <a:rPr lang="en-IN" b="0"/>
            <a:t>11,092 followers </a:t>
          </a:r>
          <a:r>
            <a:rPr lang="en-IN"/>
            <a:t>in 31 days.</a:t>
          </a:r>
        </a:p>
        <a:p>
          <a:r>
            <a:rPr lang="en-IN" b="1"/>
            <a:t>NewYearRefresh</a:t>
          </a:r>
          <a:r>
            <a:rPr lang="en-IN"/>
            <a:t> ranks</a:t>
          </a:r>
          <a:r>
            <a:rPr lang="en-IN" baseline="0"/>
            <a:t> </a:t>
          </a:r>
          <a:r>
            <a:rPr lang="en-IN"/>
            <a:t>4 had the lowest growth </a:t>
          </a:r>
          <a:r>
            <a:rPr lang="en-IN" b="0"/>
            <a:t>10,087 followers</a:t>
          </a:r>
          <a:r>
            <a:rPr lang="en-IN"/>
            <a:t>, despite spanning </a:t>
          </a:r>
          <a:r>
            <a:rPr lang="en-IN" b="0"/>
            <a:t>17 days </a:t>
          </a:r>
        </a:p>
        <a:p>
          <a:r>
            <a:rPr lang="en-IN" b="0"/>
            <a:t>only,</a:t>
          </a:r>
          <a:r>
            <a:rPr lang="en-IN" b="0" baseline="0"/>
            <a:t> </a:t>
          </a:r>
          <a:r>
            <a:rPr lang="en-IN"/>
            <a:t>meaning it still performed decently given the shorter duration.</a:t>
          </a:r>
        </a:p>
        <a:p>
          <a:endParaRPr lang="en-IN" sz="1100"/>
        </a:p>
      </xdr:txBody>
    </xdr:sp>
    <xdr:clientData/>
  </xdr:oneCellAnchor>
  <xdr:oneCellAnchor>
    <xdr:from>
      <xdr:col>1</xdr:col>
      <xdr:colOff>45720</xdr:colOff>
      <xdr:row>6</xdr:row>
      <xdr:rowOff>22860</xdr:rowOff>
    </xdr:from>
    <xdr:ext cx="4663440" cy="13411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435EBA-EE7F-3C5B-E644-3715963C4973}"/>
            </a:ext>
          </a:extLst>
        </xdr:cNvPr>
        <xdr:cNvSpPr txBox="1"/>
      </xdr:nvSpPr>
      <xdr:spPr>
        <a:xfrm>
          <a:off x="1234440" y="1120140"/>
          <a:ext cx="4663440" cy="13411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Findings</a:t>
          </a:r>
        </a:p>
        <a:p>
          <a:pPr rtl="0"/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Engagement uplift was analysed over 30 days before and 30 days after the campaign began. </a:t>
          </a:r>
        </a:p>
        <a:p>
          <a:pPr rtl="0"/>
          <a:endParaRPr lang="en-IN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FestiveRadiance saw the biggest jump in interactions at +63.5%, followed by SummerSplash with a +54.4% uplift. DailyWellness had a moderate increase of +31.2%, while NewYearRefresh experienced a significant decline of -217%.</a:t>
          </a:r>
          <a:endParaRPr lang="en-IN" b="0">
            <a:effectLst/>
          </a:endParaRPr>
        </a:p>
        <a:p>
          <a:br>
            <a:rPr lang="en-IN"/>
          </a:br>
          <a:endParaRPr lang="en-IN" b="0"/>
        </a:p>
      </xdr:txBody>
    </xdr:sp>
    <xdr:clientData/>
  </xdr:oneCellAnchor>
  <xdr:oneCellAnchor>
    <xdr:from>
      <xdr:col>6</xdr:col>
      <xdr:colOff>912552</xdr:colOff>
      <xdr:row>9</xdr:row>
      <xdr:rowOff>49647</xdr:rowOff>
    </xdr:from>
    <xdr:ext cx="4692054" cy="28947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0EF76A-A16A-5055-25C4-CC70D956C98E}"/>
            </a:ext>
          </a:extLst>
        </xdr:cNvPr>
        <xdr:cNvSpPr txBox="1"/>
      </xdr:nvSpPr>
      <xdr:spPr>
        <a:xfrm>
          <a:off x="7516552" y="1712192"/>
          <a:ext cx="4692054" cy="28947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Recommendations for PepsiCo</a:t>
          </a:r>
          <a:endParaRPr lang="en-IN" sz="1200"/>
        </a:p>
        <a:p>
          <a:r>
            <a:rPr lang="en-IN" sz="1200"/>
            <a:t>1. Double down on high-impact campaigns: Scale FestiveRadiance and </a:t>
          </a:r>
        </a:p>
        <a:p>
          <a:r>
            <a:rPr lang="en-IN" sz="1200"/>
            <a:t>SummerSplash playbooks in upcoming quarters, since they delivered</a:t>
          </a:r>
        </a:p>
        <a:p>
          <a:r>
            <a:rPr lang="en-IN" sz="1200"/>
            <a:t>the strongest engagement uplift (+63% and +54% respectively).</a:t>
          </a:r>
        </a:p>
        <a:p>
          <a:endParaRPr lang="en-IN" sz="1200"/>
        </a:p>
        <a:p>
          <a:r>
            <a:rPr lang="en-IN" sz="1200" b="0"/>
            <a:t>2.</a:t>
          </a:r>
          <a:r>
            <a:rPr lang="en-IN" sz="1200" b="0" baseline="0"/>
            <a:t> </a:t>
          </a:r>
          <a:r>
            <a:rPr lang="en-IN" sz="1200" b="0"/>
            <a:t>Fix weak launches</a:t>
          </a:r>
          <a:r>
            <a:rPr lang="en-IN" sz="1200"/>
            <a:t>: Rework </a:t>
          </a:r>
          <a:r>
            <a:rPr lang="en-IN" sz="1200" i="0"/>
            <a:t>NewYearRefresh</a:t>
          </a:r>
          <a:r>
            <a:rPr lang="en-IN" sz="1200"/>
            <a:t> with better timing, </a:t>
          </a:r>
        </a:p>
        <a:p>
          <a:r>
            <a:rPr lang="en-IN" sz="1200"/>
            <a:t>influencers, and stronger call</a:t>
          </a:r>
          <a:r>
            <a:rPr lang="en-IN" sz="1200" baseline="0"/>
            <a:t> on action</a:t>
          </a:r>
          <a:r>
            <a:rPr lang="en-IN" sz="1200"/>
            <a:t>s.</a:t>
          </a:r>
        </a:p>
        <a:p>
          <a:endParaRPr lang="en-IN" sz="1200"/>
        </a:p>
        <a:p>
          <a:r>
            <a:rPr lang="en-IN" sz="1200"/>
            <a:t>3. Optimize budget efficiency: Focus on campaigns like DailyWellness </a:t>
          </a:r>
        </a:p>
        <a:p>
          <a:r>
            <a:rPr lang="en-IN" sz="1200"/>
            <a:t>that achieved the highest ROI (1.336), balancing engagement vs. spend. </a:t>
          </a:r>
        </a:p>
        <a:p>
          <a:r>
            <a:rPr lang="en-IN" sz="1200"/>
            <a:t>Reduce overspending on low-ROI launches (NewYearRefresh: 0.931).</a:t>
          </a:r>
        </a:p>
        <a:p>
          <a:endParaRPr lang="en-IN" sz="1200"/>
        </a:p>
        <a:p>
          <a:r>
            <a:rPr lang="en-IN" sz="1200"/>
            <a:t>4. Prioritize daily engagement:</a:t>
          </a:r>
          <a:r>
            <a:rPr lang="en-IN" sz="1200" baseline="0"/>
            <a:t> U</a:t>
          </a:r>
          <a:r>
            <a:rPr lang="en-IN" sz="1200"/>
            <a:t>se average daily engagement instead of </a:t>
          </a:r>
        </a:p>
        <a:p>
          <a:r>
            <a:rPr lang="en-IN" sz="1200"/>
            <a:t>total engagement to ensure fair comparisons and focus on sustainable </a:t>
          </a:r>
        </a:p>
        <a:p>
          <a:r>
            <a:rPr lang="en-IN" sz="1200"/>
            <a:t>momentum.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Excel%20Project\Excel%20Sheets\Task1_Data_Cleaning.xlsx" TargetMode="External"/><Relationship Id="rId1" Type="http://schemas.openxmlformats.org/officeDocument/2006/relationships/externalLinkPath" Target="Task1_Data_Clea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ts"/>
      <sheetName val="Engagement Summary"/>
      <sheetName val="Campaign Metadata"/>
      <sheetName val="Task1_Data_Cleaning"/>
    </sheetNames>
    <sheetDataSet>
      <sheetData sheetId="0"/>
      <sheetData sheetId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4.060391319443" createdVersion="8" refreshedVersion="8" minRefreshableVersion="3" recordCount="300" xr:uid="{177DCD18-1D80-4F23-9305-2B7307D4FC76}">
  <cacheSource type="worksheet">
    <worksheetSource name="Posts_Table"/>
  </cacheSource>
  <cacheFields count="16">
    <cacheField name="Post ID" numFmtId="0">
      <sharedItems/>
    </cacheField>
    <cacheField name="Platform" numFmtId="0">
      <sharedItems/>
    </cacheField>
    <cacheField name="Date" numFmtId="164">
      <sharedItems containsSemiMixedTypes="0" containsNonDate="0" containsDate="1" containsString="0" minDate="2024-06-01T00:00:00" maxDate="2025-05-15T00:00:00"/>
    </cacheField>
    <cacheField name="Content Type" numFmtId="0">
      <sharedItems/>
    </cacheField>
    <cacheField name="Post Text" numFmtId="0">
      <sharedItems/>
    </cacheField>
    <cacheField name="Likes" numFmtId="1">
      <sharedItems containsSemiMixedTypes="0" containsString="0" containsNumber="1" containsInteger="1" minValue="53" maxValue="4941"/>
    </cacheField>
    <cacheField name="Shares" numFmtId="1">
      <sharedItems containsSemiMixedTypes="0" containsString="0" containsNumber="1" containsInteger="1" minValue="10" maxValue="983"/>
    </cacheField>
    <cacheField name="Comments" numFmtId="1">
      <sharedItems containsSemiMixedTypes="0" containsString="0" containsNumber="1" containsInteger="1" minValue="7" maxValue="500"/>
    </cacheField>
    <cacheField name="Impressions" numFmtId="1">
      <sharedItems containsSemiMixedTypes="0" containsString="0" containsNumber="1" containsInteger="1" minValue="588" maxValue="98100"/>
    </cacheField>
    <cacheField name="Reach" numFmtId="1">
      <sharedItems containsSemiMixedTypes="0" containsString="0" containsNumber="1" containsInteger="1" minValue="7" maxValue="97772"/>
    </cacheField>
    <cacheField name="Clicks" numFmtId="1">
      <sharedItems containsSemiMixedTypes="0" containsString="0" containsNumber="1" containsInteger="1" minValue="10" maxValue="300"/>
    </cacheField>
    <cacheField name="Engagement " numFmtId="1">
      <sharedItems containsSemiMixedTypes="0" containsString="0" containsNumber="1" containsInteger="1" minValue="315" maxValue="6278"/>
    </cacheField>
    <cacheField name="Campaign_Name" numFmtId="0">
      <sharedItems containsBlank="1" count="5">
        <s v="SummerSplash"/>
        <s v="FestiveRadiance"/>
        <s v="NewYearRefresh"/>
        <s v="DailyWellness"/>
        <m/>
      </sharedItems>
    </cacheField>
    <cacheField name="Hashtags 1" numFmtId="0">
      <sharedItems/>
    </cacheField>
    <cacheField name="Hashtags 2" numFmtId="0">
      <sharedItems containsBlank="1"/>
    </cacheField>
    <cacheField name="Hashtags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P001"/>
    <s v="Twitter"/>
    <d v="2024-12-23T00:00:00"/>
    <s v="Reel"/>
    <s v="Check out our latest reel on twitter!"/>
    <n v="1461"/>
    <n v="184"/>
    <n v="344"/>
    <n v="21915"/>
    <n v="21675"/>
    <n v="15"/>
    <n v="1989"/>
    <x v="0"/>
    <s v="#LiveForNow"/>
    <s v="#AnytimeIsPepsiTime"/>
    <m/>
  </r>
  <r>
    <s v="P002"/>
    <s v="Twitter"/>
    <d v="2025-04-03T00:00:00"/>
    <s v="Text"/>
    <s v="Check out our latest text on twitter!"/>
    <n v="4054"/>
    <n v="389"/>
    <n v="493"/>
    <n v="64864"/>
    <n v="64383"/>
    <n v="117"/>
    <n v="4936"/>
    <x v="1"/>
    <s v="#PepsiCoRefresh"/>
    <s v="#BetterWithPepsi"/>
    <m/>
  </r>
  <r>
    <s v="P003"/>
    <s v="YouTube"/>
    <d v="2025-05-12T00:00:00"/>
    <s v="Reel"/>
    <s v="Check out our latest reel on youtube!"/>
    <n v="2795"/>
    <n v="105"/>
    <n v="49"/>
    <n v="53105"/>
    <n v="52307"/>
    <n v="204"/>
    <n v="2949"/>
    <x v="2"/>
    <s v="#PepsiCoRefresh"/>
    <m/>
    <m/>
  </r>
  <r>
    <s v="P004"/>
    <s v="Instagram"/>
    <d v="2024-08-12T00:00:00"/>
    <s v="Story"/>
    <s v="Check out our latest story on instagram!"/>
    <n v="2404"/>
    <n v="363"/>
    <n v="138"/>
    <n v="19232"/>
    <n v="18636"/>
    <n v="128"/>
    <n v="2905"/>
    <x v="3"/>
    <s v="#ThirstyForMore"/>
    <m/>
    <m/>
  </r>
  <r>
    <s v="P005"/>
    <s v="YouTube"/>
    <d v="2024-06-26T00:00:00"/>
    <s v="Reel"/>
    <s v="Check out our latest reel on youtube!"/>
    <n v="3557"/>
    <n v="687"/>
    <n v="424"/>
    <n v="71140"/>
    <n v="70701"/>
    <n v="224"/>
    <n v="4668"/>
    <x v="0"/>
    <s v="#ThirstyForMore"/>
    <s v="#PepsiCoRefresh"/>
    <m/>
  </r>
  <r>
    <s v="P006"/>
    <s v="Facebook"/>
    <d v="2024-10-31T00:00:00"/>
    <s v="Carousel"/>
    <s v="Check out our latest carousel on facebook!"/>
    <n v="2945"/>
    <n v="930"/>
    <n v="355"/>
    <n v="23560"/>
    <n v="23275"/>
    <n v="256"/>
    <n v="4230"/>
    <x v="1"/>
    <s v="#PepsiCoRefresh"/>
    <m/>
    <m/>
  </r>
  <r>
    <s v="P007"/>
    <s v="Twitter"/>
    <d v="2024-06-24T00:00:00"/>
    <s v="Carousel"/>
    <s v="Check out our latest carousel on twitter!"/>
    <n v="3860"/>
    <n v="201"/>
    <n v="279"/>
    <n v="61760"/>
    <n v="61660"/>
    <n v="235"/>
    <n v="4340"/>
    <x v="1"/>
    <s v="#PepsiCoRefresh"/>
    <m/>
    <m/>
  </r>
  <r>
    <s v="P008"/>
    <s v="YouTube"/>
    <d v="2024-07-13T00:00:00"/>
    <s v="Image"/>
    <s v="Check out our latest image on youtube!"/>
    <n v="3929"/>
    <n v="262"/>
    <n v="278"/>
    <n v="43219"/>
    <n v="42841"/>
    <n v="39"/>
    <n v="4469"/>
    <x v="3"/>
    <s v="#ThirstyForMore"/>
    <m/>
    <m/>
  </r>
  <r>
    <s v="P009"/>
    <s v="Facebook"/>
    <d v="2024-08-30T00:00:00"/>
    <s v="Text"/>
    <s v="Check out our latest text on facebook!"/>
    <n v="3784"/>
    <n v="808"/>
    <n v="404"/>
    <n v="56760"/>
    <n v="56343"/>
    <n v="131"/>
    <n v="4996"/>
    <x v="1"/>
    <s v="#PepsiCoRefresh"/>
    <m/>
    <m/>
  </r>
  <r>
    <s v="P010"/>
    <s v="Facebook"/>
    <d v="2025-03-11T00:00:00"/>
    <s v="Image"/>
    <s v="Check out our latest image on facebook!"/>
    <n v="4241"/>
    <n v="902"/>
    <n v="47"/>
    <n v="72097"/>
    <n v="71598"/>
    <n v="167"/>
    <n v="5190"/>
    <x v="1"/>
    <s v="#PepsiCoRefresh"/>
    <m/>
    <m/>
  </r>
  <r>
    <s v="P011"/>
    <s v="Instagram"/>
    <d v="2025-02-02T00:00:00"/>
    <s v="Story"/>
    <s v="Check out our latest story on instagram!"/>
    <n v="1792"/>
    <n v="614"/>
    <n v="497"/>
    <n v="25088"/>
    <n v="24675"/>
    <n v="65"/>
    <n v="2903"/>
    <x v="3"/>
    <s v="#LiveForNow"/>
    <m/>
    <m/>
  </r>
  <r>
    <s v="P012"/>
    <s v="Facebook"/>
    <d v="2024-07-21T00:00:00"/>
    <s v="Reel"/>
    <s v="Check out our latest reel on facebook!"/>
    <n v="1946"/>
    <n v="686"/>
    <n v="377"/>
    <n v="23352"/>
    <n v="22982"/>
    <n v="213"/>
    <n v="3009"/>
    <x v="2"/>
    <s v="#LiveForNow"/>
    <m/>
    <m/>
  </r>
  <r>
    <s v="P013"/>
    <s v="YouTube"/>
    <d v="2024-11-18T00:00:00"/>
    <s v="Carousel"/>
    <s v="Check out our latest carousel on youtube!"/>
    <n v="1171"/>
    <n v="286"/>
    <n v="231"/>
    <n v="22249"/>
    <n v="21282"/>
    <n v="114"/>
    <n v="1688"/>
    <x v="0"/>
    <s v="#ThirstyForMore"/>
    <m/>
    <m/>
  </r>
  <r>
    <s v="P014"/>
    <s v="Facebook"/>
    <d v="2025-02-16T00:00:00"/>
    <s v="Story"/>
    <s v="Check out our latest story on facebook!"/>
    <n v="4242"/>
    <n v="555"/>
    <n v="131"/>
    <n v="33936"/>
    <n v="33802"/>
    <n v="265"/>
    <n v="4928"/>
    <x v="4"/>
    <s v="#LiveForNow"/>
    <m/>
    <m/>
  </r>
  <r>
    <s v="P015"/>
    <s v="Facebook"/>
    <d v="2024-10-24T00:00:00"/>
    <s v="Video"/>
    <s v="Check out our latest video on facebook!"/>
    <n v="3888"/>
    <n v="604"/>
    <n v="128"/>
    <n v="77760"/>
    <n v="77167"/>
    <n v="20"/>
    <n v="4620"/>
    <x v="0"/>
    <s v="#LiveForNow"/>
    <m/>
    <m/>
  </r>
  <r>
    <s v="P016"/>
    <s v="Facebook"/>
    <d v="2024-08-26T00:00:00"/>
    <s v="Text"/>
    <s v="Check out our latest text on facebook!"/>
    <n v="3452"/>
    <n v="377"/>
    <n v="360"/>
    <n v="55232"/>
    <n v="55075"/>
    <n v="87"/>
    <n v="4189"/>
    <x v="2"/>
    <s v="#LiveForNow"/>
    <m/>
    <m/>
  </r>
  <r>
    <s v="P017"/>
    <s v="Facebook"/>
    <d v="2025-05-05T00:00:00"/>
    <s v="Text"/>
    <s v="Check out our latest text on facebook!"/>
    <n v="4441"/>
    <n v="511"/>
    <n v="70"/>
    <n v="53292"/>
    <n v="53082"/>
    <n v="159"/>
    <n v="5022"/>
    <x v="3"/>
    <s v="#ThirstyForMore"/>
    <m/>
    <m/>
  </r>
  <r>
    <s v="P018"/>
    <s v="Instagram"/>
    <d v="2024-08-19T00:00:00"/>
    <s v="Reel"/>
    <s v="Check out our latest reel on instagram!"/>
    <n v="3000"/>
    <n v="382"/>
    <n v="325"/>
    <n v="36000"/>
    <n v="35819"/>
    <n v="19"/>
    <n v="3707"/>
    <x v="0"/>
    <s v="#LiveForNow"/>
    <m/>
    <m/>
  </r>
  <r>
    <s v="P019"/>
    <s v="Instagram"/>
    <d v="2024-06-23T00:00:00"/>
    <s v="Video"/>
    <s v="Check out our latest video on instagram!"/>
    <n v="1071"/>
    <n v="519"/>
    <n v="22"/>
    <n v="16065"/>
    <n v="15865"/>
    <n v="103"/>
    <n v="1612"/>
    <x v="3"/>
    <s v="#PepsiCoRefresh"/>
    <m/>
    <m/>
  </r>
  <r>
    <s v="P020"/>
    <s v="Instagram"/>
    <d v="2024-09-09T00:00:00"/>
    <s v="Carousel"/>
    <s v="Check out our latest carousel on instagram!"/>
    <n v="4054"/>
    <n v="488"/>
    <n v="373"/>
    <n v="77026"/>
    <n v="76881"/>
    <n v="25"/>
    <n v="4915"/>
    <x v="0"/>
    <s v="#PepsiCoRefresh"/>
    <m/>
    <m/>
  </r>
  <r>
    <s v="P021"/>
    <s v="Instagram"/>
    <d v="2025-01-04T00:00:00"/>
    <s v="Reel"/>
    <s v="Check out our latest reel on instagram!"/>
    <n v="4838"/>
    <n v="640"/>
    <n v="128"/>
    <n v="72570"/>
    <n v="72396"/>
    <n v="83"/>
    <n v="5606"/>
    <x v="3"/>
    <s v="#LiveForNow"/>
    <m/>
    <m/>
  </r>
  <r>
    <s v="P022"/>
    <s v="Facebook"/>
    <d v="2025-02-27T00:00:00"/>
    <s v="Text"/>
    <s v="Check out our latest text on facebook!"/>
    <n v="1570"/>
    <n v="187"/>
    <n v="260"/>
    <n v="25120"/>
    <n v="24613"/>
    <n v="133"/>
    <n v="2017"/>
    <x v="3"/>
    <s v="#PepsiCoRefresh"/>
    <m/>
    <m/>
  </r>
  <r>
    <s v="P023"/>
    <s v="Facebook"/>
    <d v="2024-11-06T00:00:00"/>
    <s v="Video"/>
    <s v="Check out our latest video on facebook!"/>
    <n v="1606"/>
    <n v="547"/>
    <n v="316"/>
    <n v="32120"/>
    <n v="31736"/>
    <n v="225"/>
    <n v="2469"/>
    <x v="1"/>
    <s v="#PepsiCoRefresh"/>
    <s v="#AnytimeIsPepsiTime"/>
    <m/>
  </r>
  <r>
    <s v="P024"/>
    <s v="Facebook"/>
    <d v="2025-01-23T00:00:00"/>
    <s v="Video"/>
    <s v="Check out our latest video on facebook!"/>
    <n v="3961"/>
    <n v="761"/>
    <n v="131"/>
    <n v="67337"/>
    <n v="66615"/>
    <n v="161"/>
    <n v="4853"/>
    <x v="2"/>
    <s v="#LiveForNow"/>
    <m/>
    <m/>
  </r>
  <r>
    <s v="P025"/>
    <s v="Twitter"/>
    <d v="2025-04-10T00:00:00"/>
    <s v="Carousel"/>
    <s v="Check out our latest carousel on twitter!"/>
    <n v="3128"/>
    <n v="211"/>
    <n v="197"/>
    <n v="59432"/>
    <n v="59182"/>
    <n v="238"/>
    <n v="3536"/>
    <x v="4"/>
    <s v="#ThirstyForMore"/>
    <m/>
    <m/>
  </r>
  <r>
    <s v="P026"/>
    <s v="YouTube"/>
    <d v="2025-04-05T00:00:00"/>
    <s v="Reel"/>
    <s v="Check out our latest reel on youtube!"/>
    <n v="3009"/>
    <n v="413"/>
    <n v="358"/>
    <n v="42126"/>
    <n v="41309"/>
    <n v="211"/>
    <n v="3780"/>
    <x v="1"/>
    <s v="#LiveForNow"/>
    <m/>
    <m/>
  </r>
  <r>
    <s v="P027"/>
    <s v="YouTube"/>
    <d v="2024-09-17T00:00:00"/>
    <s v="Text"/>
    <s v="Check out our latest text on youtube!"/>
    <n v="2076"/>
    <n v="195"/>
    <n v="104"/>
    <n v="33216"/>
    <n v="32244"/>
    <n v="51"/>
    <n v="2375"/>
    <x v="3"/>
    <s v="#LiveForNow"/>
    <m/>
    <m/>
  </r>
  <r>
    <s v="P028"/>
    <s v="Instagram"/>
    <d v="2025-03-04T00:00:00"/>
    <s v="Video"/>
    <s v="Check out our latest video on instagram!"/>
    <n v="432"/>
    <n v="624"/>
    <n v="123"/>
    <n v="6912"/>
    <n v="6259"/>
    <n v="79"/>
    <n v="1179"/>
    <x v="3"/>
    <s v="#LiveForNow"/>
    <m/>
    <m/>
  </r>
  <r>
    <s v="P029"/>
    <s v="Instagram"/>
    <d v="2025-01-31T00:00:00"/>
    <s v="Carousel"/>
    <s v="Check out our latest carousel on instagram!"/>
    <n v="2566"/>
    <n v="118"/>
    <n v="37"/>
    <n v="12830"/>
    <n v="12264"/>
    <n v="221"/>
    <n v="2721"/>
    <x v="2"/>
    <s v="#LiveForNow"/>
    <m/>
    <m/>
  </r>
  <r>
    <s v="P030"/>
    <s v="Instagram"/>
    <d v="2025-02-25T00:00:00"/>
    <s v="Video"/>
    <s v="Check out our latest video on instagram!"/>
    <n v="3095"/>
    <n v="39"/>
    <n v="78"/>
    <n v="55710"/>
    <n v="54808"/>
    <n v="93"/>
    <n v="3212"/>
    <x v="4"/>
    <s v="#ThirstyForMore"/>
    <m/>
    <m/>
  </r>
  <r>
    <s v="P031"/>
    <s v="Instagram"/>
    <d v="2024-12-16T00:00:00"/>
    <s v="Text"/>
    <s v="Check out our latest text on instagram!"/>
    <n v="438"/>
    <n v="153"/>
    <n v="275"/>
    <n v="3066"/>
    <n v="2701"/>
    <n v="282"/>
    <n v="866"/>
    <x v="1"/>
    <s v="#PepsiCoRefresh"/>
    <m/>
    <m/>
  </r>
  <r>
    <s v="P032"/>
    <s v="Twitter"/>
    <d v="2024-07-31T00:00:00"/>
    <s v="Carousel"/>
    <s v="Check out our latest carousel on twitter!"/>
    <n v="2278"/>
    <n v="10"/>
    <n v="321"/>
    <n v="13668"/>
    <n v="12676"/>
    <n v="275"/>
    <n v="2609"/>
    <x v="0"/>
    <s v="#ThirstyForMore"/>
    <m/>
    <m/>
  </r>
  <r>
    <s v="P033"/>
    <s v="Facebook"/>
    <d v="2024-08-21T00:00:00"/>
    <s v="Image"/>
    <s v="Check out our latest image on facebook!"/>
    <n v="1407"/>
    <n v="400"/>
    <n v="351"/>
    <n v="16884"/>
    <n v="15954"/>
    <n v="113"/>
    <n v="2158"/>
    <x v="0"/>
    <s v="#PepsiCoRefresh"/>
    <m/>
    <m/>
  </r>
  <r>
    <s v="P034"/>
    <s v="Facebook"/>
    <d v="2025-03-26T00:00:00"/>
    <s v="Text"/>
    <s v="Check out our latest text on facebook!"/>
    <n v="1652"/>
    <n v="89"/>
    <n v="357"/>
    <n v="29736"/>
    <n v="28771"/>
    <n v="215"/>
    <n v="2098"/>
    <x v="2"/>
    <s v="#PepsiCoRefresh"/>
    <m/>
    <m/>
  </r>
  <r>
    <s v="P035"/>
    <s v="Instagram"/>
    <d v="2024-11-30T00:00:00"/>
    <s v="Video"/>
    <s v="Check out our latest video on instagram!"/>
    <n v="3775"/>
    <n v="16"/>
    <n v="239"/>
    <n v="33975"/>
    <n v="33310"/>
    <n v="271"/>
    <n v="4030"/>
    <x v="1"/>
    <s v="#LiveForNow"/>
    <m/>
    <m/>
  </r>
  <r>
    <s v="P036"/>
    <s v="Instagram"/>
    <d v="2025-04-19T00:00:00"/>
    <s v="Story"/>
    <s v="Check out our latest story on instagram!"/>
    <n v="4518"/>
    <n v="285"/>
    <n v="383"/>
    <n v="67770"/>
    <n v="67621"/>
    <n v="31"/>
    <n v="5186"/>
    <x v="1"/>
    <s v="#ThirstyForMore"/>
    <m/>
    <m/>
  </r>
  <r>
    <s v="P037"/>
    <s v="Facebook"/>
    <d v="2025-01-06T00:00:00"/>
    <s v="Carousel"/>
    <s v="Check out our latest carousel on facebook!"/>
    <n v="3024"/>
    <n v="925"/>
    <n v="350"/>
    <n v="24192"/>
    <n v="23518"/>
    <n v="36"/>
    <n v="4299"/>
    <x v="1"/>
    <s v="#ThirstyForMore"/>
    <m/>
    <m/>
  </r>
  <r>
    <s v="P038"/>
    <s v="YouTube"/>
    <d v="2025-02-17T00:00:00"/>
    <s v="Reel"/>
    <s v="Check out our latest reel on youtube!"/>
    <n v="3138"/>
    <n v="123"/>
    <n v="291"/>
    <n v="28242"/>
    <n v="27550"/>
    <n v="87"/>
    <n v="3552"/>
    <x v="3"/>
    <s v="#PepsiCoRefresh"/>
    <m/>
    <m/>
  </r>
  <r>
    <s v="P039"/>
    <s v="Facebook"/>
    <d v="2024-11-25T00:00:00"/>
    <s v="Image"/>
    <s v="Check out our latest image on facebook!"/>
    <n v="3564"/>
    <n v="629"/>
    <n v="177"/>
    <n v="60588"/>
    <n v="59627"/>
    <n v="92"/>
    <n v="4370"/>
    <x v="4"/>
    <s v="#PepsiCoRefresh"/>
    <m/>
    <m/>
  </r>
  <r>
    <s v="P040"/>
    <s v="Twitter"/>
    <d v="2025-03-07T00:00:00"/>
    <s v="Image"/>
    <s v="Check out our latest image on twitter!"/>
    <n v="4750"/>
    <n v="151"/>
    <n v="415"/>
    <n v="38000"/>
    <n v="37792"/>
    <n v="299"/>
    <n v="5316"/>
    <x v="3"/>
    <s v="#ThirstyForMore"/>
    <m/>
    <m/>
  </r>
  <r>
    <s v="P041"/>
    <s v="Instagram"/>
    <d v="2025-03-08T00:00:00"/>
    <s v="Reel"/>
    <s v="Check out our latest reel on instagram!"/>
    <n v="456"/>
    <n v="629"/>
    <n v="428"/>
    <n v="8208"/>
    <n v="7377"/>
    <n v="205"/>
    <n v="1513"/>
    <x v="3"/>
    <s v="#LiveForNow"/>
    <m/>
    <m/>
  </r>
  <r>
    <s v="P042"/>
    <s v="YouTube"/>
    <d v="2025-03-05T00:00:00"/>
    <s v="Reel"/>
    <s v="Check out our latest reel on youtube!"/>
    <n v="1543"/>
    <n v="820"/>
    <n v="333"/>
    <n v="12344"/>
    <n v="11496"/>
    <n v="241"/>
    <n v="2696"/>
    <x v="4"/>
    <s v="#ThirstyForMore"/>
    <m/>
    <m/>
  </r>
  <r>
    <s v="P043"/>
    <s v="Instagram"/>
    <d v="2024-12-14T00:00:00"/>
    <s v="Carousel"/>
    <s v="Check out our latest carousel on instagram!"/>
    <n v="2174"/>
    <n v="658"/>
    <n v="15"/>
    <n v="13044"/>
    <n v="12206"/>
    <n v="137"/>
    <n v="2847"/>
    <x v="2"/>
    <s v="#PepsiCoRefresh"/>
    <m/>
    <m/>
  </r>
  <r>
    <s v="P044"/>
    <s v="Twitter"/>
    <d v="2025-03-02T00:00:00"/>
    <s v="Image"/>
    <s v="Check out our latest image on twitter!"/>
    <n v="2358"/>
    <n v="784"/>
    <n v="344"/>
    <n v="35370"/>
    <n v="34475"/>
    <n v="216"/>
    <n v="3486"/>
    <x v="4"/>
    <s v="#PepsiCoRefresh"/>
    <m/>
    <m/>
  </r>
  <r>
    <s v="P045"/>
    <s v="Facebook"/>
    <d v="2024-11-01T00:00:00"/>
    <s v="Video"/>
    <s v="Check out our latest video on facebook!"/>
    <n v="3371"/>
    <n v="106"/>
    <n v="327"/>
    <n v="50565"/>
    <n v="49816"/>
    <n v="176"/>
    <n v="3804"/>
    <x v="0"/>
    <s v="#LiveForNow"/>
    <m/>
    <m/>
  </r>
  <r>
    <s v="P046"/>
    <s v="Twitter"/>
    <d v="2025-05-02T00:00:00"/>
    <s v="Video"/>
    <s v="Check out our latest video on twitter!"/>
    <n v="1108"/>
    <n v="177"/>
    <n v="212"/>
    <n v="8864"/>
    <n v="8710"/>
    <n v="97"/>
    <n v="1497"/>
    <x v="3"/>
    <s v="#PepsiCoRefresh"/>
    <m/>
    <m/>
  </r>
  <r>
    <s v="P047"/>
    <s v="Twitter"/>
    <d v="2025-02-24T00:00:00"/>
    <s v="Carousel"/>
    <s v="Check out our latest carousel on twitter!"/>
    <n v="2704"/>
    <n v="752"/>
    <n v="153"/>
    <n v="21632"/>
    <n v="20792"/>
    <n v="127"/>
    <n v="3609"/>
    <x v="4"/>
    <s v="#LiveForNow"/>
    <m/>
    <m/>
  </r>
  <r>
    <s v="P048"/>
    <s v="Twitter"/>
    <d v="2025-03-11T00:00:00"/>
    <s v="Story"/>
    <s v="Check out our latest story on twitter!"/>
    <n v="1950"/>
    <n v="295"/>
    <n v="478"/>
    <n v="37050"/>
    <n v="36272"/>
    <n v="119"/>
    <n v="2723"/>
    <x v="4"/>
    <s v="#PepsiCoRefresh"/>
    <m/>
    <m/>
  </r>
  <r>
    <s v="P049"/>
    <s v="Twitter"/>
    <d v="2024-06-10T00:00:00"/>
    <s v="Story"/>
    <s v="Check out our latest story on twitter!"/>
    <n v="2164"/>
    <n v="549"/>
    <n v="274"/>
    <n v="28132"/>
    <n v="27361"/>
    <n v="177"/>
    <n v="2987"/>
    <x v="3"/>
    <s v="#PepsiCoRefresh"/>
    <m/>
    <m/>
  </r>
  <r>
    <s v="P050"/>
    <s v="YouTube"/>
    <d v="2024-07-03T00:00:00"/>
    <s v="Story"/>
    <s v="Check out our latest story on youtube!"/>
    <n v="2754"/>
    <n v="130"/>
    <n v="90"/>
    <n v="22032"/>
    <n v="21288"/>
    <n v="112"/>
    <n v="2974"/>
    <x v="2"/>
    <s v="#PepsiCoRefresh"/>
    <m/>
    <m/>
  </r>
  <r>
    <s v="P051"/>
    <s v="Facebook"/>
    <d v="2024-06-13T00:00:00"/>
    <s v="Carousel"/>
    <s v="Check out our latest carousel on facebook!"/>
    <n v="2200"/>
    <n v="504"/>
    <n v="239"/>
    <n v="37400"/>
    <n v="36938"/>
    <n v="225"/>
    <n v="2943"/>
    <x v="1"/>
    <s v="#LiveForNow"/>
    <m/>
    <m/>
  </r>
  <r>
    <s v="P052"/>
    <s v="Facebook"/>
    <d v="2025-01-03T00:00:00"/>
    <s v="Image"/>
    <s v="Check out our latest image on facebook!"/>
    <n v="947"/>
    <n v="338"/>
    <n v="350"/>
    <n v="10417"/>
    <n v="9730"/>
    <n v="34"/>
    <n v="1635"/>
    <x v="3"/>
    <s v="#PepsiCoRefresh"/>
    <m/>
    <m/>
  </r>
  <r>
    <s v="P053"/>
    <s v="YouTube"/>
    <d v="2025-02-24T00:00:00"/>
    <s v="Carousel"/>
    <s v="Check out our latest carousel on youtube!"/>
    <n v="804"/>
    <n v="639"/>
    <n v="43"/>
    <n v="4020"/>
    <n v="3144"/>
    <n v="11"/>
    <n v="1486"/>
    <x v="4"/>
    <s v="#ThirstyForMore"/>
    <s v="#BetterWithPepsi"/>
    <m/>
  </r>
  <r>
    <s v="P054"/>
    <s v="YouTube"/>
    <d v="2025-03-13T00:00:00"/>
    <s v="Carousel"/>
    <s v="Check out our latest carousel on youtube!"/>
    <n v="1686"/>
    <n v="904"/>
    <n v="472"/>
    <n v="18546"/>
    <n v="18171"/>
    <n v="52"/>
    <n v="3062"/>
    <x v="1"/>
    <s v="#LiveForNow"/>
    <m/>
    <m/>
  </r>
  <r>
    <s v="P055"/>
    <s v="Facebook"/>
    <d v="2024-06-17T00:00:00"/>
    <s v="Image"/>
    <s v="Check out our latest image on facebook!"/>
    <n v="1226"/>
    <n v="119"/>
    <n v="7"/>
    <n v="14712"/>
    <n v="14049"/>
    <n v="123"/>
    <n v="1352"/>
    <x v="3"/>
    <s v="#ThirstyForMore"/>
    <m/>
    <m/>
  </r>
  <r>
    <s v="P056"/>
    <s v="Facebook"/>
    <d v="2024-12-18T00:00:00"/>
    <s v="Carousel"/>
    <s v="Check out our latest carousel on facebook!"/>
    <n v="2946"/>
    <n v="498"/>
    <n v="367"/>
    <n v="29460"/>
    <n v="28527"/>
    <n v="60"/>
    <n v="3811"/>
    <x v="2"/>
    <s v="#LiveForNow"/>
    <m/>
    <m/>
  </r>
  <r>
    <s v="P057"/>
    <s v="Twitter"/>
    <d v="2024-10-21T00:00:00"/>
    <s v="Video"/>
    <s v="Check out our latest video on twitter!"/>
    <n v="2825"/>
    <n v="535"/>
    <n v="295"/>
    <n v="45200"/>
    <n v="44739"/>
    <n v="169"/>
    <n v="3655"/>
    <x v="0"/>
    <s v="#PepsiCoRefresh"/>
    <m/>
    <m/>
  </r>
  <r>
    <s v="P058"/>
    <s v="Instagram"/>
    <d v="2025-04-15T00:00:00"/>
    <s v="Reel"/>
    <s v="Check out our latest reel on instagram!"/>
    <n v="103"/>
    <n v="770"/>
    <n v="19"/>
    <n v="1030"/>
    <n v="410"/>
    <n v="262"/>
    <n v="892"/>
    <x v="3"/>
    <s v="#PepsiCoRefresh"/>
    <m/>
    <m/>
  </r>
  <r>
    <s v="P059"/>
    <s v="Instagram"/>
    <d v="2024-06-22T00:00:00"/>
    <s v="Text"/>
    <s v="Check out our latest text on instagram!"/>
    <n v="2180"/>
    <n v="263"/>
    <n v="387"/>
    <n v="30520"/>
    <n v="30059"/>
    <n v="174"/>
    <n v="2830"/>
    <x v="4"/>
    <s v="#ThirstyForMore"/>
    <m/>
    <m/>
  </r>
  <r>
    <s v="P060"/>
    <s v="Instagram"/>
    <d v="2025-01-28T00:00:00"/>
    <s v="Video"/>
    <s v="Check out our latest video on instagram!"/>
    <n v="904"/>
    <n v="973"/>
    <n v="63"/>
    <n v="11752"/>
    <n v="11580"/>
    <n v="84"/>
    <n v="1940"/>
    <x v="2"/>
    <s v="#ThirstyForMore"/>
    <s v="#PepsiCoRefresh"/>
    <s v="#AnytimeIsPepsiTime"/>
  </r>
  <r>
    <s v="P061"/>
    <s v="Twitter"/>
    <d v="2024-09-05T00:00:00"/>
    <s v="Video"/>
    <s v="Check out our latest video on twitter!"/>
    <n v="4886"/>
    <n v="983"/>
    <n v="409"/>
    <n v="43974"/>
    <n v="43239"/>
    <n v="65"/>
    <n v="6278"/>
    <x v="0"/>
    <s v="#PepsiCoRefresh"/>
    <m/>
    <m/>
  </r>
  <r>
    <s v="P062"/>
    <s v="Twitter"/>
    <d v="2024-11-22T00:00:00"/>
    <s v="Carousel"/>
    <s v="Check out our latest carousel on twitter!"/>
    <n v="53"/>
    <n v="81"/>
    <n v="379"/>
    <n v="954"/>
    <n v="7"/>
    <n v="148"/>
    <n v="513"/>
    <x v="2"/>
    <s v="#PepsiCoRefresh"/>
    <m/>
    <m/>
  </r>
  <r>
    <s v="P063"/>
    <s v="Twitter"/>
    <d v="2024-07-31T00:00:00"/>
    <s v="Carousel"/>
    <s v="Check out our latest carousel on twitter!"/>
    <n v="4507"/>
    <n v="217"/>
    <n v="13"/>
    <n v="90140"/>
    <n v="89591"/>
    <n v="125"/>
    <n v="4737"/>
    <x v="2"/>
    <s v="#LiveForNow"/>
    <m/>
    <m/>
  </r>
  <r>
    <s v="P064"/>
    <s v="Facebook"/>
    <d v="2024-08-17T00:00:00"/>
    <s v="Image"/>
    <s v="Check out our latest image on facebook!"/>
    <n v="2878"/>
    <n v="248"/>
    <n v="416"/>
    <n v="43170"/>
    <n v="42667"/>
    <n v="75"/>
    <n v="3542"/>
    <x v="2"/>
    <s v="#LiveForNow"/>
    <m/>
    <m/>
  </r>
  <r>
    <s v="P065"/>
    <s v="Instagram"/>
    <d v="2025-03-28T00:00:00"/>
    <s v="Story"/>
    <s v="Check out our latest story on instagram!"/>
    <n v="1881"/>
    <n v="501"/>
    <n v="99"/>
    <n v="20691"/>
    <n v="19987"/>
    <n v="289"/>
    <n v="2481"/>
    <x v="4"/>
    <s v="#ThirstyForMore"/>
    <m/>
    <m/>
  </r>
  <r>
    <s v="P066"/>
    <s v="Twitter"/>
    <d v="2024-07-26T00:00:00"/>
    <s v="Carousel"/>
    <s v="Check out our latest carousel on twitter!"/>
    <n v="432"/>
    <n v="171"/>
    <n v="280"/>
    <n v="3024"/>
    <n v="2285"/>
    <n v="184"/>
    <n v="883"/>
    <x v="0"/>
    <s v="#ThirstyForMore"/>
    <m/>
    <m/>
  </r>
  <r>
    <s v="P067"/>
    <s v="Facebook"/>
    <d v="2025-03-29T00:00:00"/>
    <s v="Carousel"/>
    <s v="Check out our latest carousel on facebook!"/>
    <n v="4712"/>
    <n v="568"/>
    <n v="127"/>
    <n v="84816"/>
    <n v="84691"/>
    <n v="100"/>
    <n v="5407"/>
    <x v="2"/>
    <s v="#ThirstyForMore"/>
    <m/>
    <m/>
  </r>
  <r>
    <s v="P068"/>
    <s v="Instagram"/>
    <d v="2024-12-08T00:00:00"/>
    <s v="Story"/>
    <s v="Check out our latest story on instagram!"/>
    <n v="2610"/>
    <n v="126"/>
    <n v="288"/>
    <n v="15660"/>
    <n v="15145"/>
    <n v="73"/>
    <n v="3024"/>
    <x v="4"/>
    <s v="#ThirstyForMore"/>
    <m/>
    <m/>
  </r>
  <r>
    <s v="P069"/>
    <s v="Twitter"/>
    <d v="2025-03-08T00:00:00"/>
    <s v="Text"/>
    <s v="Check out our latest text on twitter!"/>
    <n v="1292"/>
    <n v="626"/>
    <n v="496"/>
    <n v="25840"/>
    <n v="24916"/>
    <n v="149"/>
    <n v="2414"/>
    <x v="2"/>
    <s v="#LiveForNow"/>
    <m/>
    <m/>
  </r>
  <r>
    <s v="P070"/>
    <s v="Facebook"/>
    <d v="2025-04-02T00:00:00"/>
    <s v="Video"/>
    <s v="Check out our latest video on facebook!"/>
    <n v="199"/>
    <n v="772"/>
    <n v="400"/>
    <n v="3582"/>
    <n v="2988"/>
    <n v="43"/>
    <n v="1371"/>
    <x v="4"/>
    <s v="#PepsiCoRefresh"/>
    <m/>
    <m/>
  </r>
  <r>
    <s v="P071"/>
    <s v="YouTube"/>
    <d v="2024-09-02T00:00:00"/>
    <s v="Carousel"/>
    <s v="Check out our latest carousel on youtube!"/>
    <n v="2551"/>
    <n v="915"/>
    <n v="205"/>
    <n v="30612"/>
    <n v="30360"/>
    <n v="227"/>
    <n v="3671"/>
    <x v="1"/>
    <s v="#PepsiCoRefresh"/>
    <m/>
    <m/>
  </r>
  <r>
    <s v="P072"/>
    <s v="YouTube"/>
    <d v="2025-03-03T00:00:00"/>
    <s v="Reel"/>
    <s v="Check out our latest reel on youtube!"/>
    <n v="296"/>
    <n v="60"/>
    <n v="141"/>
    <n v="5624"/>
    <n v="5239"/>
    <n v="88"/>
    <n v="497"/>
    <x v="1"/>
    <s v="#ThirstyForMore"/>
    <m/>
    <m/>
  </r>
  <r>
    <s v="P073"/>
    <s v="Facebook"/>
    <d v="2024-10-18T00:00:00"/>
    <s v="Story"/>
    <s v="Check out our latest story on facebook!"/>
    <n v="4126"/>
    <n v="426"/>
    <n v="486"/>
    <n v="78394"/>
    <n v="77798"/>
    <n v="88"/>
    <n v="5038"/>
    <x v="3"/>
    <s v="#LiveForNow"/>
    <m/>
    <m/>
  </r>
  <r>
    <s v="P074"/>
    <s v="YouTube"/>
    <d v="2024-10-28T00:00:00"/>
    <s v="Reel"/>
    <s v="Check out our latest reel on youtube!"/>
    <n v="1855"/>
    <n v="200"/>
    <n v="174"/>
    <n v="16695"/>
    <n v="16330"/>
    <n v="123"/>
    <n v="2229"/>
    <x v="2"/>
    <s v="#PepsiCoRefresh"/>
    <m/>
    <m/>
  </r>
  <r>
    <s v="P075"/>
    <s v="Instagram"/>
    <d v="2024-08-01T00:00:00"/>
    <s v="Reel"/>
    <s v="Check out our latest reel on instagram!"/>
    <n v="1674"/>
    <n v="929"/>
    <n v="37"/>
    <n v="21762"/>
    <n v="20998"/>
    <n v="255"/>
    <n v="2640"/>
    <x v="3"/>
    <s v="#PepsiCoRefresh"/>
    <m/>
    <m/>
  </r>
  <r>
    <s v="P076"/>
    <s v="Twitter"/>
    <d v="2024-11-07T00:00:00"/>
    <s v="Story"/>
    <s v="Check out our latest story on twitter!"/>
    <n v="1121"/>
    <n v="135"/>
    <n v="18"/>
    <n v="15694"/>
    <n v="14957"/>
    <n v="99"/>
    <n v="1274"/>
    <x v="3"/>
    <s v="#PepsiCoRefresh"/>
    <m/>
    <m/>
  </r>
  <r>
    <s v="P077"/>
    <s v="Facebook"/>
    <d v="2025-03-04T00:00:00"/>
    <s v="Story"/>
    <s v="Check out our latest story on facebook!"/>
    <n v="1249"/>
    <n v="116"/>
    <n v="420"/>
    <n v="8743"/>
    <n v="8538"/>
    <n v="63"/>
    <n v="1785"/>
    <x v="4"/>
    <s v="#PepsiCoRefresh"/>
    <m/>
    <m/>
  </r>
  <r>
    <s v="P078"/>
    <s v="Twitter"/>
    <d v="2024-06-17T00:00:00"/>
    <s v="Image"/>
    <s v="Check out our latest image on twitter!"/>
    <n v="954"/>
    <n v="324"/>
    <n v="288"/>
    <n v="19080"/>
    <n v="18859"/>
    <n v="21"/>
    <n v="1566"/>
    <x v="3"/>
    <s v="#LiveForNow"/>
    <m/>
    <m/>
  </r>
  <r>
    <s v="P079"/>
    <s v="Instagram"/>
    <d v="2024-10-09T00:00:00"/>
    <s v="Carousel"/>
    <s v="Check out our latest carousel on instagram!"/>
    <n v="3068"/>
    <n v="137"/>
    <n v="329"/>
    <n v="39884"/>
    <n v="39404"/>
    <n v="266"/>
    <n v="3534"/>
    <x v="1"/>
    <s v="#ThirstyForMore"/>
    <m/>
    <m/>
  </r>
  <r>
    <s v="P080"/>
    <s v="Instagram"/>
    <d v="2024-06-13T00:00:00"/>
    <s v="Story"/>
    <s v="Check out our latest story on instagram!"/>
    <n v="2103"/>
    <n v="892"/>
    <n v="103"/>
    <n v="39957"/>
    <n v="39466"/>
    <n v="28"/>
    <n v="3098"/>
    <x v="4"/>
    <s v="#LiveForNow"/>
    <m/>
    <m/>
  </r>
  <r>
    <s v="P081"/>
    <s v="Instagram"/>
    <d v="2024-10-19T00:00:00"/>
    <s v="Story"/>
    <s v="Check out our latest story on instagram!"/>
    <n v="1816"/>
    <n v="29"/>
    <n v="41"/>
    <n v="19976"/>
    <n v="19262"/>
    <n v="283"/>
    <n v="1886"/>
    <x v="2"/>
    <s v="#PepsiCoRefresh"/>
    <m/>
    <m/>
  </r>
  <r>
    <s v="P082"/>
    <s v="Instagram"/>
    <d v="2024-07-24T00:00:00"/>
    <s v="Image"/>
    <s v="Check out our latest image on instagram!"/>
    <n v="725"/>
    <n v="88"/>
    <n v="428"/>
    <n v="14500"/>
    <n v="13637"/>
    <n v="200"/>
    <n v="1241"/>
    <x v="2"/>
    <s v="#LiveForNow"/>
    <s v="#PepsiCoRefresh"/>
    <s v="#AnytimeIsPepsiTime"/>
  </r>
  <r>
    <s v="P083"/>
    <s v="YouTube"/>
    <d v="2024-10-15T00:00:00"/>
    <s v="Video"/>
    <s v="Check out our latest video on youtube!"/>
    <n v="1094"/>
    <n v="472"/>
    <n v="21"/>
    <n v="9846"/>
    <n v="9609"/>
    <n v="112"/>
    <n v="1587"/>
    <x v="4"/>
    <s v="#ThirstyForMore"/>
    <m/>
    <m/>
  </r>
  <r>
    <s v="P084"/>
    <s v="Facebook"/>
    <d v="2024-12-09T00:00:00"/>
    <s v="Image"/>
    <s v="Check out our latest image on facebook!"/>
    <n v="1841"/>
    <n v="851"/>
    <n v="342"/>
    <n v="34979"/>
    <n v="34154"/>
    <n v="255"/>
    <n v="3034"/>
    <x v="3"/>
    <s v="#LiveForNow"/>
    <m/>
    <m/>
  </r>
  <r>
    <s v="P085"/>
    <s v="Instagram"/>
    <d v="2025-04-19T00:00:00"/>
    <s v="Image"/>
    <s v="Check out our latest image on instagram!"/>
    <n v="4177"/>
    <n v="569"/>
    <n v="55"/>
    <n v="25062"/>
    <n v="24847"/>
    <n v="230"/>
    <n v="4801"/>
    <x v="0"/>
    <s v="#LiveForNow"/>
    <m/>
    <m/>
  </r>
  <r>
    <s v="P086"/>
    <s v="YouTube"/>
    <d v="2025-01-27T00:00:00"/>
    <s v="Text"/>
    <s v="Check out our latest text on youtube!"/>
    <n v="3428"/>
    <n v="305"/>
    <n v="85"/>
    <n v="58276"/>
    <n v="58052"/>
    <n v="242"/>
    <n v="3818"/>
    <x v="3"/>
    <s v="#ThirstyForMore"/>
    <s v="#BetterWithPepsi"/>
    <m/>
  </r>
  <r>
    <s v="P087"/>
    <s v="Twitter"/>
    <d v="2024-06-06T00:00:00"/>
    <s v="Video"/>
    <s v="Check out our latest video on twitter!"/>
    <n v="1436"/>
    <n v="765"/>
    <n v="496"/>
    <n v="12924"/>
    <n v="12701"/>
    <n v="197"/>
    <n v="2697"/>
    <x v="2"/>
    <s v="#LiveForNow"/>
    <m/>
    <m/>
  </r>
  <r>
    <s v="P088"/>
    <s v="Facebook"/>
    <d v="2024-07-07T00:00:00"/>
    <s v="Story"/>
    <s v="Check out our latest story on facebook!"/>
    <n v="302"/>
    <n v="47"/>
    <n v="430"/>
    <n v="5738"/>
    <n v="4890"/>
    <n v="25"/>
    <n v="779"/>
    <x v="3"/>
    <s v="#PepsiCoRefresh"/>
    <m/>
    <m/>
  </r>
  <r>
    <s v="P089"/>
    <s v="Twitter"/>
    <d v="2025-01-10T00:00:00"/>
    <s v="Image"/>
    <s v="Check out our latest image on twitter!"/>
    <n v="2214"/>
    <n v="249"/>
    <n v="152"/>
    <n v="15498"/>
    <n v="14800"/>
    <n v="180"/>
    <n v="2615"/>
    <x v="4"/>
    <s v="#ThirstyForMore"/>
    <m/>
    <m/>
  </r>
  <r>
    <s v="P090"/>
    <s v="Instagram"/>
    <d v="2024-06-03T00:00:00"/>
    <s v="Image"/>
    <s v="Check out our latest image on instagram!"/>
    <n v="3861"/>
    <n v="960"/>
    <n v="101"/>
    <n v="69498"/>
    <n v="68817"/>
    <n v="297"/>
    <n v="4922"/>
    <x v="3"/>
    <s v="#PepsiCoRefresh"/>
    <m/>
    <m/>
  </r>
  <r>
    <s v="P091"/>
    <s v="Facebook"/>
    <d v="2025-03-24T00:00:00"/>
    <s v="Image"/>
    <s v="Check out our latest image on facebook!"/>
    <n v="1263"/>
    <n v="397"/>
    <n v="357"/>
    <n v="25260"/>
    <n v="24615"/>
    <n v="137"/>
    <n v="2017"/>
    <x v="3"/>
    <s v="#ThirstyForMore"/>
    <m/>
    <m/>
  </r>
  <r>
    <s v="P092"/>
    <s v="Twitter"/>
    <d v="2024-10-21T00:00:00"/>
    <s v="Story"/>
    <s v="Check out our latest story on twitter!"/>
    <n v="3801"/>
    <n v="967"/>
    <n v="401"/>
    <n v="38010"/>
    <n v="37625"/>
    <n v="236"/>
    <n v="5169"/>
    <x v="2"/>
    <s v="#LiveForNow"/>
    <m/>
    <m/>
  </r>
  <r>
    <s v="P093"/>
    <s v="Instagram"/>
    <d v="2024-12-11T00:00:00"/>
    <s v="Video"/>
    <s v="Check out our latest video on instagram!"/>
    <n v="1431"/>
    <n v="951"/>
    <n v="26"/>
    <n v="8586"/>
    <n v="8396"/>
    <n v="150"/>
    <n v="2408"/>
    <x v="2"/>
    <s v="#ThirstyForMore"/>
    <m/>
    <m/>
  </r>
  <r>
    <s v="P094"/>
    <s v="Instagram"/>
    <d v="2024-11-07T00:00:00"/>
    <s v="Image"/>
    <s v="Check out our latest image on instagram!"/>
    <n v="2647"/>
    <n v="304"/>
    <n v="170"/>
    <n v="18529"/>
    <n v="17841"/>
    <n v="46"/>
    <n v="3121"/>
    <x v="2"/>
    <s v="#LiveForNow"/>
    <m/>
    <m/>
  </r>
  <r>
    <s v="P095"/>
    <s v="Instagram"/>
    <d v="2024-11-08T00:00:00"/>
    <s v="Text"/>
    <s v="Check out our latest text on instagram!"/>
    <n v="3182"/>
    <n v="559"/>
    <n v="160"/>
    <n v="57276"/>
    <n v="56890"/>
    <n v="163"/>
    <n v="3901"/>
    <x v="3"/>
    <s v="#LiveForNow"/>
    <m/>
    <m/>
  </r>
  <r>
    <s v="P096"/>
    <s v="Twitter"/>
    <d v="2024-09-10T00:00:00"/>
    <s v="Image"/>
    <s v="Check out our latest image on twitter!"/>
    <n v="1238"/>
    <n v="366"/>
    <n v="444"/>
    <n v="19808"/>
    <n v="19334"/>
    <n v="123"/>
    <n v="2048"/>
    <x v="4"/>
    <s v="#LiveForNow"/>
    <m/>
    <m/>
  </r>
  <r>
    <s v="P097"/>
    <s v="Instagram"/>
    <d v="2024-08-13T00:00:00"/>
    <s v="Image"/>
    <s v="Check out our latest image on instagram!"/>
    <n v="4739"/>
    <n v="527"/>
    <n v="135"/>
    <n v="61607"/>
    <n v="61333"/>
    <n v="36"/>
    <n v="5401"/>
    <x v="1"/>
    <s v="#PepsiCoRefresh"/>
    <s v="#AnytimeIsPepsiTime"/>
    <m/>
  </r>
  <r>
    <s v="P098"/>
    <s v="Twitter"/>
    <d v="2024-06-10T00:00:00"/>
    <s v="Story"/>
    <s v="Check out our latest story on twitter!"/>
    <n v="1575"/>
    <n v="771"/>
    <n v="486"/>
    <n v="25200"/>
    <n v="24826"/>
    <n v="17"/>
    <n v="2832"/>
    <x v="3"/>
    <s v="#LiveForNow"/>
    <m/>
    <m/>
  </r>
  <r>
    <s v="P099"/>
    <s v="YouTube"/>
    <d v="2024-07-02T00:00:00"/>
    <s v="Carousel"/>
    <s v="Check out our latest carousel on youtube!"/>
    <n v="4171"/>
    <n v="548"/>
    <n v="86"/>
    <n v="66736"/>
    <n v="66634"/>
    <n v="173"/>
    <n v="4805"/>
    <x v="2"/>
    <s v="#LiveForNow"/>
    <m/>
    <m/>
  </r>
  <r>
    <s v="P100"/>
    <s v="YouTube"/>
    <d v="2025-02-10T00:00:00"/>
    <s v="Video"/>
    <s v="Check out our latest video on youtube!"/>
    <n v="1766"/>
    <n v="92"/>
    <n v="424"/>
    <n v="24724"/>
    <n v="24333"/>
    <n v="52"/>
    <n v="2282"/>
    <x v="4"/>
    <s v="#ThirstyForMore"/>
    <m/>
    <m/>
  </r>
  <r>
    <s v="P101"/>
    <s v="YouTube"/>
    <d v="2024-10-18T00:00:00"/>
    <s v="Video"/>
    <s v="Check out our latest video on youtube!"/>
    <n v="4450"/>
    <n v="983"/>
    <n v="143"/>
    <n v="75650"/>
    <n v="75008"/>
    <n v="12"/>
    <n v="5576"/>
    <x v="2"/>
    <s v="#LiveForNow"/>
    <m/>
    <m/>
  </r>
  <r>
    <s v="P102"/>
    <s v="Twitter"/>
    <d v="2024-09-18T00:00:00"/>
    <s v="Reel"/>
    <s v="Check out our latest reel on twitter!"/>
    <n v="1000"/>
    <n v="978"/>
    <n v="162"/>
    <n v="6000"/>
    <n v="5221"/>
    <n v="223"/>
    <n v="2140"/>
    <x v="1"/>
    <s v="#ThirstyForMore"/>
    <m/>
    <m/>
  </r>
  <r>
    <s v="P103"/>
    <s v="Facebook"/>
    <d v="2024-06-11T00:00:00"/>
    <s v="Image"/>
    <s v="Check out our latest image on facebook!"/>
    <n v="3689"/>
    <n v="48"/>
    <n v="306"/>
    <n v="40579"/>
    <n v="39588"/>
    <n v="212"/>
    <n v="4043"/>
    <x v="1"/>
    <s v="#ThirstyForMore"/>
    <m/>
    <m/>
  </r>
  <r>
    <s v="P104"/>
    <s v="YouTube"/>
    <d v="2025-03-23T00:00:00"/>
    <s v="Story"/>
    <s v="Check out our latest story on youtube!"/>
    <n v="3655"/>
    <n v="568"/>
    <n v="286"/>
    <n v="32895"/>
    <n v="32015"/>
    <n v="199"/>
    <n v="4509"/>
    <x v="2"/>
    <s v="#PepsiCoRefresh"/>
    <m/>
    <m/>
  </r>
  <r>
    <s v="P105"/>
    <s v="Instagram"/>
    <d v="2024-06-14T00:00:00"/>
    <s v="Carousel"/>
    <s v="Check out our latest carousel on instagram!"/>
    <n v="498"/>
    <n v="38"/>
    <n v="42"/>
    <n v="4482"/>
    <n v="3647"/>
    <n v="32"/>
    <n v="578"/>
    <x v="0"/>
    <s v="#LiveForNow"/>
    <m/>
    <m/>
  </r>
  <r>
    <s v="P106"/>
    <s v="Instagram"/>
    <d v="2025-02-04T00:00:00"/>
    <s v="Image"/>
    <s v="Check out our latest image on instagram!"/>
    <n v="4619"/>
    <n v="821"/>
    <n v="499"/>
    <n v="69285"/>
    <n v="69141"/>
    <n v="298"/>
    <n v="5939"/>
    <x v="3"/>
    <s v="#PepsiCoRefresh"/>
    <m/>
    <m/>
  </r>
  <r>
    <s v="P107"/>
    <s v="YouTube"/>
    <d v="2024-06-21T00:00:00"/>
    <s v="Image"/>
    <s v="Check out our latest image on youtube!"/>
    <n v="4832"/>
    <n v="893"/>
    <n v="10"/>
    <n v="91808"/>
    <n v="91296"/>
    <n v="182"/>
    <n v="5735"/>
    <x v="4"/>
    <s v="#PepsiCoRefresh"/>
    <m/>
    <m/>
  </r>
  <r>
    <s v="P108"/>
    <s v="Twitter"/>
    <d v="2025-03-25T00:00:00"/>
    <s v="Video"/>
    <s v="Check out our latest video on twitter!"/>
    <n v="4050"/>
    <n v="871"/>
    <n v="347"/>
    <n v="52650"/>
    <n v="51755"/>
    <n v="209"/>
    <n v="5268"/>
    <x v="1"/>
    <s v="#PepsiCoRefresh"/>
    <m/>
    <m/>
  </r>
  <r>
    <s v="P109"/>
    <s v="Twitter"/>
    <d v="2024-08-08T00:00:00"/>
    <s v="Story"/>
    <s v="Check out our latest story on twitter!"/>
    <n v="3649"/>
    <n v="215"/>
    <n v="413"/>
    <n v="25543"/>
    <n v="24963"/>
    <n v="167"/>
    <n v="4277"/>
    <x v="2"/>
    <s v="#LiveForNow"/>
    <m/>
    <m/>
  </r>
  <r>
    <s v="P110"/>
    <s v="Instagram"/>
    <d v="2024-07-29T00:00:00"/>
    <s v="Reel"/>
    <s v="Check out our latest reel on instagram!"/>
    <n v="3523"/>
    <n v="753"/>
    <n v="482"/>
    <n v="38753"/>
    <n v="38579"/>
    <n v="270"/>
    <n v="4758"/>
    <x v="1"/>
    <s v="#ThirstyForMore"/>
    <m/>
    <m/>
  </r>
  <r>
    <s v="P111"/>
    <s v="YouTube"/>
    <d v="2024-11-23T00:00:00"/>
    <s v="Image"/>
    <s v="Check out our latest image on youtube!"/>
    <n v="2719"/>
    <n v="17"/>
    <n v="285"/>
    <n v="40785"/>
    <n v="40281"/>
    <n v="40"/>
    <n v="3021"/>
    <x v="1"/>
    <s v="#PepsiCoRefresh"/>
    <m/>
    <m/>
  </r>
  <r>
    <s v="P112"/>
    <s v="Twitter"/>
    <d v="2024-10-05T00:00:00"/>
    <s v="Story"/>
    <s v="Check out our latest story on twitter!"/>
    <n v="1957"/>
    <n v="877"/>
    <n v="238"/>
    <n v="17613"/>
    <n v="16865"/>
    <n v="297"/>
    <n v="3072"/>
    <x v="2"/>
    <s v="#LiveForNow"/>
    <m/>
    <m/>
  </r>
  <r>
    <s v="P113"/>
    <s v="Twitter"/>
    <d v="2024-10-02T00:00:00"/>
    <s v="Carousel"/>
    <s v="Check out our latest carousel on twitter!"/>
    <n v="4419"/>
    <n v="236"/>
    <n v="369"/>
    <n v="44190"/>
    <n v="43582"/>
    <n v="10"/>
    <n v="5024"/>
    <x v="0"/>
    <s v="#ThirstyForMore"/>
    <m/>
    <m/>
  </r>
  <r>
    <s v="P114"/>
    <s v="Twitter"/>
    <d v="2024-11-14T00:00:00"/>
    <s v="Story"/>
    <s v="Check out our latest story on twitter!"/>
    <n v="4000"/>
    <n v="689"/>
    <n v="488"/>
    <n v="40000"/>
    <n v="39569"/>
    <n v="44"/>
    <n v="5177"/>
    <x v="0"/>
    <s v="#LiveForNow"/>
    <m/>
    <m/>
  </r>
  <r>
    <s v="P115"/>
    <s v="Twitter"/>
    <d v="2025-05-11T00:00:00"/>
    <s v="Image"/>
    <s v="Check out our latest image on twitter!"/>
    <n v="2493"/>
    <n v="97"/>
    <n v="44"/>
    <n v="42381"/>
    <n v="41991"/>
    <n v="242"/>
    <n v="2634"/>
    <x v="3"/>
    <s v="#PepsiCoRefresh"/>
    <s v="#AnytimeIsPepsiTime"/>
    <m/>
  </r>
  <r>
    <s v="P116"/>
    <s v="YouTube"/>
    <d v="2025-03-18T00:00:00"/>
    <s v="Reel"/>
    <s v="Check out our latest reel on youtube!"/>
    <n v="3704"/>
    <n v="186"/>
    <n v="458"/>
    <n v="25928"/>
    <n v="25081"/>
    <n v="131"/>
    <n v="4348"/>
    <x v="4"/>
    <s v="#PepsiCoRefresh"/>
    <m/>
    <m/>
  </r>
  <r>
    <s v="P117"/>
    <s v="Twitter"/>
    <d v="2024-11-04T00:00:00"/>
    <s v="Image"/>
    <s v="Check out our latest image on twitter!"/>
    <n v="1606"/>
    <n v="451"/>
    <n v="405"/>
    <n v="20878"/>
    <n v="20190"/>
    <n v="219"/>
    <n v="2462"/>
    <x v="3"/>
    <s v="#ThirstyForMore"/>
    <m/>
    <m/>
  </r>
  <r>
    <s v="P118"/>
    <s v="Facebook"/>
    <d v="2024-11-04T00:00:00"/>
    <s v="Image"/>
    <s v="Check out our latest image on facebook!"/>
    <n v="4551"/>
    <n v="714"/>
    <n v="207"/>
    <n v="68265"/>
    <n v="67754"/>
    <n v="57"/>
    <n v="5472"/>
    <x v="2"/>
    <s v="#LiveForNow"/>
    <m/>
    <m/>
  </r>
  <r>
    <s v="P119"/>
    <s v="Instagram"/>
    <d v="2025-02-07T00:00:00"/>
    <s v="Reel"/>
    <s v="Check out our latest reel on instagram!"/>
    <n v="1970"/>
    <n v="675"/>
    <n v="478"/>
    <n v="9850"/>
    <n v="8924"/>
    <n v="117"/>
    <n v="3123"/>
    <x v="4"/>
    <s v="#LiveForNow"/>
    <m/>
    <m/>
  </r>
  <r>
    <s v="P120"/>
    <s v="Facebook"/>
    <d v="2024-10-21T00:00:00"/>
    <s v="Story"/>
    <s v="Check out our latest story on facebook!"/>
    <n v="780"/>
    <n v="928"/>
    <n v="301"/>
    <n v="8580"/>
    <n v="8081"/>
    <n v="91"/>
    <n v="2009"/>
    <x v="2"/>
    <s v="#ThirstyForMore"/>
    <m/>
    <m/>
  </r>
  <r>
    <s v="P121"/>
    <s v="Instagram"/>
    <d v="2024-07-29T00:00:00"/>
    <s v="Story"/>
    <s v="Check out our latest story on instagram!"/>
    <n v="498"/>
    <n v="701"/>
    <n v="412"/>
    <n v="4980"/>
    <n v="4185"/>
    <n v="185"/>
    <n v="1611"/>
    <x v="4"/>
    <s v="#LiveForNow"/>
    <m/>
    <m/>
  </r>
  <r>
    <s v="P122"/>
    <s v="Instagram"/>
    <d v="2024-10-02T00:00:00"/>
    <s v="Text"/>
    <s v="Check out our latest text on instagram!"/>
    <n v="3432"/>
    <n v="869"/>
    <n v="123"/>
    <n v="54912"/>
    <n v="53916"/>
    <n v="264"/>
    <n v="4424"/>
    <x v="1"/>
    <s v="#ThirstyForMore"/>
    <m/>
    <m/>
  </r>
  <r>
    <s v="P123"/>
    <s v="Instagram"/>
    <d v="2024-06-14T00:00:00"/>
    <s v="Story"/>
    <s v="Check out our latest story on instagram!"/>
    <n v="4363"/>
    <n v="649"/>
    <n v="140"/>
    <n v="21815"/>
    <n v="21481"/>
    <n v="157"/>
    <n v="5152"/>
    <x v="0"/>
    <s v="#ThirstyForMore"/>
    <m/>
    <m/>
  </r>
  <r>
    <s v="P124"/>
    <s v="YouTube"/>
    <d v="2025-04-06T00:00:00"/>
    <s v="Carousel"/>
    <s v="Check out our latest carousel on youtube!"/>
    <n v="736"/>
    <n v="771"/>
    <n v="225"/>
    <n v="5152"/>
    <n v="4706"/>
    <n v="19"/>
    <n v="1732"/>
    <x v="0"/>
    <s v="#ThirstyForMore"/>
    <m/>
    <m/>
  </r>
  <r>
    <s v="P125"/>
    <s v="Twitter"/>
    <d v="2024-09-08T00:00:00"/>
    <s v="Carousel"/>
    <s v="Check out our latest carousel on twitter!"/>
    <n v="3811"/>
    <n v="866"/>
    <n v="216"/>
    <n v="34299"/>
    <n v="34088"/>
    <n v="233"/>
    <n v="4893"/>
    <x v="3"/>
    <s v="#PepsiCoRefresh"/>
    <m/>
    <m/>
  </r>
  <r>
    <s v="P126"/>
    <s v="Instagram"/>
    <d v="2025-03-28T00:00:00"/>
    <s v="Carousel"/>
    <s v="Check out our latest carousel on instagram!"/>
    <n v="4158"/>
    <n v="167"/>
    <n v="241"/>
    <n v="45738"/>
    <n v="45183"/>
    <n v="142"/>
    <n v="4566"/>
    <x v="4"/>
    <s v="#LiveForNow"/>
    <m/>
    <m/>
  </r>
  <r>
    <s v="P127"/>
    <s v="Facebook"/>
    <d v="2025-01-27T00:00:00"/>
    <s v="Reel"/>
    <s v="Check out our latest reel on facebook!"/>
    <n v="3452"/>
    <n v="652"/>
    <n v="442"/>
    <n v="65588"/>
    <n v="65049"/>
    <n v="158"/>
    <n v="4546"/>
    <x v="2"/>
    <s v="#LiveForNow"/>
    <m/>
    <m/>
  </r>
  <r>
    <s v="P128"/>
    <s v="Twitter"/>
    <d v="2025-01-10T00:00:00"/>
    <s v="Image"/>
    <s v="Check out our latest image on twitter!"/>
    <n v="3092"/>
    <n v="106"/>
    <n v="291"/>
    <n v="27828"/>
    <n v="27217"/>
    <n v="102"/>
    <n v="3489"/>
    <x v="4"/>
    <s v="#LiveForNow"/>
    <m/>
    <m/>
  </r>
  <r>
    <s v="P129"/>
    <s v="Twitter"/>
    <d v="2024-07-21T00:00:00"/>
    <s v="Text"/>
    <s v="Check out our latest text on twitter!"/>
    <n v="2147"/>
    <n v="430"/>
    <n v="393"/>
    <n v="17176"/>
    <n v="16483"/>
    <n v="170"/>
    <n v="2970"/>
    <x v="4"/>
    <s v="#PepsiCoRefresh"/>
    <m/>
    <m/>
  </r>
  <r>
    <s v="P130"/>
    <s v="YouTube"/>
    <d v="2024-09-29T00:00:00"/>
    <s v="Reel"/>
    <s v="Check out our latest reel on youtube!"/>
    <n v="2936"/>
    <n v="439"/>
    <n v="44"/>
    <n v="38168"/>
    <n v="37571"/>
    <n v="22"/>
    <n v="3419"/>
    <x v="3"/>
    <s v="#ThirstyForMore"/>
    <m/>
    <m/>
  </r>
  <r>
    <s v="P131"/>
    <s v="Instagram"/>
    <d v="2024-10-21T00:00:00"/>
    <s v="Reel"/>
    <s v="Check out our latest reel on instagram!"/>
    <n v="4840"/>
    <n v="658"/>
    <n v="211"/>
    <n v="43560"/>
    <n v="43225"/>
    <n v="57"/>
    <n v="5709"/>
    <x v="2"/>
    <s v="#LiveForNow"/>
    <m/>
    <m/>
  </r>
  <r>
    <s v="P132"/>
    <s v="Instagram"/>
    <d v="2025-03-04T00:00:00"/>
    <s v="Story"/>
    <s v="Check out our latest story on instagram!"/>
    <n v="1947"/>
    <n v="842"/>
    <n v="101"/>
    <n v="21417"/>
    <n v="20967"/>
    <n v="186"/>
    <n v="2890"/>
    <x v="1"/>
    <s v="#LiveForNow"/>
    <m/>
    <m/>
  </r>
  <r>
    <s v="P133"/>
    <s v="Facebook"/>
    <d v="2025-02-06T00:00:00"/>
    <s v="Image"/>
    <s v="Check out our latest image on facebook!"/>
    <n v="2072"/>
    <n v="532"/>
    <n v="71"/>
    <n v="37296"/>
    <n v="36467"/>
    <n v="25"/>
    <n v="2675"/>
    <x v="3"/>
    <s v="#PepsiCoRefresh"/>
    <m/>
    <m/>
  </r>
  <r>
    <s v="P134"/>
    <s v="Twitter"/>
    <d v="2025-04-24T00:00:00"/>
    <s v="Reel"/>
    <s v="Check out our latest reel on twitter!"/>
    <n v="3731"/>
    <n v="115"/>
    <n v="135"/>
    <n v="55965"/>
    <n v="55436"/>
    <n v="103"/>
    <n v="3981"/>
    <x v="0"/>
    <s v="#PepsiCoRefresh"/>
    <m/>
    <m/>
  </r>
  <r>
    <s v="P135"/>
    <s v="Facebook"/>
    <d v="2024-11-28T00:00:00"/>
    <s v="Text"/>
    <s v="Check out our latest text on facebook!"/>
    <n v="4213"/>
    <n v="253"/>
    <n v="434"/>
    <n v="75834"/>
    <n v="75437"/>
    <n v="272"/>
    <n v="4900"/>
    <x v="3"/>
    <s v="#LiveForNow"/>
    <m/>
    <m/>
  </r>
  <r>
    <s v="P136"/>
    <s v="Instagram"/>
    <d v="2024-07-11T00:00:00"/>
    <s v="Text"/>
    <s v="Check out our latest text on instagram!"/>
    <n v="3134"/>
    <n v="888"/>
    <n v="444"/>
    <n v="21938"/>
    <n v="21337"/>
    <n v="130"/>
    <n v="4466"/>
    <x v="3"/>
    <s v="#ThirstyForMore"/>
    <m/>
    <m/>
  </r>
  <r>
    <s v="P137"/>
    <s v="Facebook"/>
    <d v="2024-07-31T00:00:00"/>
    <s v="Video"/>
    <s v="Check out our latest video on facebook!"/>
    <n v="3008"/>
    <n v="94"/>
    <n v="37"/>
    <n v="15040"/>
    <n v="14639"/>
    <n v="277"/>
    <n v="3139"/>
    <x v="4"/>
    <s v="#LiveForNow"/>
    <m/>
    <m/>
  </r>
  <r>
    <s v="P138"/>
    <s v="Twitter"/>
    <d v="2025-03-29T00:00:00"/>
    <s v="Image"/>
    <s v="Check out our latest image on twitter!"/>
    <n v="305"/>
    <n v="187"/>
    <n v="243"/>
    <n v="4575"/>
    <n v="3704"/>
    <n v="234"/>
    <n v="735"/>
    <x v="2"/>
    <s v="#LiveForNow"/>
    <m/>
    <m/>
  </r>
  <r>
    <s v="P139"/>
    <s v="YouTube"/>
    <d v="2024-10-29T00:00:00"/>
    <s v="Text"/>
    <s v="Check out our latest text on youtube!"/>
    <n v="2746"/>
    <n v="156"/>
    <n v="203"/>
    <n v="32952"/>
    <n v="32147"/>
    <n v="147"/>
    <n v="3105"/>
    <x v="0"/>
    <s v="#ThirstyForMore"/>
    <m/>
    <m/>
  </r>
  <r>
    <s v="P140"/>
    <s v="Facebook"/>
    <d v="2024-07-15T00:00:00"/>
    <s v="Image"/>
    <s v="Check out our latest image on facebook!"/>
    <n v="2291"/>
    <n v="78"/>
    <n v="485"/>
    <n v="18328"/>
    <n v="18101"/>
    <n v="10"/>
    <n v="2854"/>
    <x v="1"/>
    <s v="#ThirstyForMore"/>
    <s v="#SmoothLikeNitroPepsi"/>
    <m/>
  </r>
  <r>
    <s v="P141"/>
    <s v="Twitter"/>
    <d v="2024-08-31T00:00:00"/>
    <s v="Image"/>
    <s v="Check out our latest image on twitter!"/>
    <n v="3170"/>
    <n v="857"/>
    <n v="379"/>
    <n v="19020"/>
    <n v="18559"/>
    <n v="240"/>
    <n v="4406"/>
    <x v="4"/>
    <s v="#LiveForNow"/>
    <m/>
    <m/>
  </r>
  <r>
    <s v="P142"/>
    <s v="YouTube"/>
    <d v="2025-03-25T00:00:00"/>
    <s v="Story"/>
    <s v="Check out our latest story on youtube!"/>
    <n v="2070"/>
    <n v="275"/>
    <n v="386"/>
    <n v="39330"/>
    <n v="38627"/>
    <n v="114"/>
    <n v="2731"/>
    <x v="3"/>
    <s v="#LiveForNow"/>
    <m/>
    <m/>
  </r>
  <r>
    <s v="P143"/>
    <s v="YouTube"/>
    <d v="2024-10-02T00:00:00"/>
    <s v="Carousel"/>
    <s v="Check out our latest carousel on youtube!"/>
    <n v="80"/>
    <n v="362"/>
    <n v="80"/>
    <n v="1040"/>
    <n v="349"/>
    <n v="117"/>
    <n v="522"/>
    <x v="2"/>
    <s v="#PepsiCoRefresh"/>
    <m/>
    <m/>
  </r>
  <r>
    <s v="P144"/>
    <s v="YouTube"/>
    <d v="2024-10-28T00:00:00"/>
    <s v="Story"/>
    <s v="Check out our latest story on youtube!"/>
    <n v="4929"/>
    <n v="749"/>
    <n v="452"/>
    <n v="93651"/>
    <n v="92810"/>
    <n v="66"/>
    <n v="6130"/>
    <x v="3"/>
    <s v="#ThirstyForMore"/>
    <m/>
    <m/>
  </r>
  <r>
    <s v="P145"/>
    <s v="Instagram"/>
    <d v="2024-08-12T00:00:00"/>
    <s v="Carousel"/>
    <s v="Check out our latest carousel on instagram!"/>
    <n v="1878"/>
    <n v="62"/>
    <n v="179"/>
    <n v="37560"/>
    <n v="36874"/>
    <n v="142"/>
    <n v="2119"/>
    <x v="3"/>
    <s v="#PepsiCoRefresh"/>
    <m/>
    <m/>
  </r>
  <r>
    <s v="P146"/>
    <s v="YouTube"/>
    <d v="2024-06-05T00:00:00"/>
    <s v="Reel"/>
    <s v="Check out our latest reel on youtube!"/>
    <n v="3065"/>
    <n v="772"/>
    <n v="142"/>
    <n v="18390"/>
    <n v="17875"/>
    <n v="200"/>
    <n v="3979"/>
    <x v="4"/>
    <s v="#ThirstyForMore"/>
    <s v="#AnytimeIsPepsiTime"/>
    <m/>
  </r>
  <r>
    <s v="P147"/>
    <s v="Instagram"/>
    <d v="2024-10-21T00:00:00"/>
    <s v="Reel"/>
    <s v="Check out our latest reel on instagram!"/>
    <n v="3256"/>
    <n v="459"/>
    <n v="266"/>
    <n v="26048"/>
    <n v="25529"/>
    <n v="143"/>
    <n v="3981"/>
    <x v="1"/>
    <s v="#PepsiCoRefresh"/>
    <m/>
    <m/>
  </r>
  <r>
    <s v="P148"/>
    <s v="Instagram"/>
    <d v="2025-04-15T00:00:00"/>
    <s v="Video"/>
    <s v="Check out our latest video on instagram!"/>
    <n v="4133"/>
    <n v="466"/>
    <n v="327"/>
    <n v="24798"/>
    <n v="24620"/>
    <n v="176"/>
    <n v="4926"/>
    <x v="3"/>
    <s v="#ThirstyForMore"/>
    <m/>
    <m/>
  </r>
  <r>
    <s v="P149"/>
    <s v="Twitter"/>
    <d v="2024-06-16T00:00:00"/>
    <s v="Video"/>
    <s v="Check out our latest video on twitter!"/>
    <n v="1702"/>
    <n v="750"/>
    <n v="179"/>
    <n v="34040"/>
    <n v="33174"/>
    <n v="76"/>
    <n v="2631"/>
    <x v="0"/>
    <s v="#ThirstyForMore"/>
    <m/>
    <m/>
  </r>
  <r>
    <s v="P150"/>
    <s v="YouTube"/>
    <d v="2024-08-22T00:00:00"/>
    <s v="Carousel"/>
    <s v="Check out our latest carousel on youtube!"/>
    <n v="4295"/>
    <n v="853"/>
    <n v="325"/>
    <n v="85900"/>
    <n v="85788"/>
    <n v="290"/>
    <n v="5473"/>
    <x v="3"/>
    <s v="#PepsiCoRefresh"/>
    <m/>
    <m/>
  </r>
  <r>
    <s v="P151"/>
    <s v="Instagram"/>
    <d v="2024-07-26T00:00:00"/>
    <s v="Image"/>
    <s v="Check out our latest image on instagram!"/>
    <n v="3559"/>
    <n v="59"/>
    <n v="289"/>
    <n v="35590"/>
    <n v="35105"/>
    <n v="122"/>
    <n v="3907"/>
    <x v="0"/>
    <s v="#ThirstyForMore"/>
    <m/>
    <m/>
  </r>
  <r>
    <s v="P152"/>
    <s v="Facebook"/>
    <d v="2025-04-22T00:00:00"/>
    <s v="Image"/>
    <s v="Check out our latest image on facebook!"/>
    <n v="4804"/>
    <n v="550"/>
    <n v="270"/>
    <n v="28824"/>
    <n v="28370"/>
    <n v="47"/>
    <n v="5624"/>
    <x v="3"/>
    <s v="#ThirstyForMore"/>
    <m/>
    <m/>
  </r>
  <r>
    <s v="P153"/>
    <s v="Twitter"/>
    <d v="2025-01-01T00:00:00"/>
    <s v="Video"/>
    <s v="Check out our latest video on twitter!"/>
    <n v="754"/>
    <n v="197"/>
    <n v="257"/>
    <n v="6786"/>
    <n v="6221"/>
    <n v="212"/>
    <n v="1208"/>
    <x v="2"/>
    <s v="#PepsiCoRefresh"/>
    <m/>
    <m/>
  </r>
  <r>
    <s v="P154"/>
    <s v="Instagram"/>
    <d v="2024-10-09T00:00:00"/>
    <s v="Carousel"/>
    <s v="Check out our latest carousel on instagram!"/>
    <n v="985"/>
    <n v="932"/>
    <n v="287"/>
    <n v="6895"/>
    <n v="6757"/>
    <n v="64"/>
    <n v="2204"/>
    <x v="3"/>
    <s v="#LiveForNow"/>
    <m/>
    <m/>
  </r>
  <r>
    <s v="P155"/>
    <s v="YouTube"/>
    <d v="2024-12-21T00:00:00"/>
    <s v="Image"/>
    <s v="Check out our latest image on youtube!"/>
    <n v="2283"/>
    <n v="210"/>
    <n v="130"/>
    <n v="22830"/>
    <n v="22617"/>
    <n v="143"/>
    <n v="2623"/>
    <x v="1"/>
    <s v="#LiveForNow"/>
    <m/>
    <m/>
  </r>
  <r>
    <s v="P156"/>
    <s v="Facebook"/>
    <d v="2024-10-22T00:00:00"/>
    <s v="Carousel"/>
    <s v="Check out our latest carousel on facebook!"/>
    <n v="3352"/>
    <n v="941"/>
    <n v="482"/>
    <n v="43576"/>
    <n v="43338"/>
    <n v="240"/>
    <n v="4775"/>
    <x v="1"/>
    <s v="#LiveForNow"/>
    <m/>
    <m/>
  </r>
  <r>
    <s v="P157"/>
    <s v="YouTube"/>
    <d v="2024-07-23T00:00:00"/>
    <s v="Story"/>
    <s v="Check out our latest story on youtube!"/>
    <n v="4775"/>
    <n v="173"/>
    <n v="206"/>
    <n v="47750"/>
    <n v="47544"/>
    <n v="187"/>
    <n v="5154"/>
    <x v="1"/>
    <s v="#LiveForNow"/>
    <m/>
    <m/>
  </r>
  <r>
    <s v="P158"/>
    <s v="Instagram"/>
    <d v="2024-08-11T00:00:00"/>
    <s v="Story"/>
    <s v="Check out our latest story on instagram!"/>
    <n v="1762"/>
    <n v="405"/>
    <n v="423"/>
    <n v="22906"/>
    <n v="21925"/>
    <n v="25"/>
    <n v="2590"/>
    <x v="0"/>
    <s v="#PepsiCoRefresh"/>
    <m/>
    <m/>
  </r>
  <r>
    <s v="P159"/>
    <s v="Facebook"/>
    <d v="2024-11-25T00:00:00"/>
    <s v="Story"/>
    <s v="Check out our latest story on facebook!"/>
    <n v="2120"/>
    <n v="158"/>
    <n v="488"/>
    <n v="12720"/>
    <n v="12085"/>
    <n v="17"/>
    <n v="2766"/>
    <x v="1"/>
    <s v="#LiveForNow"/>
    <m/>
    <m/>
  </r>
  <r>
    <s v="P160"/>
    <s v="Twitter"/>
    <d v="2024-08-24T00:00:00"/>
    <s v="Video"/>
    <s v="Check out our latest video on twitter!"/>
    <n v="1082"/>
    <n v="209"/>
    <n v="484"/>
    <n v="19476"/>
    <n v="18654"/>
    <n v="20"/>
    <n v="1775"/>
    <x v="4"/>
    <s v="#PepsiCoRefresh"/>
    <m/>
    <m/>
  </r>
  <r>
    <s v="P161"/>
    <s v="Twitter"/>
    <d v="2025-02-19T00:00:00"/>
    <s v="Text"/>
    <s v="Check out our latest text on twitter!"/>
    <n v="4671"/>
    <n v="876"/>
    <n v="366"/>
    <n v="51381"/>
    <n v="50565"/>
    <n v="245"/>
    <n v="5913"/>
    <x v="3"/>
    <s v="#PepsiCoRefresh"/>
    <m/>
    <m/>
  </r>
  <r>
    <s v="P162"/>
    <s v="Facebook"/>
    <d v="2025-04-01T00:00:00"/>
    <s v="Story"/>
    <s v="Check out our latest story on facebook!"/>
    <n v="3430"/>
    <n v="566"/>
    <n v="164"/>
    <n v="48020"/>
    <n v="47305"/>
    <n v="120"/>
    <n v="4160"/>
    <x v="4"/>
    <s v="#LiveForNow"/>
    <m/>
    <m/>
  </r>
  <r>
    <s v="P163"/>
    <s v="Instagram"/>
    <d v="2025-04-08T00:00:00"/>
    <s v="Image"/>
    <s v="Check out our latest image on instagram!"/>
    <n v="4501"/>
    <n v="375"/>
    <n v="323"/>
    <n v="22505"/>
    <n v="21836"/>
    <n v="132"/>
    <n v="5199"/>
    <x v="1"/>
    <s v="#PepsiCoRefresh"/>
    <m/>
    <m/>
  </r>
  <r>
    <s v="P164"/>
    <s v="YouTube"/>
    <d v="2025-02-27T00:00:00"/>
    <s v="Text"/>
    <s v="Check out our latest text on youtube!"/>
    <n v="4934"/>
    <n v="971"/>
    <n v="156"/>
    <n v="39472"/>
    <n v="39025"/>
    <n v="169"/>
    <n v="6061"/>
    <x v="3"/>
    <s v="#PepsiCoRefresh"/>
    <s v="#AnytimeIsPepsiTime"/>
    <m/>
  </r>
  <r>
    <s v="P165"/>
    <s v="Twitter"/>
    <d v="2024-12-11T00:00:00"/>
    <s v="Text"/>
    <s v="Check out our latest text on twitter!"/>
    <n v="3239"/>
    <n v="43"/>
    <n v="211"/>
    <n v="22673"/>
    <n v="22171"/>
    <n v="230"/>
    <n v="3493"/>
    <x v="1"/>
    <s v="#PepsiCoRefresh"/>
    <m/>
    <m/>
  </r>
  <r>
    <s v="P166"/>
    <s v="Twitter"/>
    <d v="2025-02-16T00:00:00"/>
    <s v="Reel"/>
    <s v="Check out our latest reel on twitter!"/>
    <n v="1076"/>
    <n v="313"/>
    <n v="306"/>
    <n v="11836"/>
    <n v="11596"/>
    <n v="104"/>
    <n v="1695"/>
    <x v="0"/>
    <s v="#LiveForNow"/>
    <m/>
    <m/>
  </r>
  <r>
    <s v="P167"/>
    <s v="Instagram"/>
    <d v="2024-11-28T00:00:00"/>
    <s v="Text"/>
    <s v="Check out our latest text on instagram!"/>
    <n v="4771"/>
    <n v="818"/>
    <n v="56"/>
    <n v="57252"/>
    <n v="56378"/>
    <n v="150"/>
    <n v="5645"/>
    <x v="4"/>
    <s v="#LiveForNow"/>
    <m/>
    <m/>
  </r>
  <r>
    <s v="P168"/>
    <s v="Facebook"/>
    <d v="2024-11-12T00:00:00"/>
    <s v="Text"/>
    <s v="Check out our latest text on facebook!"/>
    <n v="2418"/>
    <n v="754"/>
    <n v="54"/>
    <n v="43524"/>
    <n v="42743"/>
    <n v="182"/>
    <n v="3226"/>
    <x v="0"/>
    <s v="#ThirstyForMore"/>
    <m/>
    <m/>
  </r>
  <r>
    <s v="P169"/>
    <s v="YouTube"/>
    <d v="2024-12-03T00:00:00"/>
    <s v="Video"/>
    <s v="Check out our latest video on youtube!"/>
    <n v="3809"/>
    <n v="273"/>
    <n v="200"/>
    <n v="34281"/>
    <n v="33534"/>
    <n v="83"/>
    <n v="4282"/>
    <x v="0"/>
    <s v="#ThirstyForMore"/>
    <m/>
    <m/>
  </r>
  <r>
    <s v="P170"/>
    <s v="Twitter"/>
    <d v="2025-04-28T00:00:00"/>
    <s v="Text"/>
    <s v="Check out our latest text on twitter!"/>
    <n v="3577"/>
    <n v="596"/>
    <n v="493"/>
    <n v="67963"/>
    <n v="67839"/>
    <n v="53"/>
    <n v="4666"/>
    <x v="2"/>
    <s v="#PepsiCoRefresh"/>
    <m/>
    <m/>
  </r>
  <r>
    <s v="P171"/>
    <s v="YouTube"/>
    <d v="2024-12-31T00:00:00"/>
    <s v="Video"/>
    <s v="Check out our latest video on youtube!"/>
    <n v="1018"/>
    <n v="447"/>
    <n v="332"/>
    <n v="18324"/>
    <n v="18164"/>
    <n v="38"/>
    <n v="1797"/>
    <x v="1"/>
    <s v="#LiveForNow"/>
    <m/>
    <m/>
  </r>
  <r>
    <s v="P172"/>
    <s v="Facebook"/>
    <d v="2024-08-14T00:00:00"/>
    <s v="Carousel"/>
    <s v="Check out our latest carousel on facebook!"/>
    <n v="3073"/>
    <n v="553"/>
    <n v="174"/>
    <n v="52241"/>
    <n v="51605"/>
    <n v="246"/>
    <n v="3800"/>
    <x v="2"/>
    <s v="#ThirstyForMore"/>
    <m/>
    <m/>
  </r>
  <r>
    <s v="P173"/>
    <s v="Twitter"/>
    <d v="2024-12-05T00:00:00"/>
    <s v="Video"/>
    <s v="Check out our latest video on twitter!"/>
    <n v="1330"/>
    <n v="925"/>
    <n v="35"/>
    <n v="15960"/>
    <n v="15379"/>
    <n v="229"/>
    <n v="2290"/>
    <x v="2"/>
    <s v="#LiveForNow"/>
    <m/>
    <m/>
  </r>
  <r>
    <s v="P174"/>
    <s v="Facebook"/>
    <d v="2024-06-22T00:00:00"/>
    <s v="Text"/>
    <s v="Check out our latest text on facebook!"/>
    <n v="3828"/>
    <n v="148"/>
    <n v="253"/>
    <n v="30624"/>
    <n v="30229"/>
    <n v="235"/>
    <n v="4229"/>
    <x v="4"/>
    <s v="#ThirstyForMore"/>
    <m/>
    <m/>
  </r>
  <r>
    <s v="P175"/>
    <s v="Instagram"/>
    <d v="2025-01-17T00:00:00"/>
    <s v="Reel"/>
    <s v="Check out our latest reel on instagram!"/>
    <n v="142"/>
    <n v="784"/>
    <n v="183"/>
    <n v="1704"/>
    <n v="995"/>
    <n v="154"/>
    <n v="1109"/>
    <x v="3"/>
    <s v="#LiveForNow"/>
    <m/>
    <m/>
  </r>
  <r>
    <s v="P176"/>
    <s v="Facebook"/>
    <d v="2024-06-20T00:00:00"/>
    <s v="Video"/>
    <s v="Check out our latest video on facebook!"/>
    <n v="3798"/>
    <n v="31"/>
    <n v="279"/>
    <n v="75960"/>
    <n v="75813"/>
    <n v="266"/>
    <n v="4108"/>
    <x v="0"/>
    <s v="#PepsiCoRefresh"/>
    <m/>
    <m/>
  </r>
  <r>
    <s v="P177"/>
    <s v="Instagram"/>
    <d v="2024-07-10T00:00:00"/>
    <s v="Carousel"/>
    <s v="Check out our latest carousel on instagram!"/>
    <n v="3099"/>
    <n v="694"/>
    <n v="171"/>
    <n v="43386"/>
    <n v="42921"/>
    <n v="52"/>
    <n v="3964"/>
    <x v="2"/>
    <s v="#PepsiCoRefresh"/>
    <m/>
    <m/>
  </r>
  <r>
    <s v="P178"/>
    <s v="Instagram"/>
    <d v="2024-11-07T00:00:00"/>
    <s v="Video"/>
    <s v="Check out our latest video on instagram!"/>
    <n v="129"/>
    <n v="643"/>
    <n v="136"/>
    <n v="1290"/>
    <n v="839"/>
    <n v="238"/>
    <n v="908"/>
    <x v="3"/>
    <s v="#PepsiCoRefresh"/>
    <m/>
    <m/>
  </r>
  <r>
    <s v="P179"/>
    <s v="Facebook"/>
    <d v="2024-07-15T00:00:00"/>
    <s v="Carousel"/>
    <s v="Check out our latest carousel on facebook!"/>
    <n v="3796"/>
    <n v="667"/>
    <n v="395"/>
    <n v="64532"/>
    <n v="63550"/>
    <n v="292"/>
    <n v="4858"/>
    <x v="4"/>
    <s v="#PepsiCoRefresh"/>
    <m/>
    <m/>
  </r>
  <r>
    <s v="P180"/>
    <s v="YouTube"/>
    <d v="2024-12-03T00:00:00"/>
    <s v="Text"/>
    <s v="Check out our latest text on youtube!"/>
    <n v="3711"/>
    <n v="352"/>
    <n v="290"/>
    <n v="48243"/>
    <n v="47579"/>
    <n v="11"/>
    <n v="4353"/>
    <x v="0"/>
    <s v="#PepsiCoRefresh"/>
    <m/>
    <m/>
  </r>
  <r>
    <s v="P181"/>
    <s v="YouTube"/>
    <d v="2025-03-21T00:00:00"/>
    <s v="Image"/>
    <s v="Check out our latest image on youtube!"/>
    <n v="606"/>
    <n v="789"/>
    <n v="470"/>
    <n v="7878"/>
    <n v="7389"/>
    <n v="239"/>
    <n v="1865"/>
    <x v="2"/>
    <s v="#ThirstyForMore"/>
    <m/>
    <m/>
  </r>
  <r>
    <s v="P182"/>
    <s v="Facebook"/>
    <d v="2024-07-31T00:00:00"/>
    <s v="Image"/>
    <s v="Check out our latest image on facebook!"/>
    <n v="4689"/>
    <n v="134"/>
    <n v="403"/>
    <n v="51579"/>
    <n v="50924"/>
    <n v="173"/>
    <n v="5226"/>
    <x v="3"/>
    <s v="#PepsiCoRefresh"/>
    <m/>
    <m/>
  </r>
  <r>
    <s v="P183"/>
    <s v="Instagram"/>
    <d v="2024-12-17T00:00:00"/>
    <s v="Story"/>
    <s v="Check out our latest story on instagram!"/>
    <n v="360"/>
    <n v="590"/>
    <n v="393"/>
    <n v="4680"/>
    <n v="4322"/>
    <n v="208"/>
    <n v="1343"/>
    <x v="1"/>
    <s v="#LiveForNow"/>
    <m/>
    <m/>
  </r>
  <r>
    <s v="P184"/>
    <s v="Twitter"/>
    <d v="2024-07-28T00:00:00"/>
    <s v="Image"/>
    <s v="Check out our latest image on twitter!"/>
    <n v="3215"/>
    <n v="960"/>
    <n v="202"/>
    <n v="32150"/>
    <n v="31404"/>
    <n v="251"/>
    <n v="4377"/>
    <x v="0"/>
    <s v="#ThirstyForMore"/>
    <m/>
    <m/>
  </r>
  <r>
    <s v="P185"/>
    <s v="Instagram"/>
    <d v="2025-01-11T00:00:00"/>
    <s v="Carousel"/>
    <s v="Check out our latest carousel on instagram!"/>
    <n v="4523"/>
    <n v="61"/>
    <n v="157"/>
    <n v="49753"/>
    <n v="49329"/>
    <n v="71"/>
    <n v="4741"/>
    <x v="4"/>
    <s v="#ThirstyForMore"/>
    <m/>
    <m/>
  </r>
  <r>
    <s v="P186"/>
    <s v="Facebook"/>
    <d v="2024-08-24T00:00:00"/>
    <s v="Carousel"/>
    <s v="Check out our latest carousel on facebook!"/>
    <n v="4292"/>
    <n v="51"/>
    <n v="392"/>
    <n v="55796"/>
    <n v="54826"/>
    <n v="264"/>
    <n v="4735"/>
    <x v="2"/>
    <s v="#ThirstyForMore"/>
    <m/>
    <m/>
  </r>
  <r>
    <s v="P187"/>
    <s v="Twitter"/>
    <d v="2024-12-22T00:00:00"/>
    <s v="Reel"/>
    <s v="Check out our latest reel on twitter!"/>
    <n v="1644"/>
    <n v="546"/>
    <n v="150"/>
    <n v="27948"/>
    <n v="27184"/>
    <n v="300"/>
    <n v="2340"/>
    <x v="2"/>
    <s v="#ThirstyForMore"/>
    <m/>
    <m/>
  </r>
  <r>
    <s v="P188"/>
    <s v="YouTube"/>
    <d v="2024-06-06T00:00:00"/>
    <s v="Reel"/>
    <s v="Check out our latest reel on youtube!"/>
    <n v="2728"/>
    <n v="533"/>
    <n v="215"/>
    <n v="40920"/>
    <n v="40816"/>
    <n v="137"/>
    <n v="3476"/>
    <x v="1"/>
    <s v="#LiveForNow"/>
    <m/>
    <m/>
  </r>
  <r>
    <s v="P189"/>
    <s v="Facebook"/>
    <d v="2025-03-24T00:00:00"/>
    <s v="Reel"/>
    <s v="Check out our latest reel on facebook!"/>
    <n v="3360"/>
    <n v="525"/>
    <n v="500"/>
    <n v="60480"/>
    <n v="59610"/>
    <n v="192"/>
    <n v="4385"/>
    <x v="0"/>
    <s v="#PepsiCoRefresh"/>
    <m/>
    <m/>
  </r>
  <r>
    <s v="P190"/>
    <s v="YouTube"/>
    <d v="2024-10-04T00:00:00"/>
    <s v="Text"/>
    <s v="Check out our latest text on youtube!"/>
    <n v="1963"/>
    <n v="213"/>
    <n v="19"/>
    <n v="39260"/>
    <n v="38771"/>
    <n v="145"/>
    <n v="2195"/>
    <x v="4"/>
    <s v="#LiveForNow"/>
    <m/>
    <m/>
  </r>
  <r>
    <s v="P191"/>
    <s v="YouTube"/>
    <d v="2024-12-03T00:00:00"/>
    <s v="Story"/>
    <s v="Check out our latest story on youtube!"/>
    <n v="4285"/>
    <n v="886"/>
    <n v="376"/>
    <n v="55705"/>
    <n v="55556"/>
    <n v="51"/>
    <n v="5547"/>
    <x v="2"/>
    <s v="#LiveForNow"/>
    <m/>
    <m/>
  </r>
  <r>
    <s v="P192"/>
    <s v="Instagram"/>
    <d v="2024-11-29T00:00:00"/>
    <s v="Video"/>
    <s v="Check out our latest video on instagram!"/>
    <n v="1176"/>
    <n v="464"/>
    <n v="394"/>
    <n v="14112"/>
    <n v="13588"/>
    <n v="272"/>
    <n v="2034"/>
    <x v="4"/>
    <s v="#ThirstyForMore"/>
    <m/>
    <m/>
  </r>
  <r>
    <s v="P193"/>
    <s v="Twitter"/>
    <d v="2024-09-11T00:00:00"/>
    <s v="Image"/>
    <s v="Check out our latest image on twitter!"/>
    <n v="4858"/>
    <n v="317"/>
    <n v="129"/>
    <n v="53438"/>
    <n v="52687"/>
    <n v="223"/>
    <n v="5304"/>
    <x v="2"/>
    <s v="#ThirstyForMore"/>
    <m/>
    <m/>
  </r>
  <r>
    <s v="P194"/>
    <s v="YouTube"/>
    <d v="2024-10-02T00:00:00"/>
    <s v="Story"/>
    <s v="Check out our latest story on youtube!"/>
    <n v="4350"/>
    <n v="771"/>
    <n v="7"/>
    <n v="60900"/>
    <n v="60592"/>
    <n v="195"/>
    <n v="5128"/>
    <x v="0"/>
    <s v="#ThirstyForMore"/>
    <m/>
    <m/>
  </r>
  <r>
    <s v="P195"/>
    <s v="Instagram"/>
    <d v="2024-08-15T00:00:00"/>
    <s v="Carousel"/>
    <s v="Check out our latest carousel on instagram!"/>
    <n v="914"/>
    <n v="464"/>
    <n v="246"/>
    <n v="11882"/>
    <n v="11500"/>
    <n v="282"/>
    <n v="1624"/>
    <x v="3"/>
    <s v="#LiveForNow"/>
    <s v="#PepsiCoRefresh"/>
    <s v="#AnytimeIsPepsiTime"/>
  </r>
  <r>
    <s v="P196"/>
    <s v="Instagram"/>
    <d v="2024-12-19T00:00:00"/>
    <s v="Text"/>
    <s v="Check out our latest text on instagram!"/>
    <n v="1813"/>
    <n v="623"/>
    <n v="72"/>
    <n v="19943"/>
    <n v="18959"/>
    <n v="85"/>
    <n v="2508"/>
    <x v="2"/>
    <s v="#ThirstyForMore"/>
    <m/>
    <m/>
  </r>
  <r>
    <s v="P197"/>
    <s v="Twitter"/>
    <d v="2024-10-22T00:00:00"/>
    <s v="Reel"/>
    <s v="Check out our latest reel on twitter!"/>
    <n v="4782"/>
    <n v="721"/>
    <n v="82"/>
    <n v="86076"/>
    <n v="85339"/>
    <n v="19"/>
    <n v="5585"/>
    <x v="0"/>
    <s v="#ThirstyForMore"/>
    <m/>
    <m/>
  </r>
  <r>
    <s v="P198"/>
    <s v="Twitter"/>
    <d v="2024-09-14T00:00:00"/>
    <s v="Image"/>
    <s v="Check out our latest image on twitter!"/>
    <n v="1048"/>
    <n v="374"/>
    <n v="450"/>
    <n v="9432"/>
    <n v="8882"/>
    <n v="158"/>
    <n v="1872"/>
    <x v="2"/>
    <s v="#PepsiCoRefresh"/>
    <m/>
    <m/>
  </r>
  <r>
    <s v="P199"/>
    <s v="YouTube"/>
    <d v="2024-11-30T00:00:00"/>
    <s v="Carousel"/>
    <s v="Check out our latest carousel on youtube!"/>
    <n v="2509"/>
    <n v="324"/>
    <n v="171"/>
    <n v="35126"/>
    <n v="34685"/>
    <n v="277"/>
    <n v="3004"/>
    <x v="1"/>
    <s v="#PepsiCoRefresh"/>
    <m/>
    <m/>
  </r>
  <r>
    <s v="P200"/>
    <s v="Facebook"/>
    <d v="2025-04-07T00:00:00"/>
    <s v="Reel"/>
    <s v="Check out our latest reel on facebook!"/>
    <n v="3718"/>
    <n v="385"/>
    <n v="310"/>
    <n v="70642"/>
    <n v="69749"/>
    <n v="233"/>
    <n v="4413"/>
    <x v="1"/>
    <s v="#PepsiCoRefresh"/>
    <m/>
    <m/>
  </r>
  <r>
    <s v="P201"/>
    <s v="Twitter"/>
    <d v="2025-01-15T00:00:00"/>
    <s v="Reel"/>
    <s v="Check out our latest reel on twitter!"/>
    <n v="802"/>
    <n v="262"/>
    <n v="244"/>
    <n v="14436"/>
    <n v="14280"/>
    <n v="49"/>
    <n v="1308"/>
    <x v="0"/>
    <s v="#ThirstyForMore"/>
    <m/>
    <m/>
  </r>
  <r>
    <s v="P202"/>
    <s v="Facebook"/>
    <d v="2024-06-02T00:00:00"/>
    <s v="Image"/>
    <s v="Check out our latest image on facebook!"/>
    <n v="1871"/>
    <n v="252"/>
    <n v="335"/>
    <n v="29936"/>
    <n v="29576"/>
    <n v="288"/>
    <n v="2458"/>
    <x v="2"/>
    <s v="#ThirstyForMore"/>
    <m/>
    <m/>
  </r>
  <r>
    <s v="P203"/>
    <s v="Instagram"/>
    <d v="2024-11-21T00:00:00"/>
    <s v="Carousel"/>
    <s v="Check out our latest carousel on instagram!"/>
    <n v="3773"/>
    <n v="299"/>
    <n v="38"/>
    <n v="71687"/>
    <n v="71447"/>
    <n v="286"/>
    <n v="4110"/>
    <x v="0"/>
    <s v="#LiveForNow"/>
    <m/>
    <m/>
  </r>
  <r>
    <s v="P204"/>
    <s v="Instagram"/>
    <d v="2025-01-01T00:00:00"/>
    <s v="Carousel"/>
    <s v="Check out our latest carousel on instagram!"/>
    <n v="2234"/>
    <n v="653"/>
    <n v="432"/>
    <n v="11170"/>
    <n v="10569"/>
    <n v="198"/>
    <n v="3319"/>
    <x v="2"/>
    <s v="#LiveForNow"/>
    <m/>
    <m/>
  </r>
  <r>
    <s v="P205"/>
    <s v="Twitter"/>
    <d v="2025-04-24T00:00:00"/>
    <s v="Video"/>
    <s v="Check out our latest video on twitter!"/>
    <n v="3820"/>
    <n v="697"/>
    <n v="268"/>
    <n v="45840"/>
    <n v="45631"/>
    <n v="171"/>
    <n v="4785"/>
    <x v="3"/>
    <s v="#PepsiCoRefresh"/>
    <s v="#SmoothLikeNitroPepsi"/>
    <m/>
  </r>
  <r>
    <s v="P206"/>
    <s v="Twitter"/>
    <d v="2024-06-24T00:00:00"/>
    <s v="Text"/>
    <s v="Check out our latest text on twitter!"/>
    <n v="941"/>
    <n v="121"/>
    <n v="458"/>
    <n v="14115"/>
    <n v="13838"/>
    <n v="87"/>
    <n v="1520"/>
    <x v="0"/>
    <s v="#ThirstyForMore"/>
    <m/>
    <m/>
  </r>
  <r>
    <s v="P207"/>
    <s v="Twitter"/>
    <d v="2024-12-29T00:00:00"/>
    <s v="Carousel"/>
    <s v="Check out our latest carousel on twitter!"/>
    <n v="4274"/>
    <n v="340"/>
    <n v="281"/>
    <n v="34192"/>
    <n v="33446"/>
    <n v="129"/>
    <n v="4895"/>
    <x v="2"/>
    <s v="#PepsiCoRefresh"/>
    <s v="#SmoothLikeNitroPepsi"/>
    <m/>
  </r>
  <r>
    <s v="P208"/>
    <s v="YouTube"/>
    <d v="2024-06-24T00:00:00"/>
    <s v="Video"/>
    <s v="Check out our latest video on youtube!"/>
    <n v="2949"/>
    <n v="476"/>
    <n v="403"/>
    <n v="44235"/>
    <n v="43705"/>
    <n v="135"/>
    <n v="3828"/>
    <x v="1"/>
    <s v="#PepsiCoRefresh"/>
    <m/>
    <m/>
  </r>
  <r>
    <s v="P209"/>
    <s v="Twitter"/>
    <d v="2025-03-19T00:00:00"/>
    <s v="Video"/>
    <s v="Check out our latest video on twitter!"/>
    <n v="3160"/>
    <n v="204"/>
    <n v="297"/>
    <n v="44240"/>
    <n v="43666"/>
    <n v="49"/>
    <n v="3661"/>
    <x v="3"/>
    <s v="#LiveForNow"/>
    <s v="#AnytimeIsPepsiTime"/>
    <m/>
  </r>
  <r>
    <s v="P210"/>
    <s v="YouTube"/>
    <d v="2025-02-19T00:00:00"/>
    <s v="Image"/>
    <s v="Check out our latest image on youtube!"/>
    <n v="257"/>
    <n v="966"/>
    <n v="398"/>
    <n v="3341"/>
    <n v="2753"/>
    <n v="287"/>
    <n v="1621"/>
    <x v="0"/>
    <s v="#LiveForNow"/>
    <m/>
    <m/>
  </r>
  <r>
    <s v="P211"/>
    <s v="Twitter"/>
    <d v="2024-07-18T00:00:00"/>
    <s v="Carousel"/>
    <s v="Check out our latest carousel on twitter!"/>
    <n v="2120"/>
    <n v="38"/>
    <n v="212"/>
    <n v="12720"/>
    <n v="12564"/>
    <n v="21"/>
    <n v="2370"/>
    <x v="3"/>
    <s v="#LiveForNow"/>
    <m/>
    <m/>
  </r>
  <r>
    <s v="P212"/>
    <s v="YouTube"/>
    <d v="2025-03-03T00:00:00"/>
    <s v="Video"/>
    <s v="Check out our latest video on youtube!"/>
    <n v="3874"/>
    <n v="884"/>
    <n v="19"/>
    <n v="38740"/>
    <n v="38552"/>
    <n v="219"/>
    <n v="4777"/>
    <x v="1"/>
    <s v="#PepsiCoRefresh"/>
    <m/>
    <m/>
  </r>
  <r>
    <s v="P213"/>
    <s v="Facebook"/>
    <d v="2025-05-01T00:00:00"/>
    <s v="Carousel"/>
    <s v="Check out our latest carousel on facebook!"/>
    <n v="2696"/>
    <n v="628"/>
    <n v="443"/>
    <n v="45832"/>
    <n v="45632"/>
    <n v="248"/>
    <n v="3767"/>
    <x v="3"/>
    <s v="#ThirstyForMore"/>
    <m/>
    <m/>
  </r>
  <r>
    <s v="P214"/>
    <s v="Instagram"/>
    <d v="2024-12-23T00:00:00"/>
    <s v="Image"/>
    <s v="Check out our latest image on instagram!"/>
    <n v="521"/>
    <n v="746"/>
    <n v="315"/>
    <n v="4168"/>
    <n v="3399"/>
    <n v="282"/>
    <n v="1582"/>
    <x v="1"/>
    <s v="#LiveForNow"/>
    <m/>
    <m/>
  </r>
  <r>
    <s v="P215"/>
    <s v="Facebook"/>
    <d v="2025-05-06T00:00:00"/>
    <s v="Image"/>
    <s v="Check out our latest image on facebook!"/>
    <n v="4872"/>
    <n v="925"/>
    <n v="176"/>
    <n v="82824"/>
    <n v="82543"/>
    <n v="89"/>
    <n v="5973"/>
    <x v="1"/>
    <s v="#ThirstyForMore"/>
    <m/>
    <m/>
  </r>
  <r>
    <s v="P216"/>
    <s v="YouTube"/>
    <d v="2024-07-29T00:00:00"/>
    <s v="Story"/>
    <s v="Check out our latest story on youtube!"/>
    <n v="1509"/>
    <n v="88"/>
    <n v="163"/>
    <n v="30180"/>
    <n v="29689"/>
    <n v="119"/>
    <n v="1760"/>
    <x v="1"/>
    <s v="#ThirstyForMore"/>
    <m/>
    <m/>
  </r>
  <r>
    <s v="P217"/>
    <s v="Facebook"/>
    <d v="2024-12-03T00:00:00"/>
    <s v="Image"/>
    <s v="Check out our latest image on facebook!"/>
    <n v="4606"/>
    <n v="931"/>
    <n v="230"/>
    <n v="92120"/>
    <n v="91440"/>
    <n v="56"/>
    <n v="5767"/>
    <x v="4"/>
    <s v="#PepsiCoRefresh"/>
    <m/>
    <m/>
  </r>
  <r>
    <s v="P218"/>
    <s v="Facebook"/>
    <d v="2024-06-11T00:00:00"/>
    <s v="Carousel"/>
    <s v="Check out our latest carousel on facebook!"/>
    <n v="1869"/>
    <n v="453"/>
    <n v="490"/>
    <n v="14952"/>
    <n v="14309"/>
    <n v="275"/>
    <n v="2812"/>
    <x v="3"/>
    <s v="#PepsiCoRefresh"/>
    <m/>
    <m/>
  </r>
  <r>
    <s v="P219"/>
    <s v="Twitter"/>
    <d v="2025-01-28T00:00:00"/>
    <s v="Reel"/>
    <s v="Check out our latest reel on twitter!"/>
    <n v="1188"/>
    <n v="470"/>
    <n v="174"/>
    <n v="7128"/>
    <n v="6145"/>
    <n v="270"/>
    <n v="1832"/>
    <x v="3"/>
    <s v="#PepsiCoRefresh"/>
    <m/>
    <m/>
  </r>
  <r>
    <s v="P220"/>
    <s v="Instagram"/>
    <d v="2024-06-02T00:00:00"/>
    <s v="Story"/>
    <s v="Check out our latest story on instagram!"/>
    <n v="84"/>
    <n v="897"/>
    <n v="85"/>
    <n v="588"/>
    <n v="8"/>
    <n v="12"/>
    <n v="1066"/>
    <x v="4"/>
    <s v="#ThirstyForMore"/>
    <m/>
    <m/>
  </r>
  <r>
    <s v="P221"/>
    <s v="Facebook"/>
    <d v="2025-03-23T00:00:00"/>
    <s v="Video"/>
    <s v="Check out our latest video on facebook!"/>
    <n v="4453"/>
    <n v="111"/>
    <n v="420"/>
    <n v="31171"/>
    <n v="30565"/>
    <n v="23"/>
    <n v="4984"/>
    <x v="4"/>
    <s v="#PepsiCoRefresh"/>
    <m/>
    <m/>
  </r>
  <r>
    <s v="P222"/>
    <s v="Facebook"/>
    <d v="2024-10-08T00:00:00"/>
    <s v="Reel"/>
    <s v="Check out our latest reel on facebook!"/>
    <n v="1814"/>
    <n v="653"/>
    <n v="363"/>
    <n v="25396"/>
    <n v="25286"/>
    <n v="39"/>
    <n v="2830"/>
    <x v="0"/>
    <s v="#LiveForNow"/>
    <s v="#SmoothLikeNitroPepsi"/>
    <m/>
  </r>
  <r>
    <s v="P223"/>
    <s v="Twitter"/>
    <d v="2024-11-12T00:00:00"/>
    <s v="Image"/>
    <s v="Check out our latest image on twitter!"/>
    <n v="3338"/>
    <n v="277"/>
    <n v="118"/>
    <n v="60084"/>
    <n v="59842"/>
    <n v="252"/>
    <n v="3733"/>
    <x v="4"/>
    <s v="#PepsiCoRefresh"/>
    <m/>
    <m/>
  </r>
  <r>
    <s v="P224"/>
    <s v="Facebook"/>
    <d v="2025-05-13T00:00:00"/>
    <s v="Image"/>
    <s v="Check out our latest image on facebook!"/>
    <n v="602"/>
    <n v="594"/>
    <n v="156"/>
    <n v="4214"/>
    <n v="3363"/>
    <n v="164"/>
    <n v="1352"/>
    <x v="2"/>
    <s v="#PepsiCoRefresh"/>
    <m/>
    <m/>
  </r>
  <r>
    <s v="P225"/>
    <s v="Twitter"/>
    <d v="2024-06-20T00:00:00"/>
    <s v="Carousel"/>
    <s v="Check out our latest carousel on twitter!"/>
    <n v="4672"/>
    <n v="325"/>
    <n v="32"/>
    <n v="88768"/>
    <n v="87833"/>
    <n v="118"/>
    <n v="5029"/>
    <x v="4"/>
    <s v="#ThirstyForMore"/>
    <m/>
    <m/>
  </r>
  <r>
    <s v="P226"/>
    <s v="Instagram"/>
    <d v="2024-08-07T00:00:00"/>
    <s v="Carousel"/>
    <s v="Check out our latest carousel on instagram!"/>
    <n v="1741"/>
    <n v="164"/>
    <n v="318"/>
    <n v="8705"/>
    <n v="8272"/>
    <n v="121"/>
    <n v="2223"/>
    <x v="4"/>
    <s v="#PepsiCoRefresh"/>
    <m/>
    <m/>
  </r>
  <r>
    <s v="P227"/>
    <s v="Instagram"/>
    <d v="2024-06-12T00:00:00"/>
    <s v="Text"/>
    <s v="Check out our latest text on instagram!"/>
    <n v="246"/>
    <n v="149"/>
    <n v="130"/>
    <n v="4674"/>
    <n v="4390"/>
    <n v="217"/>
    <n v="525"/>
    <x v="2"/>
    <s v="#LiveForNow"/>
    <m/>
    <m/>
  </r>
  <r>
    <s v="P228"/>
    <s v="Instagram"/>
    <d v="2024-07-01T00:00:00"/>
    <s v="Story"/>
    <s v="Check out our latest story on instagram!"/>
    <n v="4808"/>
    <n v="772"/>
    <n v="320"/>
    <n v="72120"/>
    <n v="71696"/>
    <n v="195"/>
    <n v="5900"/>
    <x v="0"/>
    <s v="#ThirstyForMore"/>
    <m/>
    <m/>
  </r>
  <r>
    <s v="P229"/>
    <s v="Instagram"/>
    <d v="2024-07-03T00:00:00"/>
    <s v="Carousel"/>
    <s v="Check out our latest carousel on instagram!"/>
    <n v="4799"/>
    <n v="694"/>
    <n v="289"/>
    <n v="43191"/>
    <n v="42228"/>
    <n v="118"/>
    <n v="5782"/>
    <x v="4"/>
    <s v="#PepsiCoRefresh"/>
    <m/>
    <m/>
  </r>
  <r>
    <s v="P230"/>
    <s v="Facebook"/>
    <d v="2024-07-15T00:00:00"/>
    <s v="Reel"/>
    <s v="Check out our latest reel on facebook!"/>
    <n v="3663"/>
    <n v="17"/>
    <n v="295"/>
    <n v="51282"/>
    <n v="50567"/>
    <n v="84"/>
    <n v="3975"/>
    <x v="2"/>
    <s v="#ThirstyForMore"/>
    <m/>
    <m/>
  </r>
  <r>
    <s v="P231"/>
    <s v="Instagram"/>
    <d v="2025-05-01T00:00:00"/>
    <s v="Text"/>
    <s v="Check out our latest text on instagram!"/>
    <n v="1430"/>
    <n v="376"/>
    <n v="33"/>
    <n v="21450"/>
    <n v="20509"/>
    <n v="251"/>
    <n v="1839"/>
    <x v="0"/>
    <s v="#LiveForNow"/>
    <m/>
    <m/>
  </r>
  <r>
    <s v="P232"/>
    <s v="Twitter"/>
    <d v="2025-04-29T00:00:00"/>
    <s v="Story"/>
    <s v="Check out our latest story on twitter!"/>
    <n v="249"/>
    <n v="592"/>
    <n v="230"/>
    <n v="1494"/>
    <n v="1044"/>
    <n v="201"/>
    <n v="1071"/>
    <x v="3"/>
    <s v="#ThirstyForMore"/>
    <m/>
    <m/>
  </r>
  <r>
    <s v="P233"/>
    <s v="Facebook"/>
    <d v="2025-03-08T00:00:00"/>
    <s v="Image"/>
    <s v="Check out our latest image on facebook!"/>
    <n v="2382"/>
    <n v="265"/>
    <n v="134"/>
    <n v="38112"/>
    <n v="37437"/>
    <n v="249"/>
    <n v="2781"/>
    <x v="3"/>
    <s v="#LiveForNow"/>
    <m/>
    <m/>
  </r>
  <r>
    <s v="P234"/>
    <s v="Facebook"/>
    <d v="2024-06-01T00:00:00"/>
    <s v="Text"/>
    <s v="Check out our latest text on facebook!"/>
    <n v="1272"/>
    <n v="465"/>
    <n v="99"/>
    <n v="24168"/>
    <n v="23719"/>
    <n v="42"/>
    <n v="1836"/>
    <x v="4"/>
    <s v="#PepsiCoRefresh"/>
    <m/>
    <m/>
  </r>
  <r>
    <s v="P235"/>
    <s v="Facebook"/>
    <d v="2024-12-22T00:00:00"/>
    <s v="Image"/>
    <s v="Check out our latest image on facebook!"/>
    <n v="3196"/>
    <n v="941"/>
    <n v="376"/>
    <n v="35156"/>
    <n v="34444"/>
    <n v="241"/>
    <n v="4513"/>
    <x v="2"/>
    <s v="#PepsiCoRefresh"/>
    <m/>
    <m/>
  </r>
  <r>
    <s v="P236"/>
    <s v="Facebook"/>
    <d v="2024-08-19T00:00:00"/>
    <s v="Text"/>
    <s v="Check out our latest text on facebook!"/>
    <n v="1257"/>
    <n v="19"/>
    <n v="351"/>
    <n v="12570"/>
    <n v="11660"/>
    <n v="194"/>
    <n v="1627"/>
    <x v="1"/>
    <s v="#LiveForNow"/>
    <s v="#AnytimeIsPepsiTime"/>
    <s v="#ThirstyForMore"/>
  </r>
  <r>
    <s v="P237"/>
    <s v="Instagram"/>
    <d v="2024-10-22T00:00:00"/>
    <s v="Story"/>
    <s v="Check out our latest story on instagram!"/>
    <n v="3770"/>
    <n v="917"/>
    <n v="129"/>
    <n v="71630"/>
    <n v="71322"/>
    <n v="76"/>
    <n v="4816"/>
    <x v="0"/>
    <s v="#LiveForNow"/>
    <m/>
    <m/>
  </r>
  <r>
    <s v="P238"/>
    <s v="Twitter"/>
    <d v="2024-07-16T00:00:00"/>
    <s v="Text"/>
    <s v="Check out our latest text on twitter!"/>
    <n v="4725"/>
    <n v="400"/>
    <n v="362"/>
    <n v="75600"/>
    <n v="74927"/>
    <n v="43"/>
    <n v="5487"/>
    <x v="3"/>
    <s v="#LiveForNow"/>
    <m/>
    <m/>
  </r>
  <r>
    <s v="P239"/>
    <s v="YouTube"/>
    <d v="2025-02-24T00:00:00"/>
    <s v="Text"/>
    <s v="Check out our latest text on youtube!"/>
    <n v="4188"/>
    <n v="942"/>
    <n v="118"/>
    <n v="20940"/>
    <n v="20471"/>
    <n v="102"/>
    <n v="5248"/>
    <x v="4"/>
    <s v="#LiveForNow"/>
    <m/>
    <m/>
  </r>
  <r>
    <s v="P240"/>
    <s v="Twitter"/>
    <d v="2024-08-26T00:00:00"/>
    <s v="Carousel"/>
    <s v="Check out our latest carousel on twitter!"/>
    <n v="929"/>
    <n v="192"/>
    <n v="322"/>
    <n v="16722"/>
    <n v="15996"/>
    <n v="145"/>
    <n v="1443"/>
    <x v="2"/>
    <s v="#ThirstyForMore"/>
    <s v="#PepsiCoRefresh"/>
    <s v="#AnytimeIsPepsiTime"/>
  </r>
  <r>
    <s v="P241"/>
    <s v="Facebook"/>
    <d v="2025-01-18T00:00:00"/>
    <s v="Story"/>
    <s v="Check out our latest story on facebook!"/>
    <n v="4321"/>
    <n v="874"/>
    <n v="172"/>
    <n v="30247"/>
    <n v="29254"/>
    <n v="122"/>
    <n v="5367"/>
    <x v="3"/>
    <s v="#PepsiCoRefresh"/>
    <m/>
    <m/>
  </r>
  <r>
    <s v="P242"/>
    <s v="Facebook"/>
    <d v="2024-07-07T00:00:00"/>
    <s v="Reel"/>
    <s v="Check out our latest reel on facebook!"/>
    <n v="4767"/>
    <n v="190"/>
    <n v="340"/>
    <n v="28602"/>
    <n v="28044"/>
    <n v="210"/>
    <n v="5297"/>
    <x v="2"/>
    <s v="#ThirstyForMore"/>
    <m/>
    <m/>
  </r>
  <r>
    <s v="P243"/>
    <s v="Twitter"/>
    <d v="2025-03-06T00:00:00"/>
    <s v="Image"/>
    <s v="Check out our latest image on twitter!"/>
    <n v="3592"/>
    <n v="911"/>
    <n v="375"/>
    <n v="50288"/>
    <n v="49490"/>
    <n v="32"/>
    <n v="4878"/>
    <x v="3"/>
    <s v="#LiveForNow"/>
    <m/>
    <m/>
  </r>
  <r>
    <s v="P244"/>
    <s v="YouTube"/>
    <d v="2024-10-25T00:00:00"/>
    <s v="Video"/>
    <s v="Check out our latest video on youtube!"/>
    <n v="4661"/>
    <n v="935"/>
    <n v="433"/>
    <n v="23305"/>
    <n v="22583"/>
    <n v="63"/>
    <n v="6029"/>
    <x v="2"/>
    <s v="#LiveForNow"/>
    <m/>
    <m/>
  </r>
  <r>
    <s v="P245"/>
    <s v="Facebook"/>
    <d v="2025-01-12T00:00:00"/>
    <s v="Reel"/>
    <s v="Check out our latest reel on facebook!"/>
    <n v="4134"/>
    <n v="824"/>
    <n v="99"/>
    <n v="41340"/>
    <n v="41050"/>
    <n v="177"/>
    <n v="5057"/>
    <x v="0"/>
    <s v="#ThirstyForMore"/>
    <m/>
    <m/>
  </r>
  <r>
    <s v="P246"/>
    <s v="Facebook"/>
    <d v="2024-10-11T00:00:00"/>
    <s v="Image"/>
    <s v="Check out our latest image on facebook!"/>
    <n v="400"/>
    <n v="680"/>
    <n v="434"/>
    <n v="6400"/>
    <n v="5472"/>
    <n v="160"/>
    <n v="1514"/>
    <x v="1"/>
    <s v="#LiveForNow"/>
    <m/>
    <m/>
  </r>
  <r>
    <s v="P247"/>
    <s v="Facebook"/>
    <d v="2024-08-27T00:00:00"/>
    <s v="Reel"/>
    <s v="Check out our latest reel on facebook!"/>
    <n v="3960"/>
    <n v="266"/>
    <n v="8"/>
    <n v="35640"/>
    <n v="34850"/>
    <n v="208"/>
    <n v="4234"/>
    <x v="4"/>
    <s v="#LiveForNow"/>
    <s v="#ThirstyForMore"/>
    <s v="#BetterWithPepsi"/>
  </r>
  <r>
    <s v="P248"/>
    <s v="Facebook"/>
    <d v="2025-02-02T00:00:00"/>
    <s v="Story"/>
    <s v="Check out our latest story on facebook!"/>
    <n v="886"/>
    <n v="126"/>
    <n v="153"/>
    <n v="4430"/>
    <n v="4037"/>
    <n v="212"/>
    <n v="1165"/>
    <x v="4"/>
    <s v="#ThirstyForMore"/>
    <m/>
    <m/>
  </r>
  <r>
    <s v="P249"/>
    <s v="Twitter"/>
    <d v="2024-07-18T00:00:00"/>
    <s v="Image"/>
    <s v="Check out our latest image on twitter!"/>
    <n v="827"/>
    <n v="77"/>
    <n v="402"/>
    <n v="14886"/>
    <n v="14129"/>
    <n v="254"/>
    <n v="1306"/>
    <x v="1"/>
    <s v="#ThirstyForMore"/>
    <m/>
    <m/>
  </r>
  <r>
    <s v="P250"/>
    <s v="Facebook"/>
    <d v="2024-06-22T00:00:00"/>
    <s v="Reel"/>
    <s v="Check out our latest reel on facebook!"/>
    <n v="3813"/>
    <n v="935"/>
    <n v="274"/>
    <n v="68634"/>
    <n v="68488"/>
    <n v="251"/>
    <n v="5022"/>
    <x v="4"/>
    <s v="#LiveForNow"/>
    <m/>
    <m/>
  </r>
  <r>
    <s v="P251"/>
    <s v="Instagram"/>
    <d v="2025-03-27T00:00:00"/>
    <s v="Carousel"/>
    <s v="Check out our latest carousel on instagram!"/>
    <n v="1377"/>
    <n v="796"/>
    <n v="387"/>
    <n v="22032"/>
    <n v="21869"/>
    <n v="189"/>
    <n v="2560"/>
    <x v="4"/>
    <s v="#LiveForNow"/>
    <m/>
    <m/>
  </r>
  <r>
    <s v="P252"/>
    <s v="Facebook"/>
    <d v="2025-04-28T00:00:00"/>
    <s v="Carousel"/>
    <s v="Check out our latest carousel on facebook!"/>
    <n v="2089"/>
    <n v="476"/>
    <n v="69"/>
    <n v="16712"/>
    <n v="16309"/>
    <n v="64"/>
    <n v="2634"/>
    <x v="2"/>
    <s v="#LiveForNow"/>
    <m/>
    <m/>
  </r>
  <r>
    <s v="P253"/>
    <s v="Twitter"/>
    <d v="2024-08-03T00:00:00"/>
    <s v="Reel"/>
    <s v="Check out our latest reel on twitter!"/>
    <n v="3791"/>
    <n v="593"/>
    <n v="228"/>
    <n v="53074"/>
    <n v="52613"/>
    <n v="205"/>
    <n v="4612"/>
    <x v="4"/>
    <s v="#ThirstyForMore"/>
    <m/>
    <m/>
  </r>
  <r>
    <s v="P254"/>
    <s v="Twitter"/>
    <d v="2025-01-14T00:00:00"/>
    <s v="Image"/>
    <s v="Check out our latest image on twitter!"/>
    <n v="2692"/>
    <n v="115"/>
    <n v="64"/>
    <n v="21536"/>
    <n v="21120"/>
    <n v="224"/>
    <n v="2871"/>
    <x v="1"/>
    <s v="#LiveForNow"/>
    <m/>
    <m/>
  </r>
  <r>
    <s v="P255"/>
    <s v="Facebook"/>
    <d v="2025-04-03T00:00:00"/>
    <s v="Story"/>
    <s v="Check out our latest story on facebook!"/>
    <n v="3767"/>
    <n v="514"/>
    <n v="238"/>
    <n v="37670"/>
    <n v="36807"/>
    <n v="226"/>
    <n v="4519"/>
    <x v="3"/>
    <s v="#LiveForNow"/>
    <m/>
    <m/>
  </r>
  <r>
    <s v="P256"/>
    <s v="YouTube"/>
    <d v="2024-09-18T00:00:00"/>
    <s v="Carousel"/>
    <s v="Check out our latest carousel on youtube!"/>
    <n v="2143"/>
    <n v="12"/>
    <n v="204"/>
    <n v="40717"/>
    <n v="40125"/>
    <n v="248"/>
    <n v="2359"/>
    <x v="1"/>
    <s v="#ThirstyForMore"/>
    <m/>
    <m/>
  </r>
  <r>
    <s v="P257"/>
    <s v="Facebook"/>
    <d v="2025-04-06T00:00:00"/>
    <s v="Image"/>
    <s v="Check out our latest image on facebook!"/>
    <n v="3090"/>
    <n v="697"/>
    <n v="164"/>
    <n v="49440"/>
    <n v="48524"/>
    <n v="25"/>
    <n v="3951"/>
    <x v="1"/>
    <s v="#ThirstyForMore"/>
    <s v="#ThirstyForMore"/>
    <s v="#BetterWithPepsi"/>
  </r>
  <r>
    <s v="P258"/>
    <s v="Instagram"/>
    <d v="2024-08-05T00:00:00"/>
    <s v="Story"/>
    <s v="Check out our latest story on instagram!"/>
    <n v="3601"/>
    <n v="695"/>
    <n v="75"/>
    <n v="21606"/>
    <n v="21454"/>
    <n v="172"/>
    <n v="4371"/>
    <x v="1"/>
    <s v="#ThirstyForMore"/>
    <m/>
    <m/>
  </r>
  <r>
    <s v="P259"/>
    <s v="Facebook"/>
    <d v="2025-02-10T00:00:00"/>
    <s v="Text"/>
    <s v="Check out our latest text on facebook!"/>
    <n v="562"/>
    <n v="158"/>
    <n v="149"/>
    <n v="3372"/>
    <n v="2940"/>
    <n v="93"/>
    <n v="869"/>
    <x v="0"/>
    <s v="#PepsiCoRefresh"/>
    <m/>
    <m/>
  </r>
  <r>
    <s v="P260"/>
    <s v="Instagram"/>
    <d v="2025-02-12T00:00:00"/>
    <s v="Story"/>
    <s v="Check out our latest story on instagram!"/>
    <n v="4332"/>
    <n v="771"/>
    <n v="219"/>
    <n v="60648"/>
    <n v="60397"/>
    <n v="10"/>
    <n v="5322"/>
    <x v="2"/>
    <s v="#PepsiCoRefresh"/>
    <s v="#ThirstyForMore"/>
    <s v="#BetterWithPepsi"/>
  </r>
  <r>
    <s v="P261"/>
    <s v="Instagram"/>
    <d v="2024-10-27T00:00:00"/>
    <s v="Image"/>
    <s v="Check out our latest image on instagram!"/>
    <n v="4853"/>
    <n v="837"/>
    <n v="340"/>
    <n v="72795"/>
    <n v="72237"/>
    <n v="170"/>
    <n v="6030"/>
    <x v="0"/>
    <s v="#ThirstyForMore"/>
    <m/>
    <m/>
  </r>
  <r>
    <s v="P262"/>
    <s v="YouTube"/>
    <d v="2025-01-18T00:00:00"/>
    <s v="Image"/>
    <s v="Check out our latest image on youtube!"/>
    <n v="1206"/>
    <n v="238"/>
    <n v="36"/>
    <n v="9648"/>
    <n v="9417"/>
    <n v="237"/>
    <n v="1480"/>
    <x v="4"/>
    <s v="#PepsiCoRefresh"/>
    <m/>
    <m/>
  </r>
  <r>
    <s v="P263"/>
    <s v="Instagram"/>
    <d v="2024-08-20T00:00:00"/>
    <s v="Reel"/>
    <s v="Check out our latest reel on instagram!"/>
    <n v="2603"/>
    <n v="690"/>
    <n v="205"/>
    <n v="13015"/>
    <n v="12130"/>
    <n v="20"/>
    <n v="3498"/>
    <x v="1"/>
    <s v="#LiveForNow"/>
    <m/>
    <m/>
  </r>
  <r>
    <s v="P264"/>
    <s v="Twitter"/>
    <d v="2025-01-30T00:00:00"/>
    <s v="Image"/>
    <s v="Check out our latest image on twitter!"/>
    <n v="59"/>
    <n v="163"/>
    <n v="93"/>
    <n v="590"/>
    <n v="475"/>
    <n v="293"/>
    <n v="315"/>
    <x v="1"/>
    <s v="#PepsiCoRefresh"/>
    <m/>
    <m/>
  </r>
  <r>
    <s v="P265"/>
    <s v="Twitter"/>
    <d v="2025-02-20T00:00:00"/>
    <s v="Carousel"/>
    <s v="Check out our latest carousel on twitter!"/>
    <n v="1877"/>
    <n v="745"/>
    <n v="225"/>
    <n v="11262"/>
    <n v="10967"/>
    <n v="41"/>
    <n v="2847"/>
    <x v="3"/>
    <s v="#ThirstyForMore"/>
    <m/>
    <m/>
  </r>
  <r>
    <s v="P266"/>
    <s v="Facebook"/>
    <d v="2024-11-25T00:00:00"/>
    <s v="Story"/>
    <s v="Check out our latest story on facebook!"/>
    <n v="4182"/>
    <n v="640"/>
    <n v="240"/>
    <n v="50184"/>
    <n v="49351"/>
    <n v="10"/>
    <n v="5062"/>
    <x v="2"/>
    <s v="#PepsiCoRefresh"/>
    <m/>
    <m/>
  </r>
  <r>
    <s v="P267"/>
    <s v="Twitter"/>
    <d v="2024-10-04T00:00:00"/>
    <s v="Reel"/>
    <s v="Check out our latest reel on twitter!"/>
    <n v="4187"/>
    <n v="66"/>
    <n v="31"/>
    <n v="66992"/>
    <n v="66614"/>
    <n v="62"/>
    <n v="4284"/>
    <x v="4"/>
    <s v="#LiveForNow"/>
    <m/>
    <m/>
  </r>
  <r>
    <s v="P268"/>
    <s v="Instagram"/>
    <d v="2025-04-13T00:00:00"/>
    <s v="Reel"/>
    <s v="Check out our latest reel on instagram!"/>
    <n v="4579"/>
    <n v="125"/>
    <n v="300"/>
    <n v="59527"/>
    <n v="59400"/>
    <n v="269"/>
    <n v="5004"/>
    <x v="0"/>
    <s v="#ThirstyForMore"/>
    <m/>
    <m/>
  </r>
  <r>
    <s v="P269"/>
    <s v="Instagram"/>
    <d v="2024-11-05T00:00:00"/>
    <s v="Video"/>
    <s v="Check out our latest video on instagram!"/>
    <n v="4561"/>
    <n v="51"/>
    <n v="441"/>
    <n v="22805"/>
    <n v="21890"/>
    <n v="45"/>
    <n v="5053"/>
    <x v="1"/>
    <s v="#PepsiCoRefresh"/>
    <m/>
    <m/>
  </r>
  <r>
    <s v="P270"/>
    <s v="YouTube"/>
    <d v="2025-01-15T00:00:00"/>
    <s v="Reel"/>
    <s v="Check out our latest reel on youtube!"/>
    <n v="3774"/>
    <n v="239"/>
    <n v="39"/>
    <n v="60384"/>
    <n v="59490"/>
    <n v="241"/>
    <n v="4052"/>
    <x v="2"/>
    <s v="#PepsiCoRefresh"/>
    <m/>
    <m/>
  </r>
  <r>
    <s v="P271"/>
    <s v="Instagram"/>
    <d v="2024-10-17T00:00:00"/>
    <s v="Video"/>
    <s v="Check out our latest video on instagram!"/>
    <n v="3575"/>
    <n v="749"/>
    <n v="111"/>
    <n v="21450"/>
    <n v="20785"/>
    <n v="195"/>
    <n v="4435"/>
    <x v="1"/>
    <s v="#ThirstyForMore"/>
    <m/>
    <m/>
  </r>
  <r>
    <s v="P272"/>
    <s v="Instagram"/>
    <d v="2025-03-27T00:00:00"/>
    <s v="Text"/>
    <s v="Check out our latest text on instagram!"/>
    <n v="4941"/>
    <n v="414"/>
    <n v="266"/>
    <n v="39528"/>
    <n v="39154"/>
    <n v="217"/>
    <n v="5621"/>
    <x v="2"/>
    <s v="#PepsiCoRefresh"/>
    <m/>
    <m/>
  </r>
  <r>
    <s v="P273"/>
    <s v="YouTube"/>
    <d v="2024-10-12T00:00:00"/>
    <s v="Story"/>
    <s v="Check out our latest story on youtube!"/>
    <n v="3641"/>
    <n v="226"/>
    <n v="46"/>
    <n v="40051"/>
    <n v="39319"/>
    <n v="296"/>
    <n v="3913"/>
    <x v="3"/>
    <s v="#ThirstyForMore"/>
    <m/>
    <m/>
  </r>
  <r>
    <s v="P274"/>
    <s v="Twitter"/>
    <d v="2025-01-01T00:00:00"/>
    <s v="Carousel"/>
    <s v="Check out our latest carousel on twitter!"/>
    <n v="3535"/>
    <n v="494"/>
    <n v="152"/>
    <n v="53025"/>
    <n v="52791"/>
    <n v="44"/>
    <n v="4181"/>
    <x v="3"/>
    <s v="#PepsiCoRefresh"/>
    <m/>
    <m/>
  </r>
  <r>
    <s v="P275"/>
    <s v="Facebook"/>
    <d v="2024-08-05T00:00:00"/>
    <s v="Reel"/>
    <s v="Check out our latest reel on facebook!"/>
    <n v="1741"/>
    <n v="831"/>
    <n v="345"/>
    <n v="17410"/>
    <n v="16844"/>
    <n v="58"/>
    <n v="2917"/>
    <x v="2"/>
    <s v="#ThirstyForMore"/>
    <m/>
    <m/>
  </r>
  <r>
    <s v="P276"/>
    <s v="Twitter"/>
    <d v="2024-06-07T00:00:00"/>
    <s v="Carousel"/>
    <s v="Check out our latest carousel on twitter!"/>
    <n v="1556"/>
    <n v="195"/>
    <n v="131"/>
    <n v="9336"/>
    <n v="8875"/>
    <n v="137"/>
    <n v="1882"/>
    <x v="1"/>
    <s v="#PepsiCoRefresh"/>
    <m/>
    <m/>
  </r>
  <r>
    <s v="P277"/>
    <s v="Facebook"/>
    <d v="2025-04-06T00:00:00"/>
    <s v="Image"/>
    <s v="Check out our latest image on facebook!"/>
    <n v="4236"/>
    <n v="711"/>
    <n v="298"/>
    <n v="21180"/>
    <n v="20516"/>
    <n v="238"/>
    <n v="5245"/>
    <x v="0"/>
    <s v="#LiveForNow"/>
    <m/>
    <m/>
  </r>
  <r>
    <s v="P278"/>
    <s v="Twitter"/>
    <d v="2024-11-26T00:00:00"/>
    <s v="Text"/>
    <s v="Check out our latest text on twitter!"/>
    <n v="4516"/>
    <n v="836"/>
    <n v="169"/>
    <n v="49676"/>
    <n v="49257"/>
    <n v="282"/>
    <n v="5521"/>
    <x v="3"/>
    <s v="#ThirstyForMore"/>
    <m/>
    <m/>
  </r>
  <r>
    <s v="P279"/>
    <s v="YouTube"/>
    <d v="2024-09-02T00:00:00"/>
    <s v="Image"/>
    <s v="Check out our latest image on youtube!"/>
    <n v="4905"/>
    <n v="845"/>
    <n v="129"/>
    <n v="98100"/>
    <n v="97772"/>
    <n v="279"/>
    <n v="5879"/>
    <x v="1"/>
    <s v="#PepsiCoRefresh"/>
    <m/>
    <m/>
  </r>
  <r>
    <s v="P280"/>
    <s v="YouTube"/>
    <d v="2024-10-21T00:00:00"/>
    <s v="Video"/>
    <s v="Check out our latest video on youtube!"/>
    <n v="4275"/>
    <n v="680"/>
    <n v="385"/>
    <n v="64125"/>
    <n v="63650"/>
    <n v="104"/>
    <n v="5340"/>
    <x v="3"/>
    <s v="#ThirstyForMore"/>
    <s v="#PepsiCoRefresh"/>
    <s v="#AnytimeIsPepsiTime"/>
  </r>
  <r>
    <s v="P281"/>
    <s v="YouTube"/>
    <d v="2025-03-22T00:00:00"/>
    <s v="Image"/>
    <s v="Check out our latest image on youtube!"/>
    <n v="3166"/>
    <n v="90"/>
    <n v="341"/>
    <n v="56988"/>
    <n v="56125"/>
    <n v="135"/>
    <n v="3597"/>
    <x v="1"/>
    <s v="#ThirstyForMore"/>
    <m/>
    <m/>
  </r>
  <r>
    <s v="P282"/>
    <s v="Instagram"/>
    <d v="2024-10-03T00:00:00"/>
    <s v="Video"/>
    <s v="Check out our latest video on instagram!"/>
    <n v="1488"/>
    <n v="417"/>
    <n v="168"/>
    <n v="19344"/>
    <n v="18395"/>
    <n v="30"/>
    <n v="2073"/>
    <x v="2"/>
    <s v="#LiveForNow"/>
    <m/>
    <m/>
  </r>
  <r>
    <s v="P283"/>
    <s v="Twitter"/>
    <d v="2025-05-09T00:00:00"/>
    <s v="Reel"/>
    <s v="Check out our latest reel on twitter!"/>
    <n v="3367"/>
    <n v="302"/>
    <n v="57"/>
    <n v="63973"/>
    <n v="63789"/>
    <n v="157"/>
    <n v="3726"/>
    <x v="1"/>
    <s v="#LiveForNow"/>
    <m/>
    <m/>
  </r>
  <r>
    <s v="P284"/>
    <s v="Twitter"/>
    <d v="2024-09-17T00:00:00"/>
    <s v="Text"/>
    <s v="Check out our latest text on twitter!"/>
    <n v="571"/>
    <n v="190"/>
    <n v="352"/>
    <n v="9707"/>
    <n v="9418"/>
    <n v="231"/>
    <n v="1113"/>
    <x v="3"/>
    <s v="#PepsiCoRefresh"/>
    <m/>
    <m/>
  </r>
  <r>
    <s v="P285"/>
    <s v="YouTube"/>
    <d v="2024-07-18T00:00:00"/>
    <s v="Text"/>
    <s v="Check out our latest text on youtube!"/>
    <n v="4021"/>
    <n v="794"/>
    <n v="77"/>
    <n v="36189"/>
    <n v="35505"/>
    <n v="174"/>
    <n v="4892"/>
    <x v="4"/>
    <s v="#ThirstyForMore"/>
    <m/>
    <m/>
  </r>
  <r>
    <s v="P286"/>
    <s v="YouTube"/>
    <d v="2024-09-25T00:00:00"/>
    <s v="Video"/>
    <s v="Check out our latest video on youtube!"/>
    <n v="3389"/>
    <n v="344"/>
    <n v="229"/>
    <n v="20334"/>
    <n v="19443"/>
    <n v="228"/>
    <n v="3962"/>
    <x v="2"/>
    <s v="#LiveForNow"/>
    <m/>
    <m/>
  </r>
  <r>
    <s v="P287"/>
    <s v="Instagram"/>
    <d v="2024-08-15T00:00:00"/>
    <s v="Reel"/>
    <s v="Check out our latest reel on instagram!"/>
    <n v="1164"/>
    <n v="616"/>
    <n v="324"/>
    <n v="6984"/>
    <n v="6636"/>
    <n v="82"/>
    <n v="2104"/>
    <x v="0"/>
    <s v="#ThirstyForMore"/>
    <m/>
    <m/>
  </r>
  <r>
    <s v="P288"/>
    <s v="YouTube"/>
    <d v="2025-04-17T00:00:00"/>
    <s v="Carousel"/>
    <s v="Check out our latest carousel on youtube!"/>
    <n v="4780"/>
    <n v="691"/>
    <n v="380"/>
    <n v="86040"/>
    <n v="85743"/>
    <n v="262"/>
    <n v="5851"/>
    <x v="2"/>
    <s v="#LiveForNow"/>
    <m/>
    <m/>
  </r>
  <r>
    <s v="P289"/>
    <s v="Facebook"/>
    <d v="2024-11-28T00:00:00"/>
    <s v="Carousel"/>
    <s v="Check out our latest carousel on facebook!"/>
    <n v="2751"/>
    <n v="33"/>
    <n v="430"/>
    <n v="44016"/>
    <n v="43415"/>
    <n v="129"/>
    <n v="3214"/>
    <x v="4"/>
    <s v="#LiveForNow"/>
    <m/>
    <m/>
  </r>
  <r>
    <s v="P290"/>
    <s v="Instagram"/>
    <d v="2024-12-20T00:00:00"/>
    <s v="Carousel"/>
    <s v="Check out our latest carousel on instagram!"/>
    <n v="2107"/>
    <n v="550"/>
    <n v="349"/>
    <n v="35819"/>
    <n v="35340"/>
    <n v="191"/>
    <n v="3006"/>
    <x v="3"/>
    <s v="#ThirstyForMore"/>
    <m/>
    <m/>
  </r>
  <r>
    <s v="P291"/>
    <s v="Facebook"/>
    <d v="2024-11-06T00:00:00"/>
    <s v="Video"/>
    <s v="Check out our latest video on facebook!"/>
    <n v="4663"/>
    <n v="145"/>
    <n v="225"/>
    <n v="69945"/>
    <n v="69596"/>
    <n v="35"/>
    <n v="5033"/>
    <x v="3"/>
    <s v="#ThirstyForMore"/>
    <m/>
    <m/>
  </r>
  <r>
    <s v="P292"/>
    <s v="Facebook"/>
    <d v="2024-11-17T00:00:00"/>
    <s v="Text"/>
    <s v="Check out our latest text on facebook!"/>
    <n v="880"/>
    <n v="297"/>
    <n v="345"/>
    <n v="12320"/>
    <n v="11978"/>
    <n v="238"/>
    <n v="1522"/>
    <x v="4"/>
    <s v="#PepsiCoRefresh"/>
    <s v="#AnytimeIsPepsiTime"/>
    <m/>
  </r>
  <r>
    <s v="P293"/>
    <s v="Facebook"/>
    <d v="2025-05-14T00:00:00"/>
    <s v="Text"/>
    <s v="Check out our latest text on facebook!"/>
    <n v="2634"/>
    <n v="726"/>
    <n v="241"/>
    <n v="28974"/>
    <n v="28102"/>
    <n v="277"/>
    <n v="3601"/>
    <x v="0"/>
    <s v="#ThirstyForMore"/>
    <m/>
    <m/>
  </r>
  <r>
    <s v="P294"/>
    <s v="Facebook"/>
    <d v="2024-06-19T00:00:00"/>
    <s v="Carousel"/>
    <s v="Check out our latest carousel on facebook!"/>
    <n v="4731"/>
    <n v="173"/>
    <n v="276"/>
    <n v="28386"/>
    <n v="28185"/>
    <n v="89"/>
    <n v="5180"/>
    <x v="2"/>
    <s v="#ThirstyForMore"/>
    <m/>
    <m/>
  </r>
  <r>
    <s v="P295"/>
    <s v="Twitter"/>
    <d v="2025-05-06T00:00:00"/>
    <s v="Image"/>
    <s v="Check out our latest image on twitter!"/>
    <n v="1952"/>
    <n v="344"/>
    <n v="287"/>
    <n v="15616"/>
    <n v="15403"/>
    <n v="235"/>
    <n v="2583"/>
    <x v="1"/>
    <s v="#LiveForNow"/>
    <s v="#PepsiCoRefresh"/>
    <s v="#AnytimeIsPepsiTime"/>
  </r>
  <r>
    <s v="P296"/>
    <s v="Twitter"/>
    <d v="2025-02-11T00:00:00"/>
    <s v="Video"/>
    <s v="Check out our latest video on twitter!"/>
    <n v="3440"/>
    <n v="13"/>
    <n v="20"/>
    <n v="58480"/>
    <n v="58146"/>
    <n v="210"/>
    <n v="3473"/>
    <x v="3"/>
    <s v="#PepsiCoRefresh"/>
    <s v="#SmoothLikeNitroPepsi"/>
    <m/>
  </r>
  <r>
    <s v="P297"/>
    <s v="Twitter"/>
    <d v="2024-12-24T00:00:00"/>
    <s v="Text"/>
    <s v="Check out our latest text on twitter!"/>
    <n v="2166"/>
    <n v="354"/>
    <n v="117"/>
    <n v="10830"/>
    <n v="10245"/>
    <n v="24"/>
    <n v="2637"/>
    <x v="3"/>
    <s v="#ThirstyForMore"/>
    <m/>
    <m/>
  </r>
  <r>
    <s v="P298"/>
    <s v="Facebook"/>
    <d v="2024-10-24T00:00:00"/>
    <s v="Image"/>
    <s v="Check out our latest image on facebook!"/>
    <n v="4303"/>
    <n v="451"/>
    <n v="286"/>
    <n v="86060"/>
    <n v="85823"/>
    <n v="14"/>
    <n v="5040"/>
    <x v="2"/>
    <s v="#PepsiCoRefresh"/>
    <m/>
    <m/>
  </r>
  <r>
    <s v="P299"/>
    <s v="Facebook"/>
    <d v="2024-08-26T00:00:00"/>
    <s v="Image"/>
    <s v="Check out our latest image on facebook!"/>
    <n v="2581"/>
    <n v="517"/>
    <n v="117"/>
    <n v="23229"/>
    <n v="22331"/>
    <n v="70"/>
    <n v="3215"/>
    <x v="2"/>
    <s v="#LiveForNow"/>
    <m/>
    <m/>
  </r>
  <r>
    <s v="P300"/>
    <s v="Twitter"/>
    <d v="2024-08-31T00:00:00"/>
    <s v="Carousel"/>
    <s v="Check out our latest carousel on twitter!"/>
    <n v="4494"/>
    <n v="717"/>
    <n v="45"/>
    <n v="62916"/>
    <n v="62688"/>
    <n v="191"/>
    <n v="5256"/>
    <x v="0"/>
    <s v="#PepsiCoRefresh"/>
    <s v="#ThirstyForMore"/>
    <s v="#BetterWithPep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7C2D-484C-4E72-A552-69C9AD2B20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I10" firstHeaderRow="0" firstDataRow="1" firstDataCol="1"/>
  <pivotFields count="16">
    <pivotField showAll="0"/>
    <pivotField showAll="0"/>
    <pivotField numFmtId="164" showAll="0"/>
    <pivotField showAll="0"/>
    <pivotField showAll="0"/>
    <pivotField dataField="1" numFmtId="1" showAll="0"/>
    <pivotField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axis="axisRow" showAll="0">
      <items count="6">
        <item x="3"/>
        <item x="1"/>
        <item x="2"/>
        <item x="0"/>
        <item h="1" x="4"/>
        <item t="default"/>
      </items>
    </pivotField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mpressions" fld="8" baseField="0" baseItem="0" numFmtId="1"/>
    <dataField name="Average of Impressions" fld="8" subtotal="average" baseField="12" baseItem="0" numFmtId="1"/>
    <dataField name="Sum of Likes" fld="5" baseField="0" baseItem="0" numFmtId="1"/>
    <dataField name="Average of Likes" fld="5" subtotal="average" baseField="12" baseItem="0" numFmtId="1"/>
    <dataField name="Sum of Clicks" fld="10" baseField="0" baseItem="0" numFmtId="1"/>
    <dataField name="Average of Clicks" fld="10" subtotal="average" baseField="12" baseItem="0" numFmtId="1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2" type="button" dataOnly="0" labelOnly="1" outline="0" axis="axisRow" fieldPosition="0"/>
    </format>
    <format dxfId="51">
      <pivotArea dataOnly="0" labelOnly="1" fieldPosition="0">
        <references count="1">
          <reference field="12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60A05-B0A9-47F9-852B-CCFC0D2C8D91}" name="Posts_Table" displayName="Posts_Table" ref="A1:P301" totalsRowShown="0" headerRowDxfId="74" dataDxfId="72" headerRowBorderDxfId="73" tableBorderDxfId="71">
  <tableColumns count="16">
    <tableColumn id="1" xr3:uid="{51B5C7CE-7FE4-4774-BBDE-0E41C21FC629}" name="Post ID" dataDxfId="70"/>
    <tableColumn id="2" xr3:uid="{3F0ED0F4-11CC-4B73-9682-E530DF22B439}" name="Platform" dataDxfId="69"/>
    <tableColumn id="3" xr3:uid="{1F87DE2C-B33D-4A1D-9885-6FC0662F28CC}" name="Date" dataDxfId="68"/>
    <tableColumn id="4" xr3:uid="{9124571D-DDFF-407E-B060-A05EB15C1C8A}" name="Content Type" dataDxfId="67"/>
    <tableColumn id="5" xr3:uid="{8E79BC33-AE2E-41C6-B6F8-37F9FF93E380}" name="Post Text" dataDxfId="66"/>
    <tableColumn id="6" xr3:uid="{55873CDC-6B77-4DA4-8A65-E2F1FEB1D571}" name="Likes" dataDxfId="65"/>
    <tableColumn id="7" xr3:uid="{ABD1FC65-DC93-4EF4-8E20-888B76B69845}" name="Shares" dataDxfId="64"/>
    <tableColumn id="8" xr3:uid="{DBAAFFC9-D2EF-4F3C-BC25-E6895240A70B}" name="Comments" dataDxfId="63"/>
    <tableColumn id="9" xr3:uid="{CF48A63D-8DA7-4679-99B7-0901DD9149B8}" name="Impressions" dataDxfId="62"/>
    <tableColumn id="10" xr3:uid="{76CD1C18-9F4B-4B78-B392-7AE27702592F}" name="Reach" dataDxfId="61"/>
    <tableColumn id="11" xr3:uid="{03730749-5F2C-4684-85B6-EB8B83FC881F}" name="Clicks" dataDxfId="60"/>
    <tableColumn id="12" xr3:uid="{6CE31CD1-1A33-48D8-9C80-516CE225C9B7}" name="Engagement " dataDxfId="59" dataCellStyle="Normal 2">
      <calculatedColumnFormula>Posts_Table[[#This Row],[Likes]]+Posts_Table[[#This Row],[Shares]]+Posts_Table[[#This Row],[Comments]]</calculatedColumnFormula>
    </tableColumn>
    <tableColumn id="13" xr3:uid="{CA2AF1DB-79B1-4C7D-B69A-7CC04FFBF44C}" name="Campaign_Name" dataDxfId="58"/>
    <tableColumn id="14" xr3:uid="{09D2EA18-CBE8-4ACF-B8A9-8C33D74B65CB}" name="Hashtags 1" dataDxfId="57"/>
    <tableColumn id="15" xr3:uid="{A4C270DF-4F3B-4F24-8C5C-1CBD36830462}" name="Hashtags 2" dataDxfId="56"/>
    <tableColumn id="16" xr3:uid="{9D9D7C4B-F36B-45E6-A384-2B9758F7F31B}" name="Hashtags 3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52443-FAE1-4207-8A27-D5F49DD4A4C6}" name="Campaign_Table" displayName="Campaign_Table" ref="A1:H5" totalsRowShown="0" headerRowDxfId="48" headerRowBorderDxfId="47" tableBorderDxfId="46" totalsRowBorderDxfId="45">
  <tableColumns count="8">
    <tableColumn id="1" xr3:uid="{F72180AF-8F0F-444D-85FA-75A52E941B1C}" name="Campaign_Name" dataDxfId="44"/>
    <tableColumn id="2" xr3:uid="{4D0BBCB7-8779-4864-86A5-A7B0441F6924}" name="Start_Date" dataDxfId="43"/>
    <tableColumn id="3" xr3:uid="{6483A5EA-6C4B-4837-9F57-63352328057F}" name="End_Date" dataDxfId="42"/>
    <tableColumn id="4" xr3:uid="{1D6CAFB8-2E5B-4230-B6A6-1D771A46230B}" name="Objective" dataDxfId="41"/>
    <tableColumn id="5" xr3:uid="{DC47C37E-7D64-46B8-814A-ED08BD451352}" name="Total_Budget" dataDxfId="40"/>
    <tableColumn id="6" xr3:uid="{4C3B317B-9E71-49B4-8BF0-BDCEB6EBD1FD}" name="Target_Platforms" dataDxfId="39"/>
    <tableColumn id="7" xr3:uid="{7A012300-620D-43E3-8C48-18975636F28C}" name="Primary_Hashtag_1" dataDxfId="38"/>
    <tableColumn id="8" xr3:uid="{677B99A4-6915-48C7-ABF8-6BCDC23C2C9A}" name="Primary_Hashtag_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2B02A-C054-4533-A999-EE29180D4CE6}" name="Engagement_Table" displayName="Engagement_Table" ref="A1:H201" totalsRowShown="0" headerRowDxfId="37" dataDxfId="35" headerRowBorderDxfId="36" tableBorderDxfId="34">
  <tableColumns count="8">
    <tableColumn id="1" xr3:uid="{6CD7AB44-42F8-4BF3-8659-970A63A705F8}" name="Week_Start_Date" dataDxfId="33"/>
    <tableColumn id="2" xr3:uid="{2A5625B6-EF2D-4062-A051-A89CE369654C}" name="Platform" dataDxfId="32"/>
    <tableColumn id="3" xr3:uid="{B053C693-6FAC-4A78-832B-B192B01ED24B}" name="New_Followers" dataDxfId="31"/>
    <tableColumn id="4" xr3:uid="{4B8A0664-5BC6-445B-BEC6-CEF657B030DE}" name="Unfollows" dataDxfId="30"/>
    <tableColumn id="5" xr3:uid="{5E3AE867-7233-44C8-85D6-94DDC509F9B1}" name="Total_Followers" dataDxfId="29"/>
    <tableColumn id="6" xr3:uid="{85989566-2743-4701-A005-5A081B2675FC}" name="Engagement_Rate" dataDxfId="28"/>
    <tableColumn id="7" xr3:uid="{B07A5020-4602-48B7-A1DF-29455CC5B715}" name="Ad_Spend" dataDxfId="27"/>
    <tableColumn id="8" xr3:uid="{309F39B4-3DAD-4773-AB38-DD6FB84EEC7C}" name="Net_Followers" dataDxfId="26">
      <calculatedColumnFormula>Engagement_Table[[#This Row],[New_Followers]]-Engagement_Table[[#This Row],[Unfollows]]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F27CA7-42FF-4595-8B60-C8B7EA59672C}" name="Engagement_uplift_Table" displayName="Engagement_uplift_Table" ref="A1:J5" totalsRowShown="0">
  <tableColumns count="10">
    <tableColumn id="1" xr3:uid="{AE2418F4-6CAE-4B62-9D10-26DFAC7F1918}" name="Campaign_Name" dataDxfId="25"/>
    <tableColumn id="2" xr3:uid="{A6AF59E4-A2C7-4D9A-A0AD-B49E7FE9F822}" name="Start_Date" dataDxfId="24"/>
    <tableColumn id="3" xr3:uid="{B2C1E80D-0900-4A2C-93AB-C8B0BAD08B95}" name="End_Date" dataDxfId="23"/>
    <tableColumn id="4" xr3:uid="{0E55630C-ED47-48A5-AE52-B60E5CE8A9A6}" name="Campaign Days" dataDxfId="22">
      <calculatedColumnFormula>C2-B2+1</calculatedColumnFormula>
    </tableColumn>
    <tableColumn id="5" xr3:uid="{DD1B65C4-309C-4A58-B278-E0FCB0DBB7AF}" name="Pre Campaign" dataDxfId="21">
      <calculatedColumnFormula>B2-D2</calculatedColumnFormula>
    </tableColumn>
    <tableColumn id="6" xr3:uid="{21414B24-6ACD-4301-A3D7-B6DB88BE6201}" name="Engagement During" dataDxfId="20">
      <calculatedColumnFormula>SUMIFS(Posts!$L:$L, Posts!$C:$C, "&gt;=" &amp; B2, Posts!$C:$C, "&lt;=" &amp; C2)</calculatedColumnFormula>
    </tableColumn>
    <tableColumn id="7" xr3:uid="{2A317756-7A41-4322-8ECF-4359E11ED333}" name="Engagement Before" dataDxfId="19">
      <calculatedColumnFormula>SUMIFS(Posts!$L:$L, Posts!$C:$C, "&gt;=" &amp; (B2-30), Posts!$C:$C, "&lt;=" &amp; B2)</calculatedColumnFormula>
    </tableColumn>
    <tableColumn id="8" xr3:uid="{9836F8FE-66D8-461D-AE81-B601BC457FB8}" name="Daily Engagement During" dataDxfId="18">
      <calculatedColumnFormula>F2/D2</calculatedColumnFormula>
    </tableColumn>
    <tableColumn id="9" xr3:uid="{80B9A60D-E65A-4797-9F43-4684309AEDF9}" name="Daily Engagement Before" dataDxfId="17">
      <calculatedColumnFormula>G2/D2</calculatedColumnFormula>
    </tableColumn>
    <tableColumn id="10" xr3:uid="{7043038B-3C4D-40CD-8211-17EF999AFCE0}" name="Engagement Uplift %" dataDxfId="16">
      <calculatedColumnFormula>(H2-I2)/H2*100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CE711-F347-4BEB-90D9-3B2135561712}" name="ROI_Table" displayName="ROI_Table" ref="A22:E26" totalsRowShown="0" headerRowDxfId="15" dataDxfId="14" tableBorderDxfId="13">
  <sortState xmlns:xlrd2="http://schemas.microsoft.com/office/spreadsheetml/2017/richdata2" ref="A23:E26">
    <sortCondition ref="E23:E26"/>
  </sortState>
  <tableColumns count="5">
    <tableColumn id="1" xr3:uid="{AD28E915-3FCD-4C7F-A58A-2329B395271C}" name="Campaign_Name" dataDxfId="12"/>
    <tableColumn id="5" xr3:uid="{AE4A54DA-6912-4359-BC22-C2B0C85C1FA8}" name="Total_Budget" dataDxfId="11"/>
    <tableColumn id="6" xr3:uid="{EB6528F2-7AB7-40B7-952E-66A281AA6CA7}" name="Total_Engagement " dataDxfId="10">
      <calculatedColumnFormula>SUMIFS(Posts!$L$2:$L$301,Posts!$M$2:$M$301,"=" &amp; A23 )</calculatedColumnFormula>
    </tableColumn>
    <tableColumn id="7" xr3:uid="{3215E681-0688-470D-8E8D-D59C9E65327C}" name="ROI " dataDxfId="9">
      <calculatedColumnFormula>C23/B23</calculatedColumnFormula>
    </tableColumn>
    <tableColumn id="8" xr3:uid="{37F928BD-8A5B-4687-BB67-221EEB14E6A0}" name="Rank" dataDxfId="8">
      <calculatedColumnFormula>_xlfn.RANK.EQ(D23,$D$23:$D$26,0)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41CA50-15F8-441E-BB74-3B7B6226167C}" name="Growth_impact_Table" displayName="Growth_impact_Table" ref="A44:F48" totalsRowShown="0" dataDxfId="7" tableBorderDxfId="6">
  <sortState xmlns:xlrd2="http://schemas.microsoft.com/office/spreadsheetml/2017/richdata2" ref="A45:F48">
    <sortCondition ref="F45:F48"/>
  </sortState>
  <tableColumns count="6">
    <tableColumn id="1" xr3:uid="{4F7935FB-5678-46B7-A865-54B1B09F6436}" name="Campaign_Name" dataDxfId="5"/>
    <tableColumn id="2" xr3:uid="{A00A8F00-9130-493C-9349-45771E191587}" name="Start_Date" dataDxfId="4"/>
    <tableColumn id="3" xr3:uid="{3257EC10-6032-48D0-A1A1-3F66C7C0D436}" name="End_Date" dataDxfId="3"/>
    <tableColumn id="4" xr3:uid="{5F332E8F-9FA3-4F3C-B6D4-A9C803AEDC99}" name="Campaign_Days" dataDxfId="2">
      <calculatedColumnFormula>C45-B45+1</calculatedColumnFormula>
    </tableColumn>
    <tableColumn id="6" xr3:uid="{8CE7E51D-173E-4893-AD45-22912F073908}" name="Followe Growth" dataDxfId="1">
      <calculatedColumnFormula>SUMIFS('Engagement Summary'!$H:$H,'Engagement Summary'!$A:$A, "&gt;=" &amp; B45,'Engagement Summary'!$A:$A, "&lt;=" &amp; C45)</calculatedColumnFormula>
    </tableColumn>
    <tableColumn id="5" xr3:uid="{33456C58-DA2E-4A0C-9373-7263395E8AB7}" name="Rank" dataDxfId="0">
      <calculatedColumnFormula>_xlfn.RANK.EQ(Growth_impact_Table[[#This Row],[Followe Growth]],$E$45:$E$48,0)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0297-9C9C-4119-A762-F173D2253811}">
  <dimension ref="A1:P1000"/>
  <sheetViews>
    <sheetView workbookViewId="0">
      <pane ySplit="1" topLeftCell="A2" activePane="bottomLeft" state="frozen"/>
      <selection pane="bottomLeft" activeCell="L2" sqref="L2"/>
    </sheetView>
  </sheetViews>
  <sheetFormatPr defaultColWidth="14.44140625" defaultRowHeight="15" customHeight="1" x14ac:dyDescent="0.3"/>
  <cols>
    <col min="1" max="1" width="8.77734375" style="17" customWidth="1"/>
    <col min="2" max="2" width="12" style="17" customWidth="1"/>
    <col min="3" max="3" width="17.44140625" style="18" customWidth="1"/>
    <col min="4" max="4" width="14.21875" style="18" customWidth="1"/>
    <col min="5" max="5" width="20.44140625" style="17" customWidth="1"/>
    <col min="6" max="7" width="8.6640625" style="20" customWidth="1"/>
    <col min="8" max="8" width="12" style="20" customWidth="1"/>
    <col min="9" max="9" width="12.88671875" style="20" customWidth="1"/>
    <col min="10" max="10" width="8.6640625" style="20" customWidth="1"/>
    <col min="11" max="11" width="7.5546875" style="20" customWidth="1"/>
    <col min="12" max="12" width="12.77734375" style="20" bestFit="1" customWidth="1"/>
    <col min="13" max="13" width="16" style="67" customWidth="1"/>
    <col min="14" max="14" width="16.77734375" style="17" bestFit="1" customWidth="1"/>
    <col min="15" max="15" width="20.21875" style="17" bestFit="1" customWidth="1"/>
    <col min="16" max="16" width="18.44140625" style="17" bestFit="1" customWidth="1"/>
    <col min="17" max="27" width="8.6640625" style="17" customWidth="1"/>
    <col min="28" max="16384" width="14.44140625" style="17"/>
  </cols>
  <sheetData>
    <row r="1" spans="1:16" ht="14.25" customHeight="1" x14ac:dyDescent="0.35">
      <c r="A1" s="13" t="s">
        <v>35</v>
      </c>
      <c r="B1" s="14" t="s">
        <v>26</v>
      </c>
      <c r="C1" s="13" t="s">
        <v>36</v>
      </c>
      <c r="D1" s="14" t="s">
        <v>37</v>
      </c>
      <c r="E1" s="14" t="s">
        <v>38</v>
      </c>
      <c r="F1" s="15" t="s">
        <v>39</v>
      </c>
      <c r="G1" s="15" t="s">
        <v>40</v>
      </c>
      <c r="H1" s="16" t="s">
        <v>41</v>
      </c>
      <c r="I1" s="16" t="s">
        <v>42</v>
      </c>
      <c r="J1" s="15" t="s">
        <v>43</v>
      </c>
      <c r="K1" s="15" t="s">
        <v>44</v>
      </c>
      <c r="L1" s="12" t="s">
        <v>378</v>
      </c>
      <c r="M1" s="68" t="s">
        <v>0</v>
      </c>
      <c r="N1" s="13" t="s">
        <v>45</v>
      </c>
      <c r="O1" s="13" t="s">
        <v>46</v>
      </c>
      <c r="P1" s="13" t="s">
        <v>47</v>
      </c>
    </row>
    <row r="2" spans="1:16" ht="14.25" customHeight="1" x14ac:dyDescent="0.3">
      <c r="A2" s="17" t="s">
        <v>48</v>
      </c>
      <c r="B2" s="18" t="s">
        <v>29</v>
      </c>
      <c r="C2" s="19">
        <v>45649</v>
      </c>
      <c r="D2" s="18" t="s">
        <v>49</v>
      </c>
      <c r="E2" s="17" t="s">
        <v>50</v>
      </c>
      <c r="F2" s="20">
        <v>1461</v>
      </c>
      <c r="G2" s="20">
        <v>184</v>
      </c>
      <c r="H2" s="20">
        <v>344</v>
      </c>
      <c r="I2" s="20">
        <v>21915</v>
      </c>
      <c r="J2" s="20">
        <v>21675</v>
      </c>
      <c r="K2" s="20">
        <v>15</v>
      </c>
      <c r="L2" s="20">
        <f>Posts_Table[[#This Row],[Likes]]+Posts_Table[[#This Row],[Shares]]+Posts_Table[[#This Row],[Comments]]</f>
        <v>1989</v>
      </c>
      <c r="M2" s="66" t="s">
        <v>8</v>
      </c>
      <c r="N2" s="21" t="s">
        <v>25</v>
      </c>
      <c r="O2" s="21" t="s">
        <v>16</v>
      </c>
      <c r="P2" s="21"/>
    </row>
    <row r="3" spans="1:16" ht="14.25" customHeight="1" x14ac:dyDescent="0.3">
      <c r="A3" s="17" t="s">
        <v>51</v>
      </c>
      <c r="B3" s="18" t="s">
        <v>29</v>
      </c>
      <c r="C3" s="19">
        <v>45750</v>
      </c>
      <c r="D3" s="18" t="s">
        <v>52</v>
      </c>
      <c r="E3" s="17" t="s">
        <v>53</v>
      </c>
      <c r="F3" s="20">
        <v>4054</v>
      </c>
      <c r="G3" s="20">
        <v>389</v>
      </c>
      <c r="H3" s="20">
        <v>493</v>
      </c>
      <c r="I3" s="20">
        <v>64864</v>
      </c>
      <c r="J3" s="20">
        <v>64383</v>
      </c>
      <c r="K3" s="20">
        <v>117</v>
      </c>
      <c r="L3" s="20">
        <f>Posts_Table[[#This Row],[Likes]]+Posts_Table[[#This Row],[Shares]]+Posts_Table[[#This Row],[Comments]]</f>
        <v>4936</v>
      </c>
      <c r="M3" s="66" t="s">
        <v>13</v>
      </c>
      <c r="N3" s="21" t="s">
        <v>12</v>
      </c>
      <c r="O3" s="21" t="s">
        <v>24</v>
      </c>
      <c r="P3" s="21"/>
    </row>
    <row r="4" spans="1:16" ht="14.25" customHeight="1" x14ac:dyDescent="0.3">
      <c r="A4" s="17" t="s">
        <v>54</v>
      </c>
      <c r="B4" s="18" t="s">
        <v>30</v>
      </c>
      <c r="C4" s="19">
        <v>45789</v>
      </c>
      <c r="D4" s="18" t="s">
        <v>49</v>
      </c>
      <c r="E4" s="17" t="s">
        <v>55</v>
      </c>
      <c r="F4" s="20">
        <v>2795</v>
      </c>
      <c r="G4" s="20">
        <v>105</v>
      </c>
      <c r="H4" s="20">
        <v>49</v>
      </c>
      <c r="I4" s="20">
        <v>53105</v>
      </c>
      <c r="J4" s="20">
        <v>52307</v>
      </c>
      <c r="K4" s="20">
        <v>204</v>
      </c>
      <c r="L4" s="20">
        <f>Posts_Table[[#This Row],[Likes]]+Posts_Table[[#This Row],[Shares]]+Posts_Table[[#This Row],[Comments]]</f>
        <v>2949</v>
      </c>
      <c r="M4" s="66" t="s">
        <v>17</v>
      </c>
      <c r="N4" s="21" t="s">
        <v>12</v>
      </c>
      <c r="O4" s="21"/>
      <c r="P4" s="21"/>
    </row>
    <row r="5" spans="1:16" ht="14.25" customHeight="1" x14ac:dyDescent="0.3">
      <c r="A5" s="17" t="s">
        <v>56</v>
      </c>
      <c r="B5" s="18" t="s">
        <v>27</v>
      </c>
      <c r="C5" s="19">
        <v>45516</v>
      </c>
      <c r="D5" s="18" t="s">
        <v>57</v>
      </c>
      <c r="E5" s="17" t="s">
        <v>58</v>
      </c>
      <c r="F5" s="20">
        <v>2404</v>
      </c>
      <c r="G5" s="20">
        <v>363</v>
      </c>
      <c r="H5" s="20">
        <v>138</v>
      </c>
      <c r="I5" s="20">
        <v>19232</v>
      </c>
      <c r="J5" s="20">
        <v>18636</v>
      </c>
      <c r="K5" s="20">
        <v>128</v>
      </c>
      <c r="L5" s="20">
        <f>Posts_Table[[#This Row],[Likes]]+Posts_Table[[#This Row],[Shares]]+Posts_Table[[#This Row],[Comments]]</f>
        <v>2905</v>
      </c>
      <c r="M5" s="66" t="s">
        <v>21</v>
      </c>
      <c r="N5" s="21" t="s">
        <v>11</v>
      </c>
      <c r="O5" s="21"/>
      <c r="P5" s="21"/>
    </row>
    <row r="6" spans="1:16" ht="14.25" customHeight="1" x14ac:dyDescent="0.3">
      <c r="A6" s="17" t="s">
        <v>59</v>
      </c>
      <c r="B6" s="18" t="s">
        <v>30</v>
      </c>
      <c r="C6" s="19">
        <v>45469</v>
      </c>
      <c r="D6" s="18" t="s">
        <v>49</v>
      </c>
      <c r="E6" s="17" t="s">
        <v>55</v>
      </c>
      <c r="F6" s="20">
        <v>3557</v>
      </c>
      <c r="G6" s="20">
        <v>687</v>
      </c>
      <c r="H6" s="20">
        <v>424</v>
      </c>
      <c r="I6" s="20">
        <v>71140</v>
      </c>
      <c r="J6" s="20">
        <v>70701</v>
      </c>
      <c r="K6" s="20">
        <v>224</v>
      </c>
      <c r="L6" s="20">
        <f>Posts_Table[[#This Row],[Likes]]+Posts_Table[[#This Row],[Shares]]+Posts_Table[[#This Row],[Comments]]</f>
        <v>4668</v>
      </c>
      <c r="M6" s="66" t="s">
        <v>8</v>
      </c>
      <c r="N6" s="21" t="s">
        <v>11</v>
      </c>
      <c r="O6" s="21" t="s">
        <v>12</v>
      </c>
      <c r="P6" s="21"/>
    </row>
    <row r="7" spans="1:16" ht="14.25" customHeight="1" x14ac:dyDescent="0.3">
      <c r="A7" s="17" t="s">
        <v>60</v>
      </c>
      <c r="B7" s="18" t="s">
        <v>28</v>
      </c>
      <c r="C7" s="19">
        <v>45596</v>
      </c>
      <c r="D7" s="18" t="s">
        <v>61</v>
      </c>
      <c r="E7" s="17" t="s">
        <v>62</v>
      </c>
      <c r="F7" s="20">
        <v>2945</v>
      </c>
      <c r="G7" s="20">
        <v>930</v>
      </c>
      <c r="H7" s="20">
        <v>355</v>
      </c>
      <c r="I7" s="20">
        <v>23560</v>
      </c>
      <c r="J7" s="20">
        <v>23275</v>
      </c>
      <c r="K7" s="20">
        <v>256</v>
      </c>
      <c r="L7" s="20">
        <f>Posts_Table[[#This Row],[Likes]]+Posts_Table[[#This Row],[Shares]]+Posts_Table[[#This Row],[Comments]]</f>
        <v>4230</v>
      </c>
      <c r="M7" s="66" t="s">
        <v>13</v>
      </c>
      <c r="N7" s="21" t="s">
        <v>12</v>
      </c>
      <c r="O7" s="21"/>
      <c r="P7" s="21"/>
    </row>
    <row r="8" spans="1:16" ht="14.25" customHeight="1" x14ac:dyDescent="0.3">
      <c r="A8" s="17" t="s">
        <v>63</v>
      </c>
      <c r="B8" s="18" t="s">
        <v>29</v>
      </c>
      <c r="C8" s="19">
        <v>45467</v>
      </c>
      <c r="D8" s="18" t="s">
        <v>61</v>
      </c>
      <c r="E8" s="17" t="s">
        <v>64</v>
      </c>
      <c r="F8" s="20">
        <v>3860</v>
      </c>
      <c r="G8" s="20">
        <v>201</v>
      </c>
      <c r="H8" s="20">
        <v>279</v>
      </c>
      <c r="I8" s="20">
        <v>61760</v>
      </c>
      <c r="J8" s="20">
        <v>61660</v>
      </c>
      <c r="K8" s="20">
        <v>235</v>
      </c>
      <c r="L8" s="20">
        <f>Posts_Table[[#This Row],[Likes]]+Posts_Table[[#This Row],[Shares]]+Posts_Table[[#This Row],[Comments]]</f>
        <v>4340</v>
      </c>
      <c r="M8" s="66" t="s">
        <v>13</v>
      </c>
      <c r="N8" s="21" t="s">
        <v>12</v>
      </c>
      <c r="O8" s="21"/>
      <c r="P8" s="21"/>
    </row>
    <row r="9" spans="1:16" ht="14.25" customHeight="1" x14ac:dyDescent="0.3">
      <c r="A9" s="17" t="s">
        <v>65</v>
      </c>
      <c r="B9" s="18" t="s">
        <v>30</v>
      </c>
      <c r="C9" s="19">
        <v>45486</v>
      </c>
      <c r="D9" s="18" t="s">
        <v>66</v>
      </c>
      <c r="E9" s="17" t="s">
        <v>67</v>
      </c>
      <c r="F9" s="20">
        <v>3929</v>
      </c>
      <c r="G9" s="20">
        <v>262</v>
      </c>
      <c r="H9" s="20">
        <v>278</v>
      </c>
      <c r="I9" s="20">
        <v>43219</v>
      </c>
      <c r="J9" s="20">
        <v>42841</v>
      </c>
      <c r="K9" s="20">
        <v>39</v>
      </c>
      <c r="L9" s="20">
        <f>Posts_Table[[#This Row],[Likes]]+Posts_Table[[#This Row],[Shares]]+Posts_Table[[#This Row],[Comments]]</f>
        <v>4469</v>
      </c>
      <c r="M9" s="66" t="s">
        <v>21</v>
      </c>
      <c r="N9" s="21" t="s">
        <v>11</v>
      </c>
      <c r="O9" s="21"/>
      <c r="P9" s="21"/>
    </row>
    <row r="10" spans="1:16" ht="14.25" customHeight="1" x14ac:dyDescent="0.3">
      <c r="A10" s="17" t="s">
        <v>68</v>
      </c>
      <c r="B10" s="18" t="s">
        <v>28</v>
      </c>
      <c r="C10" s="19">
        <v>45534</v>
      </c>
      <c r="D10" s="18" t="s">
        <v>52</v>
      </c>
      <c r="E10" s="17" t="s">
        <v>69</v>
      </c>
      <c r="F10" s="20">
        <v>3784</v>
      </c>
      <c r="G10" s="20">
        <v>808</v>
      </c>
      <c r="H10" s="20">
        <v>404</v>
      </c>
      <c r="I10" s="20">
        <v>56760</v>
      </c>
      <c r="J10" s="20">
        <v>56343</v>
      </c>
      <c r="K10" s="20">
        <v>131</v>
      </c>
      <c r="L10" s="20">
        <f>Posts_Table[[#This Row],[Likes]]+Posts_Table[[#This Row],[Shares]]+Posts_Table[[#This Row],[Comments]]</f>
        <v>4996</v>
      </c>
      <c r="M10" s="66" t="s">
        <v>13</v>
      </c>
      <c r="N10" s="21" t="s">
        <v>12</v>
      </c>
      <c r="O10" s="21"/>
      <c r="P10" s="21"/>
    </row>
    <row r="11" spans="1:16" ht="14.25" customHeight="1" x14ac:dyDescent="0.3">
      <c r="A11" s="17" t="s">
        <v>70</v>
      </c>
      <c r="B11" s="18" t="s">
        <v>28</v>
      </c>
      <c r="C11" s="19">
        <v>45727</v>
      </c>
      <c r="D11" s="18" t="s">
        <v>66</v>
      </c>
      <c r="E11" s="17" t="s">
        <v>71</v>
      </c>
      <c r="F11" s="20">
        <v>4241</v>
      </c>
      <c r="G11" s="20">
        <v>902</v>
      </c>
      <c r="H11" s="20">
        <v>47</v>
      </c>
      <c r="I11" s="20">
        <v>72097</v>
      </c>
      <c r="J11" s="20">
        <v>71598</v>
      </c>
      <c r="K11" s="20">
        <v>167</v>
      </c>
      <c r="L11" s="20">
        <f>Posts_Table[[#This Row],[Likes]]+Posts_Table[[#This Row],[Shares]]+Posts_Table[[#This Row],[Comments]]</f>
        <v>5190</v>
      </c>
      <c r="M11" s="66" t="s">
        <v>13</v>
      </c>
      <c r="N11" s="21" t="s">
        <v>12</v>
      </c>
      <c r="O11" s="21"/>
      <c r="P11" s="21"/>
    </row>
    <row r="12" spans="1:16" ht="14.25" customHeight="1" x14ac:dyDescent="0.3">
      <c r="A12" s="17" t="s">
        <v>72</v>
      </c>
      <c r="B12" s="18" t="s">
        <v>27</v>
      </c>
      <c r="C12" s="19">
        <v>45690</v>
      </c>
      <c r="D12" s="18" t="s">
        <v>57</v>
      </c>
      <c r="E12" s="17" t="s">
        <v>58</v>
      </c>
      <c r="F12" s="20">
        <v>1792</v>
      </c>
      <c r="G12" s="20">
        <v>614</v>
      </c>
      <c r="H12" s="20">
        <v>497</v>
      </c>
      <c r="I12" s="20">
        <v>25088</v>
      </c>
      <c r="J12" s="20">
        <v>24675</v>
      </c>
      <c r="K12" s="20">
        <v>65</v>
      </c>
      <c r="L12" s="20">
        <f>Posts_Table[[#This Row],[Likes]]+Posts_Table[[#This Row],[Shares]]+Posts_Table[[#This Row],[Comments]]</f>
        <v>2903</v>
      </c>
      <c r="M12" s="66" t="s">
        <v>21</v>
      </c>
      <c r="N12" s="21" t="s">
        <v>25</v>
      </c>
      <c r="O12" s="21"/>
      <c r="P12" s="21"/>
    </row>
    <row r="13" spans="1:16" ht="14.25" customHeight="1" x14ac:dyDescent="0.3">
      <c r="A13" s="17" t="s">
        <v>73</v>
      </c>
      <c r="B13" s="18" t="s">
        <v>28</v>
      </c>
      <c r="C13" s="19">
        <v>45494</v>
      </c>
      <c r="D13" s="18" t="s">
        <v>49</v>
      </c>
      <c r="E13" s="17" t="s">
        <v>74</v>
      </c>
      <c r="F13" s="20">
        <v>1946</v>
      </c>
      <c r="G13" s="20">
        <v>686</v>
      </c>
      <c r="H13" s="20">
        <v>377</v>
      </c>
      <c r="I13" s="20">
        <v>23352</v>
      </c>
      <c r="J13" s="20">
        <v>22982</v>
      </c>
      <c r="K13" s="20">
        <v>213</v>
      </c>
      <c r="L13" s="20">
        <f>Posts_Table[[#This Row],[Likes]]+Posts_Table[[#This Row],[Shares]]+Posts_Table[[#This Row],[Comments]]</f>
        <v>3009</v>
      </c>
      <c r="M13" s="66" t="s">
        <v>17</v>
      </c>
      <c r="N13" s="21" t="s">
        <v>25</v>
      </c>
      <c r="O13" s="21"/>
      <c r="P13" s="21"/>
    </row>
    <row r="14" spans="1:16" ht="14.25" customHeight="1" x14ac:dyDescent="0.3">
      <c r="A14" s="17" t="s">
        <v>75</v>
      </c>
      <c r="B14" s="18" t="s">
        <v>30</v>
      </c>
      <c r="C14" s="19">
        <v>45614</v>
      </c>
      <c r="D14" s="18" t="s">
        <v>61</v>
      </c>
      <c r="E14" s="17" t="s">
        <v>76</v>
      </c>
      <c r="F14" s="20">
        <v>1171</v>
      </c>
      <c r="G14" s="20">
        <v>286</v>
      </c>
      <c r="H14" s="20">
        <v>231</v>
      </c>
      <c r="I14" s="20">
        <v>22249</v>
      </c>
      <c r="J14" s="20">
        <v>21282</v>
      </c>
      <c r="K14" s="20">
        <v>114</v>
      </c>
      <c r="L14" s="20">
        <f>Posts_Table[[#This Row],[Likes]]+Posts_Table[[#This Row],[Shares]]+Posts_Table[[#This Row],[Comments]]</f>
        <v>1688</v>
      </c>
      <c r="M14" s="66" t="s">
        <v>8</v>
      </c>
      <c r="N14" s="21" t="s">
        <v>11</v>
      </c>
      <c r="O14" s="21"/>
      <c r="P14" s="21"/>
    </row>
    <row r="15" spans="1:16" ht="14.25" customHeight="1" x14ac:dyDescent="0.3">
      <c r="A15" s="17" t="s">
        <v>77</v>
      </c>
      <c r="B15" s="18" t="s">
        <v>28</v>
      </c>
      <c r="C15" s="19">
        <v>45704</v>
      </c>
      <c r="D15" s="18" t="s">
        <v>57</v>
      </c>
      <c r="E15" s="17" t="s">
        <v>78</v>
      </c>
      <c r="F15" s="20">
        <v>4242</v>
      </c>
      <c r="G15" s="20">
        <v>555</v>
      </c>
      <c r="H15" s="20">
        <v>131</v>
      </c>
      <c r="I15" s="20">
        <v>33936</v>
      </c>
      <c r="J15" s="20">
        <v>33802</v>
      </c>
      <c r="K15" s="20">
        <v>265</v>
      </c>
      <c r="L15" s="20">
        <f>Posts_Table[[#This Row],[Likes]]+Posts_Table[[#This Row],[Shares]]+Posts_Table[[#This Row],[Comments]]</f>
        <v>4928</v>
      </c>
      <c r="M15" s="66"/>
      <c r="N15" s="21" t="s">
        <v>25</v>
      </c>
      <c r="O15" s="21"/>
      <c r="P15" s="21"/>
    </row>
    <row r="16" spans="1:16" ht="14.25" customHeight="1" x14ac:dyDescent="0.3">
      <c r="A16" s="17" t="s">
        <v>79</v>
      </c>
      <c r="B16" s="18" t="s">
        <v>28</v>
      </c>
      <c r="C16" s="19">
        <v>45589</v>
      </c>
      <c r="D16" s="18" t="s">
        <v>80</v>
      </c>
      <c r="E16" s="17" t="s">
        <v>81</v>
      </c>
      <c r="F16" s="20">
        <v>3888</v>
      </c>
      <c r="G16" s="20">
        <v>604</v>
      </c>
      <c r="H16" s="20">
        <v>128</v>
      </c>
      <c r="I16" s="20">
        <v>77760</v>
      </c>
      <c r="J16" s="20">
        <v>77167</v>
      </c>
      <c r="K16" s="20">
        <v>20</v>
      </c>
      <c r="L16" s="20">
        <f>Posts_Table[[#This Row],[Likes]]+Posts_Table[[#This Row],[Shares]]+Posts_Table[[#This Row],[Comments]]</f>
        <v>4620</v>
      </c>
      <c r="M16" s="66" t="s">
        <v>8</v>
      </c>
      <c r="N16" s="21" t="s">
        <v>25</v>
      </c>
      <c r="O16" s="21"/>
      <c r="P16" s="21"/>
    </row>
    <row r="17" spans="1:16" ht="14.25" customHeight="1" x14ac:dyDescent="0.3">
      <c r="A17" s="17" t="s">
        <v>82</v>
      </c>
      <c r="B17" s="18" t="s">
        <v>28</v>
      </c>
      <c r="C17" s="19">
        <v>45530</v>
      </c>
      <c r="D17" s="18" t="s">
        <v>52</v>
      </c>
      <c r="E17" s="17" t="s">
        <v>69</v>
      </c>
      <c r="F17" s="20">
        <v>3452</v>
      </c>
      <c r="G17" s="20">
        <v>377</v>
      </c>
      <c r="H17" s="20">
        <v>360</v>
      </c>
      <c r="I17" s="20">
        <v>55232</v>
      </c>
      <c r="J17" s="20">
        <v>55075</v>
      </c>
      <c r="K17" s="20">
        <v>87</v>
      </c>
      <c r="L17" s="20">
        <f>Posts_Table[[#This Row],[Likes]]+Posts_Table[[#This Row],[Shares]]+Posts_Table[[#This Row],[Comments]]</f>
        <v>4189</v>
      </c>
      <c r="M17" s="66" t="s">
        <v>17</v>
      </c>
      <c r="N17" s="21" t="s">
        <v>25</v>
      </c>
      <c r="O17" s="21"/>
      <c r="P17" s="21"/>
    </row>
    <row r="18" spans="1:16" ht="14.25" customHeight="1" x14ac:dyDescent="0.3">
      <c r="A18" s="17" t="s">
        <v>83</v>
      </c>
      <c r="B18" s="18" t="s">
        <v>28</v>
      </c>
      <c r="C18" s="19">
        <v>45782</v>
      </c>
      <c r="D18" s="18" t="s">
        <v>52</v>
      </c>
      <c r="E18" s="17" t="s">
        <v>69</v>
      </c>
      <c r="F18" s="20">
        <v>4441</v>
      </c>
      <c r="G18" s="20">
        <v>511</v>
      </c>
      <c r="H18" s="20">
        <v>70</v>
      </c>
      <c r="I18" s="20">
        <v>53292</v>
      </c>
      <c r="J18" s="20">
        <v>53082</v>
      </c>
      <c r="K18" s="20">
        <v>159</v>
      </c>
      <c r="L18" s="20">
        <f>Posts_Table[[#This Row],[Likes]]+Posts_Table[[#This Row],[Shares]]+Posts_Table[[#This Row],[Comments]]</f>
        <v>5022</v>
      </c>
      <c r="M18" s="66" t="s">
        <v>21</v>
      </c>
      <c r="N18" s="21" t="s">
        <v>11</v>
      </c>
      <c r="O18" s="21"/>
      <c r="P18" s="21"/>
    </row>
    <row r="19" spans="1:16" ht="14.25" customHeight="1" x14ac:dyDescent="0.3">
      <c r="A19" s="17" t="s">
        <v>84</v>
      </c>
      <c r="B19" s="18" t="s">
        <v>27</v>
      </c>
      <c r="C19" s="19">
        <v>45523</v>
      </c>
      <c r="D19" s="18" t="s">
        <v>49</v>
      </c>
      <c r="E19" s="17" t="s">
        <v>85</v>
      </c>
      <c r="F19" s="20">
        <v>3000</v>
      </c>
      <c r="G19" s="20">
        <v>382</v>
      </c>
      <c r="H19" s="20">
        <v>325</v>
      </c>
      <c r="I19" s="20">
        <v>36000</v>
      </c>
      <c r="J19" s="20">
        <v>35819</v>
      </c>
      <c r="K19" s="20">
        <v>19</v>
      </c>
      <c r="L19" s="20">
        <f>Posts_Table[[#This Row],[Likes]]+Posts_Table[[#This Row],[Shares]]+Posts_Table[[#This Row],[Comments]]</f>
        <v>3707</v>
      </c>
      <c r="M19" s="66" t="s">
        <v>8</v>
      </c>
      <c r="N19" s="21" t="s">
        <v>25</v>
      </c>
      <c r="O19" s="21"/>
      <c r="P19" s="21"/>
    </row>
    <row r="20" spans="1:16" ht="14.25" customHeight="1" x14ac:dyDescent="0.3">
      <c r="A20" s="17" t="s">
        <v>86</v>
      </c>
      <c r="B20" s="18" t="s">
        <v>27</v>
      </c>
      <c r="C20" s="19">
        <v>45466</v>
      </c>
      <c r="D20" s="18" t="s">
        <v>80</v>
      </c>
      <c r="E20" s="17" t="s">
        <v>87</v>
      </c>
      <c r="F20" s="20">
        <v>1071</v>
      </c>
      <c r="G20" s="20">
        <v>519</v>
      </c>
      <c r="H20" s="20">
        <v>22</v>
      </c>
      <c r="I20" s="20">
        <v>16065</v>
      </c>
      <c r="J20" s="20">
        <v>15865</v>
      </c>
      <c r="K20" s="20">
        <v>103</v>
      </c>
      <c r="L20" s="20">
        <f>Posts_Table[[#This Row],[Likes]]+Posts_Table[[#This Row],[Shares]]+Posts_Table[[#This Row],[Comments]]</f>
        <v>1612</v>
      </c>
      <c r="M20" s="66" t="s">
        <v>21</v>
      </c>
      <c r="N20" s="21" t="s">
        <v>12</v>
      </c>
      <c r="O20" s="21"/>
      <c r="P20" s="21"/>
    </row>
    <row r="21" spans="1:16" ht="14.25" customHeight="1" x14ac:dyDescent="0.3">
      <c r="A21" s="17" t="s">
        <v>88</v>
      </c>
      <c r="B21" s="18" t="s">
        <v>27</v>
      </c>
      <c r="C21" s="19">
        <v>45544</v>
      </c>
      <c r="D21" s="18" t="s">
        <v>61</v>
      </c>
      <c r="E21" s="17" t="s">
        <v>89</v>
      </c>
      <c r="F21" s="20">
        <v>4054</v>
      </c>
      <c r="G21" s="20">
        <v>488</v>
      </c>
      <c r="H21" s="20">
        <v>373</v>
      </c>
      <c r="I21" s="20">
        <v>77026</v>
      </c>
      <c r="J21" s="20">
        <v>76881</v>
      </c>
      <c r="K21" s="20">
        <v>25</v>
      </c>
      <c r="L21" s="20">
        <f>Posts_Table[[#This Row],[Likes]]+Posts_Table[[#This Row],[Shares]]+Posts_Table[[#This Row],[Comments]]</f>
        <v>4915</v>
      </c>
      <c r="M21" s="66" t="s">
        <v>8</v>
      </c>
      <c r="N21" s="21" t="s">
        <v>12</v>
      </c>
      <c r="O21" s="21"/>
      <c r="P21" s="21"/>
    </row>
    <row r="22" spans="1:16" ht="14.25" customHeight="1" x14ac:dyDescent="0.3">
      <c r="A22" s="17" t="s">
        <v>90</v>
      </c>
      <c r="B22" s="18" t="s">
        <v>27</v>
      </c>
      <c r="C22" s="19">
        <v>45661</v>
      </c>
      <c r="D22" s="18" t="s">
        <v>49</v>
      </c>
      <c r="E22" s="17" t="s">
        <v>85</v>
      </c>
      <c r="F22" s="20">
        <v>4838</v>
      </c>
      <c r="G22" s="20">
        <v>640</v>
      </c>
      <c r="H22" s="20">
        <v>128</v>
      </c>
      <c r="I22" s="20">
        <v>72570</v>
      </c>
      <c r="J22" s="20">
        <v>72396</v>
      </c>
      <c r="K22" s="20">
        <v>83</v>
      </c>
      <c r="L22" s="20">
        <f>Posts_Table[[#This Row],[Likes]]+Posts_Table[[#This Row],[Shares]]+Posts_Table[[#This Row],[Comments]]</f>
        <v>5606</v>
      </c>
      <c r="M22" s="66" t="s">
        <v>21</v>
      </c>
      <c r="N22" s="21" t="s">
        <v>25</v>
      </c>
      <c r="O22" s="21"/>
      <c r="P22" s="21"/>
    </row>
    <row r="23" spans="1:16" ht="14.25" customHeight="1" x14ac:dyDescent="0.3">
      <c r="A23" s="17" t="s">
        <v>91</v>
      </c>
      <c r="B23" s="18" t="s">
        <v>28</v>
      </c>
      <c r="C23" s="19">
        <v>45715</v>
      </c>
      <c r="D23" s="18" t="s">
        <v>52</v>
      </c>
      <c r="E23" s="17" t="s">
        <v>69</v>
      </c>
      <c r="F23" s="20">
        <v>1570</v>
      </c>
      <c r="G23" s="20">
        <v>187</v>
      </c>
      <c r="H23" s="20">
        <v>260</v>
      </c>
      <c r="I23" s="20">
        <v>25120</v>
      </c>
      <c r="J23" s="20">
        <v>24613</v>
      </c>
      <c r="K23" s="20">
        <v>133</v>
      </c>
      <c r="L23" s="20">
        <f>Posts_Table[[#This Row],[Likes]]+Posts_Table[[#This Row],[Shares]]+Posts_Table[[#This Row],[Comments]]</f>
        <v>2017</v>
      </c>
      <c r="M23" s="66" t="s">
        <v>21</v>
      </c>
      <c r="N23" s="21" t="s">
        <v>12</v>
      </c>
      <c r="O23" s="21"/>
      <c r="P23" s="21"/>
    </row>
    <row r="24" spans="1:16" ht="14.25" customHeight="1" x14ac:dyDescent="0.3">
      <c r="A24" s="17" t="s">
        <v>92</v>
      </c>
      <c r="B24" s="18" t="s">
        <v>28</v>
      </c>
      <c r="C24" s="19">
        <v>45602</v>
      </c>
      <c r="D24" s="18" t="s">
        <v>80</v>
      </c>
      <c r="E24" s="17" t="s">
        <v>81</v>
      </c>
      <c r="F24" s="20">
        <v>1606</v>
      </c>
      <c r="G24" s="20">
        <v>547</v>
      </c>
      <c r="H24" s="20">
        <v>316</v>
      </c>
      <c r="I24" s="20">
        <v>32120</v>
      </c>
      <c r="J24" s="20">
        <v>31736</v>
      </c>
      <c r="K24" s="20">
        <v>225</v>
      </c>
      <c r="L24" s="20">
        <f>Posts_Table[[#This Row],[Likes]]+Posts_Table[[#This Row],[Shares]]+Posts_Table[[#This Row],[Comments]]</f>
        <v>2469</v>
      </c>
      <c r="M24" s="66" t="s">
        <v>13</v>
      </c>
      <c r="N24" s="21" t="s">
        <v>12</v>
      </c>
      <c r="O24" s="21" t="s">
        <v>16</v>
      </c>
      <c r="P24" s="21"/>
    </row>
    <row r="25" spans="1:16" ht="14.25" customHeight="1" x14ac:dyDescent="0.3">
      <c r="A25" s="17" t="s">
        <v>93</v>
      </c>
      <c r="B25" s="18" t="s">
        <v>28</v>
      </c>
      <c r="C25" s="19">
        <v>45680</v>
      </c>
      <c r="D25" s="18" t="s">
        <v>80</v>
      </c>
      <c r="E25" s="17" t="s">
        <v>81</v>
      </c>
      <c r="F25" s="20">
        <v>3961</v>
      </c>
      <c r="G25" s="20">
        <v>761</v>
      </c>
      <c r="H25" s="20">
        <v>131</v>
      </c>
      <c r="I25" s="20">
        <v>67337</v>
      </c>
      <c r="J25" s="20">
        <v>66615</v>
      </c>
      <c r="K25" s="20">
        <v>161</v>
      </c>
      <c r="L25" s="20">
        <f>Posts_Table[[#This Row],[Likes]]+Posts_Table[[#This Row],[Shares]]+Posts_Table[[#This Row],[Comments]]</f>
        <v>4853</v>
      </c>
      <c r="M25" s="66" t="s">
        <v>17</v>
      </c>
      <c r="N25" s="21" t="s">
        <v>25</v>
      </c>
      <c r="O25" s="21"/>
      <c r="P25" s="21"/>
    </row>
    <row r="26" spans="1:16" ht="14.25" customHeight="1" x14ac:dyDescent="0.3">
      <c r="A26" s="17" t="s">
        <v>94</v>
      </c>
      <c r="B26" s="18" t="s">
        <v>29</v>
      </c>
      <c r="C26" s="19">
        <v>45757</v>
      </c>
      <c r="D26" s="18" t="s">
        <v>61</v>
      </c>
      <c r="E26" s="17" t="s">
        <v>64</v>
      </c>
      <c r="F26" s="20">
        <v>3128</v>
      </c>
      <c r="G26" s="20">
        <v>211</v>
      </c>
      <c r="H26" s="20">
        <v>197</v>
      </c>
      <c r="I26" s="20">
        <v>59432</v>
      </c>
      <c r="J26" s="20">
        <v>59182</v>
      </c>
      <c r="K26" s="20">
        <v>238</v>
      </c>
      <c r="L26" s="20">
        <f>Posts_Table[[#This Row],[Likes]]+Posts_Table[[#This Row],[Shares]]+Posts_Table[[#This Row],[Comments]]</f>
        <v>3536</v>
      </c>
      <c r="M26" s="66"/>
      <c r="N26" s="21" t="s">
        <v>11</v>
      </c>
      <c r="O26" s="21"/>
      <c r="P26" s="21"/>
    </row>
    <row r="27" spans="1:16" ht="14.25" customHeight="1" x14ac:dyDescent="0.3">
      <c r="A27" s="17" t="s">
        <v>95</v>
      </c>
      <c r="B27" s="18" t="s">
        <v>30</v>
      </c>
      <c r="C27" s="19">
        <v>45752</v>
      </c>
      <c r="D27" s="18" t="s">
        <v>49</v>
      </c>
      <c r="E27" s="17" t="s">
        <v>55</v>
      </c>
      <c r="F27" s="20">
        <v>3009</v>
      </c>
      <c r="G27" s="20">
        <v>413</v>
      </c>
      <c r="H27" s="20">
        <v>358</v>
      </c>
      <c r="I27" s="20">
        <v>42126</v>
      </c>
      <c r="J27" s="20">
        <v>41309</v>
      </c>
      <c r="K27" s="20">
        <v>211</v>
      </c>
      <c r="L27" s="20">
        <f>Posts_Table[[#This Row],[Likes]]+Posts_Table[[#This Row],[Shares]]+Posts_Table[[#This Row],[Comments]]</f>
        <v>3780</v>
      </c>
      <c r="M27" s="66" t="s">
        <v>13</v>
      </c>
      <c r="N27" s="21" t="s">
        <v>25</v>
      </c>
      <c r="O27" s="21"/>
      <c r="P27" s="21"/>
    </row>
    <row r="28" spans="1:16" ht="14.25" customHeight="1" x14ac:dyDescent="0.3">
      <c r="A28" s="17" t="s">
        <v>96</v>
      </c>
      <c r="B28" s="18" t="s">
        <v>30</v>
      </c>
      <c r="C28" s="19">
        <v>45552</v>
      </c>
      <c r="D28" s="18" t="s">
        <v>52</v>
      </c>
      <c r="E28" s="17" t="s">
        <v>97</v>
      </c>
      <c r="F28" s="20">
        <v>2076</v>
      </c>
      <c r="G28" s="20">
        <v>195</v>
      </c>
      <c r="H28" s="20">
        <v>104</v>
      </c>
      <c r="I28" s="20">
        <v>33216</v>
      </c>
      <c r="J28" s="20">
        <v>32244</v>
      </c>
      <c r="K28" s="20">
        <v>51</v>
      </c>
      <c r="L28" s="20">
        <f>Posts_Table[[#This Row],[Likes]]+Posts_Table[[#This Row],[Shares]]+Posts_Table[[#This Row],[Comments]]</f>
        <v>2375</v>
      </c>
      <c r="M28" s="66" t="s">
        <v>21</v>
      </c>
      <c r="N28" s="21" t="s">
        <v>25</v>
      </c>
      <c r="O28" s="21"/>
      <c r="P28" s="21"/>
    </row>
    <row r="29" spans="1:16" ht="14.25" customHeight="1" x14ac:dyDescent="0.3">
      <c r="A29" s="17" t="s">
        <v>98</v>
      </c>
      <c r="B29" s="18" t="s">
        <v>27</v>
      </c>
      <c r="C29" s="19">
        <v>45720</v>
      </c>
      <c r="D29" s="18" t="s">
        <v>80</v>
      </c>
      <c r="E29" s="17" t="s">
        <v>87</v>
      </c>
      <c r="F29" s="20">
        <v>432</v>
      </c>
      <c r="G29" s="20">
        <v>624</v>
      </c>
      <c r="H29" s="20">
        <v>123</v>
      </c>
      <c r="I29" s="20">
        <v>6912</v>
      </c>
      <c r="J29" s="20">
        <v>6259</v>
      </c>
      <c r="K29" s="20">
        <v>79</v>
      </c>
      <c r="L29" s="20">
        <f>Posts_Table[[#This Row],[Likes]]+Posts_Table[[#This Row],[Shares]]+Posts_Table[[#This Row],[Comments]]</f>
        <v>1179</v>
      </c>
      <c r="M29" s="66" t="s">
        <v>21</v>
      </c>
      <c r="N29" s="21" t="s">
        <v>25</v>
      </c>
      <c r="O29" s="21"/>
      <c r="P29" s="21"/>
    </row>
    <row r="30" spans="1:16" ht="14.25" customHeight="1" x14ac:dyDescent="0.3">
      <c r="A30" s="17" t="s">
        <v>99</v>
      </c>
      <c r="B30" s="18" t="s">
        <v>27</v>
      </c>
      <c r="C30" s="19">
        <v>45688</v>
      </c>
      <c r="D30" s="18" t="s">
        <v>61</v>
      </c>
      <c r="E30" s="17" t="s">
        <v>89</v>
      </c>
      <c r="F30" s="20">
        <v>2566</v>
      </c>
      <c r="G30" s="20">
        <v>118</v>
      </c>
      <c r="H30" s="20">
        <v>37</v>
      </c>
      <c r="I30" s="20">
        <v>12830</v>
      </c>
      <c r="J30" s="20">
        <v>12264</v>
      </c>
      <c r="K30" s="20">
        <v>221</v>
      </c>
      <c r="L30" s="20">
        <f>Posts_Table[[#This Row],[Likes]]+Posts_Table[[#This Row],[Shares]]+Posts_Table[[#This Row],[Comments]]</f>
        <v>2721</v>
      </c>
      <c r="M30" s="66" t="s">
        <v>17</v>
      </c>
      <c r="N30" s="21" t="s">
        <v>25</v>
      </c>
      <c r="O30" s="21"/>
      <c r="P30" s="21"/>
    </row>
    <row r="31" spans="1:16" ht="14.25" customHeight="1" x14ac:dyDescent="0.3">
      <c r="A31" s="17" t="s">
        <v>100</v>
      </c>
      <c r="B31" s="18" t="s">
        <v>27</v>
      </c>
      <c r="C31" s="19">
        <v>45713</v>
      </c>
      <c r="D31" s="18" t="s">
        <v>80</v>
      </c>
      <c r="E31" s="17" t="s">
        <v>87</v>
      </c>
      <c r="F31" s="20">
        <v>3095</v>
      </c>
      <c r="G31" s="20">
        <v>39</v>
      </c>
      <c r="H31" s="20">
        <v>78</v>
      </c>
      <c r="I31" s="20">
        <v>55710</v>
      </c>
      <c r="J31" s="20">
        <v>54808</v>
      </c>
      <c r="K31" s="20">
        <v>93</v>
      </c>
      <c r="L31" s="20">
        <f>Posts_Table[[#This Row],[Likes]]+Posts_Table[[#This Row],[Shares]]+Posts_Table[[#This Row],[Comments]]</f>
        <v>3212</v>
      </c>
      <c r="M31" s="66"/>
      <c r="N31" s="21" t="s">
        <v>11</v>
      </c>
      <c r="O31" s="21"/>
      <c r="P31" s="21"/>
    </row>
    <row r="32" spans="1:16" ht="14.25" customHeight="1" x14ac:dyDescent="0.3">
      <c r="A32" s="17" t="s">
        <v>101</v>
      </c>
      <c r="B32" s="18" t="s">
        <v>27</v>
      </c>
      <c r="C32" s="19">
        <v>45642</v>
      </c>
      <c r="D32" s="18" t="s">
        <v>52</v>
      </c>
      <c r="E32" s="17" t="s">
        <v>102</v>
      </c>
      <c r="F32" s="20">
        <v>438</v>
      </c>
      <c r="G32" s="20">
        <v>153</v>
      </c>
      <c r="H32" s="20">
        <v>275</v>
      </c>
      <c r="I32" s="20">
        <v>3066</v>
      </c>
      <c r="J32" s="20">
        <v>2701</v>
      </c>
      <c r="K32" s="20">
        <v>282</v>
      </c>
      <c r="L32" s="20">
        <f>Posts_Table[[#This Row],[Likes]]+Posts_Table[[#This Row],[Shares]]+Posts_Table[[#This Row],[Comments]]</f>
        <v>866</v>
      </c>
      <c r="M32" s="66" t="s">
        <v>13</v>
      </c>
      <c r="N32" s="21" t="s">
        <v>12</v>
      </c>
      <c r="O32" s="21"/>
      <c r="P32" s="21"/>
    </row>
    <row r="33" spans="1:16" ht="14.25" customHeight="1" x14ac:dyDescent="0.3">
      <c r="A33" s="17" t="s">
        <v>103</v>
      </c>
      <c r="B33" s="18" t="s">
        <v>29</v>
      </c>
      <c r="C33" s="19">
        <v>45504</v>
      </c>
      <c r="D33" s="18" t="s">
        <v>61</v>
      </c>
      <c r="E33" s="17" t="s">
        <v>64</v>
      </c>
      <c r="F33" s="20">
        <v>2278</v>
      </c>
      <c r="G33" s="20">
        <v>10</v>
      </c>
      <c r="H33" s="20">
        <v>321</v>
      </c>
      <c r="I33" s="20">
        <v>13668</v>
      </c>
      <c r="J33" s="20">
        <v>12676</v>
      </c>
      <c r="K33" s="20">
        <v>275</v>
      </c>
      <c r="L33" s="20">
        <f>Posts_Table[[#This Row],[Likes]]+Posts_Table[[#This Row],[Shares]]+Posts_Table[[#This Row],[Comments]]</f>
        <v>2609</v>
      </c>
      <c r="M33" s="66" t="s">
        <v>8</v>
      </c>
      <c r="N33" s="21" t="s">
        <v>11</v>
      </c>
      <c r="O33" s="21"/>
      <c r="P33" s="21"/>
    </row>
    <row r="34" spans="1:16" ht="14.25" customHeight="1" x14ac:dyDescent="0.3">
      <c r="A34" s="17" t="s">
        <v>104</v>
      </c>
      <c r="B34" s="18" t="s">
        <v>28</v>
      </c>
      <c r="C34" s="19">
        <v>45525</v>
      </c>
      <c r="D34" s="18" t="s">
        <v>66</v>
      </c>
      <c r="E34" s="17" t="s">
        <v>71</v>
      </c>
      <c r="F34" s="20">
        <v>1407</v>
      </c>
      <c r="G34" s="20">
        <v>400</v>
      </c>
      <c r="H34" s="20">
        <v>351</v>
      </c>
      <c r="I34" s="20">
        <v>16884</v>
      </c>
      <c r="J34" s="20">
        <v>15954</v>
      </c>
      <c r="K34" s="20">
        <v>113</v>
      </c>
      <c r="L34" s="20">
        <f>Posts_Table[[#This Row],[Likes]]+Posts_Table[[#This Row],[Shares]]+Posts_Table[[#This Row],[Comments]]</f>
        <v>2158</v>
      </c>
      <c r="M34" s="66" t="s">
        <v>8</v>
      </c>
      <c r="N34" s="21" t="s">
        <v>12</v>
      </c>
      <c r="O34" s="21"/>
      <c r="P34" s="21"/>
    </row>
    <row r="35" spans="1:16" ht="14.25" customHeight="1" x14ac:dyDescent="0.3">
      <c r="A35" s="17" t="s">
        <v>105</v>
      </c>
      <c r="B35" s="18" t="s">
        <v>28</v>
      </c>
      <c r="C35" s="19">
        <v>45742</v>
      </c>
      <c r="D35" s="18" t="s">
        <v>52</v>
      </c>
      <c r="E35" s="17" t="s">
        <v>69</v>
      </c>
      <c r="F35" s="20">
        <v>1652</v>
      </c>
      <c r="G35" s="20">
        <v>89</v>
      </c>
      <c r="H35" s="20">
        <v>357</v>
      </c>
      <c r="I35" s="20">
        <v>29736</v>
      </c>
      <c r="J35" s="20">
        <v>28771</v>
      </c>
      <c r="K35" s="20">
        <v>215</v>
      </c>
      <c r="L35" s="20">
        <f>Posts_Table[[#This Row],[Likes]]+Posts_Table[[#This Row],[Shares]]+Posts_Table[[#This Row],[Comments]]</f>
        <v>2098</v>
      </c>
      <c r="M35" s="66" t="s">
        <v>17</v>
      </c>
      <c r="N35" s="21" t="s">
        <v>12</v>
      </c>
      <c r="O35" s="21"/>
      <c r="P35" s="21"/>
    </row>
    <row r="36" spans="1:16" ht="14.25" customHeight="1" x14ac:dyDescent="0.3">
      <c r="A36" s="17" t="s">
        <v>106</v>
      </c>
      <c r="B36" s="18" t="s">
        <v>27</v>
      </c>
      <c r="C36" s="19">
        <v>45626</v>
      </c>
      <c r="D36" s="18" t="s">
        <v>80</v>
      </c>
      <c r="E36" s="17" t="s">
        <v>87</v>
      </c>
      <c r="F36" s="20">
        <v>3775</v>
      </c>
      <c r="G36" s="20">
        <v>16</v>
      </c>
      <c r="H36" s="20">
        <v>239</v>
      </c>
      <c r="I36" s="20">
        <v>33975</v>
      </c>
      <c r="J36" s="20">
        <v>33310</v>
      </c>
      <c r="K36" s="20">
        <v>271</v>
      </c>
      <c r="L36" s="20">
        <f>Posts_Table[[#This Row],[Likes]]+Posts_Table[[#This Row],[Shares]]+Posts_Table[[#This Row],[Comments]]</f>
        <v>4030</v>
      </c>
      <c r="M36" s="66" t="s">
        <v>13</v>
      </c>
      <c r="N36" s="21" t="s">
        <v>25</v>
      </c>
      <c r="O36" s="21"/>
      <c r="P36" s="21"/>
    </row>
    <row r="37" spans="1:16" ht="14.25" customHeight="1" x14ac:dyDescent="0.3">
      <c r="A37" s="17" t="s">
        <v>107</v>
      </c>
      <c r="B37" s="18" t="s">
        <v>27</v>
      </c>
      <c r="C37" s="19">
        <v>45766</v>
      </c>
      <c r="D37" s="18" t="s">
        <v>57</v>
      </c>
      <c r="E37" s="17" t="s">
        <v>58</v>
      </c>
      <c r="F37" s="20">
        <v>4518</v>
      </c>
      <c r="G37" s="20">
        <v>285</v>
      </c>
      <c r="H37" s="20">
        <v>383</v>
      </c>
      <c r="I37" s="20">
        <v>67770</v>
      </c>
      <c r="J37" s="20">
        <v>67621</v>
      </c>
      <c r="K37" s="20">
        <v>31</v>
      </c>
      <c r="L37" s="20">
        <f>Posts_Table[[#This Row],[Likes]]+Posts_Table[[#This Row],[Shares]]+Posts_Table[[#This Row],[Comments]]</f>
        <v>5186</v>
      </c>
      <c r="M37" s="66" t="s">
        <v>13</v>
      </c>
      <c r="N37" s="21" t="s">
        <v>11</v>
      </c>
      <c r="O37" s="21"/>
      <c r="P37" s="21"/>
    </row>
    <row r="38" spans="1:16" ht="14.25" customHeight="1" x14ac:dyDescent="0.3">
      <c r="A38" s="17" t="s">
        <v>108</v>
      </c>
      <c r="B38" s="18" t="s">
        <v>28</v>
      </c>
      <c r="C38" s="19">
        <v>45663</v>
      </c>
      <c r="D38" s="18" t="s">
        <v>61</v>
      </c>
      <c r="E38" s="17" t="s">
        <v>62</v>
      </c>
      <c r="F38" s="20">
        <v>3024</v>
      </c>
      <c r="G38" s="20">
        <v>925</v>
      </c>
      <c r="H38" s="20">
        <v>350</v>
      </c>
      <c r="I38" s="20">
        <v>24192</v>
      </c>
      <c r="J38" s="20">
        <v>23518</v>
      </c>
      <c r="K38" s="20">
        <v>36</v>
      </c>
      <c r="L38" s="20">
        <f>Posts_Table[[#This Row],[Likes]]+Posts_Table[[#This Row],[Shares]]+Posts_Table[[#This Row],[Comments]]</f>
        <v>4299</v>
      </c>
      <c r="M38" s="66" t="s">
        <v>13</v>
      </c>
      <c r="N38" s="21" t="s">
        <v>11</v>
      </c>
      <c r="O38" s="21"/>
      <c r="P38" s="21"/>
    </row>
    <row r="39" spans="1:16" ht="14.25" customHeight="1" x14ac:dyDescent="0.3">
      <c r="A39" s="17" t="s">
        <v>109</v>
      </c>
      <c r="B39" s="18" t="s">
        <v>30</v>
      </c>
      <c r="C39" s="19">
        <v>45705</v>
      </c>
      <c r="D39" s="18" t="s">
        <v>49</v>
      </c>
      <c r="E39" s="17" t="s">
        <v>55</v>
      </c>
      <c r="F39" s="20">
        <v>3138</v>
      </c>
      <c r="G39" s="20">
        <v>123</v>
      </c>
      <c r="H39" s="20">
        <v>291</v>
      </c>
      <c r="I39" s="20">
        <v>28242</v>
      </c>
      <c r="J39" s="20">
        <v>27550</v>
      </c>
      <c r="K39" s="20">
        <v>87</v>
      </c>
      <c r="L39" s="20">
        <f>Posts_Table[[#This Row],[Likes]]+Posts_Table[[#This Row],[Shares]]+Posts_Table[[#This Row],[Comments]]</f>
        <v>3552</v>
      </c>
      <c r="M39" s="66" t="s">
        <v>21</v>
      </c>
      <c r="N39" s="21" t="s">
        <v>12</v>
      </c>
      <c r="O39" s="21"/>
      <c r="P39" s="21"/>
    </row>
    <row r="40" spans="1:16" ht="14.25" customHeight="1" x14ac:dyDescent="0.3">
      <c r="A40" s="17" t="s">
        <v>110</v>
      </c>
      <c r="B40" s="18" t="s">
        <v>28</v>
      </c>
      <c r="C40" s="19">
        <v>45621</v>
      </c>
      <c r="D40" s="18" t="s">
        <v>66</v>
      </c>
      <c r="E40" s="17" t="s">
        <v>71</v>
      </c>
      <c r="F40" s="20">
        <v>3564</v>
      </c>
      <c r="G40" s="20">
        <v>629</v>
      </c>
      <c r="H40" s="20">
        <v>177</v>
      </c>
      <c r="I40" s="20">
        <v>60588</v>
      </c>
      <c r="J40" s="20">
        <v>59627</v>
      </c>
      <c r="K40" s="20">
        <v>92</v>
      </c>
      <c r="L40" s="20">
        <f>Posts_Table[[#This Row],[Likes]]+Posts_Table[[#This Row],[Shares]]+Posts_Table[[#This Row],[Comments]]</f>
        <v>4370</v>
      </c>
      <c r="M40" s="66"/>
      <c r="N40" s="21" t="s">
        <v>12</v>
      </c>
      <c r="O40" s="21"/>
      <c r="P40" s="21"/>
    </row>
    <row r="41" spans="1:16" ht="14.25" customHeight="1" x14ac:dyDescent="0.3">
      <c r="A41" s="17" t="s">
        <v>111</v>
      </c>
      <c r="B41" s="18" t="s">
        <v>29</v>
      </c>
      <c r="C41" s="19">
        <v>45723</v>
      </c>
      <c r="D41" s="18" t="s">
        <v>66</v>
      </c>
      <c r="E41" s="17" t="s">
        <v>112</v>
      </c>
      <c r="F41" s="20">
        <v>4750</v>
      </c>
      <c r="G41" s="20">
        <v>151</v>
      </c>
      <c r="H41" s="20">
        <v>415</v>
      </c>
      <c r="I41" s="20">
        <v>38000</v>
      </c>
      <c r="J41" s="20">
        <v>37792</v>
      </c>
      <c r="K41" s="20">
        <v>299</v>
      </c>
      <c r="L41" s="20">
        <f>Posts_Table[[#This Row],[Likes]]+Posts_Table[[#This Row],[Shares]]+Posts_Table[[#This Row],[Comments]]</f>
        <v>5316</v>
      </c>
      <c r="M41" s="66" t="s">
        <v>21</v>
      </c>
      <c r="N41" s="21" t="s">
        <v>11</v>
      </c>
      <c r="O41" s="21"/>
      <c r="P41" s="21"/>
    </row>
    <row r="42" spans="1:16" ht="14.25" customHeight="1" x14ac:dyDescent="0.3">
      <c r="A42" s="17" t="s">
        <v>113</v>
      </c>
      <c r="B42" s="18" t="s">
        <v>27</v>
      </c>
      <c r="C42" s="19">
        <v>45724</v>
      </c>
      <c r="D42" s="18" t="s">
        <v>49</v>
      </c>
      <c r="E42" s="17" t="s">
        <v>85</v>
      </c>
      <c r="F42" s="20">
        <v>456</v>
      </c>
      <c r="G42" s="20">
        <v>629</v>
      </c>
      <c r="H42" s="20">
        <v>428</v>
      </c>
      <c r="I42" s="20">
        <v>8208</v>
      </c>
      <c r="J42" s="20">
        <v>7377</v>
      </c>
      <c r="K42" s="20">
        <v>205</v>
      </c>
      <c r="L42" s="20">
        <f>Posts_Table[[#This Row],[Likes]]+Posts_Table[[#This Row],[Shares]]+Posts_Table[[#This Row],[Comments]]</f>
        <v>1513</v>
      </c>
      <c r="M42" s="66" t="s">
        <v>21</v>
      </c>
      <c r="N42" s="21" t="s">
        <v>25</v>
      </c>
      <c r="O42" s="21"/>
      <c r="P42" s="21"/>
    </row>
    <row r="43" spans="1:16" ht="14.25" customHeight="1" x14ac:dyDescent="0.3">
      <c r="A43" s="17" t="s">
        <v>114</v>
      </c>
      <c r="B43" s="18" t="s">
        <v>30</v>
      </c>
      <c r="C43" s="19">
        <v>45721</v>
      </c>
      <c r="D43" s="18" t="s">
        <v>49</v>
      </c>
      <c r="E43" s="17" t="s">
        <v>55</v>
      </c>
      <c r="F43" s="20">
        <v>1543</v>
      </c>
      <c r="G43" s="20">
        <v>820</v>
      </c>
      <c r="H43" s="20">
        <v>333</v>
      </c>
      <c r="I43" s="20">
        <v>12344</v>
      </c>
      <c r="J43" s="20">
        <v>11496</v>
      </c>
      <c r="K43" s="20">
        <v>241</v>
      </c>
      <c r="L43" s="20">
        <f>Posts_Table[[#This Row],[Likes]]+Posts_Table[[#This Row],[Shares]]+Posts_Table[[#This Row],[Comments]]</f>
        <v>2696</v>
      </c>
      <c r="M43" s="66"/>
      <c r="N43" s="21" t="s">
        <v>11</v>
      </c>
      <c r="O43" s="21"/>
      <c r="P43" s="21"/>
    </row>
    <row r="44" spans="1:16" ht="14.25" customHeight="1" x14ac:dyDescent="0.3">
      <c r="A44" s="17" t="s">
        <v>115</v>
      </c>
      <c r="B44" s="18" t="s">
        <v>27</v>
      </c>
      <c r="C44" s="19">
        <v>45640</v>
      </c>
      <c r="D44" s="18" t="s">
        <v>61</v>
      </c>
      <c r="E44" s="17" t="s">
        <v>89</v>
      </c>
      <c r="F44" s="20">
        <v>2174</v>
      </c>
      <c r="G44" s="20">
        <v>658</v>
      </c>
      <c r="H44" s="20">
        <v>15</v>
      </c>
      <c r="I44" s="20">
        <v>13044</v>
      </c>
      <c r="J44" s="20">
        <v>12206</v>
      </c>
      <c r="K44" s="20">
        <v>137</v>
      </c>
      <c r="L44" s="20">
        <f>Posts_Table[[#This Row],[Likes]]+Posts_Table[[#This Row],[Shares]]+Posts_Table[[#This Row],[Comments]]</f>
        <v>2847</v>
      </c>
      <c r="M44" s="66" t="s">
        <v>17</v>
      </c>
      <c r="N44" s="21" t="s">
        <v>12</v>
      </c>
      <c r="O44" s="21"/>
      <c r="P44" s="21"/>
    </row>
    <row r="45" spans="1:16" ht="14.25" customHeight="1" x14ac:dyDescent="0.3">
      <c r="A45" s="17" t="s">
        <v>116</v>
      </c>
      <c r="B45" s="18" t="s">
        <v>29</v>
      </c>
      <c r="C45" s="19">
        <v>45718</v>
      </c>
      <c r="D45" s="18" t="s">
        <v>66</v>
      </c>
      <c r="E45" s="17" t="s">
        <v>112</v>
      </c>
      <c r="F45" s="20">
        <v>2358</v>
      </c>
      <c r="G45" s="20">
        <v>784</v>
      </c>
      <c r="H45" s="20">
        <v>344</v>
      </c>
      <c r="I45" s="20">
        <v>35370</v>
      </c>
      <c r="J45" s="20">
        <v>34475</v>
      </c>
      <c r="K45" s="20">
        <v>216</v>
      </c>
      <c r="L45" s="20">
        <f>Posts_Table[[#This Row],[Likes]]+Posts_Table[[#This Row],[Shares]]+Posts_Table[[#This Row],[Comments]]</f>
        <v>3486</v>
      </c>
      <c r="M45" s="66"/>
      <c r="N45" s="21" t="s">
        <v>12</v>
      </c>
      <c r="O45" s="21"/>
      <c r="P45" s="21"/>
    </row>
    <row r="46" spans="1:16" ht="14.25" customHeight="1" x14ac:dyDescent="0.3">
      <c r="A46" s="17" t="s">
        <v>117</v>
      </c>
      <c r="B46" s="18" t="s">
        <v>28</v>
      </c>
      <c r="C46" s="19">
        <v>45597</v>
      </c>
      <c r="D46" s="18" t="s">
        <v>80</v>
      </c>
      <c r="E46" s="17" t="s">
        <v>81</v>
      </c>
      <c r="F46" s="20">
        <v>3371</v>
      </c>
      <c r="G46" s="20">
        <v>106</v>
      </c>
      <c r="H46" s="20">
        <v>327</v>
      </c>
      <c r="I46" s="20">
        <v>50565</v>
      </c>
      <c r="J46" s="20">
        <v>49816</v>
      </c>
      <c r="K46" s="20">
        <v>176</v>
      </c>
      <c r="L46" s="20">
        <f>Posts_Table[[#This Row],[Likes]]+Posts_Table[[#This Row],[Shares]]+Posts_Table[[#This Row],[Comments]]</f>
        <v>3804</v>
      </c>
      <c r="M46" s="66" t="s">
        <v>8</v>
      </c>
      <c r="N46" s="21" t="s">
        <v>25</v>
      </c>
      <c r="O46" s="21"/>
      <c r="P46" s="21"/>
    </row>
    <row r="47" spans="1:16" ht="14.25" customHeight="1" x14ac:dyDescent="0.3">
      <c r="A47" s="17" t="s">
        <v>118</v>
      </c>
      <c r="B47" s="18" t="s">
        <v>29</v>
      </c>
      <c r="C47" s="19">
        <v>45779</v>
      </c>
      <c r="D47" s="18" t="s">
        <v>80</v>
      </c>
      <c r="E47" s="17" t="s">
        <v>119</v>
      </c>
      <c r="F47" s="20">
        <v>1108</v>
      </c>
      <c r="G47" s="20">
        <v>177</v>
      </c>
      <c r="H47" s="20">
        <v>212</v>
      </c>
      <c r="I47" s="20">
        <v>8864</v>
      </c>
      <c r="J47" s="20">
        <v>8710</v>
      </c>
      <c r="K47" s="20">
        <v>97</v>
      </c>
      <c r="L47" s="20">
        <f>Posts_Table[[#This Row],[Likes]]+Posts_Table[[#This Row],[Shares]]+Posts_Table[[#This Row],[Comments]]</f>
        <v>1497</v>
      </c>
      <c r="M47" s="66" t="s">
        <v>21</v>
      </c>
      <c r="N47" s="21" t="s">
        <v>12</v>
      </c>
      <c r="O47" s="21"/>
      <c r="P47" s="21"/>
    </row>
    <row r="48" spans="1:16" ht="14.25" customHeight="1" x14ac:dyDescent="0.3">
      <c r="A48" s="17" t="s">
        <v>120</v>
      </c>
      <c r="B48" s="18" t="s">
        <v>29</v>
      </c>
      <c r="C48" s="19">
        <v>45712</v>
      </c>
      <c r="D48" s="18" t="s">
        <v>61</v>
      </c>
      <c r="E48" s="17" t="s">
        <v>64</v>
      </c>
      <c r="F48" s="20">
        <v>2704</v>
      </c>
      <c r="G48" s="20">
        <v>752</v>
      </c>
      <c r="H48" s="20">
        <v>153</v>
      </c>
      <c r="I48" s="20">
        <v>21632</v>
      </c>
      <c r="J48" s="20">
        <v>20792</v>
      </c>
      <c r="K48" s="20">
        <v>127</v>
      </c>
      <c r="L48" s="20">
        <f>Posts_Table[[#This Row],[Likes]]+Posts_Table[[#This Row],[Shares]]+Posts_Table[[#This Row],[Comments]]</f>
        <v>3609</v>
      </c>
      <c r="M48" s="66"/>
      <c r="N48" s="21" t="s">
        <v>25</v>
      </c>
      <c r="O48" s="21"/>
      <c r="P48" s="21"/>
    </row>
    <row r="49" spans="1:16" ht="14.25" customHeight="1" x14ac:dyDescent="0.3">
      <c r="A49" s="17" t="s">
        <v>121</v>
      </c>
      <c r="B49" s="18" t="s">
        <v>29</v>
      </c>
      <c r="C49" s="19">
        <v>45727</v>
      </c>
      <c r="D49" s="18" t="s">
        <v>57</v>
      </c>
      <c r="E49" s="17" t="s">
        <v>122</v>
      </c>
      <c r="F49" s="20">
        <v>1950</v>
      </c>
      <c r="G49" s="20">
        <v>295</v>
      </c>
      <c r="H49" s="20">
        <v>478</v>
      </c>
      <c r="I49" s="20">
        <v>37050</v>
      </c>
      <c r="J49" s="20">
        <v>36272</v>
      </c>
      <c r="K49" s="20">
        <v>119</v>
      </c>
      <c r="L49" s="20">
        <f>Posts_Table[[#This Row],[Likes]]+Posts_Table[[#This Row],[Shares]]+Posts_Table[[#This Row],[Comments]]</f>
        <v>2723</v>
      </c>
      <c r="M49" s="66"/>
      <c r="N49" s="21" t="s">
        <v>12</v>
      </c>
      <c r="O49" s="21"/>
      <c r="P49" s="21"/>
    </row>
    <row r="50" spans="1:16" ht="14.25" customHeight="1" x14ac:dyDescent="0.3">
      <c r="A50" s="17" t="s">
        <v>123</v>
      </c>
      <c r="B50" s="18" t="s">
        <v>29</v>
      </c>
      <c r="C50" s="19">
        <v>45453</v>
      </c>
      <c r="D50" s="18" t="s">
        <v>57</v>
      </c>
      <c r="E50" s="17" t="s">
        <v>122</v>
      </c>
      <c r="F50" s="20">
        <v>2164</v>
      </c>
      <c r="G50" s="20">
        <v>549</v>
      </c>
      <c r="H50" s="20">
        <v>274</v>
      </c>
      <c r="I50" s="20">
        <v>28132</v>
      </c>
      <c r="J50" s="20">
        <v>27361</v>
      </c>
      <c r="K50" s="20">
        <v>177</v>
      </c>
      <c r="L50" s="20">
        <f>Posts_Table[[#This Row],[Likes]]+Posts_Table[[#This Row],[Shares]]+Posts_Table[[#This Row],[Comments]]</f>
        <v>2987</v>
      </c>
      <c r="M50" s="66" t="s">
        <v>21</v>
      </c>
      <c r="N50" s="21" t="s">
        <v>12</v>
      </c>
      <c r="O50" s="21"/>
      <c r="P50" s="21"/>
    </row>
    <row r="51" spans="1:16" ht="14.25" customHeight="1" x14ac:dyDescent="0.3">
      <c r="A51" s="17" t="s">
        <v>124</v>
      </c>
      <c r="B51" s="18" t="s">
        <v>30</v>
      </c>
      <c r="C51" s="19">
        <v>45476</v>
      </c>
      <c r="D51" s="18" t="s">
        <v>57</v>
      </c>
      <c r="E51" s="17" t="s">
        <v>125</v>
      </c>
      <c r="F51" s="20">
        <v>2754</v>
      </c>
      <c r="G51" s="20">
        <v>130</v>
      </c>
      <c r="H51" s="20">
        <v>90</v>
      </c>
      <c r="I51" s="20">
        <v>22032</v>
      </c>
      <c r="J51" s="20">
        <v>21288</v>
      </c>
      <c r="K51" s="20">
        <v>112</v>
      </c>
      <c r="L51" s="20">
        <f>Posts_Table[[#This Row],[Likes]]+Posts_Table[[#This Row],[Shares]]+Posts_Table[[#This Row],[Comments]]</f>
        <v>2974</v>
      </c>
      <c r="M51" s="66" t="s">
        <v>17</v>
      </c>
      <c r="N51" s="21" t="s">
        <v>12</v>
      </c>
      <c r="O51" s="21"/>
      <c r="P51" s="21"/>
    </row>
    <row r="52" spans="1:16" ht="14.25" customHeight="1" x14ac:dyDescent="0.3">
      <c r="A52" s="17" t="s">
        <v>126</v>
      </c>
      <c r="B52" s="18" t="s">
        <v>28</v>
      </c>
      <c r="C52" s="19">
        <v>45456</v>
      </c>
      <c r="D52" s="18" t="s">
        <v>61</v>
      </c>
      <c r="E52" s="17" t="s">
        <v>62</v>
      </c>
      <c r="F52" s="20">
        <v>2200</v>
      </c>
      <c r="G52" s="20">
        <v>504</v>
      </c>
      <c r="H52" s="20">
        <v>239</v>
      </c>
      <c r="I52" s="20">
        <v>37400</v>
      </c>
      <c r="J52" s="20">
        <v>36938</v>
      </c>
      <c r="K52" s="20">
        <v>225</v>
      </c>
      <c r="L52" s="20">
        <f>Posts_Table[[#This Row],[Likes]]+Posts_Table[[#This Row],[Shares]]+Posts_Table[[#This Row],[Comments]]</f>
        <v>2943</v>
      </c>
      <c r="M52" s="66" t="s">
        <v>13</v>
      </c>
      <c r="N52" s="21" t="s">
        <v>25</v>
      </c>
      <c r="O52" s="21"/>
      <c r="P52" s="21"/>
    </row>
    <row r="53" spans="1:16" ht="14.25" customHeight="1" x14ac:dyDescent="0.3">
      <c r="A53" s="17" t="s">
        <v>127</v>
      </c>
      <c r="B53" s="18" t="s">
        <v>28</v>
      </c>
      <c r="C53" s="19">
        <v>45660</v>
      </c>
      <c r="D53" s="18" t="s">
        <v>66</v>
      </c>
      <c r="E53" s="17" t="s">
        <v>71</v>
      </c>
      <c r="F53" s="20">
        <v>947</v>
      </c>
      <c r="G53" s="20">
        <v>338</v>
      </c>
      <c r="H53" s="20">
        <v>350</v>
      </c>
      <c r="I53" s="20">
        <v>10417</v>
      </c>
      <c r="J53" s="20">
        <v>9730</v>
      </c>
      <c r="K53" s="20">
        <v>34</v>
      </c>
      <c r="L53" s="20">
        <f>Posts_Table[[#This Row],[Likes]]+Posts_Table[[#This Row],[Shares]]+Posts_Table[[#This Row],[Comments]]</f>
        <v>1635</v>
      </c>
      <c r="M53" s="66" t="s">
        <v>21</v>
      </c>
      <c r="N53" s="21" t="s">
        <v>12</v>
      </c>
      <c r="O53" s="21"/>
      <c r="P53" s="21"/>
    </row>
    <row r="54" spans="1:16" ht="14.25" customHeight="1" x14ac:dyDescent="0.3">
      <c r="A54" s="17" t="s">
        <v>128</v>
      </c>
      <c r="B54" s="18" t="s">
        <v>30</v>
      </c>
      <c r="C54" s="19">
        <v>45712</v>
      </c>
      <c r="D54" s="18" t="s">
        <v>61</v>
      </c>
      <c r="E54" s="17" t="s">
        <v>76</v>
      </c>
      <c r="F54" s="20">
        <v>804</v>
      </c>
      <c r="G54" s="20">
        <v>639</v>
      </c>
      <c r="H54" s="20">
        <v>43</v>
      </c>
      <c r="I54" s="20">
        <v>4020</v>
      </c>
      <c r="J54" s="20">
        <v>3144</v>
      </c>
      <c r="K54" s="20">
        <v>11</v>
      </c>
      <c r="L54" s="20">
        <f>Posts_Table[[#This Row],[Likes]]+Posts_Table[[#This Row],[Shares]]+Posts_Table[[#This Row],[Comments]]</f>
        <v>1486</v>
      </c>
      <c r="M54" s="66"/>
      <c r="N54" s="21" t="s">
        <v>11</v>
      </c>
      <c r="O54" s="21" t="s">
        <v>24</v>
      </c>
      <c r="P54" s="21"/>
    </row>
    <row r="55" spans="1:16" ht="14.25" customHeight="1" x14ac:dyDescent="0.3">
      <c r="A55" s="17" t="s">
        <v>129</v>
      </c>
      <c r="B55" s="18" t="s">
        <v>30</v>
      </c>
      <c r="C55" s="19">
        <v>45729</v>
      </c>
      <c r="D55" s="18" t="s">
        <v>61</v>
      </c>
      <c r="E55" s="17" t="s">
        <v>76</v>
      </c>
      <c r="F55" s="20">
        <v>1686</v>
      </c>
      <c r="G55" s="20">
        <v>904</v>
      </c>
      <c r="H55" s="20">
        <v>472</v>
      </c>
      <c r="I55" s="20">
        <v>18546</v>
      </c>
      <c r="J55" s="20">
        <v>18171</v>
      </c>
      <c r="K55" s="20">
        <v>52</v>
      </c>
      <c r="L55" s="20">
        <f>Posts_Table[[#This Row],[Likes]]+Posts_Table[[#This Row],[Shares]]+Posts_Table[[#This Row],[Comments]]</f>
        <v>3062</v>
      </c>
      <c r="M55" s="66" t="s">
        <v>13</v>
      </c>
      <c r="N55" s="21" t="s">
        <v>25</v>
      </c>
      <c r="O55" s="21"/>
      <c r="P55" s="21"/>
    </row>
    <row r="56" spans="1:16" ht="14.25" customHeight="1" x14ac:dyDescent="0.3">
      <c r="A56" s="17" t="s">
        <v>130</v>
      </c>
      <c r="B56" s="18" t="s">
        <v>28</v>
      </c>
      <c r="C56" s="19">
        <v>45460</v>
      </c>
      <c r="D56" s="18" t="s">
        <v>66</v>
      </c>
      <c r="E56" s="17" t="s">
        <v>71</v>
      </c>
      <c r="F56" s="20">
        <v>1226</v>
      </c>
      <c r="G56" s="20">
        <v>119</v>
      </c>
      <c r="H56" s="20">
        <v>7</v>
      </c>
      <c r="I56" s="20">
        <v>14712</v>
      </c>
      <c r="J56" s="20">
        <v>14049</v>
      </c>
      <c r="K56" s="20">
        <v>123</v>
      </c>
      <c r="L56" s="20">
        <f>Posts_Table[[#This Row],[Likes]]+Posts_Table[[#This Row],[Shares]]+Posts_Table[[#This Row],[Comments]]</f>
        <v>1352</v>
      </c>
      <c r="M56" s="66" t="s">
        <v>21</v>
      </c>
      <c r="N56" s="21" t="s">
        <v>11</v>
      </c>
      <c r="O56" s="21"/>
      <c r="P56" s="21"/>
    </row>
    <row r="57" spans="1:16" ht="14.25" customHeight="1" x14ac:dyDescent="0.3">
      <c r="A57" s="17" t="s">
        <v>131</v>
      </c>
      <c r="B57" s="18" t="s">
        <v>28</v>
      </c>
      <c r="C57" s="19">
        <v>45644</v>
      </c>
      <c r="D57" s="18" t="s">
        <v>61</v>
      </c>
      <c r="E57" s="17" t="s">
        <v>62</v>
      </c>
      <c r="F57" s="20">
        <v>2946</v>
      </c>
      <c r="G57" s="20">
        <v>498</v>
      </c>
      <c r="H57" s="20">
        <v>367</v>
      </c>
      <c r="I57" s="20">
        <v>29460</v>
      </c>
      <c r="J57" s="20">
        <v>28527</v>
      </c>
      <c r="K57" s="20">
        <v>60</v>
      </c>
      <c r="L57" s="20">
        <f>Posts_Table[[#This Row],[Likes]]+Posts_Table[[#This Row],[Shares]]+Posts_Table[[#This Row],[Comments]]</f>
        <v>3811</v>
      </c>
      <c r="M57" s="66" t="s">
        <v>17</v>
      </c>
      <c r="N57" s="21" t="s">
        <v>25</v>
      </c>
      <c r="O57" s="21"/>
      <c r="P57" s="21"/>
    </row>
    <row r="58" spans="1:16" ht="14.25" customHeight="1" x14ac:dyDescent="0.3">
      <c r="A58" s="17" t="s">
        <v>132</v>
      </c>
      <c r="B58" s="18" t="s">
        <v>29</v>
      </c>
      <c r="C58" s="19">
        <v>45586</v>
      </c>
      <c r="D58" s="18" t="s">
        <v>80</v>
      </c>
      <c r="E58" s="17" t="s">
        <v>119</v>
      </c>
      <c r="F58" s="20">
        <v>2825</v>
      </c>
      <c r="G58" s="20">
        <v>535</v>
      </c>
      <c r="H58" s="20">
        <v>295</v>
      </c>
      <c r="I58" s="20">
        <v>45200</v>
      </c>
      <c r="J58" s="20">
        <v>44739</v>
      </c>
      <c r="K58" s="20">
        <v>169</v>
      </c>
      <c r="L58" s="20">
        <f>Posts_Table[[#This Row],[Likes]]+Posts_Table[[#This Row],[Shares]]+Posts_Table[[#This Row],[Comments]]</f>
        <v>3655</v>
      </c>
      <c r="M58" s="66" t="s">
        <v>8</v>
      </c>
      <c r="N58" s="21" t="s">
        <v>12</v>
      </c>
      <c r="O58" s="21"/>
      <c r="P58" s="21"/>
    </row>
    <row r="59" spans="1:16" ht="14.25" customHeight="1" x14ac:dyDescent="0.3">
      <c r="A59" s="17" t="s">
        <v>133</v>
      </c>
      <c r="B59" s="18" t="s">
        <v>27</v>
      </c>
      <c r="C59" s="19">
        <v>45762</v>
      </c>
      <c r="D59" s="18" t="s">
        <v>49</v>
      </c>
      <c r="E59" s="17" t="s">
        <v>85</v>
      </c>
      <c r="F59" s="20">
        <v>103</v>
      </c>
      <c r="G59" s="20">
        <v>770</v>
      </c>
      <c r="H59" s="20">
        <v>19</v>
      </c>
      <c r="I59" s="20">
        <v>1030</v>
      </c>
      <c r="J59" s="20">
        <v>410</v>
      </c>
      <c r="K59" s="20">
        <v>262</v>
      </c>
      <c r="L59" s="20">
        <f>Posts_Table[[#This Row],[Likes]]+Posts_Table[[#This Row],[Shares]]+Posts_Table[[#This Row],[Comments]]</f>
        <v>892</v>
      </c>
      <c r="M59" s="66" t="s">
        <v>21</v>
      </c>
      <c r="N59" s="21" t="s">
        <v>12</v>
      </c>
      <c r="O59" s="21"/>
      <c r="P59" s="21"/>
    </row>
    <row r="60" spans="1:16" ht="14.25" customHeight="1" x14ac:dyDescent="0.3">
      <c r="A60" s="17" t="s">
        <v>134</v>
      </c>
      <c r="B60" s="18" t="s">
        <v>27</v>
      </c>
      <c r="C60" s="19">
        <v>45465</v>
      </c>
      <c r="D60" s="18" t="s">
        <v>52</v>
      </c>
      <c r="E60" s="17" t="s">
        <v>102</v>
      </c>
      <c r="F60" s="20">
        <v>2180</v>
      </c>
      <c r="G60" s="20">
        <v>263</v>
      </c>
      <c r="H60" s="20">
        <v>387</v>
      </c>
      <c r="I60" s="20">
        <v>30520</v>
      </c>
      <c r="J60" s="20">
        <v>30059</v>
      </c>
      <c r="K60" s="20">
        <v>174</v>
      </c>
      <c r="L60" s="20">
        <f>Posts_Table[[#This Row],[Likes]]+Posts_Table[[#This Row],[Shares]]+Posts_Table[[#This Row],[Comments]]</f>
        <v>2830</v>
      </c>
      <c r="M60" s="66"/>
      <c r="N60" s="21" t="s">
        <v>11</v>
      </c>
      <c r="O60" s="21"/>
      <c r="P60" s="21"/>
    </row>
    <row r="61" spans="1:16" ht="14.25" customHeight="1" x14ac:dyDescent="0.3">
      <c r="A61" s="17" t="s">
        <v>135</v>
      </c>
      <c r="B61" s="18" t="s">
        <v>27</v>
      </c>
      <c r="C61" s="19">
        <v>45685</v>
      </c>
      <c r="D61" s="18" t="s">
        <v>80</v>
      </c>
      <c r="E61" s="17" t="s">
        <v>87</v>
      </c>
      <c r="F61" s="20">
        <v>904</v>
      </c>
      <c r="G61" s="20">
        <v>973</v>
      </c>
      <c r="H61" s="20">
        <v>63</v>
      </c>
      <c r="I61" s="20">
        <v>11752</v>
      </c>
      <c r="J61" s="20">
        <v>11580</v>
      </c>
      <c r="K61" s="20">
        <v>84</v>
      </c>
      <c r="L61" s="20">
        <f>Posts_Table[[#This Row],[Likes]]+Posts_Table[[#This Row],[Shares]]+Posts_Table[[#This Row],[Comments]]</f>
        <v>1940</v>
      </c>
      <c r="M61" s="66" t="s">
        <v>17</v>
      </c>
      <c r="N61" s="21" t="s">
        <v>11</v>
      </c>
      <c r="O61" s="21" t="s">
        <v>12</v>
      </c>
      <c r="P61" s="21" t="s">
        <v>16</v>
      </c>
    </row>
    <row r="62" spans="1:16" ht="14.25" customHeight="1" x14ac:dyDescent="0.3">
      <c r="A62" s="17" t="s">
        <v>136</v>
      </c>
      <c r="B62" s="18" t="s">
        <v>29</v>
      </c>
      <c r="C62" s="19">
        <v>45540</v>
      </c>
      <c r="D62" s="18" t="s">
        <v>80</v>
      </c>
      <c r="E62" s="17" t="s">
        <v>119</v>
      </c>
      <c r="F62" s="20">
        <v>4886</v>
      </c>
      <c r="G62" s="20">
        <v>983</v>
      </c>
      <c r="H62" s="20">
        <v>409</v>
      </c>
      <c r="I62" s="20">
        <v>43974</v>
      </c>
      <c r="J62" s="20">
        <v>43239</v>
      </c>
      <c r="K62" s="20">
        <v>65</v>
      </c>
      <c r="L62" s="20">
        <f>Posts_Table[[#This Row],[Likes]]+Posts_Table[[#This Row],[Shares]]+Posts_Table[[#This Row],[Comments]]</f>
        <v>6278</v>
      </c>
      <c r="M62" s="66" t="s">
        <v>8</v>
      </c>
      <c r="N62" s="21" t="s">
        <v>12</v>
      </c>
      <c r="O62" s="21"/>
      <c r="P62" s="21"/>
    </row>
    <row r="63" spans="1:16" ht="14.25" customHeight="1" x14ac:dyDescent="0.3">
      <c r="A63" s="17" t="s">
        <v>137</v>
      </c>
      <c r="B63" s="18" t="s">
        <v>29</v>
      </c>
      <c r="C63" s="19">
        <v>45618</v>
      </c>
      <c r="D63" s="18" t="s">
        <v>61</v>
      </c>
      <c r="E63" s="17" t="s">
        <v>64</v>
      </c>
      <c r="F63" s="20">
        <v>53</v>
      </c>
      <c r="G63" s="20">
        <v>81</v>
      </c>
      <c r="H63" s="20">
        <v>379</v>
      </c>
      <c r="I63" s="20">
        <v>954</v>
      </c>
      <c r="J63" s="20">
        <v>7</v>
      </c>
      <c r="K63" s="20">
        <v>148</v>
      </c>
      <c r="L63" s="20">
        <f>Posts_Table[[#This Row],[Likes]]+Posts_Table[[#This Row],[Shares]]+Posts_Table[[#This Row],[Comments]]</f>
        <v>513</v>
      </c>
      <c r="M63" s="66" t="s">
        <v>17</v>
      </c>
      <c r="N63" s="21" t="s">
        <v>12</v>
      </c>
      <c r="O63" s="21"/>
      <c r="P63" s="21"/>
    </row>
    <row r="64" spans="1:16" ht="14.25" customHeight="1" x14ac:dyDescent="0.3">
      <c r="A64" s="17" t="s">
        <v>138</v>
      </c>
      <c r="B64" s="18" t="s">
        <v>29</v>
      </c>
      <c r="C64" s="19">
        <v>45504</v>
      </c>
      <c r="D64" s="18" t="s">
        <v>61</v>
      </c>
      <c r="E64" s="17" t="s">
        <v>64</v>
      </c>
      <c r="F64" s="20">
        <v>4507</v>
      </c>
      <c r="G64" s="20">
        <v>217</v>
      </c>
      <c r="H64" s="20">
        <v>13</v>
      </c>
      <c r="I64" s="20">
        <v>90140</v>
      </c>
      <c r="J64" s="20">
        <v>89591</v>
      </c>
      <c r="K64" s="20">
        <v>125</v>
      </c>
      <c r="L64" s="20">
        <f>Posts_Table[[#This Row],[Likes]]+Posts_Table[[#This Row],[Shares]]+Posts_Table[[#This Row],[Comments]]</f>
        <v>4737</v>
      </c>
      <c r="M64" s="66" t="s">
        <v>17</v>
      </c>
      <c r="N64" s="21" t="s">
        <v>25</v>
      </c>
      <c r="O64" s="21"/>
      <c r="P64" s="21"/>
    </row>
    <row r="65" spans="1:16" ht="14.25" customHeight="1" x14ac:dyDescent="0.3">
      <c r="A65" s="17" t="s">
        <v>139</v>
      </c>
      <c r="B65" s="18" t="s">
        <v>28</v>
      </c>
      <c r="C65" s="19">
        <v>45521</v>
      </c>
      <c r="D65" s="18" t="s">
        <v>66</v>
      </c>
      <c r="E65" s="17" t="s">
        <v>71</v>
      </c>
      <c r="F65" s="20">
        <v>2878</v>
      </c>
      <c r="G65" s="20">
        <v>248</v>
      </c>
      <c r="H65" s="20">
        <v>416</v>
      </c>
      <c r="I65" s="20">
        <v>43170</v>
      </c>
      <c r="J65" s="20">
        <v>42667</v>
      </c>
      <c r="K65" s="20">
        <v>75</v>
      </c>
      <c r="L65" s="20">
        <f>Posts_Table[[#This Row],[Likes]]+Posts_Table[[#This Row],[Shares]]+Posts_Table[[#This Row],[Comments]]</f>
        <v>3542</v>
      </c>
      <c r="M65" s="66" t="s">
        <v>17</v>
      </c>
      <c r="N65" s="21" t="s">
        <v>25</v>
      </c>
      <c r="O65" s="21"/>
      <c r="P65" s="21"/>
    </row>
    <row r="66" spans="1:16" ht="14.25" customHeight="1" x14ac:dyDescent="0.3">
      <c r="A66" s="17" t="s">
        <v>140</v>
      </c>
      <c r="B66" s="18" t="s">
        <v>27</v>
      </c>
      <c r="C66" s="19">
        <v>45744</v>
      </c>
      <c r="D66" s="18" t="s">
        <v>57</v>
      </c>
      <c r="E66" s="17" t="s">
        <v>58</v>
      </c>
      <c r="F66" s="20">
        <v>1881</v>
      </c>
      <c r="G66" s="20">
        <v>501</v>
      </c>
      <c r="H66" s="20">
        <v>99</v>
      </c>
      <c r="I66" s="20">
        <v>20691</v>
      </c>
      <c r="J66" s="20">
        <v>19987</v>
      </c>
      <c r="K66" s="20">
        <v>289</v>
      </c>
      <c r="L66" s="20">
        <f>Posts_Table[[#This Row],[Likes]]+Posts_Table[[#This Row],[Shares]]+Posts_Table[[#This Row],[Comments]]</f>
        <v>2481</v>
      </c>
      <c r="M66" s="66"/>
      <c r="N66" s="21" t="s">
        <v>11</v>
      </c>
      <c r="O66" s="21"/>
      <c r="P66" s="21"/>
    </row>
    <row r="67" spans="1:16" ht="14.25" customHeight="1" x14ac:dyDescent="0.3">
      <c r="A67" s="17" t="s">
        <v>141</v>
      </c>
      <c r="B67" s="18" t="s">
        <v>29</v>
      </c>
      <c r="C67" s="19">
        <v>45499</v>
      </c>
      <c r="D67" s="18" t="s">
        <v>61</v>
      </c>
      <c r="E67" s="17" t="s">
        <v>64</v>
      </c>
      <c r="F67" s="20">
        <v>432</v>
      </c>
      <c r="G67" s="20">
        <v>171</v>
      </c>
      <c r="H67" s="20">
        <v>280</v>
      </c>
      <c r="I67" s="20">
        <v>3024</v>
      </c>
      <c r="J67" s="20">
        <v>2285</v>
      </c>
      <c r="K67" s="20">
        <v>184</v>
      </c>
      <c r="L67" s="20">
        <f>Posts_Table[[#This Row],[Likes]]+Posts_Table[[#This Row],[Shares]]+Posts_Table[[#This Row],[Comments]]</f>
        <v>883</v>
      </c>
      <c r="M67" s="66" t="s">
        <v>8</v>
      </c>
      <c r="N67" s="21" t="s">
        <v>11</v>
      </c>
      <c r="O67" s="21"/>
      <c r="P67" s="21"/>
    </row>
    <row r="68" spans="1:16" ht="14.25" customHeight="1" x14ac:dyDescent="0.3">
      <c r="A68" s="17" t="s">
        <v>142</v>
      </c>
      <c r="B68" s="18" t="s">
        <v>28</v>
      </c>
      <c r="C68" s="19">
        <v>45745</v>
      </c>
      <c r="D68" s="18" t="s">
        <v>61</v>
      </c>
      <c r="E68" s="17" t="s">
        <v>62</v>
      </c>
      <c r="F68" s="20">
        <v>4712</v>
      </c>
      <c r="G68" s="20">
        <v>568</v>
      </c>
      <c r="H68" s="20">
        <v>127</v>
      </c>
      <c r="I68" s="20">
        <v>84816</v>
      </c>
      <c r="J68" s="20">
        <v>84691</v>
      </c>
      <c r="K68" s="20">
        <v>100</v>
      </c>
      <c r="L68" s="20">
        <f>Posts_Table[[#This Row],[Likes]]+Posts_Table[[#This Row],[Shares]]+Posts_Table[[#This Row],[Comments]]</f>
        <v>5407</v>
      </c>
      <c r="M68" s="66" t="s">
        <v>17</v>
      </c>
      <c r="N68" s="21" t="s">
        <v>11</v>
      </c>
      <c r="O68" s="21"/>
      <c r="P68" s="21"/>
    </row>
    <row r="69" spans="1:16" ht="14.25" customHeight="1" x14ac:dyDescent="0.3">
      <c r="A69" s="17" t="s">
        <v>143</v>
      </c>
      <c r="B69" s="18" t="s">
        <v>27</v>
      </c>
      <c r="C69" s="19">
        <v>45634</v>
      </c>
      <c r="D69" s="18" t="s">
        <v>57</v>
      </c>
      <c r="E69" s="17" t="s">
        <v>58</v>
      </c>
      <c r="F69" s="20">
        <v>2610</v>
      </c>
      <c r="G69" s="20">
        <v>126</v>
      </c>
      <c r="H69" s="20">
        <v>288</v>
      </c>
      <c r="I69" s="20">
        <v>15660</v>
      </c>
      <c r="J69" s="20">
        <v>15145</v>
      </c>
      <c r="K69" s="20">
        <v>73</v>
      </c>
      <c r="L69" s="20">
        <f>Posts_Table[[#This Row],[Likes]]+Posts_Table[[#This Row],[Shares]]+Posts_Table[[#This Row],[Comments]]</f>
        <v>3024</v>
      </c>
      <c r="M69" s="66"/>
      <c r="N69" s="21" t="s">
        <v>11</v>
      </c>
      <c r="O69" s="21"/>
      <c r="P69" s="21"/>
    </row>
    <row r="70" spans="1:16" ht="14.25" customHeight="1" x14ac:dyDescent="0.3">
      <c r="A70" s="17" t="s">
        <v>144</v>
      </c>
      <c r="B70" s="18" t="s">
        <v>29</v>
      </c>
      <c r="C70" s="19">
        <v>45724</v>
      </c>
      <c r="D70" s="18" t="s">
        <v>52</v>
      </c>
      <c r="E70" s="17" t="s">
        <v>53</v>
      </c>
      <c r="F70" s="20">
        <v>1292</v>
      </c>
      <c r="G70" s="20">
        <v>626</v>
      </c>
      <c r="H70" s="20">
        <v>496</v>
      </c>
      <c r="I70" s="20">
        <v>25840</v>
      </c>
      <c r="J70" s="20">
        <v>24916</v>
      </c>
      <c r="K70" s="20">
        <v>149</v>
      </c>
      <c r="L70" s="20">
        <f>Posts_Table[[#This Row],[Likes]]+Posts_Table[[#This Row],[Shares]]+Posts_Table[[#This Row],[Comments]]</f>
        <v>2414</v>
      </c>
      <c r="M70" s="66" t="s">
        <v>17</v>
      </c>
      <c r="N70" s="21" t="s">
        <v>25</v>
      </c>
      <c r="O70" s="21"/>
      <c r="P70" s="21"/>
    </row>
    <row r="71" spans="1:16" ht="14.25" customHeight="1" x14ac:dyDescent="0.3">
      <c r="A71" s="17" t="s">
        <v>145</v>
      </c>
      <c r="B71" s="18" t="s">
        <v>28</v>
      </c>
      <c r="C71" s="19">
        <v>45749</v>
      </c>
      <c r="D71" s="18" t="s">
        <v>80</v>
      </c>
      <c r="E71" s="17" t="s">
        <v>81</v>
      </c>
      <c r="F71" s="20">
        <v>199</v>
      </c>
      <c r="G71" s="20">
        <v>772</v>
      </c>
      <c r="H71" s="20">
        <v>400</v>
      </c>
      <c r="I71" s="20">
        <v>3582</v>
      </c>
      <c r="J71" s="20">
        <v>2988</v>
      </c>
      <c r="K71" s="20">
        <v>43</v>
      </c>
      <c r="L71" s="20">
        <f>Posts_Table[[#This Row],[Likes]]+Posts_Table[[#This Row],[Shares]]+Posts_Table[[#This Row],[Comments]]</f>
        <v>1371</v>
      </c>
      <c r="M71" s="66"/>
      <c r="N71" s="21" t="s">
        <v>12</v>
      </c>
      <c r="O71" s="21"/>
      <c r="P71" s="21"/>
    </row>
    <row r="72" spans="1:16" ht="14.25" customHeight="1" x14ac:dyDescent="0.3">
      <c r="A72" s="17" t="s">
        <v>146</v>
      </c>
      <c r="B72" s="18" t="s">
        <v>30</v>
      </c>
      <c r="C72" s="19">
        <v>45537</v>
      </c>
      <c r="D72" s="18" t="s">
        <v>61</v>
      </c>
      <c r="E72" s="17" t="s">
        <v>76</v>
      </c>
      <c r="F72" s="20">
        <v>2551</v>
      </c>
      <c r="G72" s="20">
        <v>915</v>
      </c>
      <c r="H72" s="20">
        <v>205</v>
      </c>
      <c r="I72" s="20">
        <v>30612</v>
      </c>
      <c r="J72" s="20">
        <v>30360</v>
      </c>
      <c r="K72" s="20">
        <v>227</v>
      </c>
      <c r="L72" s="20">
        <f>Posts_Table[[#This Row],[Likes]]+Posts_Table[[#This Row],[Shares]]+Posts_Table[[#This Row],[Comments]]</f>
        <v>3671</v>
      </c>
      <c r="M72" s="66" t="s">
        <v>13</v>
      </c>
      <c r="N72" s="21" t="s">
        <v>12</v>
      </c>
      <c r="O72" s="21"/>
      <c r="P72" s="21"/>
    </row>
    <row r="73" spans="1:16" ht="14.25" customHeight="1" x14ac:dyDescent="0.3">
      <c r="A73" s="17" t="s">
        <v>147</v>
      </c>
      <c r="B73" s="18" t="s">
        <v>30</v>
      </c>
      <c r="C73" s="19">
        <v>45719</v>
      </c>
      <c r="D73" s="18" t="s">
        <v>49</v>
      </c>
      <c r="E73" s="17" t="s">
        <v>55</v>
      </c>
      <c r="F73" s="20">
        <v>296</v>
      </c>
      <c r="G73" s="20">
        <v>60</v>
      </c>
      <c r="H73" s="20">
        <v>141</v>
      </c>
      <c r="I73" s="20">
        <v>5624</v>
      </c>
      <c r="J73" s="20">
        <v>5239</v>
      </c>
      <c r="K73" s="20">
        <v>88</v>
      </c>
      <c r="L73" s="20">
        <f>Posts_Table[[#This Row],[Likes]]+Posts_Table[[#This Row],[Shares]]+Posts_Table[[#This Row],[Comments]]</f>
        <v>497</v>
      </c>
      <c r="M73" s="66" t="s">
        <v>13</v>
      </c>
      <c r="N73" s="21" t="s">
        <v>11</v>
      </c>
      <c r="O73" s="21"/>
      <c r="P73" s="21"/>
    </row>
    <row r="74" spans="1:16" ht="14.25" customHeight="1" x14ac:dyDescent="0.3">
      <c r="A74" s="17" t="s">
        <v>148</v>
      </c>
      <c r="B74" s="18" t="s">
        <v>28</v>
      </c>
      <c r="C74" s="19">
        <v>45583</v>
      </c>
      <c r="D74" s="18" t="s">
        <v>57</v>
      </c>
      <c r="E74" s="17" t="s">
        <v>78</v>
      </c>
      <c r="F74" s="20">
        <v>4126</v>
      </c>
      <c r="G74" s="20">
        <v>426</v>
      </c>
      <c r="H74" s="20">
        <v>486</v>
      </c>
      <c r="I74" s="20">
        <v>78394</v>
      </c>
      <c r="J74" s="20">
        <v>77798</v>
      </c>
      <c r="K74" s="20">
        <v>88</v>
      </c>
      <c r="L74" s="20">
        <f>Posts_Table[[#This Row],[Likes]]+Posts_Table[[#This Row],[Shares]]+Posts_Table[[#This Row],[Comments]]</f>
        <v>5038</v>
      </c>
      <c r="M74" s="66" t="s">
        <v>21</v>
      </c>
      <c r="N74" s="21" t="s">
        <v>25</v>
      </c>
      <c r="O74" s="21"/>
      <c r="P74" s="21"/>
    </row>
    <row r="75" spans="1:16" ht="14.25" customHeight="1" x14ac:dyDescent="0.3">
      <c r="A75" s="17" t="s">
        <v>149</v>
      </c>
      <c r="B75" s="18" t="s">
        <v>30</v>
      </c>
      <c r="C75" s="19">
        <v>45593</v>
      </c>
      <c r="D75" s="18" t="s">
        <v>49</v>
      </c>
      <c r="E75" s="17" t="s">
        <v>55</v>
      </c>
      <c r="F75" s="20">
        <v>1855</v>
      </c>
      <c r="G75" s="20">
        <v>200</v>
      </c>
      <c r="H75" s="20">
        <v>174</v>
      </c>
      <c r="I75" s="20">
        <v>16695</v>
      </c>
      <c r="J75" s="20">
        <v>16330</v>
      </c>
      <c r="K75" s="20">
        <v>123</v>
      </c>
      <c r="L75" s="20">
        <f>Posts_Table[[#This Row],[Likes]]+Posts_Table[[#This Row],[Shares]]+Posts_Table[[#This Row],[Comments]]</f>
        <v>2229</v>
      </c>
      <c r="M75" s="66" t="s">
        <v>17</v>
      </c>
      <c r="N75" s="21" t="s">
        <v>12</v>
      </c>
      <c r="O75" s="21"/>
      <c r="P75" s="21"/>
    </row>
    <row r="76" spans="1:16" ht="14.25" customHeight="1" x14ac:dyDescent="0.3">
      <c r="A76" s="17" t="s">
        <v>150</v>
      </c>
      <c r="B76" s="18" t="s">
        <v>27</v>
      </c>
      <c r="C76" s="19">
        <v>45505</v>
      </c>
      <c r="D76" s="18" t="s">
        <v>49</v>
      </c>
      <c r="E76" s="17" t="s">
        <v>85</v>
      </c>
      <c r="F76" s="20">
        <v>1674</v>
      </c>
      <c r="G76" s="20">
        <v>929</v>
      </c>
      <c r="H76" s="20">
        <v>37</v>
      </c>
      <c r="I76" s="20">
        <v>21762</v>
      </c>
      <c r="J76" s="20">
        <v>20998</v>
      </c>
      <c r="K76" s="20">
        <v>255</v>
      </c>
      <c r="L76" s="20">
        <f>Posts_Table[[#This Row],[Likes]]+Posts_Table[[#This Row],[Shares]]+Posts_Table[[#This Row],[Comments]]</f>
        <v>2640</v>
      </c>
      <c r="M76" s="66" t="s">
        <v>21</v>
      </c>
      <c r="N76" s="21" t="s">
        <v>12</v>
      </c>
      <c r="O76" s="21"/>
      <c r="P76" s="21"/>
    </row>
    <row r="77" spans="1:16" ht="14.25" customHeight="1" x14ac:dyDescent="0.3">
      <c r="A77" s="17" t="s">
        <v>151</v>
      </c>
      <c r="B77" s="18" t="s">
        <v>29</v>
      </c>
      <c r="C77" s="19">
        <v>45603</v>
      </c>
      <c r="D77" s="18" t="s">
        <v>57</v>
      </c>
      <c r="E77" s="17" t="s">
        <v>122</v>
      </c>
      <c r="F77" s="20">
        <v>1121</v>
      </c>
      <c r="G77" s="20">
        <v>135</v>
      </c>
      <c r="H77" s="20">
        <v>18</v>
      </c>
      <c r="I77" s="20">
        <v>15694</v>
      </c>
      <c r="J77" s="20">
        <v>14957</v>
      </c>
      <c r="K77" s="20">
        <v>99</v>
      </c>
      <c r="L77" s="20">
        <f>Posts_Table[[#This Row],[Likes]]+Posts_Table[[#This Row],[Shares]]+Posts_Table[[#This Row],[Comments]]</f>
        <v>1274</v>
      </c>
      <c r="M77" s="66" t="s">
        <v>21</v>
      </c>
      <c r="N77" s="21" t="s">
        <v>12</v>
      </c>
      <c r="O77" s="21"/>
      <c r="P77" s="21"/>
    </row>
    <row r="78" spans="1:16" ht="14.25" customHeight="1" x14ac:dyDescent="0.3">
      <c r="A78" s="17" t="s">
        <v>152</v>
      </c>
      <c r="B78" s="18" t="s">
        <v>28</v>
      </c>
      <c r="C78" s="19">
        <v>45720</v>
      </c>
      <c r="D78" s="18" t="s">
        <v>57</v>
      </c>
      <c r="E78" s="17" t="s">
        <v>78</v>
      </c>
      <c r="F78" s="20">
        <v>1249</v>
      </c>
      <c r="G78" s="20">
        <v>116</v>
      </c>
      <c r="H78" s="20">
        <v>420</v>
      </c>
      <c r="I78" s="20">
        <v>8743</v>
      </c>
      <c r="J78" s="20">
        <v>8538</v>
      </c>
      <c r="K78" s="20">
        <v>63</v>
      </c>
      <c r="L78" s="20">
        <f>Posts_Table[[#This Row],[Likes]]+Posts_Table[[#This Row],[Shares]]+Posts_Table[[#This Row],[Comments]]</f>
        <v>1785</v>
      </c>
      <c r="M78" s="66"/>
      <c r="N78" s="21" t="s">
        <v>12</v>
      </c>
      <c r="O78" s="21"/>
      <c r="P78" s="21"/>
    </row>
    <row r="79" spans="1:16" ht="14.25" customHeight="1" x14ac:dyDescent="0.3">
      <c r="A79" s="17" t="s">
        <v>153</v>
      </c>
      <c r="B79" s="18" t="s">
        <v>29</v>
      </c>
      <c r="C79" s="19">
        <v>45460</v>
      </c>
      <c r="D79" s="18" t="s">
        <v>66</v>
      </c>
      <c r="E79" s="17" t="s">
        <v>112</v>
      </c>
      <c r="F79" s="20">
        <v>954</v>
      </c>
      <c r="G79" s="20">
        <v>324</v>
      </c>
      <c r="H79" s="20">
        <v>288</v>
      </c>
      <c r="I79" s="20">
        <v>19080</v>
      </c>
      <c r="J79" s="20">
        <v>18859</v>
      </c>
      <c r="K79" s="20">
        <v>21</v>
      </c>
      <c r="L79" s="20">
        <f>Posts_Table[[#This Row],[Likes]]+Posts_Table[[#This Row],[Shares]]+Posts_Table[[#This Row],[Comments]]</f>
        <v>1566</v>
      </c>
      <c r="M79" s="66" t="s">
        <v>21</v>
      </c>
      <c r="N79" s="21" t="s">
        <v>25</v>
      </c>
      <c r="O79" s="21"/>
      <c r="P79" s="21"/>
    </row>
    <row r="80" spans="1:16" ht="14.25" customHeight="1" x14ac:dyDescent="0.3">
      <c r="A80" s="17" t="s">
        <v>154</v>
      </c>
      <c r="B80" s="18" t="s">
        <v>27</v>
      </c>
      <c r="C80" s="19">
        <v>45574</v>
      </c>
      <c r="D80" s="18" t="s">
        <v>61</v>
      </c>
      <c r="E80" s="17" t="s">
        <v>89</v>
      </c>
      <c r="F80" s="20">
        <v>3068</v>
      </c>
      <c r="G80" s="20">
        <v>137</v>
      </c>
      <c r="H80" s="20">
        <v>329</v>
      </c>
      <c r="I80" s="20">
        <v>39884</v>
      </c>
      <c r="J80" s="20">
        <v>39404</v>
      </c>
      <c r="K80" s="20">
        <v>266</v>
      </c>
      <c r="L80" s="20">
        <f>Posts_Table[[#This Row],[Likes]]+Posts_Table[[#This Row],[Shares]]+Posts_Table[[#This Row],[Comments]]</f>
        <v>3534</v>
      </c>
      <c r="M80" s="66" t="s">
        <v>13</v>
      </c>
      <c r="N80" s="21" t="s">
        <v>11</v>
      </c>
      <c r="O80" s="21"/>
      <c r="P80" s="21"/>
    </row>
    <row r="81" spans="1:16" ht="14.25" customHeight="1" x14ac:dyDescent="0.3">
      <c r="A81" s="17" t="s">
        <v>155</v>
      </c>
      <c r="B81" s="18" t="s">
        <v>27</v>
      </c>
      <c r="C81" s="19">
        <v>45456</v>
      </c>
      <c r="D81" s="18" t="s">
        <v>57</v>
      </c>
      <c r="E81" s="17" t="s">
        <v>58</v>
      </c>
      <c r="F81" s="20">
        <v>2103</v>
      </c>
      <c r="G81" s="20">
        <v>892</v>
      </c>
      <c r="H81" s="20">
        <v>103</v>
      </c>
      <c r="I81" s="20">
        <v>39957</v>
      </c>
      <c r="J81" s="20">
        <v>39466</v>
      </c>
      <c r="K81" s="20">
        <v>28</v>
      </c>
      <c r="L81" s="20">
        <f>Posts_Table[[#This Row],[Likes]]+Posts_Table[[#This Row],[Shares]]+Posts_Table[[#This Row],[Comments]]</f>
        <v>3098</v>
      </c>
      <c r="M81" s="66"/>
      <c r="N81" s="21" t="s">
        <v>25</v>
      </c>
      <c r="O81" s="21"/>
      <c r="P81" s="21"/>
    </row>
    <row r="82" spans="1:16" ht="14.25" customHeight="1" x14ac:dyDescent="0.3">
      <c r="A82" s="17" t="s">
        <v>156</v>
      </c>
      <c r="B82" s="18" t="s">
        <v>27</v>
      </c>
      <c r="C82" s="19">
        <v>45584</v>
      </c>
      <c r="D82" s="18" t="s">
        <v>57</v>
      </c>
      <c r="E82" s="17" t="s">
        <v>58</v>
      </c>
      <c r="F82" s="20">
        <v>1816</v>
      </c>
      <c r="G82" s="20">
        <v>29</v>
      </c>
      <c r="H82" s="20">
        <v>41</v>
      </c>
      <c r="I82" s="20">
        <v>19976</v>
      </c>
      <c r="J82" s="20">
        <v>19262</v>
      </c>
      <c r="K82" s="20">
        <v>283</v>
      </c>
      <c r="L82" s="20">
        <f>Posts_Table[[#This Row],[Likes]]+Posts_Table[[#This Row],[Shares]]+Posts_Table[[#This Row],[Comments]]</f>
        <v>1886</v>
      </c>
      <c r="M82" s="66" t="s">
        <v>17</v>
      </c>
      <c r="N82" s="21" t="s">
        <v>12</v>
      </c>
      <c r="O82" s="21"/>
      <c r="P82" s="21"/>
    </row>
    <row r="83" spans="1:16" ht="14.25" customHeight="1" x14ac:dyDescent="0.3">
      <c r="A83" s="17" t="s">
        <v>157</v>
      </c>
      <c r="B83" s="18" t="s">
        <v>27</v>
      </c>
      <c r="C83" s="19">
        <v>45497</v>
      </c>
      <c r="D83" s="18" t="s">
        <v>66</v>
      </c>
      <c r="E83" s="17" t="s">
        <v>158</v>
      </c>
      <c r="F83" s="20">
        <v>725</v>
      </c>
      <c r="G83" s="20">
        <v>88</v>
      </c>
      <c r="H83" s="20">
        <v>428</v>
      </c>
      <c r="I83" s="20">
        <v>14500</v>
      </c>
      <c r="J83" s="20">
        <v>13637</v>
      </c>
      <c r="K83" s="20">
        <v>200</v>
      </c>
      <c r="L83" s="20">
        <f>Posts_Table[[#This Row],[Likes]]+Posts_Table[[#This Row],[Shares]]+Posts_Table[[#This Row],[Comments]]</f>
        <v>1241</v>
      </c>
      <c r="M83" s="66" t="s">
        <v>17</v>
      </c>
      <c r="N83" s="21" t="s">
        <v>25</v>
      </c>
      <c r="O83" s="21" t="s">
        <v>12</v>
      </c>
      <c r="P83" s="21" t="s">
        <v>16</v>
      </c>
    </row>
    <row r="84" spans="1:16" ht="14.25" customHeight="1" x14ac:dyDescent="0.3">
      <c r="A84" s="17" t="s">
        <v>159</v>
      </c>
      <c r="B84" s="18" t="s">
        <v>30</v>
      </c>
      <c r="C84" s="19">
        <v>45580</v>
      </c>
      <c r="D84" s="18" t="s">
        <v>80</v>
      </c>
      <c r="E84" s="17" t="s">
        <v>160</v>
      </c>
      <c r="F84" s="20">
        <v>1094</v>
      </c>
      <c r="G84" s="20">
        <v>472</v>
      </c>
      <c r="H84" s="20">
        <v>21</v>
      </c>
      <c r="I84" s="20">
        <v>9846</v>
      </c>
      <c r="J84" s="20">
        <v>9609</v>
      </c>
      <c r="K84" s="20">
        <v>112</v>
      </c>
      <c r="L84" s="20">
        <f>Posts_Table[[#This Row],[Likes]]+Posts_Table[[#This Row],[Shares]]+Posts_Table[[#This Row],[Comments]]</f>
        <v>1587</v>
      </c>
      <c r="M84" s="66"/>
      <c r="N84" s="21" t="s">
        <v>11</v>
      </c>
      <c r="O84" s="21"/>
      <c r="P84" s="21"/>
    </row>
    <row r="85" spans="1:16" ht="14.25" customHeight="1" x14ac:dyDescent="0.3">
      <c r="A85" s="17" t="s">
        <v>161</v>
      </c>
      <c r="B85" s="18" t="s">
        <v>28</v>
      </c>
      <c r="C85" s="19">
        <v>45635</v>
      </c>
      <c r="D85" s="18" t="s">
        <v>66</v>
      </c>
      <c r="E85" s="17" t="s">
        <v>71</v>
      </c>
      <c r="F85" s="20">
        <v>1841</v>
      </c>
      <c r="G85" s="20">
        <v>851</v>
      </c>
      <c r="H85" s="20">
        <v>342</v>
      </c>
      <c r="I85" s="20">
        <v>34979</v>
      </c>
      <c r="J85" s="20">
        <v>34154</v>
      </c>
      <c r="K85" s="20">
        <v>255</v>
      </c>
      <c r="L85" s="20">
        <f>Posts_Table[[#This Row],[Likes]]+Posts_Table[[#This Row],[Shares]]+Posts_Table[[#This Row],[Comments]]</f>
        <v>3034</v>
      </c>
      <c r="M85" s="66" t="s">
        <v>21</v>
      </c>
      <c r="N85" s="21" t="s">
        <v>25</v>
      </c>
      <c r="O85" s="21"/>
      <c r="P85" s="21"/>
    </row>
    <row r="86" spans="1:16" ht="14.25" customHeight="1" x14ac:dyDescent="0.3">
      <c r="A86" s="17" t="s">
        <v>162</v>
      </c>
      <c r="B86" s="18" t="s">
        <v>27</v>
      </c>
      <c r="C86" s="19">
        <v>45766</v>
      </c>
      <c r="D86" s="18" t="s">
        <v>66</v>
      </c>
      <c r="E86" s="17" t="s">
        <v>158</v>
      </c>
      <c r="F86" s="20">
        <v>4177</v>
      </c>
      <c r="G86" s="20">
        <v>569</v>
      </c>
      <c r="H86" s="20">
        <v>55</v>
      </c>
      <c r="I86" s="20">
        <v>25062</v>
      </c>
      <c r="J86" s="20">
        <v>24847</v>
      </c>
      <c r="K86" s="20">
        <v>230</v>
      </c>
      <c r="L86" s="20">
        <f>Posts_Table[[#This Row],[Likes]]+Posts_Table[[#This Row],[Shares]]+Posts_Table[[#This Row],[Comments]]</f>
        <v>4801</v>
      </c>
      <c r="M86" s="66" t="s">
        <v>8</v>
      </c>
      <c r="N86" s="21" t="s">
        <v>25</v>
      </c>
      <c r="O86" s="21"/>
      <c r="P86" s="21"/>
    </row>
    <row r="87" spans="1:16" ht="14.25" customHeight="1" x14ac:dyDescent="0.3">
      <c r="A87" s="17" t="s">
        <v>163</v>
      </c>
      <c r="B87" s="18" t="s">
        <v>30</v>
      </c>
      <c r="C87" s="19">
        <v>45684</v>
      </c>
      <c r="D87" s="18" t="s">
        <v>52</v>
      </c>
      <c r="E87" s="17" t="s">
        <v>97</v>
      </c>
      <c r="F87" s="20">
        <v>3428</v>
      </c>
      <c r="G87" s="20">
        <v>305</v>
      </c>
      <c r="H87" s="20">
        <v>85</v>
      </c>
      <c r="I87" s="20">
        <v>58276</v>
      </c>
      <c r="J87" s="20">
        <v>58052</v>
      </c>
      <c r="K87" s="20">
        <v>242</v>
      </c>
      <c r="L87" s="20">
        <f>Posts_Table[[#This Row],[Likes]]+Posts_Table[[#This Row],[Shares]]+Posts_Table[[#This Row],[Comments]]</f>
        <v>3818</v>
      </c>
      <c r="M87" s="66" t="s">
        <v>21</v>
      </c>
      <c r="N87" s="21" t="s">
        <v>11</v>
      </c>
      <c r="O87" s="21" t="s">
        <v>24</v>
      </c>
      <c r="P87" s="21"/>
    </row>
    <row r="88" spans="1:16" ht="14.25" customHeight="1" x14ac:dyDescent="0.3">
      <c r="A88" s="17" t="s">
        <v>164</v>
      </c>
      <c r="B88" s="18" t="s">
        <v>29</v>
      </c>
      <c r="C88" s="19">
        <v>45449</v>
      </c>
      <c r="D88" s="18" t="s">
        <v>80</v>
      </c>
      <c r="E88" s="17" t="s">
        <v>119</v>
      </c>
      <c r="F88" s="20">
        <v>1436</v>
      </c>
      <c r="G88" s="20">
        <v>765</v>
      </c>
      <c r="H88" s="20">
        <v>496</v>
      </c>
      <c r="I88" s="20">
        <v>12924</v>
      </c>
      <c r="J88" s="20">
        <v>12701</v>
      </c>
      <c r="K88" s="20">
        <v>197</v>
      </c>
      <c r="L88" s="20">
        <f>Posts_Table[[#This Row],[Likes]]+Posts_Table[[#This Row],[Shares]]+Posts_Table[[#This Row],[Comments]]</f>
        <v>2697</v>
      </c>
      <c r="M88" s="66" t="s">
        <v>17</v>
      </c>
      <c r="N88" s="21" t="s">
        <v>25</v>
      </c>
      <c r="O88" s="21"/>
      <c r="P88" s="21"/>
    </row>
    <row r="89" spans="1:16" ht="14.25" customHeight="1" x14ac:dyDescent="0.3">
      <c r="A89" s="17" t="s">
        <v>165</v>
      </c>
      <c r="B89" s="18" t="s">
        <v>28</v>
      </c>
      <c r="C89" s="19">
        <v>45480</v>
      </c>
      <c r="D89" s="18" t="s">
        <v>57</v>
      </c>
      <c r="E89" s="17" t="s">
        <v>78</v>
      </c>
      <c r="F89" s="20">
        <v>302</v>
      </c>
      <c r="G89" s="20">
        <v>47</v>
      </c>
      <c r="H89" s="20">
        <v>430</v>
      </c>
      <c r="I89" s="20">
        <v>5738</v>
      </c>
      <c r="J89" s="20">
        <v>4890</v>
      </c>
      <c r="K89" s="20">
        <v>25</v>
      </c>
      <c r="L89" s="20">
        <f>Posts_Table[[#This Row],[Likes]]+Posts_Table[[#This Row],[Shares]]+Posts_Table[[#This Row],[Comments]]</f>
        <v>779</v>
      </c>
      <c r="M89" s="66" t="s">
        <v>21</v>
      </c>
      <c r="N89" s="21" t="s">
        <v>12</v>
      </c>
      <c r="O89" s="21"/>
      <c r="P89" s="21"/>
    </row>
    <row r="90" spans="1:16" ht="14.25" customHeight="1" x14ac:dyDescent="0.3">
      <c r="A90" s="17" t="s">
        <v>166</v>
      </c>
      <c r="B90" s="18" t="s">
        <v>29</v>
      </c>
      <c r="C90" s="19">
        <v>45667</v>
      </c>
      <c r="D90" s="18" t="s">
        <v>66</v>
      </c>
      <c r="E90" s="17" t="s">
        <v>112</v>
      </c>
      <c r="F90" s="20">
        <v>2214</v>
      </c>
      <c r="G90" s="20">
        <v>249</v>
      </c>
      <c r="H90" s="20">
        <v>152</v>
      </c>
      <c r="I90" s="20">
        <v>15498</v>
      </c>
      <c r="J90" s="20">
        <v>14800</v>
      </c>
      <c r="K90" s="20">
        <v>180</v>
      </c>
      <c r="L90" s="20">
        <f>Posts_Table[[#This Row],[Likes]]+Posts_Table[[#This Row],[Shares]]+Posts_Table[[#This Row],[Comments]]</f>
        <v>2615</v>
      </c>
      <c r="M90" s="66"/>
      <c r="N90" s="21" t="s">
        <v>11</v>
      </c>
      <c r="O90" s="21"/>
      <c r="P90" s="21"/>
    </row>
    <row r="91" spans="1:16" ht="14.25" customHeight="1" x14ac:dyDescent="0.3">
      <c r="A91" s="17" t="s">
        <v>167</v>
      </c>
      <c r="B91" s="18" t="s">
        <v>27</v>
      </c>
      <c r="C91" s="19">
        <v>45446</v>
      </c>
      <c r="D91" s="18" t="s">
        <v>66</v>
      </c>
      <c r="E91" s="17" t="s">
        <v>158</v>
      </c>
      <c r="F91" s="20">
        <v>3861</v>
      </c>
      <c r="G91" s="20">
        <v>960</v>
      </c>
      <c r="H91" s="20">
        <v>101</v>
      </c>
      <c r="I91" s="20">
        <v>69498</v>
      </c>
      <c r="J91" s="20">
        <v>68817</v>
      </c>
      <c r="K91" s="20">
        <v>297</v>
      </c>
      <c r="L91" s="20">
        <f>Posts_Table[[#This Row],[Likes]]+Posts_Table[[#This Row],[Shares]]+Posts_Table[[#This Row],[Comments]]</f>
        <v>4922</v>
      </c>
      <c r="M91" s="66" t="s">
        <v>21</v>
      </c>
      <c r="N91" s="21" t="s">
        <v>12</v>
      </c>
      <c r="O91" s="21"/>
      <c r="P91" s="21"/>
    </row>
    <row r="92" spans="1:16" ht="14.25" customHeight="1" x14ac:dyDescent="0.3">
      <c r="A92" s="17" t="s">
        <v>168</v>
      </c>
      <c r="B92" s="18" t="s">
        <v>28</v>
      </c>
      <c r="C92" s="19">
        <v>45740</v>
      </c>
      <c r="D92" s="18" t="s">
        <v>66</v>
      </c>
      <c r="E92" s="17" t="s">
        <v>71</v>
      </c>
      <c r="F92" s="20">
        <v>1263</v>
      </c>
      <c r="G92" s="20">
        <v>397</v>
      </c>
      <c r="H92" s="20">
        <v>357</v>
      </c>
      <c r="I92" s="20">
        <v>25260</v>
      </c>
      <c r="J92" s="20">
        <v>24615</v>
      </c>
      <c r="K92" s="20">
        <v>137</v>
      </c>
      <c r="L92" s="20">
        <f>Posts_Table[[#This Row],[Likes]]+Posts_Table[[#This Row],[Shares]]+Posts_Table[[#This Row],[Comments]]</f>
        <v>2017</v>
      </c>
      <c r="M92" s="66" t="s">
        <v>21</v>
      </c>
      <c r="N92" s="21" t="s">
        <v>11</v>
      </c>
      <c r="O92" s="21"/>
      <c r="P92" s="21"/>
    </row>
    <row r="93" spans="1:16" ht="14.25" customHeight="1" x14ac:dyDescent="0.3">
      <c r="A93" s="17" t="s">
        <v>169</v>
      </c>
      <c r="B93" s="18" t="s">
        <v>29</v>
      </c>
      <c r="C93" s="19">
        <v>45586</v>
      </c>
      <c r="D93" s="18" t="s">
        <v>57</v>
      </c>
      <c r="E93" s="17" t="s">
        <v>122</v>
      </c>
      <c r="F93" s="20">
        <v>3801</v>
      </c>
      <c r="G93" s="20">
        <v>967</v>
      </c>
      <c r="H93" s="20">
        <v>401</v>
      </c>
      <c r="I93" s="20">
        <v>38010</v>
      </c>
      <c r="J93" s="20">
        <v>37625</v>
      </c>
      <c r="K93" s="20">
        <v>236</v>
      </c>
      <c r="L93" s="20">
        <f>Posts_Table[[#This Row],[Likes]]+Posts_Table[[#This Row],[Shares]]+Posts_Table[[#This Row],[Comments]]</f>
        <v>5169</v>
      </c>
      <c r="M93" s="66" t="s">
        <v>17</v>
      </c>
      <c r="N93" s="21" t="s">
        <v>25</v>
      </c>
      <c r="O93" s="21"/>
      <c r="P93" s="21"/>
    </row>
    <row r="94" spans="1:16" ht="14.25" customHeight="1" x14ac:dyDescent="0.3">
      <c r="A94" s="17" t="s">
        <v>170</v>
      </c>
      <c r="B94" s="18" t="s">
        <v>27</v>
      </c>
      <c r="C94" s="19">
        <v>45637</v>
      </c>
      <c r="D94" s="18" t="s">
        <v>80</v>
      </c>
      <c r="E94" s="17" t="s">
        <v>87</v>
      </c>
      <c r="F94" s="20">
        <v>1431</v>
      </c>
      <c r="G94" s="20">
        <v>951</v>
      </c>
      <c r="H94" s="20">
        <v>26</v>
      </c>
      <c r="I94" s="20">
        <v>8586</v>
      </c>
      <c r="J94" s="20">
        <v>8396</v>
      </c>
      <c r="K94" s="20">
        <v>150</v>
      </c>
      <c r="L94" s="20">
        <f>Posts_Table[[#This Row],[Likes]]+Posts_Table[[#This Row],[Shares]]+Posts_Table[[#This Row],[Comments]]</f>
        <v>2408</v>
      </c>
      <c r="M94" s="66" t="s">
        <v>17</v>
      </c>
      <c r="N94" s="21" t="s">
        <v>11</v>
      </c>
      <c r="O94" s="21"/>
      <c r="P94" s="21"/>
    </row>
    <row r="95" spans="1:16" ht="14.25" customHeight="1" x14ac:dyDescent="0.3">
      <c r="A95" s="17" t="s">
        <v>171</v>
      </c>
      <c r="B95" s="18" t="s">
        <v>27</v>
      </c>
      <c r="C95" s="19">
        <v>45603</v>
      </c>
      <c r="D95" s="18" t="s">
        <v>66</v>
      </c>
      <c r="E95" s="17" t="s">
        <v>158</v>
      </c>
      <c r="F95" s="20">
        <v>2647</v>
      </c>
      <c r="G95" s="20">
        <v>304</v>
      </c>
      <c r="H95" s="20">
        <v>170</v>
      </c>
      <c r="I95" s="20">
        <v>18529</v>
      </c>
      <c r="J95" s="20">
        <v>17841</v>
      </c>
      <c r="K95" s="20">
        <v>46</v>
      </c>
      <c r="L95" s="20">
        <f>Posts_Table[[#This Row],[Likes]]+Posts_Table[[#This Row],[Shares]]+Posts_Table[[#This Row],[Comments]]</f>
        <v>3121</v>
      </c>
      <c r="M95" s="66" t="s">
        <v>17</v>
      </c>
      <c r="N95" s="21" t="s">
        <v>25</v>
      </c>
      <c r="O95" s="21"/>
      <c r="P95" s="21"/>
    </row>
    <row r="96" spans="1:16" ht="14.25" customHeight="1" x14ac:dyDescent="0.3">
      <c r="A96" s="17" t="s">
        <v>172</v>
      </c>
      <c r="B96" s="18" t="s">
        <v>27</v>
      </c>
      <c r="C96" s="19">
        <v>45604</v>
      </c>
      <c r="D96" s="18" t="s">
        <v>52</v>
      </c>
      <c r="E96" s="17" t="s">
        <v>102</v>
      </c>
      <c r="F96" s="20">
        <v>3182</v>
      </c>
      <c r="G96" s="20">
        <v>559</v>
      </c>
      <c r="H96" s="20">
        <v>160</v>
      </c>
      <c r="I96" s="20">
        <v>57276</v>
      </c>
      <c r="J96" s="20">
        <v>56890</v>
      </c>
      <c r="K96" s="20">
        <v>163</v>
      </c>
      <c r="L96" s="20">
        <f>Posts_Table[[#This Row],[Likes]]+Posts_Table[[#This Row],[Shares]]+Posts_Table[[#This Row],[Comments]]</f>
        <v>3901</v>
      </c>
      <c r="M96" s="66" t="s">
        <v>21</v>
      </c>
      <c r="N96" s="21" t="s">
        <v>25</v>
      </c>
      <c r="O96" s="21"/>
      <c r="P96" s="21"/>
    </row>
    <row r="97" spans="1:16" ht="14.25" customHeight="1" x14ac:dyDescent="0.3">
      <c r="A97" s="17" t="s">
        <v>173</v>
      </c>
      <c r="B97" s="18" t="s">
        <v>29</v>
      </c>
      <c r="C97" s="19">
        <v>45545</v>
      </c>
      <c r="D97" s="18" t="s">
        <v>66</v>
      </c>
      <c r="E97" s="17" t="s">
        <v>112</v>
      </c>
      <c r="F97" s="20">
        <v>1238</v>
      </c>
      <c r="G97" s="20">
        <v>366</v>
      </c>
      <c r="H97" s="20">
        <v>444</v>
      </c>
      <c r="I97" s="20">
        <v>19808</v>
      </c>
      <c r="J97" s="20">
        <v>19334</v>
      </c>
      <c r="K97" s="20">
        <v>123</v>
      </c>
      <c r="L97" s="20">
        <f>Posts_Table[[#This Row],[Likes]]+Posts_Table[[#This Row],[Shares]]+Posts_Table[[#This Row],[Comments]]</f>
        <v>2048</v>
      </c>
      <c r="M97" s="66"/>
      <c r="N97" s="21" t="s">
        <v>25</v>
      </c>
      <c r="O97" s="21"/>
      <c r="P97" s="21"/>
    </row>
    <row r="98" spans="1:16" ht="14.25" customHeight="1" x14ac:dyDescent="0.3">
      <c r="A98" s="17" t="s">
        <v>174</v>
      </c>
      <c r="B98" s="18" t="s">
        <v>27</v>
      </c>
      <c r="C98" s="19">
        <v>45517</v>
      </c>
      <c r="D98" s="18" t="s">
        <v>66</v>
      </c>
      <c r="E98" s="17" t="s">
        <v>158</v>
      </c>
      <c r="F98" s="20">
        <v>4739</v>
      </c>
      <c r="G98" s="20">
        <v>527</v>
      </c>
      <c r="H98" s="20">
        <v>135</v>
      </c>
      <c r="I98" s="20">
        <v>61607</v>
      </c>
      <c r="J98" s="20">
        <v>61333</v>
      </c>
      <c r="K98" s="20">
        <v>36</v>
      </c>
      <c r="L98" s="20">
        <f>Posts_Table[[#This Row],[Likes]]+Posts_Table[[#This Row],[Shares]]+Posts_Table[[#This Row],[Comments]]</f>
        <v>5401</v>
      </c>
      <c r="M98" s="66" t="s">
        <v>13</v>
      </c>
      <c r="N98" s="21" t="s">
        <v>12</v>
      </c>
      <c r="O98" s="21" t="s">
        <v>16</v>
      </c>
      <c r="P98" s="21"/>
    </row>
    <row r="99" spans="1:16" ht="14.25" customHeight="1" x14ac:dyDescent="0.3">
      <c r="A99" s="17" t="s">
        <v>175</v>
      </c>
      <c r="B99" s="18" t="s">
        <v>29</v>
      </c>
      <c r="C99" s="19">
        <v>45453</v>
      </c>
      <c r="D99" s="18" t="s">
        <v>57</v>
      </c>
      <c r="E99" s="17" t="s">
        <v>122</v>
      </c>
      <c r="F99" s="20">
        <v>1575</v>
      </c>
      <c r="G99" s="20">
        <v>771</v>
      </c>
      <c r="H99" s="20">
        <v>486</v>
      </c>
      <c r="I99" s="20">
        <v>25200</v>
      </c>
      <c r="J99" s="20">
        <v>24826</v>
      </c>
      <c r="K99" s="20">
        <v>17</v>
      </c>
      <c r="L99" s="20">
        <f>Posts_Table[[#This Row],[Likes]]+Posts_Table[[#This Row],[Shares]]+Posts_Table[[#This Row],[Comments]]</f>
        <v>2832</v>
      </c>
      <c r="M99" s="66" t="s">
        <v>21</v>
      </c>
      <c r="N99" s="21" t="s">
        <v>25</v>
      </c>
      <c r="O99" s="21"/>
      <c r="P99" s="21"/>
    </row>
    <row r="100" spans="1:16" ht="14.25" customHeight="1" x14ac:dyDescent="0.3">
      <c r="A100" s="17" t="s">
        <v>176</v>
      </c>
      <c r="B100" s="18" t="s">
        <v>30</v>
      </c>
      <c r="C100" s="19">
        <v>45475</v>
      </c>
      <c r="D100" s="18" t="s">
        <v>61</v>
      </c>
      <c r="E100" s="17" t="s">
        <v>76</v>
      </c>
      <c r="F100" s="20">
        <v>4171</v>
      </c>
      <c r="G100" s="20">
        <v>548</v>
      </c>
      <c r="H100" s="20">
        <v>86</v>
      </c>
      <c r="I100" s="20">
        <v>66736</v>
      </c>
      <c r="J100" s="20">
        <v>66634</v>
      </c>
      <c r="K100" s="20">
        <v>173</v>
      </c>
      <c r="L100" s="20">
        <f>Posts_Table[[#This Row],[Likes]]+Posts_Table[[#This Row],[Shares]]+Posts_Table[[#This Row],[Comments]]</f>
        <v>4805</v>
      </c>
      <c r="M100" s="66" t="s">
        <v>17</v>
      </c>
      <c r="N100" s="21" t="s">
        <v>25</v>
      </c>
      <c r="O100" s="21"/>
      <c r="P100" s="21"/>
    </row>
    <row r="101" spans="1:16" ht="14.25" customHeight="1" x14ac:dyDescent="0.3">
      <c r="A101" s="17" t="s">
        <v>177</v>
      </c>
      <c r="B101" s="18" t="s">
        <v>30</v>
      </c>
      <c r="C101" s="19">
        <v>45698</v>
      </c>
      <c r="D101" s="18" t="s">
        <v>80</v>
      </c>
      <c r="E101" s="17" t="s">
        <v>160</v>
      </c>
      <c r="F101" s="20">
        <v>1766</v>
      </c>
      <c r="G101" s="20">
        <v>92</v>
      </c>
      <c r="H101" s="20">
        <v>424</v>
      </c>
      <c r="I101" s="20">
        <v>24724</v>
      </c>
      <c r="J101" s="20">
        <v>24333</v>
      </c>
      <c r="K101" s="20">
        <v>52</v>
      </c>
      <c r="L101" s="20">
        <f>Posts_Table[[#This Row],[Likes]]+Posts_Table[[#This Row],[Shares]]+Posts_Table[[#This Row],[Comments]]</f>
        <v>2282</v>
      </c>
      <c r="M101" s="66"/>
      <c r="N101" s="21" t="s">
        <v>11</v>
      </c>
      <c r="O101" s="21"/>
      <c r="P101" s="21"/>
    </row>
    <row r="102" spans="1:16" ht="14.25" customHeight="1" x14ac:dyDescent="0.3">
      <c r="A102" s="17" t="s">
        <v>178</v>
      </c>
      <c r="B102" s="18" t="s">
        <v>30</v>
      </c>
      <c r="C102" s="19">
        <v>45583</v>
      </c>
      <c r="D102" s="18" t="s">
        <v>80</v>
      </c>
      <c r="E102" s="17" t="s">
        <v>160</v>
      </c>
      <c r="F102" s="20">
        <v>4450</v>
      </c>
      <c r="G102" s="20">
        <v>983</v>
      </c>
      <c r="H102" s="20">
        <v>143</v>
      </c>
      <c r="I102" s="20">
        <v>75650</v>
      </c>
      <c r="J102" s="20">
        <v>75008</v>
      </c>
      <c r="K102" s="20">
        <v>12</v>
      </c>
      <c r="L102" s="20">
        <f>Posts_Table[[#This Row],[Likes]]+Posts_Table[[#This Row],[Shares]]+Posts_Table[[#This Row],[Comments]]</f>
        <v>5576</v>
      </c>
      <c r="M102" s="66" t="s">
        <v>17</v>
      </c>
      <c r="N102" s="21" t="s">
        <v>25</v>
      </c>
      <c r="O102" s="21"/>
      <c r="P102" s="21"/>
    </row>
    <row r="103" spans="1:16" ht="14.25" customHeight="1" x14ac:dyDescent="0.3">
      <c r="A103" s="17" t="s">
        <v>179</v>
      </c>
      <c r="B103" s="18" t="s">
        <v>29</v>
      </c>
      <c r="C103" s="19">
        <v>45553</v>
      </c>
      <c r="D103" s="18" t="s">
        <v>49</v>
      </c>
      <c r="E103" s="17" t="s">
        <v>50</v>
      </c>
      <c r="F103" s="20">
        <v>1000</v>
      </c>
      <c r="G103" s="20">
        <v>978</v>
      </c>
      <c r="H103" s="20">
        <v>162</v>
      </c>
      <c r="I103" s="20">
        <v>6000</v>
      </c>
      <c r="J103" s="20">
        <v>5221</v>
      </c>
      <c r="K103" s="20">
        <v>223</v>
      </c>
      <c r="L103" s="20">
        <f>Posts_Table[[#This Row],[Likes]]+Posts_Table[[#This Row],[Shares]]+Posts_Table[[#This Row],[Comments]]</f>
        <v>2140</v>
      </c>
      <c r="M103" s="66" t="s">
        <v>13</v>
      </c>
      <c r="N103" s="21" t="s">
        <v>11</v>
      </c>
      <c r="O103" s="21"/>
      <c r="P103" s="21"/>
    </row>
    <row r="104" spans="1:16" ht="14.25" customHeight="1" x14ac:dyDescent="0.3">
      <c r="A104" s="17" t="s">
        <v>180</v>
      </c>
      <c r="B104" s="18" t="s">
        <v>28</v>
      </c>
      <c r="C104" s="19">
        <v>45454</v>
      </c>
      <c r="D104" s="18" t="s">
        <v>66</v>
      </c>
      <c r="E104" s="17" t="s">
        <v>71</v>
      </c>
      <c r="F104" s="20">
        <v>3689</v>
      </c>
      <c r="G104" s="20">
        <v>48</v>
      </c>
      <c r="H104" s="20">
        <v>306</v>
      </c>
      <c r="I104" s="20">
        <v>40579</v>
      </c>
      <c r="J104" s="20">
        <v>39588</v>
      </c>
      <c r="K104" s="20">
        <v>212</v>
      </c>
      <c r="L104" s="20">
        <f>Posts_Table[[#This Row],[Likes]]+Posts_Table[[#This Row],[Shares]]+Posts_Table[[#This Row],[Comments]]</f>
        <v>4043</v>
      </c>
      <c r="M104" s="66" t="s">
        <v>13</v>
      </c>
      <c r="N104" s="21" t="s">
        <v>11</v>
      </c>
      <c r="O104" s="21"/>
      <c r="P104" s="21"/>
    </row>
    <row r="105" spans="1:16" ht="14.25" customHeight="1" x14ac:dyDescent="0.3">
      <c r="A105" s="17" t="s">
        <v>181</v>
      </c>
      <c r="B105" s="18" t="s">
        <v>30</v>
      </c>
      <c r="C105" s="19">
        <v>45739</v>
      </c>
      <c r="D105" s="18" t="s">
        <v>57</v>
      </c>
      <c r="E105" s="17" t="s">
        <v>125</v>
      </c>
      <c r="F105" s="20">
        <v>3655</v>
      </c>
      <c r="G105" s="20">
        <v>568</v>
      </c>
      <c r="H105" s="20">
        <v>286</v>
      </c>
      <c r="I105" s="20">
        <v>32895</v>
      </c>
      <c r="J105" s="20">
        <v>32015</v>
      </c>
      <c r="K105" s="20">
        <v>199</v>
      </c>
      <c r="L105" s="20">
        <f>Posts_Table[[#This Row],[Likes]]+Posts_Table[[#This Row],[Shares]]+Posts_Table[[#This Row],[Comments]]</f>
        <v>4509</v>
      </c>
      <c r="M105" s="66" t="s">
        <v>17</v>
      </c>
      <c r="N105" s="21" t="s">
        <v>12</v>
      </c>
      <c r="O105" s="21"/>
      <c r="P105" s="21"/>
    </row>
    <row r="106" spans="1:16" ht="14.25" customHeight="1" x14ac:dyDescent="0.3">
      <c r="A106" s="17" t="s">
        <v>182</v>
      </c>
      <c r="B106" s="18" t="s">
        <v>27</v>
      </c>
      <c r="C106" s="19">
        <v>45457</v>
      </c>
      <c r="D106" s="18" t="s">
        <v>61</v>
      </c>
      <c r="E106" s="17" t="s">
        <v>89</v>
      </c>
      <c r="F106" s="20">
        <v>498</v>
      </c>
      <c r="G106" s="20">
        <v>38</v>
      </c>
      <c r="H106" s="20">
        <v>42</v>
      </c>
      <c r="I106" s="20">
        <v>4482</v>
      </c>
      <c r="J106" s="20">
        <v>3647</v>
      </c>
      <c r="K106" s="20">
        <v>32</v>
      </c>
      <c r="L106" s="20">
        <f>Posts_Table[[#This Row],[Likes]]+Posts_Table[[#This Row],[Shares]]+Posts_Table[[#This Row],[Comments]]</f>
        <v>578</v>
      </c>
      <c r="M106" s="66" t="s">
        <v>8</v>
      </c>
      <c r="N106" s="21" t="s">
        <v>25</v>
      </c>
      <c r="O106" s="21"/>
      <c r="P106" s="21"/>
    </row>
    <row r="107" spans="1:16" ht="14.25" customHeight="1" x14ac:dyDescent="0.3">
      <c r="A107" s="17" t="s">
        <v>183</v>
      </c>
      <c r="B107" s="18" t="s">
        <v>27</v>
      </c>
      <c r="C107" s="19">
        <v>45692</v>
      </c>
      <c r="D107" s="18" t="s">
        <v>66</v>
      </c>
      <c r="E107" s="17" t="s">
        <v>158</v>
      </c>
      <c r="F107" s="20">
        <v>4619</v>
      </c>
      <c r="G107" s="20">
        <v>821</v>
      </c>
      <c r="H107" s="20">
        <v>499</v>
      </c>
      <c r="I107" s="20">
        <v>69285</v>
      </c>
      <c r="J107" s="20">
        <v>69141</v>
      </c>
      <c r="K107" s="20">
        <v>298</v>
      </c>
      <c r="L107" s="20">
        <f>Posts_Table[[#This Row],[Likes]]+Posts_Table[[#This Row],[Shares]]+Posts_Table[[#This Row],[Comments]]</f>
        <v>5939</v>
      </c>
      <c r="M107" s="66" t="s">
        <v>21</v>
      </c>
      <c r="N107" s="21" t="s">
        <v>12</v>
      </c>
      <c r="O107" s="21"/>
      <c r="P107" s="21"/>
    </row>
    <row r="108" spans="1:16" ht="14.25" customHeight="1" x14ac:dyDescent="0.3">
      <c r="A108" s="17" t="s">
        <v>184</v>
      </c>
      <c r="B108" s="18" t="s">
        <v>30</v>
      </c>
      <c r="C108" s="19">
        <v>45464</v>
      </c>
      <c r="D108" s="18" t="s">
        <v>66</v>
      </c>
      <c r="E108" s="17" t="s">
        <v>67</v>
      </c>
      <c r="F108" s="20">
        <v>4832</v>
      </c>
      <c r="G108" s="20">
        <v>893</v>
      </c>
      <c r="H108" s="20">
        <v>10</v>
      </c>
      <c r="I108" s="20">
        <v>91808</v>
      </c>
      <c r="J108" s="20">
        <v>91296</v>
      </c>
      <c r="K108" s="20">
        <v>182</v>
      </c>
      <c r="L108" s="20">
        <f>Posts_Table[[#This Row],[Likes]]+Posts_Table[[#This Row],[Shares]]+Posts_Table[[#This Row],[Comments]]</f>
        <v>5735</v>
      </c>
      <c r="M108" s="66"/>
      <c r="N108" s="21" t="s">
        <v>12</v>
      </c>
      <c r="O108" s="21"/>
      <c r="P108" s="21"/>
    </row>
    <row r="109" spans="1:16" ht="14.25" customHeight="1" x14ac:dyDescent="0.3">
      <c r="A109" s="17" t="s">
        <v>185</v>
      </c>
      <c r="B109" s="18" t="s">
        <v>29</v>
      </c>
      <c r="C109" s="19">
        <v>45741</v>
      </c>
      <c r="D109" s="18" t="s">
        <v>80</v>
      </c>
      <c r="E109" s="17" t="s">
        <v>119</v>
      </c>
      <c r="F109" s="20">
        <v>4050</v>
      </c>
      <c r="G109" s="20">
        <v>871</v>
      </c>
      <c r="H109" s="20">
        <v>347</v>
      </c>
      <c r="I109" s="20">
        <v>52650</v>
      </c>
      <c r="J109" s="20">
        <v>51755</v>
      </c>
      <c r="K109" s="20">
        <v>209</v>
      </c>
      <c r="L109" s="20">
        <f>Posts_Table[[#This Row],[Likes]]+Posts_Table[[#This Row],[Shares]]+Posts_Table[[#This Row],[Comments]]</f>
        <v>5268</v>
      </c>
      <c r="M109" s="66" t="s">
        <v>13</v>
      </c>
      <c r="N109" s="21" t="s">
        <v>12</v>
      </c>
      <c r="O109" s="21"/>
      <c r="P109" s="21"/>
    </row>
    <row r="110" spans="1:16" ht="14.25" customHeight="1" x14ac:dyDescent="0.3">
      <c r="A110" s="17" t="s">
        <v>186</v>
      </c>
      <c r="B110" s="18" t="s">
        <v>29</v>
      </c>
      <c r="C110" s="19">
        <v>45512</v>
      </c>
      <c r="D110" s="18" t="s">
        <v>57</v>
      </c>
      <c r="E110" s="17" t="s">
        <v>122</v>
      </c>
      <c r="F110" s="20">
        <v>3649</v>
      </c>
      <c r="G110" s="20">
        <v>215</v>
      </c>
      <c r="H110" s="20">
        <v>413</v>
      </c>
      <c r="I110" s="20">
        <v>25543</v>
      </c>
      <c r="J110" s="20">
        <v>24963</v>
      </c>
      <c r="K110" s="20">
        <v>167</v>
      </c>
      <c r="L110" s="20">
        <f>Posts_Table[[#This Row],[Likes]]+Posts_Table[[#This Row],[Shares]]+Posts_Table[[#This Row],[Comments]]</f>
        <v>4277</v>
      </c>
      <c r="M110" s="66" t="s">
        <v>17</v>
      </c>
      <c r="N110" s="21" t="s">
        <v>25</v>
      </c>
      <c r="O110" s="21"/>
      <c r="P110" s="21"/>
    </row>
    <row r="111" spans="1:16" ht="14.25" customHeight="1" x14ac:dyDescent="0.3">
      <c r="A111" s="17" t="s">
        <v>187</v>
      </c>
      <c r="B111" s="18" t="s">
        <v>27</v>
      </c>
      <c r="C111" s="19">
        <v>45502</v>
      </c>
      <c r="D111" s="18" t="s">
        <v>49</v>
      </c>
      <c r="E111" s="17" t="s">
        <v>85</v>
      </c>
      <c r="F111" s="20">
        <v>3523</v>
      </c>
      <c r="G111" s="20">
        <v>753</v>
      </c>
      <c r="H111" s="20">
        <v>482</v>
      </c>
      <c r="I111" s="20">
        <v>38753</v>
      </c>
      <c r="J111" s="20">
        <v>38579</v>
      </c>
      <c r="K111" s="20">
        <v>270</v>
      </c>
      <c r="L111" s="20">
        <f>Posts_Table[[#This Row],[Likes]]+Posts_Table[[#This Row],[Shares]]+Posts_Table[[#This Row],[Comments]]</f>
        <v>4758</v>
      </c>
      <c r="M111" s="66" t="s">
        <v>13</v>
      </c>
      <c r="N111" s="21" t="s">
        <v>11</v>
      </c>
      <c r="O111" s="21"/>
      <c r="P111" s="21"/>
    </row>
    <row r="112" spans="1:16" ht="14.25" customHeight="1" x14ac:dyDescent="0.3">
      <c r="A112" s="17" t="s">
        <v>188</v>
      </c>
      <c r="B112" s="18" t="s">
        <v>30</v>
      </c>
      <c r="C112" s="19">
        <v>45619</v>
      </c>
      <c r="D112" s="18" t="s">
        <v>66</v>
      </c>
      <c r="E112" s="17" t="s">
        <v>67</v>
      </c>
      <c r="F112" s="20">
        <v>2719</v>
      </c>
      <c r="G112" s="20">
        <v>17</v>
      </c>
      <c r="H112" s="20">
        <v>285</v>
      </c>
      <c r="I112" s="20">
        <v>40785</v>
      </c>
      <c r="J112" s="20">
        <v>40281</v>
      </c>
      <c r="K112" s="20">
        <v>40</v>
      </c>
      <c r="L112" s="20">
        <f>Posts_Table[[#This Row],[Likes]]+Posts_Table[[#This Row],[Shares]]+Posts_Table[[#This Row],[Comments]]</f>
        <v>3021</v>
      </c>
      <c r="M112" s="66" t="s">
        <v>13</v>
      </c>
      <c r="N112" s="21" t="s">
        <v>12</v>
      </c>
      <c r="O112" s="21"/>
      <c r="P112" s="21"/>
    </row>
    <row r="113" spans="1:16" ht="14.25" customHeight="1" x14ac:dyDescent="0.3">
      <c r="A113" s="17" t="s">
        <v>189</v>
      </c>
      <c r="B113" s="18" t="s">
        <v>29</v>
      </c>
      <c r="C113" s="19">
        <v>45570</v>
      </c>
      <c r="D113" s="18" t="s">
        <v>57</v>
      </c>
      <c r="E113" s="17" t="s">
        <v>122</v>
      </c>
      <c r="F113" s="20">
        <v>1957</v>
      </c>
      <c r="G113" s="20">
        <v>877</v>
      </c>
      <c r="H113" s="20">
        <v>238</v>
      </c>
      <c r="I113" s="20">
        <v>17613</v>
      </c>
      <c r="J113" s="20">
        <v>16865</v>
      </c>
      <c r="K113" s="20">
        <v>297</v>
      </c>
      <c r="L113" s="20">
        <f>Posts_Table[[#This Row],[Likes]]+Posts_Table[[#This Row],[Shares]]+Posts_Table[[#This Row],[Comments]]</f>
        <v>3072</v>
      </c>
      <c r="M113" s="66" t="s">
        <v>17</v>
      </c>
      <c r="N113" s="21" t="s">
        <v>25</v>
      </c>
      <c r="O113" s="21"/>
      <c r="P113" s="21"/>
    </row>
    <row r="114" spans="1:16" ht="14.25" customHeight="1" x14ac:dyDescent="0.3">
      <c r="A114" s="17" t="s">
        <v>190</v>
      </c>
      <c r="B114" s="18" t="s">
        <v>29</v>
      </c>
      <c r="C114" s="19">
        <v>45567</v>
      </c>
      <c r="D114" s="18" t="s">
        <v>61</v>
      </c>
      <c r="E114" s="17" t="s">
        <v>64</v>
      </c>
      <c r="F114" s="20">
        <v>4419</v>
      </c>
      <c r="G114" s="20">
        <v>236</v>
      </c>
      <c r="H114" s="20">
        <v>369</v>
      </c>
      <c r="I114" s="20">
        <v>44190</v>
      </c>
      <c r="J114" s="20">
        <v>43582</v>
      </c>
      <c r="K114" s="20">
        <v>10</v>
      </c>
      <c r="L114" s="20">
        <f>Posts_Table[[#This Row],[Likes]]+Posts_Table[[#This Row],[Shares]]+Posts_Table[[#This Row],[Comments]]</f>
        <v>5024</v>
      </c>
      <c r="M114" s="66" t="s">
        <v>8</v>
      </c>
      <c r="N114" s="21" t="s">
        <v>11</v>
      </c>
      <c r="O114" s="21"/>
      <c r="P114" s="21"/>
    </row>
    <row r="115" spans="1:16" ht="14.25" customHeight="1" x14ac:dyDescent="0.3">
      <c r="A115" s="17" t="s">
        <v>191</v>
      </c>
      <c r="B115" s="18" t="s">
        <v>29</v>
      </c>
      <c r="C115" s="19">
        <v>45610</v>
      </c>
      <c r="D115" s="18" t="s">
        <v>57</v>
      </c>
      <c r="E115" s="17" t="s">
        <v>122</v>
      </c>
      <c r="F115" s="20">
        <v>4000</v>
      </c>
      <c r="G115" s="20">
        <v>689</v>
      </c>
      <c r="H115" s="20">
        <v>488</v>
      </c>
      <c r="I115" s="20">
        <v>40000</v>
      </c>
      <c r="J115" s="20">
        <v>39569</v>
      </c>
      <c r="K115" s="20">
        <v>44</v>
      </c>
      <c r="L115" s="20">
        <f>Posts_Table[[#This Row],[Likes]]+Posts_Table[[#This Row],[Shares]]+Posts_Table[[#This Row],[Comments]]</f>
        <v>5177</v>
      </c>
      <c r="M115" s="66" t="s">
        <v>8</v>
      </c>
      <c r="N115" s="21" t="s">
        <v>25</v>
      </c>
      <c r="O115" s="21"/>
      <c r="P115" s="21"/>
    </row>
    <row r="116" spans="1:16" ht="14.25" customHeight="1" x14ac:dyDescent="0.3">
      <c r="A116" s="17" t="s">
        <v>192</v>
      </c>
      <c r="B116" s="18" t="s">
        <v>29</v>
      </c>
      <c r="C116" s="19">
        <v>45788</v>
      </c>
      <c r="D116" s="18" t="s">
        <v>66</v>
      </c>
      <c r="E116" s="17" t="s">
        <v>112</v>
      </c>
      <c r="F116" s="20">
        <v>2493</v>
      </c>
      <c r="G116" s="20">
        <v>97</v>
      </c>
      <c r="H116" s="20">
        <v>44</v>
      </c>
      <c r="I116" s="20">
        <v>42381</v>
      </c>
      <c r="J116" s="20">
        <v>41991</v>
      </c>
      <c r="K116" s="20">
        <v>242</v>
      </c>
      <c r="L116" s="20">
        <f>Posts_Table[[#This Row],[Likes]]+Posts_Table[[#This Row],[Shares]]+Posts_Table[[#This Row],[Comments]]</f>
        <v>2634</v>
      </c>
      <c r="M116" s="66" t="s">
        <v>21</v>
      </c>
      <c r="N116" s="21" t="s">
        <v>12</v>
      </c>
      <c r="O116" s="21" t="s">
        <v>16</v>
      </c>
      <c r="P116" s="21"/>
    </row>
    <row r="117" spans="1:16" ht="14.25" customHeight="1" x14ac:dyDescent="0.3">
      <c r="A117" s="17" t="s">
        <v>193</v>
      </c>
      <c r="B117" s="18" t="s">
        <v>30</v>
      </c>
      <c r="C117" s="19">
        <v>45734</v>
      </c>
      <c r="D117" s="18" t="s">
        <v>49</v>
      </c>
      <c r="E117" s="17" t="s">
        <v>55</v>
      </c>
      <c r="F117" s="20">
        <v>3704</v>
      </c>
      <c r="G117" s="20">
        <v>186</v>
      </c>
      <c r="H117" s="20">
        <v>458</v>
      </c>
      <c r="I117" s="20">
        <v>25928</v>
      </c>
      <c r="J117" s="20">
        <v>25081</v>
      </c>
      <c r="K117" s="20">
        <v>131</v>
      </c>
      <c r="L117" s="20">
        <f>Posts_Table[[#This Row],[Likes]]+Posts_Table[[#This Row],[Shares]]+Posts_Table[[#This Row],[Comments]]</f>
        <v>4348</v>
      </c>
      <c r="M117" s="66"/>
      <c r="N117" s="21" t="s">
        <v>12</v>
      </c>
      <c r="O117" s="21"/>
      <c r="P117" s="21"/>
    </row>
    <row r="118" spans="1:16" ht="14.25" customHeight="1" x14ac:dyDescent="0.3">
      <c r="A118" s="17" t="s">
        <v>194</v>
      </c>
      <c r="B118" s="18" t="s">
        <v>29</v>
      </c>
      <c r="C118" s="19">
        <v>45600</v>
      </c>
      <c r="D118" s="18" t="s">
        <v>66</v>
      </c>
      <c r="E118" s="17" t="s">
        <v>112</v>
      </c>
      <c r="F118" s="20">
        <v>1606</v>
      </c>
      <c r="G118" s="20">
        <v>451</v>
      </c>
      <c r="H118" s="20">
        <v>405</v>
      </c>
      <c r="I118" s="20">
        <v>20878</v>
      </c>
      <c r="J118" s="20">
        <v>20190</v>
      </c>
      <c r="K118" s="20">
        <v>219</v>
      </c>
      <c r="L118" s="20">
        <f>Posts_Table[[#This Row],[Likes]]+Posts_Table[[#This Row],[Shares]]+Posts_Table[[#This Row],[Comments]]</f>
        <v>2462</v>
      </c>
      <c r="M118" s="66" t="s">
        <v>21</v>
      </c>
      <c r="N118" s="21" t="s">
        <v>11</v>
      </c>
      <c r="O118" s="21"/>
      <c r="P118" s="21"/>
    </row>
    <row r="119" spans="1:16" ht="14.25" customHeight="1" x14ac:dyDescent="0.3">
      <c r="A119" s="17" t="s">
        <v>195</v>
      </c>
      <c r="B119" s="18" t="s">
        <v>28</v>
      </c>
      <c r="C119" s="19">
        <v>45600</v>
      </c>
      <c r="D119" s="18" t="s">
        <v>66</v>
      </c>
      <c r="E119" s="17" t="s">
        <v>71</v>
      </c>
      <c r="F119" s="20">
        <v>4551</v>
      </c>
      <c r="G119" s="20">
        <v>714</v>
      </c>
      <c r="H119" s="20">
        <v>207</v>
      </c>
      <c r="I119" s="20">
        <v>68265</v>
      </c>
      <c r="J119" s="20">
        <v>67754</v>
      </c>
      <c r="K119" s="20">
        <v>57</v>
      </c>
      <c r="L119" s="20">
        <f>Posts_Table[[#This Row],[Likes]]+Posts_Table[[#This Row],[Shares]]+Posts_Table[[#This Row],[Comments]]</f>
        <v>5472</v>
      </c>
      <c r="M119" s="66" t="s">
        <v>17</v>
      </c>
      <c r="N119" s="21" t="s">
        <v>25</v>
      </c>
      <c r="O119" s="21"/>
      <c r="P119" s="21"/>
    </row>
    <row r="120" spans="1:16" ht="14.25" customHeight="1" x14ac:dyDescent="0.3">
      <c r="A120" s="17" t="s">
        <v>196</v>
      </c>
      <c r="B120" s="18" t="s">
        <v>27</v>
      </c>
      <c r="C120" s="19">
        <v>45695</v>
      </c>
      <c r="D120" s="18" t="s">
        <v>49</v>
      </c>
      <c r="E120" s="17" t="s">
        <v>85</v>
      </c>
      <c r="F120" s="20">
        <v>1970</v>
      </c>
      <c r="G120" s="20">
        <v>675</v>
      </c>
      <c r="H120" s="20">
        <v>478</v>
      </c>
      <c r="I120" s="20">
        <v>9850</v>
      </c>
      <c r="J120" s="20">
        <v>8924</v>
      </c>
      <c r="K120" s="20">
        <v>117</v>
      </c>
      <c r="L120" s="20">
        <f>Posts_Table[[#This Row],[Likes]]+Posts_Table[[#This Row],[Shares]]+Posts_Table[[#This Row],[Comments]]</f>
        <v>3123</v>
      </c>
      <c r="M120" s="66"/>
      <c r="N120" s="21" t="s">
        <v>25</v>
      </c>
      <c r="O120" s="21"/>
      <c r="P120" s="21"/>
    </row>
    <row r="121" spans="1:16" ht="14.25" customHeight="1" x14ac:dyDescent="0.3">
      <c r="A121" s="17" t="s">
        <v>197</v>
      </c>
      <c r="B121" s="18" t="s">
        <v>28</v>
      </c>
      <c r="C121" s="19">
        <v>45586</v>
      </c>
      <c r="D121" s="18" t="s">
        <v>57</v>
      </c>
      <c r="E121" s="17" t="s">
        <v>78</v>
      </c>
      <c r="F121" s="20">
        <v>780</v>
      </c>
      <c r="G121" s="20">
        <v>928</v>
      </c>
      <c r="H121" s="20">
        <v>301</v>
      </c>
      <c r="I121" s="20">
        <v>8580</v>
      </c>
      <c r="J121" s="20">
        <v>8081</v>
      </c>
      <c r="K121" s="20">
        <v>91</v>
      </c>
      <c r="L121" s="20">
        <f>Posts_Table[[#This Row],[Likes]]+Posts_Table[[#This Row],[Shares]]+Posts_Table[[#This Row],[Comments]]</f>
        <v>2009</v>
      </c>
      <c r="M121" s="66" t="s">
        <v>17</v>
      </c>
      <c r="N121" s="21" t="s">
        <v>11</v>
      </c>
      <c r="O121" s="21"/>
      <c r="P121" s="21"/>
    </row>
    <row r="122" spans="1:16" ht="14.25" customHeight="1" x14ac:dyDescent="0.3">
      <c r="A122" s="17" t="s">
        <v>198</v>
      </c>
      <c r="B122" s="18" t="s">
        <v>27</v>
      </c>
      <c r="C122" s="19">
        <v>45502</v>
      </c>
      <c r="D122" s="18" t="s">
        <v>57</v>
      </c>
      <c r="E122" s="17" t="s">
        <v>58</v>
      </c>
      <c r="F122" s="20">
        <v>498</v>
      </c>
      <c r="G122" s="20">
        <v>701</v>
      </c>
      <c r="H122" s="20">
        <v>412</v>
      </c>
      <c r="I122" s="20">
        <v>4980</v>
      </c>
      <c r="J122" s="20">
        <v>4185</v>
      </c>
      <c r="K122" s="20">
        <v>185</v>
      </c>
      <c r="L122" s="20">
        <f>Posts_Table[[#This Row],[Likes]]+Posts_Table[[#This Row],[Shares]]+Posts_Table[[#This Row],[Comments]]</f>
        <v>1611</v>
      </c>
      <c r="M122" s="66"/>
      <c r="N122" s="21" t="s">
        <v>25</v>
      </c>
      <c r="O122" s="21"/>
      <c r="P122" s="21"/>
    </row>
    <row r="123" spans="1:16" ht="14.25" customHeight="1" x14ac:dyDescent="0.3">
      <c r="A123" s="17" t="s">
        <v>199</v>
      </c>
      <c r="B123" s="18" t="s">
        <v>27</v>
      </c>
      <c r="C123" s="19">
        <v>45567</v>
      </c>
      <c r="D123" s="18" t="s">
        <v>52</v>
      </c>
      <c r="E123" s="17" t="s">
        <v>102</v>
      </c>
      <c r="F123" s="20">
        <v>3432</v>
      </c>
      <c r="G123" s="20">
        <v>869</v>
      </c>
      <c r="H123" s="20">
        <v>123</v>
      </c>
      <c r="I123" s="20">
        <v>54912</v>
      </c>
      <c r="J123" s="20">
        <v>53916</v>
      </c>
      <c r="K123" s="20">
        <v>264</v>
      </c>
      <c r="L123" s="20">
        <f>Posts_Table[[#This Row],[Likes]]+Posts_Table[[#This Row],[Shares]]+Posts_Table[[#This Row],[Comments]]</f>
        <v>4424</v>
      </c>
      <c r="M123" s="66" t="s">
        <v>13</v>
      </c>
      <c r="N123" s="21" t="s">
        <v>11</v>
      </c>
      <c r="O123" s="21"/>
      <c r="P123" s="21"/>
    </row>
    <row r="124" spans="1:16" ht="14.25" customHeight="1" x14ac:dyDescent="0.3">
      <c r="A124" s="17" t="s">
        <v>200</v>
      </c>
      <c r="B124" s="18" t="s">
        <v>27</v>
      </c>
      <c r="C124" s="19">
        <v>45457</v>
      </c>
      <c r="D124" s="18" t="s">
        <v>57</v>
      </c>
      <c r="E124" s="17" t="s">
        <v>58</v>
      </c>
      <c r="F124" s="20">
        <v>4363</v>
      </c>
      <c r="G124" s="20">
        <v>649</v>
      </c>
      <c r="H124" s="20">
        <v>140</v>
      </c>
      <c r="I124" s="20">
        <v>21815</v>
      </c>
      <c r="J124" s="20">
        <v>21481</v>
      </c>
      <c r="K124" s="20">
        <v>157</v>
      </c>
      <c r="L124" s="20">
        <f>Posts_Table[[#This Row],[Likes]]+Posts_Table[[#This Row],[Shares]]+Posts_Table[[#This Row],[Comments]]</f>
        <v>5152</v>
      </c>
      <c r="M124" s="66" t="s">
        <v>8</v>
      </c>
      <c r="N124" s="21" t="s">
        <v>11</v>
      </c>
      <c r="O124" s="21"/>
      <c r="P124" s="21"/>
    </row>
    <row r="125" spans="1:16" ht="14.25" customHeight="1" x14ac:dyDescent="0.3">
      <c r="A125" s="17" t="s">
        <v>201</v>
      </c>
      <c r="B125" s="18" t="s">
        <v>30</v>
      </c>
      <c r="C125" s="19">
        <v>45753</v>
      </c>
      <c r="D125" s="18" t="s">
        <v>61</v>
      </c>
      <c r="E125" s="17" t="s">
        <v>76</v>
      </c>
      <c r="F125" s="20">
        <v>736</v>
      </c>
      <c r="G125" s="20">
        <v>771</v>
      </c>
      <c r="H125" s="20">
        <v>225</v>
      </c>
      <c r="I125" s="20">
        <v>5152</v>
      </c>
      <c r="J125" s="20">
        <v>4706</v>
      </c>
      <c r="K125" s="20">
        <v>19</v>
      </c>
      <c r="L125" s="20">
        <f>Posts_Table[[#This Row],[Likes]]+Posts_Table[[#This Row],[Shares]]+Posts_Table[[#This Row],[Comments]]</f>
        <v>1732</v>
      </c>
      <c r="M125" s="66" t="s">
        <v>8</v>
      </c>
      <c r="N125" s="21" t="s">
        <v>11</v>
      </c>
      <c r="O125" s="21"/>
      <c r="P125" s="21"/>
    </row>
    <row r="126" spans="1:16" ht="14.25" customHeight="1" x14ac:dyDescent="0.3">
      <c r="A126" s="17" t="s">
        <v>202</v>
      </c>
      <c r="B126" s="18" t="s">
        <v>29</v>
      </c>
      <c r="C126" s="19">
        <v>45543</v>
      </c>
      <c r="D126" s="18" t="s">
        <v>61</v>
      </c>
      <c r="E126" s="17" t="s">
        <v>64</v>
      </c>
      <c r="F126" s="20">
        <v>3811</v>
      </c>
      <c r="G126" s="20">
        <v>866</v>
      </c>
      <c r="H126" s="20">
        <v>216</v>
      </c>
      <c r="I126" s="20">
        <v>34299</v>
      </c>
      <c r="J126" s="20">
        <v>34088</v>
      </c>
      <c r="K126" s="20">
        <v>233</v>
      </c>
      <c r="L126" s="20">
        <f>Posts_Table[[#This Row],[Likes]]+Posts_Table[[#This Row],[Shares]]+Posts_Table[[#This Row],[Comments]]</f>
        <v>4893</v>
      </c>
      <c r="M126" s="66" t="s">
        <v>21</v>
      </c>
      <c r="N126" s="21" t="s">
        <v>12</v>
      </c>
      <c r="O126" s="21"/>
      <c r="P126" s="21"/>
    </row>
    <row r="127" spans="1:16" ht="14.25" customHeight="1" x14ac:dyDescent="0.3">
      <c r="A127" s="17" t="s">
        <v>203</v>
      </c>
      <c r="B127" s="18" t="s">
        <v>27</v>
      </c>
      <c r="C127" s="19">
        <v>45744</v>
      </c>
      <c r="D127" s="18" t="s">
        <v>61</v>
      </c>
      <c r="E127" s="17" t="s">
        <v>89</v>
      </c>
      <c r="F127" s="20">
        <v>4158</v>
      </c>
      <c r="G127" s="20">
        <v>167</v>
      </c>
      <c r="H127" s="20">
        <v>241</v>
      </c>
      <c r="I127" s="20">
        <v>45738</v>
      </c>
      <c r="J127" s="20">
        <v>45183</v>
      </c>
      <c r="K127" s="20">
        <v>142</v>
      </c>
      <c r="L127" s="20">
        <f>Posts_Table[[#This Row],[Likes]]+Posts_Table[[#This Row],[Shares]]+Posts_Table[[#This Row],[Comments]]</f>
        <v>4566</v>
      </c>
      <c r="M127" s="66"/>
      <c r="N127" s="21" t="s">
        <v>25</v>
      </c>
      <c r="O127" s="21"/>
      <c r="P127" s="21"/>
    </row>
    <row r="128" spans="1:16" ht="14.25" customHeight="1" x14ac:dyDescent="0.3">
      <c r="A128" s="17" t="s">
        <v>204</v>
      </c>
      <c r="B128" s="18" t="s">
        <v>28</v>
      </c>
      <c r="C128" s="19">
        <v>45684</v>
      </c>
      <c r="D128" s="18" t="s">
        <v>49</v>
      </c>
      <c r="E128" s="17" t="s">
        <v>74</v>
      </c>
      <c r="F128" s="20">
        <v>3452</v>
      </c>
      <c r="G128" s="20">
        <v>652</v>
      </c>
      <c r="H128" s="20">
        <v>442</v>
      </c>
      <c r="I128" s="20">
        <v>65588</v>
      </c>
      <c r="J128" s="20">
        <v>65049</v>
      </c>
      <c r="K128" s="20">
        <v>158</v>
      </c>
      <c r="L128" s="20">
        <f>Posts_Table[[#This Row],[Likes]]+Posts_Table[[#This Row],[Shares]]+Posts_Table[[#This Row],[Comments]]</f>
        <v>4546</v>
      </c>
      <c r="M128" s="66" t="s">
        <v>17</v>
      </c>
      <c r="N128" s="21" t="s">
        <v>25</v>
      </c>
      <c r="O128" s="21"/>
      <c r="P128" s="21"/>
    </row>
    <row r="129" spans="1:16" ht="14.25" customHeight="1" x14ac:dyDescent="0.3">
      <c r="A129" s="17" t="s">
        <v>205</v>
      </c>
      <c r="B129" s="18" t="s">
        <v>29</v>
      </c>
      <c r="C129" s="19">
        <v>45667</v>
      </c>
      <c r="D129" s="18" t="s">
        <v>66</v>
      </c>
      <c r="E129" s="17" t="s">
        <v>112</v>
      </c>
      <c r="F129" s="20">
        <v>3092</v>
      </c>
      <c r="G129" s="20">
        <v>106</v>
      </c>
      <c r="H129" s="20">
        <v>291</v>
      </c>
      <c r="I129" s="20">
        <v>27828</v>
      </c>
      <c r="J129" s="20">
        <v>27217</v>
      </c>
      <c r="K129" s="20">
        <v>102</v>
      </c>
      <c r="L129" s="20">
        <f>Posts_Table[[#This Row],[Likes]]+Posts_Table[[#This Row],[Shares]]+Posts_Table[[#This Row],[Comments]]</f>
        <v>3489</v>
      </c>
      <c r="M129" s="66"/>
      <c r="N129" s="21" t="s">
        <v>25</v>
      </c>
      <c r="O129" s="21"/>
      <c r="P129" s="21"/>
    </row>
    <row r="130" spans="1:16" ht="14.25" customHeight="1" x14ac:dyDescent="0.3">
      <c r="A130" s="17" t="s">
        <v>206</v>
      </c>
      <c r="B130" s="18" t="s">
        <v>29</v>
      </c>
      <c r="C130" s="19">
        <v>45494</v>
      </c>
      <c r="D130" s="18" t="s">
        <v>52</v>
      </c>
      <c r="E130" s="17" t="s">
        <v>53</v>
      </c>
      <c r="F130" s="20">
        <v>2147</v>
      </c>
      <c r="G130" s="20">
        <v>430</v>
      </c>
      <c r="H130" s="20">
        <v>393</v>
      </c>
      <c r="I130" s="20">
        <v>17176</v>
      </c>
      <c r="J130" s="20">
        <v>16483</v>
      </c>
      <c r="K130" s="20">
        <v>170</v>
      </c>
      <c r="L130" s="20">
        <f>Posts_Table[[#This Row],[Likes]]+Posts_Table[[#This Row],[Shares]]+Posts_Table[[#This Row],[Comments]]</f>
        <v>2970</v>
      </c>
      <c r="M130" s="66"/>
      <c r="N130" s="21" t="s">
        <v>12</v>
      </c>
      <c r="O130" s="21"/>
      <c r="P130" s="21"/>
    </row>
    <row r="131" spans="1:16" ht="14.25" customHeight="1" x14ac:dyDescent="0.3">
      <c r="A131" s="17" t="s">
        <v>207</v>
      </c>
      <c r="B131" s="18" t="s">
        <v>30</v>
      </c>
      <c r="C131" s="19">
        <v>45564</v>
      </c>
      <c r="D131" s="18" t="s">
        <v>49</v>
      </c>
      <c r="E131" s="17" t="s">
        <v>55</v>
      </c>
      <c r="F131" s="20">
        <v>2936</v>
      </c>
      <c r="G131" s="20">
        <v>439</v>
      </c>
      <c r="H131" s="20">
        <v>44</v>
      </c>
      <c r="I131" s="20">
        <v>38168</v>
      </c>
      <c r="J131" s="20">
        <v>37571</v>
      </c>
      <c r="K131" s="20">
        <v>22</v>
      </c>
      <c r="L131" s="20">
        <f>Posts_Table[[#This Row],[Likes]]+Posts_Table[[#This Row],[Shares]]+Posts_Table[[#This Row],[Comments]]</f>
        <v>3419</v>
      </c>
      <c r="M131" s="66" t="s">
        <v>21</v>
      </c>
      <c r="N131" s="21" t="s">
        <v>11</v>
      </c>
      <c r="O131" s="21"/>
      <c r="P131" s="21"/>
    </row>
    <row r="132" spans="1:16" ht="14.25" customHeight="1" x14ac:dyDescent="0.3">
      <c r="A132" s="17" t="s">
        <v>208</v>
      </c>
      <c r="B132" s="18" t="s">
        <v>27</v>
      </c>
      <c r="C132" s="19">
        <v>45586</v>
      </c>
      <c r="D132" s="18" t="s">
        <v>49</v>
      </c>
      <c r="E132" s="17" t="s">
        <v>85</v>
      </c>
      <c r="F132" s="20">
        <v>4840</v>
      </c>
      <c r="G132" s="20">
        <v>658</v>
      </c>
      <c r="H132" s="20">
        <v>211</v>
      </c>
      <c r="I132" s="20">
        <v>43560</v>
      </c>
      <c r="J132" s="20">
        <v>43225</v>
      </c>
      <c r="K132" s="20">
        <v>57</v>
      </c>
      <c r="L132" s="20">
        <f>Posts_Table[[#This Row],[Likes]]+Posts_Table[[#This Row],[Shares]]+Posts_Table[[#This Row],[Comments]]</f>
        <v>5709</v>
      </c>
      <c r="M132" s="66" t="s">
        <v>17</v>
      </c>
      <c r="N132" s="21" t="s">
        <v>25</v>
      </c>
      <c r="O132" s="21"/>
      <c r="P132" s="21"/>
    </row>
    <row r="133" spans="1:16" ht="14.25" customHeight="1" x14ac:dyDescent="0.3">
      <c r="A133" s="17" t="s">
        <v>209</v>
      </c>
      <c r="B133" s="18" t="s">
        <v>27</v>
      </c>
      <c r="C133" s="19">
        <v>45720</v>
      </c>
      <c r="D133" s="18" t="s">
        <v>57</v>
      </c>
      <c r="E133" s="17" t="s">
        <v>58</v>
      </c>
      <c r="F133" s="20">
        <v>1947</v>
      </c>
      <c r="G133" s="20">
        <v>842</v>
      </c>
      <c r="H133" s="20">
        <v>101</v>
      </c>
      <c r="I133" s="20">
        <v>21417</v>
      </c>
      <c r="J133" s="20">
        <v>20967</v>
      </c>
      <c r="K133" s="20">
        <v>186</v>
      </c>
      <c r="L133" s="20">
        <f>Posts_Table[[#This Row],[Likes]]+Posts_Table[[#This Row],[Shares]]+Posts_Table[[#This Row],[Comments]]</f>
        <v>2890</v>
      </c>
      <c r="M133" s="66" t="s">
        <v>13</v>
      </c>
      <c r="N133" s="21" t="s">
        <v>25</v>
      </c>
      <c r="O133" s="21"/>
      <c r="P133" s="21"/>
    </row>
    <row r="134" spans="1:16" ht="14.25" customHeight="1" x14ac:dyDescent="0.3">
      <c r="A134" s="17" t="s">
        <v>210</v>
      </c>
      <c r="B134" s="18" t="s">
        <v>28</v>
      </c>
      <c r="C134" s="19">
        <v>45694</v>
      </c>
      <c r="D134" s="18" t="s">
        <v>66</v>
      </c>
      <c r="E134" s="17" t="s">
        <v>71</v>
      </c>
      <c r="F134" s="20">
        <v>2072</v>
      </c>
      <c r="G134" s="20">
        <v>532</v>
      </c>
      <c r="H134" s="20">
        <v>71</v>
      </c>
      <c r="I134" s="20">
        <v>37296</v>
      </c>
      <c r="J134" s="20">
        <v>36467</v>
      </c>
      <c r="K134" s="20">
        <v>25</v>
      </c>
      <c r="L134" s="20">
        <f>Posts_Table[[#This Row],[Likes]]+Posts_Table[[#This Row],[Shares]]+Posts_Table[[#This Row],[Comments]]</f>
        <v>2675</v>
      </c>
      <c r="M134" s="66" t="s">
        <v>21</v>
      </c>
      <c r="N134" s="21" t="s">
        <v>12</v>
      </c>
      <c r="O134" s="21"/>
      <c r="P134" s="21"/>
    </row>
    <row r="135" spans="1:16" ht="14.25" customHeight="1" x14ac:dyDescent="0.3">
      <c r="A135" s="17" t="s">
        <v>211</v>
      </c>
      <c r="B135" s="18" t="s">
        <v>29</v>
      </c>
      <c r="C135" s="19">
        <v>45771</v>
      </c>
      <c r="D135" s="18" t="s">
        <v>49</v>
      </c>
      <c r="E135" s="17" t="s">
        <v>50</v>
      </c>
      <c r="F135" s="20">
        <v>3731</v>
      </c>
      <c r="G135" s="20">
        <v>115</v>
      </c>
      <c r="H135" s="20">
        <v>135</v>
      </c>
      <c r="I135" s="20">
        <v>55965</v>
      </c>
      <c r="J135" s="20">
        <v>55436</v>
      </c>
      <c r="K135" s="20">
        <v>103</v>
      </c>
      <c r="L135" s="20">
        <f>Posts_Table[[#This Row],[Likes]]+Posts_Table[[#This Row],[Shares]]+Posts_Table[[#This Row],[Comments]]</f>
        <v>3981</v>
      </c>
      <c r="M135" s="66" t="s">
        <v>8</v>
      </c>
      <c r="N135" s="21" t="s">
        <v>12</v>
      </c>
      <c r="O135" s="21"/>
      <c r="P135" s="21"/>
    </row>
    <row r="136" spans="1:16" ht="14.25" customHeight="1" x14ac:dyDescent="0.3">
      <c r="A136" s="17" t="s">
        <v>212</v>
      </c>
      <c r="B136" s="18" t="s">
        <v>28</v>
      </c>
      <c r="C136" s="19">
        <v>45624</v>
      </c>
      <c r="D136" s="18" t="s">
        <v>52</v>
      </c>
      <c r="E136" s="17" t="s">
        <v>69</v>
      </c>
      <c r="F136" s="20">
        <v>4213</v>
      </c>
      <c r="G136" s="20">
        <v>253</v>
      </c>
      <c r="H136" s="20">
        <v>434</v>
      </c>
      <c r="I136" s="20">
        <v>75834</v>
      </c>
      <c r="J136" s="20">
        <v>75437</v>
      </c>
      <c r="K136" s="20">
        <v>272</v>
      </c>
      <c r="L136" s="20">
        <f>Posts_Table[[#This Row],[Likes]]+Posts_Table[[#This Row],[Shares]]+Posts_Table[[#This Row],[Comments]]</f>
        <v>4900</v>
      </c>
      <c r="M136" s="66" t="s">
        <v>21</v>
      </c>
      <c r="N136" s="21" t="s">
        <v>25</v>
      </c>
      <c r="O136" s="21"/>
      <c r="P136" s="21"/>
    </row>
    <row r="137" spans="1:16" ht="14.25" customHeight="1" x14ac:dyDescent="0.3">
      <c r="A137" s="17" t="s">
        <v>213</v>
      </c>
      <c r="B137" s="18" t="s">
        <v>27</v>
      </c>
      <c r="C137" s="19">
        <v>45484</v>
      </c>
      <c r="D137" s="18" t="s">
        <v>52</v>
      </c>
      <c r="E137" s="17" t="s">
        <v>102</v>
      </c>
      <c r="F137" s="20">
        <v>3134</v>
      </c>
      <c r="G137" s="20">
        <v>888</v>
      </c>
      <c r="H137" s="20">
        <v>444</v>
      </c>
      <c r="I137" s="20">
        <v>21938</v>
      </c>
      <c r="J137" s="20">
        <v>21337</v>
      </c>
      <c r="K137" s="20">
        <v>130</v>
      </c>
      <c r="L137" s="20">
        <f>Posts_Table[[#This Row],[Likes]]+Posts_Table[[#This Row],[Shares]]+Posts_Table[[#This Row],[Comments]]</f>
        <v>4466</v>
      </c>
      <c r="M137" s="66" t="s">
        <v>21</v>
      </c>
      <c r="N137" s="21" t="s">
        <v>11</v>
      </c>
      <c r="O137" s="21"/>
      <c r="P137" s="21"/>
    </row>
    <row r="138" spans="1:16" ht="14.25" customHeight="1" x14ac:dyDescent="0.3">
      <c r="A138" s="17" t="s">
        <v>214</v>
      </c>
      <c r="B138" s="18" t="s">
        <v>28</v>
      </c>
      <c r="C138" s="19">
        <v>45504</v>
      </c>
      <c r="D138" s="18" t="s">
        <v>80</v>
      </c>
      <c r="E138" s="17" t="s">
        <v>81</v>
      </c>
      <c r="F138" s="20">
        <v>3008</v>
      </c>
      <c r="G138" s="20">
        <v>94</v>
      </c>
      <c r="H138" s="20">
        <v>37</v>
      </c>
      <c r="I138" s="20">
        <v>15040</v>
      </c>
      <c r="J138" s="20">
        <v>14639</v>
      </c>
      <c r="K138" s="20">
        <v>277</v>
      </c>
      <c r="L138" s="20">
        <f>Posts_Table[[#This Row],[Likes]]+Posts_Table[[#This Row],[Shares]]+Posts_Table[[#This Row],[Comments]]</f>
        <v>3139</v>
      </c>
      <c r="M138" s="66"/>
      <c r="N138" s="21" t="s">
        <v>25</v>
      </c>
      <c r="O138" s="21"/>
      <c r="P138" s="21"/>
    </row>
    <row r="139" spans="1:16" ht="14.25" customHeight="1" x14ac:dyDescent="0.3">
      <c r="A139" s="17" t="s">
        <v>215</v>
      </c>
      <c r="B139" s="18" t="s">
        <v>29</v>
      </c>
      <c r="C139" s="19">
        <v>45745</v>
      </c>
      <c r="D139" s="18" t="s">
        <v>66</v>
      </c>
      <c r="E139" s="17" t="s">
        <v>112</v>
      </c>
      <c r="F139" s="20">
        <v>305</v>
      </c>
      <c r="G139" s="20">
        <v>187</v>
      </c>
      <c r="H139" s="20">
        <v>243</v>
      </c>
      <c r="I139" s="20">
        <v>4575</v>
      </c>
      <c r="J139" s="20">
        <v>3704</v>
      </c>
      <c r="K139" s="20">
        <v>234</v>
      </c>
      <c r="L139" s="20">
        <f>Posts_Table[[#This Row],[Likes]]+Posts_Table[[#This Row],[Shares]]+Posts_Table[[#This Row],[Comments]]</f>
        <v>735</v>
      </c>
      <c r="M139" s="66" t="s">
        <v>17</v>
      </c>
      <c r="N139" s="21" t="s">
        <v>25</v>
      </c>
      <c r="O139" s="21"/>
      <c r="P139" s="21"/>
    </row>
    <row r="140" spans="1:16" ht="14.25" customHeight="1" x14ac:dyDescent="0.3">
      <c r="A140" s="17" t="s">
        <v>216</v>
      </c>
      <c r="B140" s="18" t="s">
        <v>30</v>
      </c>
      <c r="C140" s="19">
        <v>45594</v>
      </c>
      <c r="D140" s="18" t="s">
        <v>52</v>
      </c>
      <c r="E140" s="17" t="s">
        <v>97</v>
      </c>
      <c r="F140" s="20">
        <v>2746</v>
      </c>
      <c r="G140" s="20">
        <v>156</v>
      </c>
      <c r="H140" s="20">
        <v>203</v>
      </c>
      <c r="I140" s="20">
        <v>32952</v>
      </c>
      <c r="J140" s="20">
        <v>32147</v>
      </c>
      <c r="K140" s="20">
        <v>147</v>
      </c>
      <c r="L140" s="20">
        <f>Posts_Table[[#This Row],[Likes]]+Posts_Table[[#This Row],[Shares]]+Posts_Table[[#This Row],[Comments]]</f>
        <v>3105</v>
      </c>
      <c r="M140" s="66" t="s">
        <v>8</v>
      </c>
      <c r="N140" s="21" t="s">
        <v>11</v>
      </c>
      <c r="O140" s="21"/>
      <c r="P140" s="21"/>
    </row>
    <row r="141" spans="1:16" ht="14.25" customHeight="1" x14ac:dyDescent="0.3">
      <c r="A141" s="17" t="s">
        <v>217</v>
      </c>
      <c r="B141" s="18" t="s">
        <v>28</v>
      </c>
      <c r="C141" s="19">
        <v>45488</v>
      </c>
      <c r="D141" s="18" t="s">
        <v>66</v>
      </c>
      <c r="E141" s="17" t="s">
        <v>71</v>
      </c>
      <c r="F141" s="20">
        <v>2291</v>
      </c>
      <c r="G141" s="20">
        <v>78</v>
      </c>
      <c r="H141" s="20">
        <v>485</v>
      </c>
      <c r="I141" s="20">
        <v>18328</v>
      </c>
      <c r="J141" s="20">
        <v>18101</v>
      </c>
      <c r="K141" s="20">
        <v>10</v>
      </c>
      <c r="L141" s="20">
        <f>Posts_Table[[#This Row],[Likes]]+Posts_Table[[#This Row],[Shares]]+Posts_Table[[#This Row],[Comments]]</f>
        <v>2854</v>
      </c>
      <c r="M141" s="66" t="s">
        <v>13</v>
      </c>
      <c r="N141" s="21" t="s">
        <v>11</v>
      </c>
      <c r="O141" s="21" t="s">
        <v>20</v>
      </c>
      <c r="P141" s="21"/>
    </row>
    <row r="142" spans="1:16" ht="14.25" customHeight="1" x14ac:dyDescent="0.3">
      <c r="A142" s="17" t="s">
        <v>218</v>
      </c>
      <c r="B142" s="18" t="s">
        <v>29</v>
      </c>
      <c r="C142" s="19">
        <v>45535</v>
      </c>
      <c r="D142" s="18" t="s">
        <v>66</v>
      </c>
      <c r="E142" s="17" t="s">
        <v>112</v>
      </c>
      <c r="F142" s="20">
        <v>3170</v>
      </c>
      <c r="G142" s="20">
        <v>857</v>
      </c>
      <c r="H142" s="20">
        <v>379</v>
      </c>
      <c r="I142" s="20">
        <v>19020</v>
      </c>
      <c r="J142" s="20">
        <v>18559</v>
      </c>
      <c r="K142" s="20">
        <v>240</v>
      </c>
      <c r="L142" s="20">
        <f>Posts_Table[[#This Row],[Likes]]+Posts_Table[[#This Row],[Shares]]+Posts_Table[[#This Row],[Comments]]</f>
        <v>4406</v>
      </c>
      <c r="M142" s="66"/>
      <c r="N142" s="21" t="s">
        <v>25</v>
      </c>
      <c r="O142" s="21"/>
      <c r="P142" s="21"/>
    </row>
    <row r="143" spans="1:16" ht="14.25" customHeight="1" x14ac:dyDescent="0.3">
      <c r="A143" s="17" t="s">
        <v>219</v>
      </c>
      <c r="B143" s="18" t="s">
        <v>30</v>
      </c>
      <c r="C143" s="19">
        <v>45741</v>
      </c>
      <c r="D143" s="18" t="s">
        <v>57</v>
      </c>
      <c r="E143" s="17" t="s">
        <v>125</v>
      </c>
      <c r="F143" s="20">
        <v>2070</v>
      </c>
      <c r="G143" s="20">
        <v>275</v>
      </c>
      <c r="H143" s="20">
        <v>386</v>
      </c>
      <c r="I143" s="20">
        <v>39330</v>
      </c>
      <c r="J143" s="20">
        <v>38627</v>
      </c>
      <c r="K143" s="20">
        <v>114</v>
      </c>
      <c r="L143" s="20">
        <f>Posts_Table[[#This Row],[Likes]]+Posts_Table[[#This Row],[Shares]]+Posts_Table[[#This Row],[Comments]]</f>
        <v>2731</v>
      </c>
      <c r="M143" s="66" t="s">
        <v>21</v>
      </c>
      <c r="N143" s="21" t="s">
        <v>25</v>
      </c>
      <c r="O143" s="21"/>
      <c r="P143" s="21"/>
    </row>
    <row r="144" spans="1:16" ht="14.25" customHeight="1" x14ac:dyDescent="0.3">
      <c r="A144" s="17" t="s">
        <v>220</v>
      </c>
      <c r="B144" s="18" t="s">
        <v>30</v>
      </c>
      <c r="C144" s="19">
        <v>45567</v>
      </c>
      <c r="D144" s="18" t="s">
        <v>61</v>
      </c>
      <c r="E144" s="17" t="s">
        <v>76</v>
      </c>
      <c r="F144" s="20">
        <v>80</v>
      </c>
      <c r="G144" s="20">
        <v>362</v>
      </c>
      <c r="H144" s="20">
        <v>80</v>
      </c>
      <c r="I144" s="20">
        <v>1040</v>
      </c>
      <c r="J144" s="20">
        <v>349</v>
      </c>
      <c r="K144" s="20">
        <v>117</v>
      </c>
      <c r="L144" s="20">
        <f>Posts_Table[[#This Row],[Likes]]+Posts_Table[[#This Row],[Shares]]+Posts_Table[[#This Row],[Comments]]</f>
        <v>522</v>
      </c>
      <c r="M144" s="66" t="s">
        <v>17</v>
      </c>
      <c r="N144" s="21" t="s">
        <v>12</v>
      </c>
      <c r="O144" s="21"/>
      <c r="P144" s="21"/>
    </row>
    <row r="145" spans="1:16" ht="14.25" customHeight="1" x14ac:dyDescent="0.3">
      <c r="A145" s="17" t="s">
        <v>221</v>
      </c>
      <c r="B145" s="18" t="s">
        <v>30</v>
      </c>
      <c r="C145" s="19">
        <v>45593</v>
      </c>
      <c r="D145" s="18" t="s">
        <v>57</v>
      </c>
      <c r="E145" s="17" t="s">
        <v>125</v>
      </c>
      <c r="F145" s="20">
        <v>4929</v>
      </c>
      <c r="G145" s="20">
        <v>749</v>
      </c>
      <c r="H145" s="20">
        <v>452</v>
      </c>
      <c r="I145" s="20">
        <v>93651</v>
      </c>
      <c r="J145" s="20">
        <v>92810</v>
      </c>
      <c r="K145" s="20">
        <v>66</v>
      </c>
      <c r="L145" s="20">
        <f>Posts_Table[[#This Row],[Likes]]+Posts_Table[[#This Row],[Shares]]+Posts_Table[[#This Row],[Comments]]</f>
        <v>6130</v>
      </c>
      <c r="M145" s="66" t="s">
        <v>21</v>
      </c>
      <c r="N145" s="21" t="s">
        <v>11</v>
      </c>
      <c r="O145" s="21"/>
      <c r="P145" s="21"/>
    </row>
    <row r="146" spans="1:16" ht="14.25" customHeight="1" x14ac:dyDescent="0.3">
      <c r="A146" s="17" t="s">
        <v>222</v>
      </c>
      <c r="B146" s="18" t="s">
        <v>27</v>
      </c>
      <c r="C146" s="19">
        <v>45516</v>
      </c>
      <c r="D146" s="18" t="s">
        <v>61</v>
      </c>
      <c r="E146" s="17" t="s">
        <v>89</v>
      </c>
      <c r="F146" s="20">
        <v>1878</v>
      </c>
      <c r="G146" s="20">
        <v>62</v>
      </c>
      <c r="H146" s="20">
        <v>179</v>
      </c>
      <c r="I146" s="20">
        <v>37560</v>
      </c>
      <c r="J146" s="20">
        <v>36874</v>
      </c>
      <c r="K146" s="20">
        <v>142</v>
      </c>
      <c r="L146" s="20">
        <f>Posts_Table[[#This Row],[Likes]]+Posts_Table[[#This Row],[Shares]]+Posts_Table[[#This Row],[Comments]]</f>
        <v>2119</v>
      </c>
      <c r="M146" s="66" t="s">
        <v>21</v>
      </c>
      <c r="N146" s="21" t="s">
        <v>12</v>
      </c>
      <c r="O146" s="21"/>
      <c r="P146" s="21"/>
    </row>
    <row r="147" spans="1:16" ht="14.25" customHeight="1" x14ac:dyDescent="0.3">
      <c r="A147" s="17" t="s">
        <v>223</v>
      </c>
      <c r="B147" s="18" t="s">
        <v>30</v>
      </c>
      <c r="C147" s="19">
        <v>45448</v>
      </c>
      <c r="D147" s="18" t="s">
        <v>49</v>
      </c>
      <c r="E147" s="17" t="s">
        <v>55</v>
      </c>
      <c r="F147" s="20">
        <v>3065</v>
      </c>
      <c r="G147" s="20">
        <v>772</v>
      </c>
      <c r="H147" s="20">
        <v>142</v>
      </c>
      <c r="I147" s="20">
        <v>18390</v>
      </c>
      <c r="J147" s="20">
        <v>17875</v>
      </c>
      <c r="K147" s="20">
        <v>200</v>
      </c>
      <c r="L147" s="20">
        <f>Posts_Table[[#This Row],[Likes]]+Posts_Table[[#This Row],[Shares]]+Posts_Table[[#This Row],[Comments]]</f>
        <v>3979</v>
      </c>
      <c r="M147" s="66"/>
      <c r="N147" s="21" t="s">
        <v>11</v>
      </c>
      <c r="O147" s="21" t="s">
        <v>16</v>
      </c>
      <c r="P147" s="21"/>
    </row>
    <row r="148" spans="1:16" ht="14.25" customHeight="1" x14ac:dyDescent="0.3">
      <c r="A148" s="17" t="s">
        <v>224</v>
      </c>
      <c r="B148" s="18" t="s">
        <v>27</v>
      </c>
      <c r="C148" s="19">
        <v>45586</v>
      </c>
      <c r="D148" s="18" t="s">
        <v>49</v>
      </c>
      <c r="E148" s="17" t="s">
        <v>85</v>
      </c>
      <c r="F148" s="20">
        <v>3256</v>
      </c>
      <c r="G148" s="20">
        <v>459</v>
      </c>
      <c r="H148" s="20">
        <v>266</v>
      </c>
      <c r="I148" s="20">
        <v>26048</v>
      </c>
      <c r="J148" s="20">
        <v>25529</v>
      </c>
      <c r="K148" s="20">
        <v>143</v>
      </c>
      <c r="L148" s="20">
        <f>Posts_Table[[#This Row],[Likes]]+Posts_Table[[#This Row],[Shares]]+Posts_Table[[#This Row],[Comments]]</f>
        <v>3981</v>
      </c>
      <c r="M148" s="66" t="s">
        <v>13</v>
      </c>
      <c r="N148" s="21" t="s">
        <v>12</v>
      </c>
      <c r="O148" s="21"/>
      <c r="P148" s="21"/>
    </row>
    <row r="149" spans="1:16" ht="14.25" customHeight="1" x14ac:dyDescent="0.3">
      <c r="A149" s="17" t="s">
        <v>225</v>
      </c>
      <c r="B149" s="18" t="s">
        <v>27</v>
      </c>
      <c r="C149" s="19">
        <v>45762</v>
      </c>
      <c r="D149" s="18" t="s">
        <v>80</v>
      </c>
      <c r="E149" s="17" t="s">
        <v>87</v>
      </c>
      <c r="F149" s="20">
        <v>4133</v>
      </c>
      <c r="G149" s="20">
        <v>466</v>
      </c>
      <c r="H149" s="20">
        <v>327</v>
      </c>
      <c r="I149" s="20">
        <v>24798</v>
      </c>
      <c r="J149" s="20">
        <v>24620</v>
      </c>
      <c r="K149" s="20">
        <v>176</v>
      </c>
      <c r="L149" s="20">
        <f>Posts_Table[[#This Row],[Likes]]+Posts_Table[[#This Row],[Shares]]+Posts_Table[[#This Row],[Comments]]</f>
        <v>4926</v>
      </c>
      <c r="M149" s="66" t="s">
        <v>21</v>
      </c>
      <c r="N149" s="21" t="s">
        <v>11</v>
      </c>
      <c r="O149" s="21"/>
      <c r="P149" s="21"/>
    </row>
    <row r="150" spans="1:16" ht="14.25" customHeight="1" x14ac:dyDescent="0.3">
      <c r="A150" s="17" t="s">
        <v>226</v>
      </c>
      <c r="B150" s="18" t="s">
        <v>29</v>
      </c>
      <c r="C150" s="19">
        <v>45459</v>
      </c>
      <c r="D150" s="18" t="s">
        <v>80</v>
      </c>
      <c r="E150" s="17" t="s">
        <v>119</v>
      </c>
      <c r="F150" s="20">
        <v>1702</v>
      </c>
      <c r="G150" s="20">
        <v>750</v>
      </c>
      <c r="H150" s="20">
        <v>179</v>
      </c>
      <c r="I150" s="20">
        <v>34040</v>
      </c>
      <c r="J150" s="20">
        <v>33174</v>
      </c>
      <c r="K150" s="20">
        <v>76</v>
      </c>
      <c r="L150" s="20">
        <f>Posts_Table[[#This Row],[Likes]]+Posts_Table[[#This Row],[Shares]]+Posts_Table[[#This Row],[Comments]]</f>
        <v>2631</v>
      </c>
      <c r="M150" s="66" t="s">
        <v>8</v>
      </c>
      <c r="N150" s="21" t="s">
        <v>11</v>
      </c>
      <c r="O150" s="21"/>
      <c r="P150" s="21"/>
    </row>
    <row r="151" spans="1:16" ht="14.25" customHeight="1" x14ac:dyDescent="0.3">
      <c r="A151" s="17" t="s">
        <v>227</v>
      </c>
      <c r="B151" s="18" t="s">
        <v>30</v>
      </c>
      <c r="C151" s="19">
        <v>45526</v>
      </c>
      <c r="D151" s="18" t="s">
        <v>61</v>
      </c>
      <c r="E151" s="17" t="s">
        <v>76</v>
      </c>
      <c r="F151" s="20">
        <v>4295</v>
      </c>
      <c r="G151" s="20">
        <v>853</v>
      </c>
      <c r="H151" s="20">
        <v>325</v>
      </c>
      <c r="I151" s="20">
        <v>85900</v>
      </c>
      <c r="J151" s="20">
        <v>85788</v>
      </c>
      <c r="K151" s="20">
        <v>290</v>
      </c>
      <c r="L151" s="20">
        <f>Posts_Table[[#This Row],[Likes]]+Posts_Table[[#This Row],[Shares]]+Posts_Table[[#This Row],[Comments]]</f>
        <v>5473</v>
      </c>
      <c r="M151" s="66" t="s">
        <v>21</v>
      </c>
      <c r="N151" s="21" t="s">
        <v>12</v>
      </c>
      <c r="O151" s="21"/>
      <c r="P151" s="21"/>
    </row>
    <row r="152" spans="1:16" ht="14.25" customHeight="1" x14ac:dyDescent="0.3">
      <c r="A152" s="17" t="s">
        <v>228</v>
      </c>
      <c r="B152" s="18" t="s">
        <v>27</v>
      </c>
      <c r="C152" s="19">
        <v>45499</v>
      </c>
      <c r="D152" s="18" t="s">
        <v>66</v>
      </c>
      <c r="E152" s="17" t="s">
        <v>158</v>
      </c>
      <c r="F152" s="20">
        <v>3559</v>
      </c>
      <c r="G152" s="20">
        <v>59</v>
      </c>
      <c r="H152" s="20">
        <v>289</v>
      </c>
      <c r="I152" s="20">
        <v>35590</v>
      </c>
      <c r="J152" s="20">
        <v>35105</v>
      </c>
      <c r="K152" s="20">
        <v>122</v>
      </c>
      <c r="L152" s="20">
        <f>Posts_Table[[#This Row],[Likes]]+Posts_Table[[#This Row],[Shares]]+Posts_Table[[#This Row],[Comments]]</f>
        <v>3907</v>
      </c>
      <c r="M152" s="66" t="s">
        <v>8</v>
      </c>
      <c r="N152" s="21" t="s">
        <v>11</v>
      </c>
      <c r="O152" s="21"/>
      <c r="P152" s="21"/>
    </row>
    <row r="153" spans="1:16" ht="14.25" customHeight="1" x14ac:dyDescent="0.3">
      <c r="A153" s="17" t="s">
        <v>229</v>
      </c>
      <c r="B153" s="18" t="s">
        <v>28</v>
      </c>
      <c r="C153" s="19">
        <v>45769</v>
      </c>
      <c r="D153" s="18" t="s">
        <v>66</v>
      </c>
      <c r="E153" s="17" t="s">
        <v>71</v>
      </c>
      <c r="F153" s="20">
        <v>4804</v>
      </c>
      <c r="G153" s="20">
        <v>550</v>
      </c>
      <c r="H153" s="20">
        <v>270</v>
      </c>
      <c r="I153" s="20">
        <v>28824</v>
      </c>
      <c r="J153" s="20">
        <v>28370</v>
      </c>
      <c r="K153" s="20">
        <v>47</v>
      </c>
      <c r="L153" s="20">
        <f>Posts_Table[[#This Row],[Likes]]+Posts_Table[[#This Row],[Shares]]+Posts_Table[[#This Row],[Comments]]</f>
        <v>5624</v>
      </c>
      <c r="M153" s="66" t="s">
        <v>21</v>
      </c>
      <c r="N153" s="21" t="s">
        <v>11</v>
      </c>
      <c r="O153" s="21"/>
      <c r="P153" s="21"/>
    </row>
    <row r="154" spans="1:16" ht="14.25" customHeight="1" x14ac:dyDescent="0.3">
      <c r="A154" s="17" t="s">
        <v>230</v>
      </c>
      <c r="B154" s="18" t="s">
        <v>29</v>
      </c>
      <c r="C154" s="19">
        <v>45658</v>
      </c>
      <c r="D154" s="18" t="s">
        <v>80</v>
      </c>
      <c r="E154" s="17" t="s">
        <v>119</v>
      </c>
      <c r="F154" s="20">
        <v>754</v>
      </c>
      <c r="G154" s="20">
        <v>197</v>
      </c>
      <c r="H154" s="20">
        <v>257</v>
      </c>
      <c r="I154" s="20">
        <v>6786</v>
      </c>
      <c r="J154" s="20">
        <v>6221</v>
      </c>
      <c r="K154" s="20">
        <v>212</v>
      </c>
      <c r="L154" s="20">
        <f>Posts_Table[[#This Row],[Likes]]+Posts_Table[[#This Row],[Shares]]+Posts_Table[[#This Row],[Comments]]</f>
        <v>1208</v>
      </c>
      <c r="M154" s="66" t="s">
        <v>17</v>
      </c>
      <c r="N154" s="21" t="s">
        <v>12</v>
      </c>
      <c r="O154" s="21"/>
      <c r="P154" s="21"/>
    </row>
    <row r="155" spans="1:16" ht="14.25" customHeight="1" x14ac:dyDescent="0.3">
      <c r="A155" s="17" t="s">
        <v>231</v>
      </c>
      <c r="B155" s="18" t="s">
        <v>27</v>
      </c>
      <c r="C155" s="19">
        <v>45574</v>
      </c>
      <c r="D155" s="18" t="s">
        <v>61</v>
      </c>
      <c r="E155" s="17" t="s">
        <v>89</v>
      </c>
      <c r="F155" s="20">
        <v>985</v>
      </c>
      <c r="G155" s="20">
        <v>932</v>
      </c>
      <c r="H155" s="20">
        <v>287</v>
      </c>
      <c r="I155" s="20">
        <v>6895</v>
      </c>
      <c r="J155" s="20">
        <v>6757</v>
      </c>
      <c r="K155" s="20">
        <v>64</v>
      </c>
      <c r="L155" s="20">
        <f>Posts_Table[[#This Row],[Likes]]+Posts_Table[[#This Row],[Shares]]+Posts_Table[[#This Row],[Comments]]</f>
        <v>2204</v>
      </c>
      <c r="M155" s="66" t="s">
        <v>21</v>
      </c>
      <c r="N155" s="21" t="s">
        <v>25</v>
      </c>
      <c r="O155" s="21"/>
      <c r="P155" s="21"/>
    </row>
    <row r="156" spans="1:16" ht="14.25" customHeight="1" x14ac:dyDescent="0.3">
      <c r="A156" s="17" t="s">
        <v>232</v>
      </c>
      <c r="B156" s="18" t="s">
        <v>30</v>
      </c>
      <c r="C156" s="19">
        <v>45647</v>
      </c>
      <c r="D156" s="18" t="s">
        <v>66</v>
      </c>
      <c r="E156" s="17" t="s">
        <v>67</v>
      </c>
      <c r="F156" s="20">
        <v>2283</v>
      </c>
      <c r="G156" s="20">
        <v>210</v>
      </c>
      <c r="H156" s="20">
        <v>130</v>
      </c>
      <c r="I156" s="20">
        <v>22830</v>
      </c>
      <c r="J156" s="20">
        <v>22617</v>
      </c>
      <c r="K156" s="20">
        <v>143</v>
      </c>
      <c r="L156" s="20">
        <f>Posts_Table[[#This Row],[Likes]]+Posts_Table[[#This Row],[Shares]]+Posts_Table[[#This Row],[Comments]]</f>
        <v>2623</v>
      </c>
      <c r="M156" s="66" t="s">
        <v>13</v>
      </c>
      <c r="N156" s="21" t="s">
        <v>25</v>
      </c>
      <c r="O156" s="21"/>
      <c r="P156" s="21"/>
    </row>
    <row r="157" spans="1:16" ht="14.25" customHeight="1" x14ac:dyDescent="0.3">
      <c r="A157" s="17" t="s">
        <v>233</v>
      </c>
      <c r="B157" s="18" t="s">
        <v>28</v>
      </c>
      <c r="C157" s="19">
        <v>45587</v>
      </c>
      <c r="D157" s="18" t="s">
        <v>61</v>
      </c>
      <c r="E157" s="17" t="s">
        <v>62</v>
      </c>
      <c r="F157" s="20">
        <v>3352</v>
      </c>
      <c r="G157" s="20">
        <v>941</v>
      </c>
      <c r="H157" s="20">
        <v>482</v>
      </c>
      <c r="I157" s="20">
        <v>43576</v>
      </c>
      <c r="J157" s="20">
        <v>43338</v>
      </c>
      <c r="K157" s="20">
        <v>240</v>
      </c>
      <c r="L157" s="20">
        <f>Posts_Table[[#This Row],[Likes]]+Posts_Table[[#This Row],[Shares]]+Posts_Table[[#This Row],[Comments]]</f>
        <v>4775</v>
      </c>
      <c r="M157" s="66" t="s">
        <v>13</v>
      </c>
      <c r="N157" s="21" t="s">
        <v>25</v>
      </c>
      <c r="O157" s="21"/>
      <c r="P157" s="21"/>
    </row>
    <row r="158" spans="1:16" ht="14.25" customHeight="1" x14ac:dyDescent="0.3">
      <c r="A158" s="17" t="s">
        <v>234</v>
      </c>
      <c r="B158" s="18" t="s">
        <v>30</v>
      </c>
      <c r="C158" s="19">
        <v>45496</v>
      </c>
      <c r="D158" s="18" t="s">
        <v>57</v>
      </c>
      <c r="E158" s="17" t="s">
        <v>125</v>
      </c>
      <c r="F158" s="20">
        <v>4775</v>
      </c>
      <c r="G158" s="20">
        <v>173</v>
      </c>
      <c r="H158" s="20">
        <v>206</v>
      </c>
      <c r="I158" s="20">
        <v>47750</v>
      </c>
      <c r="J158" s="20">
        <v>47544</v>
      </c>
      <c r="K158" s="20">
        <v>187</v>
      </c>
      <c r="L158" s="20">
        <f>Posts_Table[[#This Row],[Likes]]+Posts_Table[[#This Row],[Shares]]+Posts_Table[[#This Row],[Comments]]</f>
        <v>5154</v>
      </c>
      <c r="M158" s="66" t="s">
        <v>13</v>
      </c>
      <c r="N158" s="21" t="s">
        <v>25</v>
      </c>
      <c r="O158" s="21"/>
      <c r="P158" s="21"/>
    </row>
    <row r="159" spans="1:16" ht="14.25" customHeight="1" x14ac:dyDescent="0.3">
      <c r="A159" s="17" t="s">
        <v>235</v>
      </c>
      <c r="B159" s="18" t="s">
        <v>27</v>
      </c>
      <c r="C159" s="19">
        <v>45515</v>
      </c>
      <c r="D159" s="18" t="s">
        <v>57</v>
      </c>
      <c r="E159" s="17" t="s">
        <v>58</v>
      </c>
      <c r="F159" s="20">
        <v>1762</v>
      </c>
      <c r="G159" s="20">
        <v>405</v>
      </c>
      <c r="H159" s="20">
        <v>423</v>
      </c>
      <c r="I159" s="20">
        <v>22906</v>
      </c>
      <c r="J159" s="20">
        <v>21925</v>
      </c>
      <c r="K159" s="20">
        <v>25</v>
      </c>
      <c r="L159" s="20">
        <f>Posts_Table[[#This Row],[Likes]]+Posts_Table[[#This Row],[Shares]]+Posts_Table[[#This Row],[Comments]]</f>
        <v>2590</v>
      </c>
      <c r="M159" s="66" t="s">
        <v>8</v>
      </c>
      <c r="N159" s="21" t="s">
        <v>12</v>
      </c>
      <c r="O159" s="21"/>
      <c r="P159" s="21"/>
    </row>
    <row r="160" spans="1:16" ht="14.25" customHeight="1" x14ac:dyDescent="0.3">
      <c r="A160" s="17" t="s">
        <v>236</v>
      </c>
      <c r="B160" s="18" t="s">
        <v>28</v>
      </c>
      <c r="C160" s="19">
        <v>45621</v>
      </c>
      <c r="D160" s="18" t="s">
        <v>57</v>
      </c>
      <c r="E160" s="17" t="s">
        <v>78</v>
      </c>
      <c r="F160" s="20">
        <v>2120</v>
      </c>
      <c r="G160" s="20">
        <v>158</v>
      </c>
      <c r="H160" s="20">
        <v>488</v>
      </c>
      <c r="I160" s="20">
        <v>12720</v>
      </c>
      <c r="J160" s="20">
        <v>12085</v>
      </c>
      <c r="K160" s="20">
        <v>17</v>
      </c>
      <c r="L160" s="20">
        <f>Posts_Table[[#This Row],[Likes]]+Posts_Table[[#This Row],[Shares]]+Posts_Table[[#This Row],[Comments]]</f>
        <v>2766</v>
      </c>
      <c r="M160" s="66" t="s">
        <v>13</v>
      </c>
      <c r="N160" s="21" t="s">
        <v>25</v>
      </c>
      <c r="O160" s="21"/>
      <c r="P160" s="21"/>
    </row>
    <row r="161" spans="1:16" ht="14.25" customHeight="1" x14ac:dyDescent="0.3">
      <c r="A161" s="17" t="s">
        <v>237</v>
      </c>
      <c r="B161" s="18" t="s">
        <v>29</v>
      </c>
      <c r="C161" s="19">
        <v>45528</v>
      </c>
      <c r="D161" s="18" t="s">
        <v>80</v>
      </c>
      <c r="E161" s="17" t="s">
        <v>119</v>
      </c>
      <c r="F161" s="20">
        <v>1082</v>
      </c>
      <c r="G161" s="20">
        <v>209</v>
      </c>
      <c r="H161" s="20">
        <v>484</v>
      </c>
      <c r="I161" s="20">
        <v>19476</v>
      </c>
      <c r="J161" s="20">
        <v>18654</v>
      </c>
      <c r="K161" s="20">
        <v>20</v>
      </c>
      <c r="L161" s="20">
        <f>Posts_Table[[#This Row],[Likes]]+Posts_Table[[#This Row],[Shares]]+Posts_Table[[#This Row],[Comments]]</f>
        <v>1775</v>
      </c>
      <c r="M161" s="66"/>
      <c r="N161" s="21" t="s">
        <v>12</v>
      </c>
      <c r="O161" s="21"/>
      <c r="P161" s="21"/>
    </row>
    <row r="162" spans="1:16" ht="14.25" customHeight="1" x14ac:dyDescent="0.3">
      <c r="A162" s="17" t="s">
        <v>238</v>
      </c>
      <c r="B162" s="18" t="s">
        <v>29</v>
      </c>
      <c r="C162" s="19">
        <v>45707</v>
      </c>
      <c r="D162" s="18" t="s">
        <v>52</v>
      </c>
      <c r="E162" s="17" t="s">
        <v>53</v>
      </c>
      <c r="F162" s="20">
        <v>4671</v>
      </c>
      <c r="G162" s="20">
        <v>876</v>
      </c>
      <c r="H162" s="20">
        <v>366</v>
      </c>
      <c r="I162" s="20">
        <v>51381</v>
      </c>
      <c r="J162" s="20">
        <v>50565</v>
      </c>
      <c r="K162" s="20">
        <v>245</v>
      </c>
      <c r="L162" s="20">
        <f>Posts_Table[[#This Row],[Likes]]+Posts_Table[[#This Row],[Shares]]+Posts_Table[[#This Row],[Comments]]</f>
        <v>5913</v>
      </c>
      <c r="M162" s="66" t="s">
        <v>21</v>
      </c>
      <c r="N162" s="21" t="s">
        <v>12</v>
      </c>
      <c r="O162" s="21"/>
      <c r="P162" s="21"/>
    </row>
    <row r="163" spans="1:16" ht="14.25" customHeight="1" x14ac:dyDescent="0.3">
      <c r="A163" s="17" t="s">
        <v>239</v>
      </c>
      <c r="B163" s="18" t="s">
        <v>28</v>
      </c>
      <c r="C163" s="19">
        <v>45748</v>
      </c>
      <c r="D163" s="18" t="s">
        <v>57</v>
      </c>
      <c r="E163" s="17" t="s">
        <v>78</v>
      </c>
      <c r="F163" s="20">
        <v>3430</v>
      </c>
      <c r="G163" s="20">
        <v>566</v>
      </c>
      <c r="H163" s="20">
        <v>164</v>
      </c>
      <c r="I163" s="20">
        <v>48020</v>
      </c>
      <c r="J163" s="20">
        <v>47305</v>
      </c>
      <c r="K163" s="20">
        <v>120</v>
      </c>
      <c r="L163" s="20">
        <f>Posts_Table[[#This Row],[Likes]]+Posts_Table[[#This Row],[Shares]]+Posts_Table[[#This Row],[Comments]]</f>
        <v>4160</v>
      </c>
      <c r="M163" s="66"/>
      <c r="N163" s="21" t="s">
        <v>25</v>
      </c>
      <c r="O163" s="21"/>
      <c r="P163" s="21"/>
    </row>
    <row r="164" spans="1:16" ht="14.25" customHeight="1" x14ac:dyDescent="0.3">
      <c r="A164" s="17" t="s">
        <v>240</v>
      </c>
      <c r="B164" s="18" t="s">
        <v>27</v>
      </c>
      <c r="C164" s="19">
        <v>45755</v>
      </c>
      <c r="D164" s="18" t="s">
        <v>66</v>
      </c>
      <c r="E164" s="17" t="s">
        <v>158</v>
      </c>
      <c r="F164" s="20">
        <v>4501</v>
      </c>
      <c r="G164" s="20">
        <v>375</v>
      </c>
      <c r="H164" s="20">
        <v>323</v>
      </c>
      <c r="I164" s="20">
        <v>22505</v>
      </c>
      <c r="J164" s="20">
        <v>21836</v>
      </c>
      <c r="K164" s="20">
        <v>132</v>
      </c>
      <c r="L164" s="20">
        <f>Posts_Table[[#This Row],[Likes]]+Posts_Table[[#This Row],[Shares]]+Posts_Table[[#This Row],[Comments]]</f>
        <v>5199</v>
      </c>
      <c r="M164" s="66" t="s">
        <v>13</v>
      </c>
      <c r="N164" s="21" t="s">
        <v>12</v>
      </c>
      <c r="O164" s="21"/>
      <c r="P164" s="21"/>
    </row>
    <row r="165" spans="1:16" ht="14.25" customHeight="1" x14ac:dyDescent="0.3">
      <c r="A165" s="17" t="s">
        <v>241</v>
      </c>
      <c r="B165" s="18" t="s">
        <v>30</v>
      </c>
      <c r="C165" s="19">
        <v>45715</v>
      </c>
      <c r="D165" s="18" t="s">
        <v>52</v>
      </c>
      <c r="E165" s="17" t="s">
        <v>97</v>
      </c>
      <c r="F165" s="20">
        <v>4934</v>
      </c>
      <c r="G165" s="20">
        <v>971</v>
      </c>
      <c r="H165" s="20">
        <v>156</v>
      </c>
      <c r="I165" s="20">
        <v>39472</v>
      </c>
      <c r="J165" s="20">
        <v>39025</v>
      </c>
      <c r="K165" s="20">
        <v>169</v>
      </c>
      <c r="L165" s="20">
        <f>Posts_Table[[#This Row],[Likes]]+Posts_Table[[#This Row],[Shares]]+Posts_Table[[#This Row],[Comments]]</f>
        <v>6061</v>
      </c>
      <c r="M165" s="66" t="s">
        <v>21</v>
      </c>
      <c r="N165" s="21" t="s">
        <v>12</v>
      </c>
      <c r="O165" s="21" t="s">
        <v>16</v>
      </c>
      <c r="P165" s="21"/>
    </row>
    <row r="166" spans="1:16" ht="14.25" customHeight="1" x14ac:dyDescent="0.3">
      <c r="A166" s="17" t="s">
        <v>242</v>
      </c>
      <c r="B166" s="18" t="s">
        <v>29</v>
      </c>
      <c r="C166" s="19">
        <v>45637</v>
      </c>
      <c r="D166" s="18" t="s">
        <v>52</v>
      </c>
      <c r="E166" s="17" t="s">
        <v>53</v>
      </c>
      <c r="F166" s="20">
        <v>3239</v>
      </c>
      <c r="G166" s="20">
        <v>43</v>
      </c>
      <c r="H166" s="20">
        <v>211</v>
      </c>
      <c r="I166" s="20">
        <v>22673</v>
      </c>
      <c r="J166" s="20">
        <v>22171</v>
      </c>
      <c r="K166" s="20">
        <v>230</v>
      </c>
      <c r="L166" s="20">
        <f>Posts_Table[[#This Row],[Likes]]+Posts_Table[[#This Row],[Shares]]+Posts_Table[[#This Row],[Comments]]</f>
        <v>3493</v>
      </c>
      <c r="M166" s="66" t="s">
        <v>13</v>
      </c>
      <c r="N166" s="21" t="s">
        <v>12</v>
      </c>
      <c r="O166" s="21"/>
      <c r="P166" s="21"/>
    </row>
    <row r="167" spans="1:16" ht="14.25" customHeight="1" x14ac:dyDescent="0.3">
      <c r="A167" s="17" t="s">
        <v>243</v>
      </c>
      <c r="B167" s="18" t="s">
        <v>29</v>
      </c>
      <c r="C167" s="19">
        <v>45704</v>
      </c>
      <c r="D167" s="18" t="s">
        <v>49</v>
      </c>
      <c r="E167" s="17" t="s">
        <v>50</v>
      </c>
      <c r="F167" s="20">
        <v>1076</v>
      </c>
      <c r="G167" s="20">
        <v>313</v>
      </c>
      <c r="H167" s="20">
        <v>306</v>
      </c>
      <c r="I167" s="20">
        <v>11836</v>
      </c>
      <c r="J167" s="20">
        <v>11596</v>
      </c>
      <c r="K167" s="20">
        <v>104</v>
      </c>
      <c r="L167" s="20">
        <f>Posts_Table[[#This Row],[Likes]]+Posts_Table[[#This Row],[Shares]]+Posts_Table[[#This Row],[Comments]]</f>
        <v>1695</v>
      </c>
      <c r="M167" s="66" t="s">
        <v>8</v>
      </c>
      <c r="N167" s="21" t="s">
        <v>25</v>
      </c>
      <c r="O167" s="21"/>
      <c r="P167" s="21"/>
    </row>
    <row r="168" spans="1:16" ht="14.25" customHeight="1" x14ac:dyDescent="0.3">
      <c r="A168" s="17" t="s">
        <v>244</v>
      </c>
      <c r="B168" s="18" t="s">
        <v>27</v>
      </c>
      <c r="C168" s="19">
        <v>45624</v>
      </c>
      <c r="D168" s="18" t="s">
        <v>52</v>
      </c>
      <c r="E168" s="17" t="s">
        <v>102</v>
      </c>
      <c r="F168" s="20">
        <v>4771</v>
      </c>
      <c r="G168" s="20">
        <v>818</v>
      </c>
      <c r="H168" s="20">
        <v>56</v>
      </c>
      <c r="I168" s="20">
        <v>57252</v>
      </c>
      <c r="J168" s="20">
        <v>56378</v>
      </c>
      <c r="K168" s="20">
        <v>150</v>
      </c>
      <c r="L168" s="20">
        <f>Posts_Table[[#This Row],[Likes]]+Posts_Table[[#This Row],[Shares]]+Posts_Table[[#This Row],[Comments]]</f>
        <v>5645</v>
      </c>
      <c r="M168" s="66"/>
      <c r="N168" s="21" t="s">
        <v>25</v>
      </c>
      <c r="O168" s="21"/>
      <c r="P168" s="21"/>
    </row>
    <row r="169" spans="1:16" ht="14.25" customHeight="1" x14ac:dyDescent="0.3">
      <c r="A169" s="17" t="s">
        <v>245</v>
      </c>
      <c r="B169" s="18" t="s">
        <v>28</v>
      </c>
      <c r="C169" s="19">
        <v>45608</v>
      </c>
      <c r="D169" s="18" t="s">
        <v>52</v>
      </c>
      <c r="E169" s="17" t="s">
        <v>69</v>
      </c>
      <c r="F169" s="20">
        <v>2418</v>
      </c>
      <c r="G169" s="20">
        <v>754</v>
      </c>
      <c r="H169" s="20">
        <v>54</v>
      </c>
      <c r="I169" s="20">
        <v>43524</v>
      </c>
      <c r="J169" s="20">
        <v>42743</v>
      </c>
      <c r="K169" s="20">
        <v>182</v>
      </c>
      <c r="L169" s="20">
        <f>Posts_Table[[#This Row],[Likes]]+Posts_Table[[#This Row],[Shares]]+Posts_Table[[#This Row],[Comments]]</f>
        <v>3226</v>
      </c>
      <c r="M169" s="66" t="s">
        <v>8</v>
      </c>
      <c r="N169" s="21" t="s">
        <v>11</v>
      </c>
      <c r="O169" s="21"/>
      <c r="P169" s="21"/>
    </row>
    <row r="170" spans="1:16" ht="14.25" customHeight="1" x14ac:dyDescent="0.3">
      <c r="A170" s="17" t="s">
        <v>246</v>
      </c>
      <c r="B170" s="18" t="s">
        <v>30</v>
      </c>
      <c r="C170" s="19">
        <v>45629</v>
      </c>
      <c r="D170" s="18" t="s">
        <v>80</v>
      </c>
      <c r="E170" s="17" t="s">
        <v>160</v>
      </c>
      <c r="F170" s="20">
        <v>3809</v>
      </c>
      <c r="G170" s="20">
        <v>273</v>
      </c>
      <c r="H170" s="20">
        <v>200</v>
      </c>
      <c r="I170" s="20">
        <v>34281</v>
      </c>
      <c r="J170" s="20">
        <v>33534</v>
      </c>
      <c r="K170" s="20">
        <v>83</v>
      </c>
      <c r="L170" s="20">
        <f>Posts_Table[[#This Row],[Likes]]+Posts_Table[[#This Row],[Shares]]+Posts_Table[[#This Row],[Comments]]</f>
        <v>4282</v>
      </c>
      <c r="M170" s="66" t="s">
        <v>8</v>
      </c>
      <c r="N170" s="21" t="s">
        <v>11</v>
      </c>
      <c r="O170" s="21"/>
      <c r="P170" s="21"/>
    </row>
    <row r="171" spans="1:16" ht="14.25" customHeight="1" x14ac:dyDescent="0.3">
      <c r="A171" s="17" t="s">
        <v>247</v>
      </c>
      <c r="B171" s="18" t="s">
        <v>29</v>
      </c>
      <c r="C171" s="19">
        <v>45775</v>
      </c>
      <c r="D171" s="18" t="s">
        <v>52</v>
      </c>
      <c r="E171" s="17" t="s">
        <v>53</v>
      </c>
      <c r="F171" s="20">
        <v>3577</v>
      </c>
      <c r="G171" s="20">
        <v>596</v>
      </c>
      <c r="H171" s="20">
        <v>493</v>
      </c>
      <c r="I171" s="20">
        <v>67963</v>
      </c>
      <c r="J171" s="20">
        <v>67839</v>
      </c>
      <c r="K171" s="20">
        <v>53</v>
      </c>
      <c r="L171" s="20">
        <f>Posts_Table[[#This Row],[Likes]]+Posts_Table[[#This Row],[Shares]]+Posts_Table[[#This Row],[Comments]]</f>
        <v>4666</v>
      </c>
      <c r="M171" s="66" t="s">
        <v>17</v>
      </c>
      <c r="N171" s="21" t="s">
        <v>12</v>
      </c>
      <c r="O171" s="21"/>
      <c r="P171" s="21"/>
    </row>
    <row r="172" spans="1:16" ht="14.25" customHeight="1" x14ac:dyDescent="0.3">
      <c r="A172" s="17" t="s">
        <v>248</v>
      </c>
      <c r="B172" s="18" t="s">
        <v>30</v>
      </c>
      <c r="C172" s="19">
        <v>45657</v>
      </c>
      <c r="D172" s="18" t="s">
        <v>80</v>
      </c>
      <c r="E172" s="17" t="s">
        <v>160</v>
      </c>
      <c r="F172" s="20">
        <v>1018</v>
      </c>
      <c r="G172" s="20">
        <v>447</v>
      </c>
      <c r="H172" s="20">
        <v>332</v>
      </c>
      <c r="I172" s="20">
        <v>18324</v>
      </c>
      <c r="J172" s="20">
        <v>18164</v>
      </c>
      <c r="K172" s="20">
        <v>38</v>
      </c>
      <c r="L172" s="20">
        <f>Posts_Table[[#This Row],[Likes]]+Posts_Table[[#This Row],[Shares]]+Posts_Table[[#This Row],[Comments]]</f>
        <v>1797</v>
      </c>
      <c r="M172" s="66" t="s">
        <v>13</v>
      </c>
      <c r="N172" s="21" t="s">
        <v>25</v>
      </c>
      <c r="O172" s="21"/>
      <c r="P172" s="21"/>
    </row>
    <row r="173" spans="1:16" ht="14.25" customHeight="1" x14ac:dyDescent="0.3">
      <c r="A173" s="17" t="s">
        <v>249</v>
      </c>
      <c r="B173" s="18" t="s">
        <v>28</v>
      </c>
      <c r="C173" s="19">
        <v>45518</v>
      </c>
      <c r="D173" s="18" t="s">
        <v>61</v>
      </c>
      <c r="E173" s="17" t="s">
        <v>62</v>
      </c>
      <c r="F173" s="20">
        <v>3073</v>
      </c>
      <c r="G173" s="20">
        <v>553</v>
      </c>
      <c r="H173" s="20">
        <v>174</v>
      </c>
      <c r="I173" s="20">
        <v>52241</v>
      </c>
      <c r="J173" s="20">
        <v>51605</v>
      </c>
      <c r="K173" s="20">
        <v>246</v>
      </c>
      <c r="L173" s="20">
        <f>Posts_Table[[#This Row],[Likes]]+Posts_Table[[#This Row],[Shares]]+Posts_Table[[#This Row],[Comments]]</f>
        <v>3800</v>
      </c>
      <c r="M173" s="66" t="s">
        <v>17</v>
      </c>
      <c r="N173" s="21" t="s">
        <v>11</v>
      </c>
      <c r="O173" s="21"/>
      <c r="P173" s="21"/>
    </row>
    <row r="174" spans="1:16" ht="14.25" customHeight="1" x14ac:dyDescent="0.3">
      <c r="A174" s="17" t="s">
        <v>250</v>
      </c>
      <c r="B174" s="18" t="s">
        <v>29</v>
      </c>
      <c r="C174" s="19">
        <v>45631</v>
      </c>
      <c r="D174" s="18" t="s">
        <v>80</v>
      </c>
      <c r="E174" s="17" t="s">
        <v>119</v>
      </c>
      <c r="F174" s="20">
        <v>1330</v>
      </c>
      <c r="G174" s="20">
        <v>925</v>
      </c>
      <c r="H174" s="20">
        <v>35</v>
      </c>
      <c r="I174" s="20">
        <v>15960</v>
      </c>
      <c r="J174" s="20">
        <v>15379</v>
      </c>
      <c r="K174" s="20">
        <v>229</v>
      </c>
      <c r="L174" s="20">
        <f>Posts_Table[[#This Row],[Likes]]+Posts_Table[[#This Row],[Shares]]+Posts_Table[[#This Row],[Comments]]</f>
        <v>2290</v>
      </c>
      <c r="M174" s="66" t="s">
        <v>17</v>
      </c>
      <c r="N174" s="21" t="s">
        <v>25</v>
      </c>
      <c r="O174" s="21"/>
      <c r="P174" s="21"/>
    </row>
    <row r="175" spans="1:16" ht="14.25" customHeight="1" x14ac:dyDescent="0.3">
      <c r="A175" s="17" t="s">
        <v>251</v>
      </c>
      <c r="B175" s="18" t="s">
        <v>28</v>
      </c>
      <c r="C175" s="19">
        <v>45465</v>
      </c>
      <c r="D175" s="18" t="s">
        <v>52</v>
      </c>
      <c r="E175" s="17" t="s">
        <v>69</v>
      </c>
      <c r="F175" s="20">
        <v>3828</v>
      </c>
      <c r="G175" s="20">
        <v>148</v>
      </c>
      <c r="H175" s="20">
        <v>253</v>
      </c>
      <c r="I175" s="20">
        <v>30624</v>
      </c>
      <c r="J175" s="20">
        <v>30229</v>
      </c>
      <c r="K175" s="20">
        <v>235</v>
      </c>
      <c r="L175" s="20">
        <f>Posts_Table[[#This Row],[Likes]]+Posts_Table[[#This Row],[Shares]]+Posts_Table[[#This Row],[Comments]]</f>
        <v>4229</v>
      </c>
      <c r="M175" s="66"/>
      <c r="N175" s="21" t="s">
        <v>11</v>
      </c>
      <c r="O175" s="21"/>
      <c r="P175" s="21"/>
    </row>
    <row r="176" spans="1:16" ht="14.25" customHeight="1" x14ac:dyDescent="0.3">
      <c r="A176" s="17" t="s">
        <v>252</v>
      </c>
      <c r="B176" s="18" t="s">
        <v>27</v>
      </c>
      <c r="C176" s="19">
        <v>45674</v>
      </c>
      <c r="D176" s="18" t="s">
        <v>49</v>
      </c>
      <c r="E176" s="17" t="s">
        <v>85</v>
      </c>
      <c r="F176" s="20">
        <v>142</v>
      </c>
      <c r="G176" s="20">
        <v>784</v>
      </c>
      <c r="H176" s="20">
        <v>183</v>
      </c>
      <c r="I176" s="20">
        <v>1704</v>
      </c>
      <c r="J176" s="20">
        <v>995</v>
      </c>
      <c r="K176" s="20">
        <v>154</v>
      </c>
      <c r="L176" s="20">
        <f>Posts_Table[[#This Row],[Likes]]+Posts_Table[[#This Row],[Shares]]+Posts_Table[[#This Row],[Comments]]</f>
        <v>1109</v>
      </c>
      <c r="M176" s="66" t="s">
        <v>21</v>
      </c>
      <c r="N176" s="21" t="s">
        <v>25</v>
      </c>
      <c r="O176" s="21"/>
      <c r="P176" s="21"/>
    </row>
    <row r="177" spans="1:16" ht="14.25" customHeight="1" x14ac:dyDescent="0.3">
      <c r="A177" s="17" t="s">
        <v>253</v>
      </c>
      <c r="B177" s="18" t="s">
        <v>28</v>
      </c>
      <c r="C177" s="19">
        <v>45463</v>
      </c>
      <c r="D177" s="18" t="s">
        <v>80</v>
      </c>
      <c r="E177" s="17" t="s">
        <v>81</v>
      </c>
      <c r="F177" s="20">
        <v>3798</v>
      </c>
      <c r="G177" s="20">
        <v>31</v>
      </c>
      <c r="H177" s="20">
        <v>279</v>
      </c>
      <c r="I177" s="20">
        <v>75960</v>
      </c>
      <c r="J177" s="20">
        <v>75813</v>
      </c>
      <c r="K177" s="20">
        <v>266</v>
      </c>
      <c r="L177" s="20">
        <f>Posts_Table[[#This Row],[Likes]]+Posts_Table[[#This Row],[Shares]]+Posts_Table[[#This Row],[Comments]]</f>
        <v>4108</v>
      </c>
      <c r="M177" s="66" t="s">
        <v>8</v>
      </c>
      <c r="N177" s="21" t="s">
        <v>12</v>
      </c>
      <c r="O177" s="21"/>
      <c r="P177" s="21"/>
    </row>
    <row r="178" spans="1:16" ht="14.25" customHeight="1" x14ac:dyDescent="0.3">
      <c r="A178" s="17" t="s">
        <v>254</v>
      </c>
      <c r="B178" s="18" t="s">
        <v>27</v>
      </c>
      <c r="C178" s="19">
        <v>45483</v>
      </c>
      <c r="D178" s="18" t="s">
        <v>61</v>
      </c>
      <c r="E178" s="17" t="s">
        <v>89</v>
      </c>
      <c r="F178" s="20">
        <v>3099</v>
      </c>
      <c r="G178" s="20">
        <v>694</v>
      </c>
      <c r="H178" s="20">
        <v>171</v>
      </c>
      <c r="I178" s="20">
        <v>43386</v>
      </c>
      <c r="J178" s="20">
        <v>42921</v>
      </c>
      <c r="K178" s="20">
        <v>52</v>
      </c>
      <c r="L178" s="20">
        <f>Posts_Table[[#This Row],[Likes]]+Posts_Table[[#This Row],[Shares]]+Posts_Table[[#This Row],[Comments]]</f>
        <v>3964</v>
      </c>
      <c r="M178" s="66" t="s">
        <v>17</v>
      </c>
      <c r="N178" s="21" t="s">
        <v>12</v>
      </c>
      <c r="O178" s="21"/>
      <c r="P178" s="21"/>
    </row>
    <row r="179" spans="1:16" ht="14.25" customHeight="1" x14ac:dyDescent="0.3">
      <c r="A179" s="17" t="s">
        <v>255</v>
      </c>
      <c r="B179" s="18" t="s">
        <v>27</v>
      </c>
      <c r="C179" s="19">
        <v>45603</v>
      </c>
      <c r="D179" s="18" t="s">
        <v>80</v>
      </c>
      <c r="E179" s="17" t="s">
        <v>87</v>
      </c>
      <c r="F179" s="20">
        <v>129</v>
      </c>
      <c r="G179" s="20">
        <v>643</v>
      </c>
      <c r="H179" s="20">
        <v>136</v>
      </c>
      <c r="I179" s="20">
        <v>1290</v>
      </c>
      <c r="J179" s="20">
        <v>839</v>
      </c>
      <c r="K179" s="20">
        <v>238</v>
      </c>
      <c r="L179" s="20">
        <f>Posts_Table[[#This Row],[Likes]]+Posts_Table[[#This Row],[Shares]]+Posts_Table[[#This Row],[Comments]]</f>
        <v>908</v>
      </c>
      <c r="M179" s="66" t="s">
        <v>21</v>
      </c>
      <c r="N179" s="21" t="s">
        <v>12</v>
      </c>
      <c r="O179" s="21"/>
      <c r="P179" s="21"/>
    </row>
    <row r="180" spans="1:16" ht="14.25" customHeight="1" x14ac:dyDescent="0.3">
      <c r="A180" s="17" t="s">
        <v>256</v>
      </c>
      <c r="B180" s="18" t="s">
        <v>28</v>
      </c>
      <c r="C180" s="19">
        <v>45488</v>
      </c>
      <c r="D180" s="18" t="s">
        <v>61</v>
      </c>
      <c r="E180" s="17" t="s">
        <v>62</v>
      </c>
      <c r="F180" s="20">
        <v>3796</v>
      </c>
      <c r="G180" s="20">
        <v>667</v>
      </c>
      <c r="H180" s="20">
        <v>395</v>
      </c>
      <c r="I180" s="20">
        <v>64532</v>
      </c>
      <c r="J180" s="20">
        <v>63550</v>
      </c>
      <c r="K180" s="20">
        <v>292</v>
      </c>
      <c r="L180" s="20">
        <f>Posts_Table[[#This Row],[Likes]]+Posts_Table[[#This Row],[Shares]]+Posts_Table[[#This Row],[Comments]]</f>
        <v>4858</v>
      </c>
      <c r="M180" s="66"/>
      <c r="N180" s="21" t="s">
        <v>12</v>
      </c>
      <c r="O180" s="21"/>
      <c r="P180" s="21"/>
    </row>
    <row r="181" spans="1:16" ht="14.25" customHeight="1" x14ac:dyDescent="0.3">
      <c r="A181" s="17" t="s">
        <v>257</v>
      </c>
      <c r="B181" s="18" t="s">
        <v>30</v>
      </c>
      <c r="C181" s="19">
        <v>45629</v>
      </c>
      <c r="D181" s="18" t="s">
        <v>52</v>
      </c>
      <c r="E181" s="17" t="s">
        <v>97</v>
      </c>
      <c r="F181" s="20">
        <v>3711</v>
      </c>
      <c r="G181" s="20">
        <v>352</v>
      </c>
      <c r="H181" s="20">
        <v>290</v>
      </c>
      <c r="I181" s="20">
        <v>48243</v>
      </c>
      <c r="J181" s="20">
        <v>47579</v>
      </c>
      <c r="K181" s="20">
        <v>11</v>
      </c>
      <c r="L181" s="20">
        <f>Posts_Table[[#This Row],[Likes]]+Posts_Table[[#This Row],[Shares]]+Posts_Table[[#This Row],[Comments]]</f>
        <v>4353</v>
      </c>
      <c r="M181" s="66" t="s">
        <v>8</v>
      </c>
      <c r="N181" s="21" t="s">
        <v>12</v>
      </c>
      <c r="O181" s="21"/>
      <c r="P181" s="21"/>
    </row>
    <row r="182" spans="1:16" ht="14.25" customHeight="1" x14ac:dyDescent="0.3">
      <c r="A182" s="17" t="s">
        <v>258</v>
      </c>
      <c r="B182" s="18" t="s">
        <v>30</v>
      </c>
      <c r="C182" s="19">
        <v>45737</v>
      </c>
      <c r="D182" s="18" t="s">
        <v>66</v>
      </c>
      <c r="E182" s="17" t="s">
        <v>67</v>
      </c>
      <c r="F182" s="20">
        <v>606</v>
      </c>
      <c r="G182" s="20">
        <v>789</v>
      </c>
      <c r="H182" s="20">
        <v>470</v>
      </c>
      <c r="I182" s="20">
        <v>7878</v>
      </c>
      <c r="J182" s="20">
        <v>7389</v>
      </c>
      <c r="K182" s="20">
        <v>239</v>
      </c>
      <c r="L182" s="20">
        <f>Posts_Table[[#This Row],[Likes]]+Posts_Table[[#This Row],[Shares]]+Posts_Table[[#This Row],[Comments]]</f>
        <v>1865</v>
      </c>
      <c r="M182" s="66" t="s">
        <v>17</v>
      </c>
      <c r="N182" s="21" t="s">
        <v>11</v>
      </c>
      <c r="O182" s="21"/>
      <c r="P182" s="21"/>
    </row>
    <row r="183" spans="1:16" ht="14.25" customHeight="1" x14ac:dyDescent="0.3">
      <c r="A183" s="17" t="s">
        <v>259</v>
      </c>
      <c r="B183" s="18" t="s">
        <v>28</v>
      </c>
      <c r="C183" s="19">
        <v>45504</v>
      </c>
      <c r="D183" s="18" t="s">
        <v>66</v>
      </c>
      <c r="E183" s="17" t="s">
        <v>71</v>
      </c>
      <c r="F183" s="20">
        <v>4689</v>
      </c>
      <c r="G183" s="20">
        <v>134</v>
      </c>
      <c r="H183" s="20">
        <v>403</v>
      </c>
      <c r="I183" s="20">
        <v>51579</v>
      </c>
      <c r="J183" s="20">
        <v>50924</v>
      </c>
      <c r="K183" s="20">
        <v>173</v>
      </c>
      <c r="L183" s="20">
        <f>Posts_Table[[#This Row],[Likes]]+Posts_Table[[#This Row],[Shares]]+Posts_Table[[#This Row],[Comments]]</f>
        <v>5226</v>
      </c>
      <c r="M183" s="66" t="s">
        <v>21</v>
      </c>
      <c r="N183" s="21" t="s">
        <v>12</v>
      </c>
      <c r="O183" s="21"/>
      <c r="P183" s="21"/>
    </row>
    <row r="184" spans="1:16" ht="14.25" customHeight="1" x14ac:dyDescent="0.3">
      <c r="A184" s="17" t="s">
        <v>260</v>
      </c>
      <c r="B184" s="18" t="s">
        <v>27</v>
      </c>
      <c r="C184" s="19">
        <v>45643</v>
      </c>
      <c r="D184" s="18" t="s">
        <v>57</v>
      </c>
      <c r="E184" s="17" t="s">
        <v>58</v>
      </c>
      <c r="F184" s="20">
        <v>360</v>
      </c>
      <c r="G184" s="20">
        <v>590</v>
      </c>
      <c r="H184" s="20">
        <v>393</v>
      </c>
      <c r="I184" s="20">
        <v>4680</v>
      </c>
      <c r="J184" s="20">
        <v>4322</v>
      </c>
      <c r="K184" s="20">
        <v>208</v>
      </c>
      <c r="L184" s="20">
        <f>Posts_Table[[#This Row],[Likes]]+Posts_Table[[#This Row],[Shares]]+Posts_Table[[#This Row],[Comments]]</f>
        <v>1343</v>
      </c>
      <c r="M184" s="66" t="s">
        <v>13</v>
      </c>
      <c r="N184" s="21" t="s">
        <v>25</v>
      </c>
      <c r="O184" s="21"/>
      <c r="P184" s="21"/>
    </row>
    <row r="185" spans="1:16" ht="14.25" customHeight="1" x14ac:dyDescent="0.3">
      <c r="A185" s="17" t="s">
        <v>261</v>
      </c>
      <c r="B185" s="18" t="s">
        <v>29</v>
      </c>
      <c r="C185" s="19">
        <v>45501</v>
      </c>
      <c r="D185" s="18" t="s">
        <v>66</v>
      </c>
      <c r="E185" s="17" t="s">
        <v>112</v>
      </c>
      <c r="F185" s="20">
        <v>3215</v>
      </c>
      <c r="G185" s="20">
        <v>960</v>
      </c>
      <c r="H185" s="20">
        <v>202</v>
      </c>
      <c r="I185" s="20">
        <v>32150</v>
      </c>
      <c r="J185" s="20">
        <v>31404</v>
      </c>
      <c r="K185" s="20">
        <v>251</v>
      </c>
      <c r="L185" s="20">
        <f>Posts_Table[[#This Row],[Likes]]+Posts_Table[[#This Row],[Shares]]+Posts_Table[[#This Row],[Comments]]</f>
        <v>4377</v>
      </c>
      <c r="M185" s="66" t="s">
        <v>8</v>
      </c>
      <c r="N185" s="21" t="s">
        <v>11</v>
      </c>
      <c r="O185" s="21"/>
      <c r="P185" s="21"/>
    </row>
    <row r="186" spans="1:16" ht="14.25" customHeight="1" x14ac:dyDescent="0.3">
      <c r="A186" s="17" t="s">
        <v>262</v>
      </c>
      <c r="B186" s="18" t="s">
        <v>27</v>
      </c>
      <c r="C186" s="19">
        <v>45668</v>
      </c>
      <c r="D186" s="18" t="s">
        <v>61</v>
      </c>
      <c r="E186" s="17" t="s">
        <v>89</v>
      </c>
      <c r="F186" s="20">
        <v>4523</v>
      </c>
      <c r="G186" s="20">
        <v>61</v>
      </c>
      <c r="H186" s="20">
        <v>157</v>
      </c>
      <c r="I186" s="20">
        <v>49753</v>
      </c>
      <c r="J186" s="20">
        <v>49329</v>
      </c>
      <c r="K186" s="20">
        <v>71</v>
      </c>
      <c r="L186" s="20">
        <f>Posts_Table[[#This Row],[Likes]]+Posts_Table[[#This Row],[Shares]]+Posts_Table[[#This Row],[Comments]]</f>
        <v>4741</v>
      </c>
      <c r="M186" s="66"/>
      <c r="N186" s="21" t="s">
        <v>11</v>
      </c>
      <c r="O186" s="21"/>
      <c r="P186" s="21"/>
    </row>
    <row r="187" spans="1:16" ht="14.25" customHeight="1" x14ac:dyDescent="0.3">
      <c r="A187" s="17" t="s">
        <v>263</v>
      </c>
      <c r="B187" s="18" t="s">
        <v>28</v>
      </c>
      <c r="C187" s="19">
        <v>45528</v>
      </c>
      <c r="D187" s="18" t="s">
        <v>61</v>
      </c>
      <c r="E187" s="17" t="s">
        <v>62</v>
      </c>
      <c r="F187" s="20">
        <v>4292</v>
      </c>
      <c r="G187" s="20">
        <v>51</v>
      </c>
      <c r="H187" s="20">
        <v>392</v>
      </c>
      <c r="I187" s="20">
        <v>55796</v>
      </c>
      <c r="J187" s="20">
        <v>54826</v>
      </c>
      <c r="K187" s="20">
        <v>264</v>
      </c>
      <c r="L187" s="20">
        <f>Posts_Table[[#This Row],[Likes]]+Posts_Table[[#This Row],[Shares]]+Posts_Table[[#This Row],[Comments]]</f>
        <v>4735</v>
      </c>
      <c r="M187" s="66" t="s">
        <v>17</v>
      </c>
      <c r="N187" s="21" t="s">
        <v>11</v>
      </c>
      <c r="O187" s="21"/>
      <c r="P187" s="21"/>
    </row>
    <row r="188" spans="1:16" ht="14.25" customHeight="1" x14ac:dyDescent="0.3">
      <c r="A188" s="17" t="s">
        <v>264</v>
      </c>
      <c r="B188" s="18" t="s">
        <v>29</v>
      </c>
      <c r="C188" s="19">
        <v>45648</v>
      </c>
      <c r="D188" s="18" t="s">
        <v>49</v>
      </c>
      <c r="E188" s="17" t="s">
        <v>50</v>
      </c>
      <c r="F188" s="20">
        <v>1644</v>
      </c>
      <c r="G188" s="20">
        <v>546</v>
      </c>
      <c r="H188" s="20">
        <v>150</v>
      </c>
      <c r="I188" s="20">
        <v>27948</v>
      </c>
      <c r="J188" s="20">
        <v>27184</v>
      </c>
      <c r="K188" s="20">
        <v>300</v>
      </c>
      <c r="L188" s="20">
        <f>Posts_Table[[#This Row],[Likes]]+Posts_Table[[#This Row],[Shares]]+Posts_Table[[#This Row],[Comments]]</f>
        <v>2340</v>
      </c>
      <c r="M188" s="66" t="s">
        <v>17</v>
      </c>
      <c r="N188" s="21" t="s">
        <v>11</v>
      </c>
      <c r="O188" s="21"/>
      <c r="P188" s="21"/>
    </row>
    <row r="189" spans="1:16" ht="14.25" customHeight="1" x14ac:dyDescent="0.3">
      <c r="A189" s="17" t="s">
        <v>265</v>
      </c>
      <c r="B189" s="18" t="s">
        <v>30</v>
      </c>
      <c r="C189" s="19">
        <v>45449</v>
      </c>
      <c r="D189" s="18" t="s">
        <v>49</v>
      </c>
      <c r="E189" s="17" t="s">
        <v>55</v>
      </c>
      <c r="F189" s="20">
        <v>2728</v>
      </c>
      <c r="G189" s="20">
        <v>533</v>
      </c>
      <c r="H189" s="20">
        <v>215</v>
      </c>
      <c r="I189" s="20">
        <v>40920</v>
      </c>
      <c r="J189" s="20">
        <v>40816</v>
      </c>
      <c r="K189" s="20">
        <v>137</v>
      </c>
      <c r="L189" s="20">
        <f>Posts_Table[[#This Row],[Likes]]+Posts_Table[[#This Row],[Shares]]+Posts_Table[[#This Row],[Comments]]</f>
        <v>3476</v>
      </c>
      <c r="M189" s="66" t="s">
        <v>13</v>
      </c>
      <c r="N189" s="21" t="s">
        <v>25</v>
      </c>
      <c r="O189" s="21"/>
      <c r="P189" s="21"/>
    </row>
    <row r="190" spans="1:16" ht="14.25" customHeight="1" x14ac:dyDescent="0.3">
      <c r="A190" s="17" t="s">
        <v>266</v>
      </c>
      <c r="B190" s="18" t="s">
        <v>28</v>
      </c>
      <c r="C190" s="19">
        <v>45740</v>
      </c>
      <c r="D190" s="18" t="s">
        <v>49</v>
      </c>
      <c r="E190" s="17" t="s">
        <v>74</v>
      </c>
      <c r="F190" s="20">
        <v>3360</v>
      </c>
      <c r="G190" s="20">
        <v>525</v>
      </c>
      <c r="H190" s="20">
        <v>500</v>
      </c>
      <c r="I190" s="20">
        <v>60480</v>
      </c>
      <c r="J190" s="20">
        <v>59610</v>
      </c>
      <c r="K190" s="20">
        <v>192</v>
      </c>
      <c r="L190" s="20">
        <f>Posts_Table[[#This Row],[Likes]]+Posts_Table[[#This Row],[Shares]]+Posts_Table[[#This Row],[Comments]]</f>
        <v>4385</v>
      </c>
      <c r="M190" s="66" t="s">
        <v>8</v>
      </c>
      <c r="N190" s="21" t="s">
        <v>12</v>
      </c>
      <c r="O190" s="21"/>
      <c r="P190" s="21"/>
    </row>
    <row r="191" spans="1:16" ht="14.25" customHeight="1" x14ac:dyDescent="0.3">
      <c r="A191" s="17" t="s">
        <v>267</v>
      </c>
      <c r="B191" s="18" t="s">
        <v>30</v>
      </c>
      <c r="C191" s="19">
        <v>45569</v>
      </c>
      <c r="D191" s="18" t="s">
        <v>52</v>
      </c>
      <c r="E191" s="17" t="s">
        <v>97</v>
      </c>
      <c r="F191" s="20">
        <v>1963</v>
      </c>
      <c r="G191" s="20">
        <v>213</v>
      </c>
      <c r="H191" s="20">
        <v>19</v>
      </c>
      <c r="I191" s="20">
        <v>39260</v>
      </c>
      <c r="J191" s="20">
        <v>38771</v>
      </c>
      <c r="K191" s="20">
        <v>145</v>
      </c>
      <c r="L191" s="20">
        <f>Posts_Table[[#This Row],[Likes]]+Posts_Table[[#This Row],[Shares]]+Posts_Table[[#This Row],[Comments]]</f>
        <v>2195</v>
      </c>
      <c r="M191" s="66"/>
      <c r="N191" s="21" t="s">
        <v>25</v>
      </c>
      <c r="O191" s="21"/>
      <c r="P191" s="21"/>
    </row>
    <row r="192" spans="1:16" ht="14.25" customHeight="1" x14ac:dyDescent="0.3">
      <c r="A192" s="17" t="s">
        <v>268</v>
      </c>
      <c r="B192" s="18" t="s">
        <v>30</v>
      </c>
      <c r="C192" s="19">
        <v>45629</v>
      </c>
      <c r="D192" s="18" t="s">
        <v>57</v>
      </c>
      <c r="E192" s="17" t="s">
        <v>125</v>
      </c>
      <c r="F192" s="20">
        <v>4285</v>
      </c>
      <c r="G192" s="20">
        <v>886</v>
      </c>
      <c r="H192" s="20">
        <v>376</v>
      </c>
      <c r="I192" s="20">
        <v>55705</v>
      </c>
      <c r="J192" s="20">
        <v>55556</v>
      </c>
      <c r="K192" s="20">
        <v>51</v>
      </c>
      <c r="L192" s="20">
        <f>Posts_Table[[#This Row],[Likes]]+Posts_Table[[#This Row],[Shares]]+Posts_Table[[#This Row],[Comments]]</f>
        <v>5547</v>
      </c>
      <c r="M192" s="66" t="s">
        <v>17</v>
      </c>
      <c r="N192" s="21" t="s">
        <v>25</v>
      </c>
      <c r="O192" s="21"/>
      <c r="P192" s="21"/>
    </row>
    <row r="193" spans="1:16" ht="14.25" customHeight="1" x14ac:dyDescent="0.3">
      <c r="A193" s="17" t="s">
        <v>269</v>
      </c>
      <c r="B193" s="18" t="s">
        <v>27</v>
      </c>
      <c r="C193" s="19">
        <v>45625</v>
      </c>
      <c r="D193" s="18" t="s">
        <v>80</v>
      </c>
      <c r="E193" s="17" t="s">
        <v>87</v>
      </c>
      <c r="F193" s="20">
        <v>1176</v>
      </c>
      <c r="G193" s="20">
        <v>464</v>
      </c>
      <c r="H193" s="20">
        <v>394</v>
      </c>
      <c r="I193" s="20">
        <v>14112</v>
      </c>
      <c r="J193" s="20">
        <v>13588</v>
      </c>
      <c r="K193" s="20">
        <v>272</v>
      </c>
      <c r="L193" s="20">
        <f>Posts_Table[[#This Row],[Likes]]+Posts_Table[[#This Row],[Shares]]+Posts_Table[[#This Row],[Comments]]</f>
        <v>2034</v>
      </c>
      <c r="M193" s="66"/>
      <c r="N193" s="21" t="s">
        <v>11</v>
      </c>
      <c r="O193" s="21"/>
      <c r="P193" s="21"/>
    </row>
    <row r="194" spans="1:16" ht="14.25" customHeight="1" x14ac:dyDescent="0.3">
      <c r="A194" s="17" t="s">
        <v>270</v>
      </c>
      <c r="B194" s="18" t="s">
        <v>29</v>
      </c>
      <c r="C194" s="19">
        <v>45546</v>
      </c>
      <c r="D194" s="18" t="s">
        <v>66</v>
      </c>
      <c r="E194" s="17" t="s">
        <v>112</v>
      </c>
      <c r="F194" s="20">
        <v>4858</v>
      </c>
      <c r="G194" s="20">
        <v>317</v>
      </c>
      <c r="H194" s="20">
        <v>129</v>
      </c>
      <c r="I194" s="20">
        <v>53438</v>
      </c>
      <c r="J194" s="20">
        <v>52687</v>
      </c>
      <c r="K194" s="20">
        <v>223</v>
      </c>
      <c r="L194" s="20">
        <f>Posts_Table[[#This Row],[Likes]]+Posts_Table[[#This Row],[Shares]]+Posts_Table[[#This Row],[Comments]]</f>
        <v>5304</v>
      </c>
      <c r="M194" s="66" t="s">
        <v>17</v>
      </c>
      <c r="N194" s="21" t="s">
        <v>11</v>
      </c>
      <c r="O194" s="21"/>
      <c r="P194" s="21"/>
    </row>
    <row r="195" spans="1:16" ht="14.25" customHeight="1" x14ac:dyDescent="0.3">
      <c r="A195" s="17" t="s">
        <v>271</v>
      </c>
      <c r="B195" s="18" t="s">
        <v>30</v>
      </c>
      <c r="C195" s="19">
        <v>45567</v>
      </c>
      <c r="D195" s="18" t="s">
        <v>57</v>
      </c>
      <c r="E195" s="17" t="s">
        <v>125</v>
      </c>
      <c r="F195" s="20">
        <v>4350</v>
      </c>
      <c r="G195" s="20">
        <v>771</v>
      </c>
      <c r="H195" s="20">
        <v>7</v>
      </c>
      <c r="I195" s="20">
        <v>60900</v>
      </c>
      <c r="J195" s="20">
        <v>60592</v>
      </c>
      <c r="K195" s="20">
        <v>195</v>
      </c>
      <c r="L195" s="20">
        <f>Posts_Table[[#This Row],[Likes]]+Posts_Table[[#This Row],[Shares]]+Posts_Table[[#This Row],[Comments]]</f>
        <v>5128</v>
      </c>
      <c r="M195" s="66" t="s">
        <v>8</v>
      </c>
      <c r="N195" s="21" t="s">
        <v>11</v>
      </c>
      <c r="O195" s="21"/>
      <c r="P195" s="21"/>
    </row>
    <row r="196" spans="1:16" ht="14.25" customHeight="1" x14ac:dyDescent="0.3">
      <c r="A196" s="17" t="s">
        <v>272</v>
      </c>
      <c r="B196" s="18" t="s">
        <v>27</v>
      </c>
      <c r="C196" s="19">
        <v>45519</v>
      </c>
      <c r="D196" s="18" t="s">
        <v>61</v>
      </c>
      <c r="E196" s="17" t="s">
        <v>89</v>
      </c>
      <c r="F196" s="20">
        <v>914</v>
      </c>
      <c r="G196" s="20">
        <v>464</v>
      </c>
      <c r="H196" s="20">
        <v>246</v>
      </c>
      <c r="I196" s="20">
        <v>11882</v>
      </c>
      <c r="J196" s="20">
        <v>11500</v>
      </c>
      <c r="K196" s="20">
        <v>282</v>
      </c>
      <c r="L196" s="20">
        <f>Posts_Table[[#This Row],[Likes]]+Posts_Table[[#This Row],[Shares]]+Posts_Table[[#This Row],[Comments]]</f>
        <v>1624</v>
      </c>
      <c r="M196" s="66" t="s">
        <v>21</v>
      </c>
      <c r="N196" s="21" t="s">
        <v>25</v>
      </c>
      <c r="O196" s="21" t="s">
        <v>12</v>
      </c>
      <c r="P196" s="21" t="s">
        <v>16</v>
      </c>
    </row>
    <row r="197" spans="1:16" ht="14.25" customHeight="1" x14ac:dyDescent="0.3">
      <c r="A197" s="17" t="s">
        <v>273</v>
      </c>
      <c r="B197" s="18" t="s">
        <v>27</v>
      </c>
      <c r="C197" s="19">
        <v>45645</v>
      </c>
      <c r="D197" s="18" t="s">
        <v>52</v>
      </c>
      <c r="E197" s="17" t="s">
        <v>102</v>
      </c>
      <c r="F197" s="20">
        <v>1813</v>
      </c>
      <c r="G197" s="20">
        <v>623</v>
      </c>
      <c r="H197" s="20">
        <v>72</v>
      </c>
      <c r="I197" s="20">
        <v>19943</v>
      </c>
      <c r="J197" s="20">
        <v>18959</v>
      </c>
      <c r="K197" s="20">
        <v>85</v>
      </c>
      <c r="L197" s="20">
        <f>Posts_Table[[#This Row],[Likes]]+Posts_Table[[#This Row],[Shares]]+Posts_Table[[#This Row],[Comments]]</f>
        <v>2508</v>
      </c>
      <c r="M197" s="66" t="s">
        <v>17</v>
      </c>
      <c r="N197" s="21" t="s">
        <v>11</v>
      </c>
      <c r="O197" s="21"/>
      <c r="P197" s="21"/>
    </row>
    <row r="198" spans="1:16" ht="14.25" customHeight="1" x14ac:dyDescent="0.3">
      <c r="A198" s="17" t="s">
        <v>274</v>
      </c>
      <c r="B198" s="18" t="s">
        <v>29</v>
      </c>
      <c r="C198" s="19">
        <v>45587</v>
      </c>
      <c r="D198" s="18" t="s">
        <v>49</v>
      </c>
      <c r="E198" s="17" t="s">
        <v>50</v>
      </c>
      <c r="F198" s="20">
        <v>4782</v>
      </c>
      <c r="G198" s="20">
        <v>721</v>
      </c>
      <c r="H198" s="20">
        <v>82</v>
      </c>
      <c r="I198" s="20">
        <v>86076</v>
      </c>
      <c r="J198" s="20">
        <v>85339</v>
      </c>
      <c r="K198" s="20">
        <v>19</v>
      </c>
      <c r="L198" s="20">
        <f>Posts_Table[[#This Row],[Likes]]+Posts_Table[[#This Row],[Shares]]+Posts_Table[[#This Row],[Comments]]</f>
        <v>5585</v>
      </c>
      <c r="M198" s="66" t="s">
        <v>8</v>
      </c>
      <c r="N198" s="21" t="s">
        <v>11</v>
      </c>
      <c r="O198" s="21"/>
      <c r="P198" s="21"/>
    </row>
    <row r="199" spans="1:16" ht="14.25" customHeight="1" x14ac:dyDescent="0.3">
      <c r="A199" s="17" t="s">
        <v>275</v>
      </c>
      <c r="B199" s="18" t="s">
        <v>29</v>
      </c>
      <c r="C199" s="19">
        <v>45549</v>
      </c>
      <c r="D199" s="18" t="s">
        <v>66</v>
      </c>
      <c r="E199" s="17" t="s">
        <v>112</v>
      </c>
      <c r="F199" s="20">
        <v>1048</v>
      </c>
      <c r="G199" s="20">
        <v>374</v>
      </c>
      <c r="H199" s="20">
        <v>450</v>
      </c>
      <c r="I199" s="20">
        <v>9432</v>
      </c>
      <c r="J199" s="20">
        <v>8882</v>
      </c>
      <c r="K199" s="20">
        <v>158</v>
      </c>
      <c r="L199" s="20">
        <f>Posts_Table[[#This Row],[Likes]]+Posts_Table[[#This Row],[Shares]]+Posts_Table[[#This Row],[Comments]]</f>
        <v>1872</v>
      </c>
      <c r="M199" s="66" t="s">
        <v>17</v>
      </c>
      <c r="N199" s="21" t="s">
        <v>12</v>
      </c>
      <c r="O199" s="21"/>
      <c r="P199" s="21"/>
    </row>
    <row r="200" spans="1:16" ht="14.25" customHeight="1" x14ac:dyDescent="0.3">
      <c r="A200" s="17" t="s">
        <v>276</v>
      </c>
      <c r="B200" s="18" t="s">
        <v>30</v>
      </c>
      <c r="C200" s="19">
        <v>45626</v>
      </c>
      <c r="D200" s="18" t="s">
        <v>61</v>
      </c>
      <c r="E200" s="17" t="s">
        <v>76</v>
      </c>
      <c r="F200" s="20">
        <v>2509</v>
      </c>
      <c r="G200" s="20">
        <v>324</v>
      </c>
      <c r="H200" s="20">
        <v>171</v>
      </c>
      <c r="I200" s="20">
        <v>35126</v>
      </c>
      <c r="J200" s="20">
        <v>34685</v>
      </c>
      <c r="K200" s="20">
        <v>277</v>
      </c>
      <c r="L200" s="20">
        <f>Posts_Table[[#This Row],[Likes]]+Posts_Table[[#This Row],[Shares]]+Posts_Table[[#This Row],[Comments]]</f>
        <v>3004</v>
      </c>
      <c r="M200" s="66" t="s">
        <v>13</v>
      </c>
      <c r="N200" s="21" t="s">
        <v>12</v>
      </c>
      <c r="O200" s="21"/>
      <c r="P200" s="21"/>
    </row>
    <row r="201" spans="1:16" ht="14.25" customHeight="1" x14ac:dyDescent="0.3">
      <c r="A201" s="17" t="s">
        <v>277</v>
      </c>
      <c r="B201" s="18" t="s">
        <v>28</v>
      </c>
      <c r="C201" s="19">
        <v>45754</v>
      </c>
      <c r="D201" s="18" t="s">
        <v>49</v>
      </c>
      <c r="E201" s="17" t="s">
        <v>74</v>
      </c>
      <c r="F201" s="20">
        <v>3718</v>
      </c>
      <c r="G201" s="20">
        <v>385</v>
      </c>
      <c r="H201" s="20">
        <v>310</v>
      </c>
      <c r="I201" s="20">
        <v>70642</v>
      </c>
      <c r="J201" s="20">
        <v>69749</v>
      </c>
      <c r="K201" s="20">
        <v>233</v>
      </c>
      <c r="L201" s="20">
        <f>Posts_Table[[#This Row],[Likes]]+Posts_Table[[#This Row],[Shares]]+Posts_Table[[#This Row],[Comments]]</f>
        <v>4413</v>
      </c>
      <c r="M201" s="66" t="s">
        <v>13</v>
      </c>
      <c r="N201" s="21" t="s">
        <v>12</v>
      </c>
      <c r="O201" s="21"/>
      <c r="P201" s="21"/>
    </row>
    <row r="202" spans="1:16" ht="14.25" customHeight="1" x14ac:dyDescent="0.3">
      <c r="A202" s="17" t="s">
        <v>278</v>
      </c>
      <c r="B202" s="18" t="s">
        <v>29</v>
      </c>
      <c r="C202" s="19">
        <v>45672</v>
      </c>
      <c r="D202" s="18" t="s">
        <v>49</v>
      </c>
      <c r="E202" s="17" t="s">
        <v>50</v>
      </c>
      <c r="F202" s="20">
        <v>802</v>
      </c>
      <c r="G202" s="20">
        <v>262</v>
      </c>
      <c r="H202" s="20">
        <v>244</v>
      </c>
      <c r="I202" s="20">
        <v>14436</v>
      </c>
      <c r="J202" s="20">
        <v>14280</v>
      </c>
      <c r="K202" s="20">
        <v>49</v>
      </c>
      <c r="L202" s="20">
        <f>Posts_Table[[#This Row],[Likes]]+Posts_Table[[#This Row],[Shares]]+Posts_Table[[#This Row],[Comments]]</f>
        <v>1308</v>
      </c>
      <c r="M202" s="66" t="s">
        <v>8</v>
      </c>
      <c r="N202" s="21" t="s">
        <v>11</v>
      </c>
      <c r="O202" s="21"/>
      <c r="P202" s="21"/>
    </row>
    <row r="203" spans="1:16" ht="14.25" customHeight="1" x14ac:dyDescent="0.3">
      <c r="A203" s="17" t="s">
        <v>279</v>
      </c>
      <c r="B203" s="18" t="s">
        <v>28</v>
      </c>
      <c r="C203" s="19">
        <v>45445</v>
      </c>
      <c r="D203" s="18" t="s">
        <v>66</v>
      </c>
      <c r="E203" s="17" t="s">
        <v>71</v>
      </c>
      <c r="F203" s="20">
        <v>1871</v>
      </c>
      <c r="G203" s="20">
        <v>252</v>
      </c>
      <c r="H203" s="20">
        <v>335</v>
      </c>
      <c r="I203" s="20">
        <v>29936</v>
      </c>
      <c r="J203" s="20">
        <v>29576</v>
      </c>
      <c r="K203" s="20">
        <v>288</v>
      </c>
      <c r="L203" s="20">
        <f>Posts_Table[[#This Row],[Likes]]+Posts_Table[[#This Row],[Shares]]+Posts_Table[[#This Row],[Comments]]</f>
        <v>2458</v>
      </c>
      <c r="M203" s="66" t="s">
        <v>17</v>
      </c>
      <c r="N203" s="21" t="s">
        <v>11</v>
      </c>
      <c r="O203" s="21"/>
      <c r="P203" s="21"/>
    </row>
    <row r="204" spans="1:16" ht="14.25" customHeight="1" x14ac:dyDescent="0.3">
      <c r="A204" s="17" t="s">
        <v>280</v>
      </c>
      <c r="B204" s="18" t="s">
        <v>27</v>
      </c>
      <c r="C204" s="19">
        <v>45617</v>
      </c>
      <c r="D204" s="18" t="s">
        <v>61</v>
      </c>
      <c r="E204" s="17" t="s">
        <v>89</v>
      </c>
      <c r="F204" s="20">
        <v>3773</v>
      </c>
      <c r="G204" s="20">
        <v>299</v>
      </c>
      <c r="H204" s="20">
        <v>38</v>
      </c>
      <c r="I204" s="20">
        <v>71687</v>
      </c>
      <c r="J204" s="20">
        <v>71447</v>
      </c>
      <c r="K204" s="20">
        <v>286</v>
      </c>
      <c r="L204" s="20">
        <f>Posts_Table[[#This Row],[Likes]]+Posts_Table[[#This Row],[Shares]]+Posts_Table[[#This Row],[Comments]]</f>
        <v>4110</v>
      </c>
      <c r="M204" s="66" t="s">
        <v>8</v>
      </c>
      <c r="N204" s="21" t="s">
        <v>25</v>
      </c>
      <c r="O204" s="21"/>
      <c r="P204" s="21"/>
    </row>
    <row r="205" spans="1:16" ht="14.25" customHeight="1" x14ac:dyDescent="0.3">
      <c r="A205" s="17" t="s">
        <v>281</v>
      </c>
      <c r="B205" s="18" t="s">
        <v>27</v>
      </c>
      <c r="C205" s="19">
        <v>45658</v>
      </c>
      <c r="D205" s="18" t="s">
        <v>61</v>
      </c>
      <c r="E205" s="17" t="s">
        <v>89</v>
      </c>
      <c r="F205" s="20">
        <v>2234</v>
      </c>
      <c r="G205" s="20">
        <v>653</v>
      </c>
      <c r="H205" s="20">
        <v>432</v>
      </c>
      <c r="I205" s="20">
        <v>11170</v>
      </c>
      <c r="J205" s="20">
        <v>10569</v>
      </c>
      <c r="K205" s="20">
        <v>198</v>
      </c>
      <c r="L205" s="20">
        <f>Posts_Table[[#This Row],[Likes]]+Posts_Table[[#This Row],[Shares]]+Posts_Table[[#This Row],[Comments]]</f>
        <v>3319</v>
      </c>
      <c r="M205" s="66" t="s">
        <v>17</v>
      </c>
      <c r="N205" s="21" t="s">
        <v>25</v>
      </c>
      <c r="O205" s="21"/>
      <c r="P205" s="21"/>
    </row>
    <row r="206" spans="1:16" ht="14.25" customHeight="1" x14ac:dyDescent="0.3">
      <c r="A206" s="17" t="s">
        <v>282</v>
      </c>
      <c r="B206" s="18" t="s">
        <v>29</v>
      </c>
      <c r="C206" s="19">
        <v>45771</v>
      </c>
      <c r="D206" s="18" t="s">
        <v>80</v>
      </c>
      <c r="E206" s="17" t="s">
        <v>119</v>
      </c>
      <c r="F206" s="20">
        <v>3820</v>
      </c>
      <c r="G206" s="20">
        <v>697</v>
      </c>
      <c r="H206" s="20">
        <v>268</v>
      </c>
      <c r="I206" s="20">
        <v>45840</v>
      </c>
      <c r="J206" s="20">
        <v>45631</v>
      </c>
      <c r="K206" s="20">
        <v>171</v>
      </c>
      <c r="L206" s="20">
        <f>Posts_Table[[#This Row],[Likes]]+Posts_Table[[#This Row],[Shares]]+Posts_Table[[#This Row],[Comments]]</f>
        <v>4785</v>
      </c>
      <c r="M206" s="66" t="s">
        <v>21</v>
      </c>
      <c r="N206" s="21" t="s">
        <v>12</v>
      </c>
      <c r="O206" s="21" t="s">
        <v>20</v>
      </c>
      <c r="P206" s="21"/>
    </row>
    <row r="207" spans="1:16" ht="14.25" customHeight="1" x14ac:dyDescent="0.3">
      <c r="A207" s="17" t="s">
        <v>283</v>
      </c>
      <c r="B207" s="18" t="s">
        <v>29</v>
      </c>
      <c r="C207" s="19">
        <v>45467</v>
      </c>
      <c r="D207" s="18" t="s">
        <v>52</v>
      </c>
      <c r="E207" s="17" t="s">
        <v>53</v>
      </c>
      <c r="F207" s="20">
        <v>941</v>
      </c>
      <c r="G207" s="20">
        <v>121</v>
      </c>
      <c r="H207" s="20">
        <v>458</v>
      </c>
      <c r="I207" s="20">
        <v>14115</v>
      </c>
      <c r="J207" s="20">
        <v>13838</v>
      </c>
      <c r="K207" s="20">
        <v>87</v>
      </c>
      <c r="L207" s="20">
        <f>Posts_Table[[#This Row],[Likes]]+Posts_Table[[#This Row],[Shares]]+Posts_Table[[#This Row],[Comments]]</f>
        <v>1520</v>
      </c>
      <c r="M207" s="66" t="s">
        <v>8</v>
      </c>
      <c r="N207" s="21" t="s">
        <v>11</v>
      </c>
      <c r="O207" s="21"/>
      <c r="P207" s="21"/>
    </row>
    <row r="208" spans="1:16" ht="14.25" customHeight="1" x14ac:dyDescent="0.3">
      <c r="A208" s="17" t="s">
        <v>284</v>
      </c>
      <c r="B208" s="18" t="s">
        <v>29</v>
      </c>
      <c r="C208" s="19">
        <v>45655</v>
      </c>
      <c r="D208" s="18" t="s">
        <v>61</v>
      </c>
      <c r="E208" s="17" t="s">
        <v>64</v>
      </c>
      <c r="F208" s="20">
        <v>4274</v>
      </c>
      <c r="G208" s="20">
        <v>340</v>
      </c>
      <c r="H208" s="20">
        <v>281</v>
      </c>
      <c r="I208" s="20">
        <v>34192</v>
      </c>
      <c r="J208" s="20">
        <v>33446</v>
      </c>
      <c r="K208" s="20">
        <v>129</v>
      </c>
      <c r="L208" s="20">
        <f>Posts_Table[[#This Row],[Likes]]+Posts_Table[[#This Row],[Shares]]+Posts_Table[[#This Row],[Comments]]</f>
        <v>4895</v>
      </c>
      <c r="M208" s="66" t="s">
        <v>17</v>
      </c>
      <c r="N208" s="21" t="s">
        <v>12</v>
      </c>
      <c r="O208" s="21" t="s">
        <v>20</v>
      </c>
      <c r="P208" s="21"/>
    </row>
    <row r="209" spans="1:16" ht="14.25" customHeight="1" x14ac:dyDescent="0.3">
      <c r="A209" s="17" t="s">
        <v>285</v>
      </c>
      <c r="B209" s="18" t="s">
        <v>30</v>
      </c>
      <c r="C209" s="19">
        <v>45467</v>
      </c>
      <c r="D209" s="18" t="s">
        <v>80</v>
      </c>
      <c r="E209" s="17" t="s">
        <v>160</v>
      </c>
      <c r="F209" s="20">
        <v>2949</v>
      </c>
      <c r="G209" s="20">
        <v>476</v>
      </c>
      <c r="H209" s="20">
        <v>403</v>
      </c>
      <c r="I209" s="20">
        <v>44235</v>
      </c>
      <c r="J209" s="20">
        <v>43705</v>
      </c>
      <c r="K209" s="20">
        <v>135</v>
      </c>
      <c r="L209" s="20">
        <f>Posts_Table[[#This Row],[Likes]]+Posts_Table[[#This Row],[Shares]]+Posts_Table[[#This Row],[Comments]]</f>
        <v>3828</v>
      </c>
      <c r="M209" s="66" t="s">
        <v>13</v>
      </c>
      <c r="N209" s="21" t="s">
        <v>12</v>
      </c>
      <c r="O209" s="21"/>
      <c r="P209" s="21"/>
    </row>
    <row r="210" spans="1:16" ht="14.25" customHeight="1" x14ac:dyDescent="0.3">
      <c r="A210" s="17" t="s">
        <v>286</v>
      </c>
      <c r="B210" s="18" t="s">
        <v>29</v>
      </c>
      <c r="C210" s="19">
        <v>45735</v>
      </c>
      <c r="D210" s="18" t="s">
        <v>80</v>
      </c>
      <c r="E210" s="17" t="s">
        <v>119</v>
      </c>
      <c r="F210" s="20">
        <v>3160</v>
      </c>
      <c r="G210" s="20">
        <v>204</v>
      </c>
      <c r="H210" s="20">
        <v>297</v>
      </c>
      <c r="I210" s="20">
        <v>44240</v>
      </c>
      <c r="J210" s="20">
        <v>43666</v>
      </c>
      <c r="K210" s="20">
        <v>49</v>
      </c>
      <c r="L210" s="20">
        <f>Posts_Table[[#This Row],[Likes]]+Posts_Table[[#This Row],[Shares]]+Posts_Table[[#This Row],[Comments]]</f>
        <v>3661</v>
      </c>
      <c r="M210" s="66" t="s">
        <v>21</v>
      </c>
      <c r="N210" s="21" t="s">
        <v>25</v>
      </c>
      <c r="O210" s="21" t="s">
        <v>16</v>
      </c>
      <c r="P210" s="21"/>
    </row>
    <row r="211" spans="1:16" ht="14.25" customHeight="1" x14ac:dyDescent="0.3">
      <c r="A211" s="17" t="s">
        <v>287</v>
      </c>
      <c r="B211" s="18" t="s">
        <v>30</v>
      </c>
      <c r="C211" s="19">
        <v>45707</v>
      </c>
      <c r="D211" s="18" t="s">
        <v>66</v>
      </c>
      <c r="E211" s="17" t="s">
        <v>67</v>
      </c>
      <c r="F211" s="20">
        <v>257</v>
      </c>
      <c r="G211" s="20">
        <v>966</v>
      </c>
      <c r="H211" s="20">
        <v>398</v>
      </c>
      <c r="I211" s="20">
        <v>3341</v>
      </c>
      <c r="J211" s="20">
        <v>2753</v>
      </c>
      <c r="K211" s="20">
        <v>287</v>
      </c>
      <c r="L211" s="20">
        <f>Posts_Table[[#This Row],[Likes]]+Posts_Table[[#This Row],[Shares]]+Posts_Table[[#This Row],[Comments]]</f>
        <v>1621</v>
      </c>
      <c r="M211" s="66" t="s">
        <v>8</v>
      </c>
      <c r="N211" s="21" t="s">
        <v>25</v>
      </c>
      <c r="O211" s="21"/>
      <c r="P211" s="21"/>
    </row>
    <row r="212" spans="1:16" ht="14.25" customHeight="1" x14ac:dyDescent="0.3">
      <c r="A212" s="17" t="s">
        <v>288</v>
      </c>
      <c r="B212" s="18" t="s">
        <v>29</v>
      </c>
      <c r="C212" s="19">
        <v>45491</v>
      </c>
      <c r="D212" s="18" t="s">
        <v>61</v>
      </c>
      <c r="E212" s="17" t="s">
        <v>64</v>
      </c>
      <c r="F212" s="20">
        <v>2120</v>
      </c>
      <c r="G212" s="20">
        <v>38</v>
      </c>
      <c r="H212" s="20">
        <v>212</v>
      </c>
      <c r="I212" s="20">
        <v>12720</v>
      </c>
      <c r="J212" s="20">
        <v>12564</v>
      </c>
      <c r="K212" s="20">
        <v>21</v>
      </c>
      <c r="L212" s="20">
        <f>Posts_Table[[#This Row],[Likes]]+Posts_Table[[#This Row],[Shares]]+Posts_Table[[#This Row],[Comments]]</f>
        <v>2370</v>
      </c>
      <c r="M212" s="66" t="s">
        <v>21</v>
      </c>
      <c r="N212" s="21" t="s">
        <v>25</v>
      </c>
      <c r="O212" s="21"/>
      <c r="P212" s="21"/>
    </row>
    <row r="213" spans="1:16" ht="14.25" customHeight="1" x14ac:dyDescent="0.3">
      <c r="A213" s="17" t="s">
        <v>289</v>
      </c>
      <c r="B213" s="18" t="s">
        <v>30</v>
      </c>
      <c r="C213" s="19">
        <v>45719</v>
      </c>
      <c r="D213" s="18" t="s">
        <v>80</v>
      </c>
      <c r="E213" s="17" t="s">
        <v>160</v>
      </c>
      <c r="F213" s="20">
        <v>3874</v>
      </c>
      <c r="G213" s="20">
        <v>884</v>
      </c>
      <c r="H213" s="20">
        <v>19</v>
      </c>
      <c r="I213" s="20">
        <v>38740</v>
      </c>
      <c r="J213" s="20">
        <v>38552</v>
      </c>
      <c r="K213" s="20">
        <v>219</v>
      </c>
      <c r="L213" s="20">
        <f>Posts_Table[[#This Row],[Likes]]+Posts_Table[[#This Row],[Shares]]+Posts_Table[[#This Row],[Comments]]</f>
        <v>4777</v>
      </c>
      <c r="M213" s="66" t="s">
        <v>13</v>
      </c>
      <c r="N213" s="21" t="s">
        <v>12</v>
      </c>
      <c r="O213" s="21"/>
      <c r="P213" s="21"/>
    </row>
    <row r="214" spans="1:16" ht="14.25" customHeight="1" x14ac:dyDescent="0.3">
      <c r="A214" s="17" t="s">
        <v>290</v>
      </c>
      <c r="B214" s="18" t="s">
        <v>28</v>
      </c>
      <c r="C214" s="19">
        <v>45778</v>
      </c>
      <c r="D214" s="18" t="s">
        <v>61</v>
      </c>
      <c r="E214" s="17" t="s">
        <v>62</v>
      </c>
      <c r="F214" s="20">
        <v>2696</v>
      </c>
      <c r="G214" s="20">
        <v>628</v>
      </c>
      <c r="H214" s="20">
        <v>443</v>
      </c>
      <c r="I214" s="20">
        <v>45832</v>
      </c>
      <c r="J214" s="20">
        <v>45632</v>
      </c>
      <c r="K214" s="20">
        <v>248</v>
      </c>
      <c r="L214" s="20">
        <f>Posts_Table[[#This Row],[Likes]]+Posts_Table[[#This Row],[Shares]]+Posts_Table[[#This Row],[Comments]]</f>
        <v>3767</v>
      </c>
      <c r="M214" s="66" t="s">
        <v>21</v>
      </c>
      <c r="N214" s="21" t="s">
        <v>11</v>
      </c>
      <c r="O214" s="21"/>
      <c r="P214" s="21"/>
    </row>
    <row r="215" spans="1:16" ht="14.25" customHeight="1" x14ac:dyDescent="0.3">
      <c r="A215" s="17" t="s">
        <v>291</v>
      </c>
      <c r="B215" s="18" t="s">
        <v>27</v>
      </c>
      <c r="C215" s="19">
        <v>45649</v>
      </c>
      <c r="D215" s="18" t="s">
        <v>66</v>
      </c>
      <c r="E215" s="17" t="s">
        <v>158</v>
      </c>
      <c r="F215" s="20">
        <v>521</v>
      </c>
      <c r="G215" s="20">
        <v>746</v>
      </c>
      <c r="H215" s="20">
        <v>315</v>
      </c>
      <c r="I215" s="20">
        <v>4168</v>
      </c>
      <c r="J215" s="20">
        <v>3399</v>
      </c>
      <c r="K215" s="20">
        <v>282</v>
      </c>
      <c r="L215" s="20">
        <f>Posts_Table[[#This Row],[Likes]]+Posts_Table[[#This Row],[Shares]]+Posts_Table[[#This Row],[Comments]]</f>
        <v>1582</v>
      </c>
      <c r="M215" s="66" t="s">
        <v>13</v>
      </c>
      <c r="N215" s="21" t="s">
        <v>25</v>
      </c>
      <c r="O215" s="21"/>
      <c r="P215" s="21"/>
    </row>
    <row r="216" spans="1:16" ht="14.25" customHeight="1" x14ac:dyDescent="0.3">
      <c r="A216" s="17" t="s">
        <v>292</v>
      </c>
      <c r="B216" s="18" t="s">
        <v>28</v>
      </c>
      <c r="C216" s="19">
        <v>45783</v>
      </c>
      <c r="D216" s="18" t="s">
        <v>66</v>
      </c>
      <c r="E216" s="17" t="s">
        <v>71</v>
      </c>
      <c r="F216" s="20">
        <v>4872</v>
      </c>
      <c r="G216" s="20">
        <v>925</v>
      </c>
      <c r="H216" s="20">
        <v>176</v>
      </c>
      <c r="I216" s="20">
        <v>82824</v>
      </c>
      <c r="J216" s="20">
        <v>82543</v>
      </c>
      <c r="K216" s="20">
        <v>89</v>
      </c>
      <c r="L216" s="20">
        <f>Posts_Table[[#This Row],[Likes]]+Posts_Table[[#This Row],[Shares]]+Posts_Table[[#This Row],[Comments]]</f>
        <v>5973</v>
      </c>
      <c r="M216" s="66" t="s">
        <v>13</v>
      </c>
      <c r="N216" s="21" t="s">
        <v>11</v>
      </c>
      <c r="O216" s="21"/>
      <c r="P216" s="21"/>
    </row>
    <row r="217" spans="1:16" ht="14.25" customHeight="1" x14ac:dyDescent="0.3">
      <c r="A217" s="17" t="s">
        <v>293</v>
      </c>
      <c r="B217" s="18" t="s">
        <v>30</v>
      </c>
      <c r="C217" s="19">
        <v>45502</v>
      </c>
      <c r="D217" s="18" t="s">
        <v>57</v>
      </c>
      <c r="E217" s="17" t="s">
        <v>125</v>
      </c>
      <c r="F217" s="20">
        <v>1509</v>
      </c>
      <c r="G217" s="20">
        <v>88</v>
      </c>
      <c r="H217" s="20">
        <v>163</v>
      </c>
      <c r="I217" s="20">
        <v>30180</v>
      </c>
      <c r="J217" s="20">
        <v>29689</v>
      </c>
      <c r="K217" s="20">
        <v>119</v>
      </c>
      <c r="L217" s="20">
        <f>Posts_Table[[#This Row],[Likes]]+Posts_Table[[#This Row],[Shares]]+Posts_Table[[#This Row],[Comments]]</f>
        <v>1760</v>
      </c>
      <c r="M217" s="66" t="s">
        <v>13</v>
      </c>
      <c r="N217" s="21" t="s">
        <v>11</v>
      </c>
      <c r="O217" s="21"/>
      <c r="P217" s="21"/>
    </row>
    <row r="218" spans="1:16" ht="14.25" customHeight="1" x14ac:dyDescent="0.3">
      <c r="A218" s="17" t="s">
        <v>294</v>
      </c>
      <c r="B218" s="18" t="s">
        <v>28</v>
      </c>
      <c r="C218" s="19">
        <v>45629</v>
      </c>
      <c r="D218" s="18" t="s">
        <v>66</v>
      </c>
      <c r="E218" s="17" t="s">
        <v>71</v>
      </c>
      <c r="F218" s="20">
        <v>4606</v>
      </c>
      <c r="G218" s="20">
        <v>931</v>
      </c>
      <c r="H218" s="20">
        <v>230</v>
      </c>
      <c r="I218" s="20">
        <v>92120</v>
      </c>
      <c r="J218" s="20">
        <v>91440</v>
      </c>
      <c r="K218" s="20">
        <v>56</v>
      </c>
      <c r="L218" s="20">
        <f>Posts_Table[[#This Row],[Likes]]+Posts_Table[[#This Row],[Shares]]+Posts_Table[[#This Row],[Comments]]</f>
        <v>5767</v>
      </c>
      <c r="M218" s="66"/>
      <c r="N218" s="21" t="s">
        <v>12</v>
      </c>
      <c r="O218" s="21"/>
      <c r="P218" s="21"/>
    </row>
    <row r="219" spans="1:16" ht="14.25" customHeight="1" x14ac:dyDescent="0.3">
      <c r="A219" s="17" t="s">
        <v>295</v>
      </c>
      <c r="B219" s="18" t="s">
        <v>28</v>
      </c>
      <c r="C219" s="19">
        <v>45454</v>
      </c>
      <c r="D219" s="18" t="s">
        <v>61</v>
      </c>
      <c r="E219" s="17" t="s">
        <v>62</v>
      </c>
      <c r="F219" s="20">
        <v>1869</v>
      </c>
      <c r="G219" s="20">
        <v>453</v>
      </c>
      <c r="H219" s="20">
        <v>490</v>
      </c>
      <c r="I219" s="20">
        <v>14952</v>
      </c>
      <c r="J219" s="20">
        <v>14309</v>
      </c>
      <c r="K219" s="20">
        <v>275</v>
      </c>
      <c r="L219" s="20">
        <f>Posts_Table[[#This Row],[Likes]]+Posts_Table[[#This Row],[Shares]]+Posts_Table[[#This Row],[Comments]]</f>
        <v>2812</v>
      </c>
      <c r="M219" s="66" t="s">
        <v>21</v>
      </c>
      <c r="N219" s="21" t="s">
        <v>12</v>
      </c>
      <c r="O219" s="21"/>
      <c r="P219" s="21"/>
    </row>
    <row r="220" spans="1:16" ht="14.25" customHeight="1" x14ac:dyDescent="0.3">
      <c r="A220" s="17" t="s">
        <v>296</v>
      </c>
      <c r="B220" s="18" t="s">
        <v>29</v>
      </c>
      <c r="C220" s="19">
        <v>45685</v>
      </c>
      <c r="D220" s="18" t="s">
        <v>49</v>
      </c>
      <c r="E220" s="17" t="s">
        <v>50</v>
      </c>
      <c r="F220" s="20">
        <v>1188</v>
      </c>
      <c r="G220" s="20">
        <v>470</v>
      </c>
      <c r="H220" s="20">
        <v>174</v>
      </c>
      <c r="I220" s="20">
        <v>7128</v>
      </c>
      <c r="J220" s="20">
        <v>6145</v>
      </c>
      <c r="K220" s="20">
        <v>270</v>
      </c>
      <c r="L220" s="20">
        <f>Posts_Table[[#This Row],[Likes]]+Posts_Table[[#This Row],[Shares]]+Posts_Table[[#This Row],[Comments]]</f>
        <v>1832</v>
      </c>
      <c r="M220" s="66" t="s">
        <v>21</v>
      </c>
      <c r="N220" s="21" t="s">
        <v>12</v>
      </c>
      <c r="O220" s="21"/>
      <c r="P220" s="21"/>
    </row>
    <row r="221" spans="1:16" ht="14.25" customHeight="1" x14ac:dyDescent="0.3">
      <c r="A221" s="17" t="s">
        <v>297</v>
      </c>
      <c r="B221" s="18" t="s">
        <v>27</v>
      </c>
      <c r="C221" s="19">
        <v>45445</v>
      </c>
      <c r="D221" s="18" t="s">
        <v>57</v>
      </c>
      <c r="E221" s="17" t="s">
        <v>58</v>
      </c>
      <c r="F221" s="20">
        <v>84</v>
      </c>
      <c r="G221" s="20">
        <v>897</v>
      </c>
      <c r="H221" s="20">
        <v>85</v>
      </c>
      <c r="I221" s="20">
        <v>588</v>
      </c>
      <c r="J221" s="20">
        <v>8</v>
      </c>
      <c r="K221" s="20">
        <v>12</v>
      </c>
      <c r="L221" s="20">
        <f>Posts_Table[[#This Row],[Likes]]+Posts_Table[[#This Row],[Shares]]+Posts_Table[[#This Row],[Comments]]</f>
        <v>1066</v>
      </c>
      <c r="M221" s="66"/>
      <c r="N221" s="21" t="s">
        <v>11</v>
      </c>
      <c r="O221" s="21"/>
      <c r="P221" s="21"/>
    </row>
    <row r="222" spans="1:16" ht="14.25" customHeight="1" x14ac:dyDescent="0.3">
      <c r="A222" s="17" t="s">
        <v>298</v>
      </c>
      <c r="B222" s="18" t="s">
        <v>28</v>
      </c>
      <c r="C222" s="19">
        <v>45739</v>
      </c>
      <c r="D222" s="18" t="s">
        <v>80</v>
      </c>
      <c r="E222" s="17" t="s">
        <v>81</v>
      </c>
      <c r="F222" s="20">
        <v>4453</v>
      </c>
      <c r="G222" s="20">
        <v>111</v>
      </c>
      <c r="H222" s="20">
        <v>420</v>
      </c>
      <c r="I222" s="20">
        <v>31171</v>
      </c>
      <c r="J222" s="20">
        <v>30565</v>
      </c>
      <c r="K222" s="20">
        <v>23</v>
      </c>
      <c r="L222" s="20">
        <f>Posts_Table[[#This Row],[Likes]]+Posts_Table[[#This Row],[Shares]]+Posts_Table[[#This Row],[Comments]]</f>
        <v>4984</v>
      </c>
      <c r="M222" s="66"/>
      <c r="N222" s="21" t="s">
        <v>12</v>
      </c>
      <c r="O222" s="21"/>
      <c r="P222" s="21"/>
    </row>
    <row r="223" spans="1:16" ht="14.25" customHeight="1" x14ac:dyDescent="0.3">
      <c r="A223" s="17" t="s">
        <v>299</v>
      </c>
      <c r="B223" s="18" t="s">
        <v>28</v>
      </c>
      <c r="C223" s="19">
        <v>45573</v>
      </c>
      <c r="D223" s="18" t="s">
        <v>49</v>
      </c>
      <c r="E223" s="17" t="s">
        <v>74</v>
      </c>
      <c r="F223" s="20">
        <v>1814</v>
      </c>
      <c r="G223" s="20">
        <v>653</v>
      </c>
      <c r="H223" s="20">
        <v>363</v>
      </c>
      <c r="I223" s="20">
        <v>25396</v>
      </c>
      <c r="J223" s="20">
        <v>25286</v>
      </c>
      <c r="K223" s="20">
        <v>39</v>
      </c>
      <c r="L223" s="20">
        <f>Posts_Table[[#This Row],[Likes]]+Posts_Table[[#This Row],[Shares]]+Posts_Table[[#This Row],[Comments]]</f>
        <v>2830</v>
      </c>
      <c r="M223" s="66" t="s">
        <v>8</v>
      </c>
      <c r="N223" s="21" t="s">
        <v>25</v>
      </c>
      <c r="O223" s="21" t="s">
        <v>20</v>
      </c>
      <c r="P223" s="21"/>
    </row>
    <row r="224" spans="1:16" ht="14.25" customHeight="1" x14ac:dyDescent="0.3">
      <c r="A224" s="17" t="s">
        <v>300</v>
      </c>
      <c r="B224" s="18" t="s">
        <v>29</v>
      </c>
      <c r="C224" s="19">
        <v>45608</v>
      </c>
      <c r="D224" s="18" t="s">
        <v>66</v>
      </c>
      <c r="E224" s="17" t="s">
        <v>112</v>
      </c>
      <c r="F224" s="20">
        <v>3338</v>
      </c>
      <c r="G224" s="20">
        <v>277</v>
      </c>
      <c r="H224" s="20">
        <v>118</v>
      </c>
      <c r="I224" s="20">
        <v>60084</v>
      </c>
      <c r="J224" s="20">
        <v>59842</v>
      </c>
      <c r="K224" s="20">
        <v>252</v>
      </c>
      <c r="L224" s="20">
        <f>Posts_Table[[#This Row],[Likes]]+Posts_Table[[#This Row],[Shares]]+Posts_Table[[#This Row],[Comments]]</f>
        <v>3733</v>
      </c>
      <c r="M224" s="66"/>
      <c r="N224" s="21" t="s">
        <v>12</v>
      </c>
      <c r="O224" s="21"/>
      <c r="P224" s="21"/>
    </row>
    <row r="225" spans="1:16" ht="14.25" customHeight="1" x14ac:dyDescent="0.3">
      <c r="A225" s="17" t="s">
        <v>301</v>
      </c>
      <c r="B225" s="18" t="s">
        <v>28</v>
      </c>
      <c r="C225" s="19">
        <v>45790</v>
      </c>
      <c r="D225" s="18" t="s">
        <v>66</v>
      </c>
      <c r="E225" s="17" t="s">
        <v>71</v>
      </c>
      <c r="F225" s="20">
        <v>602</v>
      </c>
      <c r="G225" s="20">
        <v>594</v>
      </c>
      <c r="H225" s="20">
        <v>156</v>
      </c>
      <c r="I225" s="20">
        <v>4214</v>
      </c>
      <c r="J225" s="20">
        <v>3363</v>
      </c>
      <c r="K225" s="20">
        <v>164</v>
      </c>
      <c r="L225" s="20">
        <f>Posts_Table[[#This Row],[Likes]]+Posts_Table[[#This Row],[Shares]]+Posts_Table[[#This Row],[Comments]]</f>
        <v>1352</v>
      </c>
      <c r="M225" s="66" t="s">
        <v>17</v>
      </c>
      <c r="N225" s="21" t="s">
        <v>12</v>
      </c>
      <c r="O225" s="21"/>
      <c r="P225" s="21"/>
    </row>
    <row r="226" spans="1:16" ht="14.25" customHeight="1" x14ac:dyDescent="0.3">
      <c r="A226" s="17" t="s">
        <v>302</v>
      </c>
      <c r="B226" s="18" t="s">
        <v>29</v>
      </c>
      <c r="C226" s="19">
        <v>45463</v>
      </c>
      <c r="D226" s="18" t="s">
        <v>61</v>
      </c>
      <c r="E226" s="17" t="s">
        <v>64</v>
      </c>
      <c r="F226" s="20">
        <v>4672</v>
      </c>
      <c r="G226" s="20">
        <v>325</v>
      </c>
      <c r="H226" s="20">
        <v>32</v>
      </c>
      <c r="I226" s="20">
        <v>88768</v>
      </c>
      <c r="J226" s="20">
        <v>87833</v>
      </c>
      <c r="K226" s="20">
        <v>118</v>
      </c>
      <c r="L226" s="20">
        <f>Posts_Table[[#This Row],[Likes]]+Posts_Table[[#This Row],[Shares]]+Posts_Table[[#This Row],[Comments]]</f>
        <v>5029</v>
      </c>
      <c r="M226" s="66"/>
      <c r="N226" s="21" t="s">
        <v>11</v>
      </c>
      <c r="O226" s="21"/>
      <c r="P226" s="21"/>
    </row>
    <row r="227" spans="1:16" ht="14.25" customHeight="1" x14ac:dyDescent="0.3">
      <c r="A227" s="17" t="s">
        <v>303</v>
      </c>
      <c r="B227" s="18" t="s">
        <v>27</v>
      </c>
      <c r="C227" s="19">
        <v>45511</v>
      </c>
      <c r="D227" s="18" t="s">
        <v>61</v>
      </c>
      <c r="E227" s="17" t="s">
        <v>89</v>
      </c>
      <c r="F227" s="20">
        <v>1741</v>
      </c>
      <c r="G227" s="20">
        <v>164</v>
      </c>
      <c r="H227" s="20">
        <v>318</v>
      </c>
      <c r="I227" s="20">
        <v>8705</v>
      </c>
      <c r="J227" s="20">
        <v>8272</v>
      </c>
      <c r="K227" s="20">
        <v>121</v>
      </c>
      <c r="L227" s="20">
        <f>Posts_Table[[#This Row],[Likes]]+Posts_Table[[#This Row],[Shares]]+Posts_Table[[#This Row],[Comments]]</f>
        <v>2223</v>
      </c>
      <c r="M227" s="66"/>
      <c r="N227" s="21" t="s">
        <v>12</v>
      </c>
      <c r="O227" s="21"/>
      <c r="P227" s="21"/>
    </row>
    <row r="228" spans="1:16" ht="14.25" customHeight="1" x14ac:dyDescent="0.3">
      <c r="A228" s="17" t="s">
        <v>304</v>
      </c>
      <c r="B228" s="18" t="s">
        <v>27</v>
      </c>
      <c r="C228" s="19">
        <v>45455</v>
      </c>
      <c r="D228" s="18" t="s">
        <v>52</v>
      </c>
      <c r="E228" s="17" t="s">
        <v>102</v>
      </c>
      <c r="F228" s="20">
        <v>246</v>
      </c>
      <c r="G228" s="20">
        <v>149</v>
      </c>
      <c r="H228" s="20">
        <v>130</v>
      </c>
      <c r="I228" s="20">
        <v>4674</v>
      </c>
      <c r="J228" s="20">
        <v>4390</v>
      </c>
      <c r="K228" s="20">
        <v>217</v>
      </c>
      <c r="L228" s="20">
        <f>Posts_Table[[#This Row],[Likes]]+Posts_Table[[#This Row],[Shares]]+Posts_Table[[#This Row],[Comments]]</f>
        <v>525</v>
      </c>
      <c r="M228" s="66" t="s">
        <v>17</v>
      </c>
      <c r="N228" s="21" t="s">
        <v>25</v>
      </c>
      <c r="O228" s="21"/>
      <c r="P228" s="21"/>
    </row>
    <row r="229" spans="1:16" ht="14.25" customHeight="1" x14ac:dyDescent="0.3">
      <c r="A229" s="17" t="s">
        <v>305</v>
      </c>
      <c r="B229" s="18" t="s">
        <v>27</v>
      </c>
      <c r="C229" s="19">
        <v>45474</v>
      </c>
      <c r="D229" s="18" t="s">
        <v>57</v>
      </c>
      <c r="E229" s="17" t="s">
        <v>58</v>
      </c>
      <c r="F229" s="20">
        <v>4808</v>
      </c>
      <c r="G229" s="20">
        <v>772</v>
      </c>
      <c r="H229" s="20">
        <v>320</v>
      </c>
      <c r="I229" s="20">
        <v>72120</v>
      </c>
      <c r="J229" s="20">
        <v>71696</v>
      </c>
      <c r="K229" s="20">
        <v>195</v>
      </c>
      <c r="L229" s="20">
        <f>Posts_Table[[#This Row],[Likes]]+Posts_Table[[#This Row],[Shares]]+Posts_Table[[#This Row],[Comments]]</f>
        <v>5900</v>
      </c>
      <c r="M229" s="66" t="s">
        <v>8</v>
      </c>
      <c r="N229" s="21" t="s">
        <v>11</v>
      </c>
      <c r="O229" s="21"/>
      <c r="P229" s="21"/>
    </row>
    <row r="230" spans="1:16" ht="14.25" customHeight="1" x14ac:dyDescent="0.3">
      <c r="A230" s="17" t="s">
        <v>306</v>
      </c>
      <c r="B230" s="18" t="s">
        <v>27</v>
      </c>
      <c r="C230" s="19">
        <v>45476</v>
      </c>
      <c r="D230" s="18" t="s">
        <v>61</v>
      </c>
      <c r="E230" s="17" t="s">
        <v>89</v>
      </c>
      <c r="F230" s="20">
        <v>4799</v>
      </c>
      <c r="G230" s="20">
        <v>694</v>
      </c>
      <c r="H230" s="20">
        <v>289</v>
      </c>
      <c r="I230" s="20">
        <v>43191</v>
      </c>
      <c r="J230" s="20">
        <v>42228</v>
      </c>
      <c r="K230" s="20">
        <v>118</v>
      </c>
      <c r="L230" s="20">
        <f>Posts_Table[[#This Row],[Likes]]+Posts_Table[[#This Row],[Shares]]+Posts_Table[[#This Row],[Comments]]</f>
        <v>5782</v>
      </c>
      <c r="M230" s="66"/>
      <c r="N230" s="21" t="s">
        <v>12</v>
      </c>
      <c r="O230" s="21"/>
      <c r="P230" s="21"/>
    </row>
    <row r="231" spans="1:16" ht="14.25" customHeight="1" x14ac:dyDescent="0.3">
      <c r="A231" s="17" t="s">
        <v>307</v>
      </c>
      <c r="B231" s="18" t="s">
        <v>28</v>
      </c>
      <c r="C231" s="19">
        <v>45488</v>
      </c>
      <c r="D231" s="18" t="s">
        <v>49</v>
      </c>
      <c r="E231" s="17" t="s">
        <v>74</v>
      </c>
      <c r="F231" s="20">
        <v>3663</v>
      </c>
      <c r="G231" s="20">
        <v>17</v>
      </c>
      <c r="H231" s="20">
        <v>295</v>
      </c>
      <c r="I231" s="20">
        <v>51282</v>
      </c>
      <c r="J231" s="20">
        <v>50567</v>
      </c>
      <c r="K231" s="20">
        <v>84</v>
      </c>
      <c r="L231" s="20">
        <f>Posts_Table[[#This Row],[Likes]]+Posts_Table[[#This Row],[Shares]]+Posts_Table[[#This Row],[Comments]]</f>
        <v>3975</v>
      </c>
      <c r="M231" s="66" t="s">
        <v>17</v>
      </c>
      <c r="N231" s="21" t="s">
        <v>11</v>
      </c>
      <c r="O231" s="21"/>
      <c r="P231" s="21"/>
    </row>
    <row r="232" spans="1:16" ht="14.25" customHeight="1" x14ac:dyDescent="0.3">
      <c r="A232" s="17" t="s">
        <v>308</v>
      </c>
      <c r="B232" s="18" t="s">
        <v>27</v>
      </c>
      <c r="C232" s="19">
        <v>45778</v>
      </c>
      <c r="D232" s="18" t="s">
        <v>52</v>
      </c>
      <c r="E232" s="17" t="s">
        <v>102</v>
      </c>
      <c r="F232" s="20">
        <v>1430</v>
      </c>
      <c r="G232" s="20">
        <v>376</v>
      </c>
      <c r="H232" s="20">
        <v>33</v>
      </c>
      <c r="I232" s="20">
        <v>21450</v>
      </c>
      <c r="J232" s="20">
        <v>20509</v>
      </c>
      <c r="K232" s="20">
        <v>251</v>
      </c>
      <c r="L232" s="20">
        <f>Posts_Table[[#This Row],[Likes]]+Posts_Table[[#This Row],[Shares]]+Posts_Table[[#This Row],[Comments]]</f>
        <v>1839</v>
      </c>
      <c r="M232" s="66" t="s">
        <v>8</v>
      </c>
      <c r="N232" s="21" t="s">
        <v>25</v>
      </c>
      <c r="O232" s="21"/>
      <c r="P232" s="21"/>
    </row>
    <row r="233" spans="1:16" ht="14.25" customHeight="1" x14ac:dyDescent="0.3">
      <c r="A233" s="17" t="s">
        <v>309</v>
      </c>
      <c r="B233" s="18" t="s">
        <v>29</v>
      </c>
      <c r="C233" s="19">
        <v>45776</v>
      </c>
      <c r="D233" s="18" t="s">
        <v>57</v>
      </c>
      <c r="E233" s="17" t="s">
        <v>122</v>
      </c>
      <c r="F233" s="20">
        <v>249</v>
      </c>
      <c r="G233" s="20">
        <v>592</v>
      </c>
      <c r="H233" s="20">
        <v>230</v>
      </c>
      <c r="I233" s="20">
        <v>1494</v>
      </c>
      <c r="J233" s="20">
        <v>1044</v>
      </c>
      <c r="K233" s="20">
        <v>201</v>
      </c>
      <c r="L233" s="20">
        <f>Posts_Table[[#This Row],[Likes]]+Posts_Table[[#This Row],[Shares]]+Posts_Table[[#This Row],[Comments]]</f>
        <v>1071</v>
      </c>
      <c r="M233" s="66" t="s">
        <v>21</v>
      </c>
      <c r="N233" s="21" t="s">
        <v>11</v>
      </c>
      <c r="O233" s="21"/>
      <c r="P233" s="21"/>
    </row>
    <row r="234" spans="1:16" ht="14.25" customHeight="1" x14ac:dyDescent="0.3">
      <c r="A234" s="17" t="s">
        <v>310</v>
      </c>
      <c r="B234" s="18" t="s">
        <v>28</v>
      </c>
      <c r="C234" s="19">
        <v>45724</v>
      </c>
      <c r="D234" s="18" t="s">
        <v>66</v>
      </c>
      <c r="E234" s="17" t="s">
        <v>71</v>
      </c>
      <c r="F234" s="20">
        <v>2382</v>
      </c>
      <c r="G234" s="20">
        <v>265</v>
      </c>
      <c r="H234" s="20">
        <v>134</v>
      </c>
      <c r="I234" s="20">
        <v>38112</v>
      </c>
      <c r="J234" s="20">
        <v>37437</v>
      </c>
      <c r="K234" s="20">
        <v>249</v>
      </c>
      <c r="L234" s="20">
        <f>Posts_Table[[#This Row],[Likes]]+Posts_Table[[#This Row],[Shares]]+Posts_Table[[#This Row],[Comments]]</f>
        <v>2781</v>
      </c>
      <c r="M234" s="66" t="s">
        <v>21</v>
      </c>
      <c r="N234" s="21" t="s">
        <v>25</v>
      </c>
      <c r="O234" s="21"/>
      <c r="P234" s="21"/>
    </row>
    <row r="235" spans="1:16" ht="14.25" customHeight="1" x14ac:dyDescent="0.3">
      <c r="A235" s="17" t="s">
        <v>311</v>
      </c>
      <c r="B235" s="18" t="s">
        <v>28</v>
      </c>
      <c r="C235" s="19">
        <v>45444</v>
      </c>
      <c r="D235" s="18" t="s">
        <v>52</v>
      </c>
      <c r="E235" s="17" t="s">
        <v>69</v>
      </c>
      <c r="F235" s="20">
        <v>1272</v>
      </c>
      <c r="G235" s="20">
        <v>465</v>
      </c>
      <c r="H235" s="20">
        <v>99</v>
      </c>
      <c r="I235" s="20">
        <v>24168</v>
      </c>
      <c r="J235" s="20">
        <v>23719</v>
      </c>
      <c r="K235" s="20">
        <v>42</v>
      </c>
      <c r="L235" s="20">
        <f>Posts_Table[[#This Row],[Likes]]+Posts_Table[[#This Row],[Shares]]+Posts_Table[[#This Row],[Comments]]</f>
        <v>1836</v>
      </c>
      <c r="M235" s="66"/>
      <c r="N235" s="21" t="s">
        <v>12</v>
      </c>
      <c r="O235" s="21"/>
      <c r="P235" s="21"/>
    </row>
    <row r="236" spans="1:16" ht="14.25" customHeight="1" x14ac:dyDescent="0.3">
      <c r="A236" s="17" t="s">
        <v>312</v>
      </c>
      <c r="B236" s="18" t="s">
        <v>28</v>
      </c>
      <c r="C236" s="19">
        <v>45648</v>
      </c>
      <c r="D236" s="18" t="s">
        <v>66</v>
      </c>
      <c r="E236" s="17" t="s">
        <v>71</v>
      </c>
      <c r="F236" s="20">
        <v>3196</v>
      </c>
      <c r="G236" s="20">
        <v>941</v>
      </c>
      <c r="H236" s="20">
        <v>376</v>
      </c>
      <c r="I236" s="20">
        <v>35156</v>
      </c>
      <c r="J236" s="20">
        <v>34444</v>
      </c>
      <c r="K236" s="20">
        <v>241</v>
      </c>
      <c r="L236" s="20">
        <f>Posts_Table[[#This Row],[Likes]]+Posts_Table[[#This Row],[Shares]]+Posts_Table[[#This Row],[Comments]]</f>
        <v>4513</v>
      </c>
      <c r="M236" s="66" t="s">
        <v>17</v>
      </c>
      <c r="N236" s="21" t="s">
        <v>12</v>
      </c>
      <c r="O236" s="21"/>
      <c r="P236" s="21"/>
    </row>
    <row r="237" spans="1:16" ht="14.25" customHeight="1" x14ac:dyDescent="0.3">
      <c r="A237" s="17" t="s">
        <v>313</v>
      </c>
      <c r="B237" s="18" t="s">
        <v>28</v>
      </c>
      <c r="C237" s="19">
        <v>45523</v>
      </c>
      <c r="D237" s="18" t="s">
        <v>52</v>
      </c>
      <c r="E237" s="17" t="s">
        <v>69</v>
      </c>
      <c r="F237" s="20">
        <v>1257</v>
      </c>
      <c r="G237" s="20">
        <v>19</v>
      </c>
      <c r="H237" s="20">
        <v>351</v>
      </c>
      <c r="I237" s="20">
        <v>12570</v>
      </c>
      <c r="J237" s="20">
        <v>11660</v>
      </c>
      <c r="K237" s="20">
        <v>194</v>
      </c>
      <c r="L237" s="20">
        <f>Posts_Table[[#This Row],[Likes]]+Posts_Table[[#This Row],[Shares]]+Posts_Table[[#This Row],[Comments]]</f>
        <v>1627</v>
      </c>
      <c r="M237" s="66" t="s">
        <v>13</v>
      </c>
      <c r="N237" s="21" t="s">
        <v>25</v>
      </c>
      <c r="O237" s="21" t="s">
        <v>16</v>
      </c>
      <c r="P237" s="21" t="s">
        <v>11</v>
      </c>
    </row>
    <row r="238" spans="1:16" ht="14.25" customHeight="1" x14ac:dyDescent="0.3">
      <c r="A238" s="17" t="s">
        <v>314</v>
      </c>
      <c r="B238" s="18" t="s">
        <v>27</v>
      </c>
      <c r="C238" s="19">
        <v>45587</v>
      </c>
      <c r="D238" s="18" t="s">
        <v>57</v>
      </c>
      <c r="E238" s="17" t="s">
        <v>58</v>
      </c>
      <c r="F238" s="20">
        <v>3770</v>
      </c>
      <c r="G238" s="20">
        <v>917</v>
      </c>
      <c r="H238" s="20">
        <v>129</v>
      </c>
      <c r="I238" s="20">
        <v>71630</v>
      </c>
      <c r="J238" s="20">
        <v>71322</v>
      </c>
      <c r="K238" s="20">
        <v>76</v>
      </c>
      <c r="L238" s="20">
        <f>Posts_Table[[#This Row],[Likes]]+Posts_Table[[#This Row],[Shares]]+Posts_Table[[#This Row],[Comments]]</f>
        <v>4816</v>
      </c>
      <c r="M238" s="66" t="s">
        <v>8</v>
      </c>
      <c r="N238" s="21" t="s">
        <v>25</v>
      </c>
      <c r="O238" s="21"/>
      <c r="P238" s="21"/>
    </row>
    <row r="239" spans="1:16" ht="14.25" customHeight="1" x14ac:dyDescent="0.3">
      <c r="A239" s="17" t="s">
        <v>315</v>
      </c>
      <c r="B239" s="18" t="s">
        <v>29</v>
      </c>
      <c r="C239" s="19">
        <v>45489</v>
      </c>
      <c r="D239" s="18" t="s">
        <v>52</v>
      </c>
      <c r="E239" s="17" t="s">
        <v>53</v>
      </c>
      <c r="F239" s="20">
        <v>4725</v>
      </c>
      <c r="G239" s="20">
        <v>400</v>
      </c>
      <c r="H239" s="20">
        <v>362</v>
      </c>
      <c r="I239" s="20">
        <v>75600</v>
      </c>
      <c r="J239" s="20">
        <v>74927</v>
      </c>
      <c r="K239" s="20">
        <v>43</v>
      </c>
      <c r="L239" s="20">
        <f>Posts_Table[[#This Row],[Likes]]+Posts_Table[[#This Row],[Shares]]+Posts_Table[[#This Row],[Comments]]</f>
        <v>5487</v>
      </c>
      <c r="M239" s="66" t="s">
        <v>21</v>
      </c>
      <c r="N239" s="21" t="s">
        <v>25</v>
      </c>
      <c r="O239" s="21"/>
      <c r="P239" s="21"/>
    </row>
    <row r="240" spans="1:16" ht="14.25" customHeight="1" x14ac:dyDescent="0.3">
      <c r="A240" s="17" t="s">
        <v>316</v>
      </c>
      <c r="B240" s="18" t="s">
        <v>30</v>
      </c>
      <c r="C240" s="19">
        <v>45712</v>
      </c>
      <c r="D240" s="18" t="s">
        <v>52</v>
      </c>
      <c r="E240" s="17" t="s">
        <v>97</v>
      </c>
      <c r="F240" s="20">
        <v>4188</v>
      </c>
      <c r="G240" s="20">
        <v>942</v>
      </c>
      <c r="H240" s="20">
        <v>118</v>
      </c>
      <c r="I240" s="20">
        <v>20940</v>
      </c>
      <c r="J240" s="20">
        <v>20471</v>
      </c>
      <c r="K240" s="20">
        <v>102</v>
      </c>
      <c r="L240" s="20">
        <f>Posts_Table[[#This Row],[Likes]]+Posts_Table[[#This Row],[Shares]]+Posts_Table[[#This Row],[Comments]]</f>
        <v>5248</v>
      </c>
      <c r="M240" s="66"/>
      <c r="N240" s="21" t="s">
        <v>25</v>
      </c>
      <c r="O240" s="21"/>
      <c r="P240" s="21"/>
    </row>
    <row r="241" spans="1:16" ht="14.25" customHeight="1" x14ac:dyDescent="0.3">
      <c r="A241" s="17" t="s">
        <v>317</v>
      </c>
      <c r="B241" s="18" t="s">
        <v>29</v>
      </c>
      <c r="C241" s="19">
        <v>45530</v>
      </c>
      <c r="D241" s="18" t="s">
        <v>61</v>
      </c>
      <c r="E241" s="17" t="s">
        <v>64</v>
      </c>
      <c r="F241" s="20">
        <v>929</v>
      </c>
      <c r="G241" s="20">
        <v>192</v>
      </c>
      <c r="H241" s="20">
        <v>322</v>
      </c>
      <c r="I241" s="20">
        <v>16722</v>
      </c>
      <c r="J241" s="20">
        <v>15996</v>
      </c>
      <c r="K241" s="20">
        <v>145</v>
      </c>
      <c r="L241" s="20">
        <f>Posts_Table[[#This Row],[Likes]]+Posts_Table[[#This Row],[Shares]]+Posts_Table[[#This Row],[Comments]]</f>
        <v>1443</v>
      </c>
      <c r="M241" s="66" t="s">
        <v>17</v>
      </c>
      <c r="N241" s="21" t="s">
        <v>11</v>
      </c>
      <c r="O241" s="21" t="s">
        <v>12</v>
      </c>
      <c r="P241" s="21" t="s">
        <v>16</v>
      </c>
    </row>
    <row r="242" spans="1:16" ht="14.25" customHeight="1" x14ac:dyDescent="0.3">
      <c r="A242" s="17" t="s">
        <v>318</v>
      </c>
      <c r="B242" s="18" t="s">
        <v>28</v>
      </c>
      <c r="C242" s="19">
        <v>45675</v>
      </c>
      <c r="D242" s="18" t="s">
        <v>57</v>
      </c>
      <c r="E242" s="17" t="s">
        <v>78</v>
      </c>
      <c r="F242" s="20">
        <v>4321</v>
      </c>
      <c r="G242" s="20">
        <v>874</v>
      </c>
      <c r="H242" s="20">
        <v>172</v>
      </c>
      <c r="I242" s="20">
        <v>30247</v>
      </c>
      <c r="J242" s="20">
        <v>29254</v>
      </c>
      <c r="K242" s="20">
        <v>122</v>
      </c>
      <c r="L242" s="20">
        <f>Posts_Table[[#This Row],[Likes]]+Posts_Table[[#This Row],[Shares]]+Posts_Table[[#This Row],[Comments]]</f>
        <v>5367</v>
      </c>
      <c r="M242" s="66" t="s">
        <v>21</v>
      </c>
      <c r="N242" s="21" t="s">
        <v>12</v>
      </c>
      <c r="O242" s="21"/>
      <c r="P242" s="21"/>
    </row>
    <row r="243" spans="1:16" ht="14.25" customHeight="1" x14ac:dyDescent="0.3">
      <c r="A243" s="17" t="s">
        <v>319</v>
      </c>
      <c r="B243" s="18" t="s">
        <v>28</v>
      </c>
      <c r="C243" s="19">
        <v>45480</v>
      </c>
      <c r="D243" s="18" t="s">
        <v>49</v>
      </c>
      <c r="E243" s="17" t="s">
        <v>74</v>
      </c>
      <c r="F243" s="20">
        <v>4767</v>
      </c>
      <c r="G243" s="20">
        <v>190</v>
      </c>
      <c r="H243" s="20">
        <v>340</v>
      </c>
      <c r="I243" s="20">
        <v>28602</v>
      </c>
      <c r="J243" s="20">
        <v>28044</v>
      </c>
      <c r="K243" s="20">
        <v>210</v>
      </c>
      <c r="L243" s="20">
        <f>Posts_Table[[#This Row],[Likes]]+Posts_Table[[#This Row],[Shares]]+Posts_Table[[#This Row],[Comments]]</f>
        <v>5297</v>
      </c>
      <c r="M243" s="66" t="s">
        <v>17</v>
      </c>
      <c r="N243" s="21" t="s">
        <v>11</v>
      </c>
      <c r="O243" s="21"/>
      <c r="P243" s="21"/>
    </row>
    <row r="244" spans="1:16" ht="14.25" customHeight="1" x14ac:dyDescent="0.3">
      <c r="A244" s="17" t="s">
        <v>320</v>
      </c>
      <c r="B244" s="18" t="s">
        <v>29</v>
      </c>
      <c r="C244" s="19">
        <v>45722</v>
      </c>
      <c r="D244" s="18" t="s">
        <v>66</v>
      </c>
      <c r="E244" s="17" t="s">
        <v>112</v>
      </c>
      <c r="F244" s="20">
        <v>3592</v>
      </c>
      <c r="G244" s="20">
        <v>911</v>
      </c>
      <c r="H244" s="20">
        <v>375</v>
      </c>
      <c r="I244" s="20">
        <v>50288</v>
      </c>
      <c r="J244" s="20">
        <v>49490</v>
      </c>
      <c r="K244" s="20">
        <v>32</v>
      </c>
      <c r="L244" s="20">
        <f>Posts_Table[[#This Row],[Likes]]+Posts_Table[[#This Row],[Shares]]+Posts_Table[[#This Row],[Comments]]</f>
        <v>4878</v>
      </c>
      <c r="M244" s="66" t="s">
        <v>21</v>
      </c>
      <c r="N244" s="21" t="s">
        <v>25</v>
      </c>
      <c r="O244" s="21"/>
      <c r="P244" s="21"/>
    </row>
    <row r="245" spans="1:16" ht="14.25" customHeight="1" x14ac:dyDescent="0.3">
      <c r="A245" s="17" t="s">
        <v>321</v>
      </c>
      <c r="B245" s="18" t="s">
        <v>30</v>
      </c>
      <c r="C245" s="19">
        <v>45590</v>
      </c>
      <c r="D245" s="18" t="s">
        <v>80</v>
      </c>
      <c r="E245" s="17" t="s">
        <v>160</v>
      </c>
      <c r="F245" s="20">
        <v>4661</v>
      </c>
      <c r="G245" s="20">
        <v>935</v>
      </c>
      <c r="H245" s="20">
        <v>433</v>
      </c>
      <c r="I245" s="20">
        <v>23305</v>
      </c>
      <c r="J245" s="20">
        <v>22583</v>
      </c>
      <c r="K245" s="20">
        <v>63</v>
      </c>
      <c r="L245" s="20">
        <f>Posts_Table[[#This Row],[Likes]]+Posts_Table[[#This Row],[Shares]]+Posts_Table[[#This Row],[Comments]]</f>
        <v>6029</v>
      </c>
      <c r="M245" s="66" t="s">
        <v>17</v>
      </c>
      <c r="N245" s="21" t="s">
        <v>25</v>
      </c>
      <c r="O245" s="21"/>
      <c r="P245" s="21"/>
    </row>
    <row r="246" spans="1:16" ht="14.25" customHeight="1" x14ac:dyDescent="0.3">
      <c r="A246" s="17" t="s">
        <v>322</v>
      </c>
      <c r="B246" s="18" t="s">
        <v>28</v>
      </c>
      <c r="C246" s="19">
        <v>45669</v>
      </c>
      <c r="D246" s="18" t="s">
        <v>49</v>
      </c>
      <c r="E246" s="17" t="s">
        <v>74</v>
      </c>
      <c r="F246" s="20">
        <v>4134</v>
      </c>
      <c r="G246" s="20">
        <v>824</v>
      </c>
      <c r="H246" s="20">
        <v>99</v>
      </c>
      <c r="I246" s="20">
        <v>41340</v>
      </c>
      <c r="J246" s="20">
        <v>41050</v>
      </c>
      <c r="K246" s="20">
        <v>177</v>
      </c>
      <c r="L246" s="20">
        <f>Posts_Table[[#This Row],[Likes]]+Posts_Table[[#This Row],[Shares]]+Posts_Table[[#This Row],[Comments]]</f>
        <v>5057</v>
      </c>
      <c r="M246" s="66" t="s">
        <v>8</v>
      </c>
      <c r="N246" s="21" t="s">
        <v>11</v>
      </c>
      <c r="O246" s="21"/>
      <c r="P246" s="21"/>
    </row>
    <row r="247" spans="1:16" ht="14.25" customHeight="1" x14ac:dyDescent="0.3">
      <c r="A247" s="17" t="s">
        <v>323</v>
      </c>
      <c r="B247" s="18" t="s">
        <v>28</v>
      </c>
      <c r="C247" s="19">
        <v>45576</v>
      </c>
      <c r="D247" s="18" t="s">
        <v>66</v>
      </c>
      <c r="E247" s="17" t="s">
        <v>71</v>
      </c>
      <c r="F247" s="20">
        <v>400</v>
      </c>
      <c r="G247" s="20">
        <v>680</v>
      </c>
      <c r="H247" s="20">
        <v>434</v>
      </c>
      <c r="I247" s="20">
        <v>6400</v>
      </c>
      <c r="J247" s="20">
        <v>5472</v>
      </c>
      <c r="K247" s="20">
        <v>160</v>
      </c>
      <c r="L247" s="20">
        <f>Posts_Table[[#This Row],[Likes]]+Posts_Table[[#This Row],[Shares]]+Posts_Table[[#This Row],[Comments]]</f>
        <v>1514</v>
      </c>
      <c r="M247" s="66" t="s">
        <v>13</v>
      </c>
      <c r="N247" s="21" t="s">
        <v>25</v>
      </c>
      <c r="O247" s="21"/>
      <c r="P247" s="21"/>
    </row>
    <row r="248" spans="1:16" ht="14.25" customHeight="1" x14ac:dyDescent="0.3">
      <c r="A248" s="17" t="s">
        <v>324</v>
      </c>
      <c r="B248" s="18" t="s">
        <v>28</v>
      </c>
      <c r="C248" s="19">
        <v>45531</v>
      </c>
      <c r="D248" s="18" t="s">
        <v>49</v>
      </c>
      <c r="E248" s="17" t="s">
        <v>74</v>
      </c>
      <c r="F248" s="20">
        <v>3960</v>
      </c>
      <c r="G248" s="20">
        <v>266</v>
      </c>
      <c r="H248" s="20">
        <v>8</v>
      </c>
      <c r="I248" s="20">
        <v>35640</v>
      </c>
      <c r="J248" s="20">
        <v>34850</v>
      </c>
      <c r="K248" s="20">
        <v>208</v>
      </c>
      <c r="L248" s="20">
        <f>Posts_Table[[#This Row],[Likes]]+Posts_Table[[#This Row],[Shares]]+Posts_Table[[#This Row],[Comments]]</f>
        <v>4234</v>
      </c>
      <c r="M248" s="66"/>
      <c r="N248" s="21" t="s">
        <v>25</v>
      </c>
      <c r="O248" s="21" t="s">
        <v>11</v>
      </c>
      <c r="P248" s="21" t="s">
        <v>24</v>
      </c>
    </row>
    <row r="249" spans="1:16" ht="14.25" customHeight="1" x14ac:dyDescent="0.3">
      <c r="A249" s="17" t="s">
        <v>325</v>
      </c>
      <c r="B249" s="18" t="s">
        <v>28</v>
      </c>
      <c r="C249" s="19">
        <v>45690</v>
      </c>
      <c r="D249" s="18" t="s">
        <v>57</v>
      </c>
      <c r="E249" s="17" t="s">
        <v>78</v>
      </c>
      <c r="F249" s="20">
        <v>886</v>
      </c>
      <c r="G249" s="20">
        <v>126</v>
      </c>
      <c r="H249" s="20">
        <v>153</v>
      </c>
      <c r="I249" s="20">
        <v>4430</v>
      </c>
      <c r="J249" s="20">
        <v>4037</v>
      </c>
      <c r="K249" s="20">
        <v>212</v>
      </c>
      <c r="L249" s="20">
        <f>Posts_Table[[#This Row],[Likes]]+Posts_Table[[#This Row],[Shares]]+Posts_Table[[#This Row],[Comments]]</f>
        <v>1165</v>
      </c>
      <c r="M249" s="66"/>
      <c r="N249" s="21" t="s">
        <v>11</v>
      </c>
      <c r="O249" s="21"/>
      <c r="P249" s="21"/>
    </row>
    <row r="250" spans="1:16" ht="14.25" customHeight="1" x14ac:dyDescent="0.3">
      <c r="A250" s="17" t="s">
        <v>326</v>
      </c>
      <c r="B250" s="18" t="s">
        <v>29</v>
      </c>
      <c r="C250" s="19">
        <v>45491</v>
      </c>
      <c r="D250" s="18" t="s">
        <v>66</v>
      </c>
      <c r="E250" s="17" t="s">
        <v>112</v>
      </c>
      <c r="F250" s="20">
        <v>827</v>
      </c>
      <c r="G250" s="20">
        <v>77</v>
      </c>
      <c r="H250" s="20">
        <v>402</v>
      </c>
      <c r="I250" s="20">
        <v>14886</v>
      </c>
      <c r="J250" s="20">
        <v>14129</v>
      </c>
      <c r="K250" s="20">
        <v>254</v>
      </c>
      <c r="L250" s="20">
        <f>Posts_Table[[#This Row],[Likes]]+Posts_Table[[#This Row],[Shares]]+Posts_Table[[#This Row],[Comments]]</f>
        <v>1306</v>
      </c>
      <c r="M250" s="66" t="s">
        <v>13</v>
      </c>
      <c r="N250" s="21" t="s">
        <v>11</v>
      </c>
      <c r="O250" s="21"/>
      <c r="P250" s="21"/>
    </row>
    <row r="251" spans="1:16" ht="14.25" customHeight="1" x14ac:dyDescent="0.3">
      <c r="A251" s="17" t="s">
        <v>327</v>
      </c>
      <c r="B251" s="18" t="s">
        <v>28</v>
      </c>
      <c r="C251" s="19">
        <v>45465</v>
      </c>
      <c r="D251" s="18" t="s">
        <v>49</v>
      </c>
      <c r="E251" s="17" t="s">
        <v>74</v>
      </c>
      <c r="F251" s="20">
        <v>3813</v>
      </c>
      <c r="G251" s="20">
        <v>935</v>
      </c>
      <c r="H251" s="20">
        <v>274</v>
      </c>
      <c r="I251" s="20">
        <v>68634</v>
      </c>
      <c r="J251" s="20">
        <v>68488</v>
      </c>
      <c r="K251" s="20">
        <v>251</v>
      </c>
      <c r="L251" s="20">
        <f>Posts_Table[[#This Row],[Likes]]+Posts_Table[[#This Row],[Shares]]+Posts_Table[[#This Row],[Comments]]</f>
        <v>5022</v>
      </c>
      <c r="M251" s="66"/>
      <c r="N251" s="21" t="s">
        <v>25</v>
      </c>
      <c r="O251" s="21"/>
      <c r="P251" s="21"/>
    </row>
    <row r="252" spans="1:16" ht="14.25" customHeight="1" x14ac:dyDescent="0.3">
      <c r="A252" s="17" t="s">
        <v>328</v>
      </c>
      <c r="B252" s="18" t="s">
        <v>27</v>
      </c>
      <c r="C252" s="19">
        <v>45743</v>
      </c>
      <c r="D252" s="18" t="s">
        <v>61</v>
      </c>
      <c r="E252" s="17" t="s">
        <v>89</v>
      </c>
      <c r="F252" s="20">
        <v>1377</v>
      </c>
      <c r="G252" s="20">
        <v>796</v>
      </c>
      <c r="H252" s="20">
        <v>387</v>
      </c>
      <c r="I252" s="20">
        <v>22032</v>
      </c>
      <c r="J252" s="20">
        <v>21869</v>
      </c>
      <c r="K252" s="20">
        <v>189</v>
      </c>
      <c r="L252" s="20">
        <f>Posts_Table[[#This Row],[Likes]]+Posts_Table[[#This Row],[Shares]]+Posts_Table[[#This Row],[Comments]]</f>
        <v>2560</v>
      </c>
      <c r="M252" s="66"/>
      <c r="N252" s="21" t="s">
        <v>25</v>
      </c>
      <c r="O252" s="21"/>
      <c r="P252" s="21"/>
    </row>
    <row r="253" spans="1:16" ht="14.25" customHeight="1" x14ac:dyDescent="0.3">
      <c r="A253" s="17" t="s">
        <v>329</v>
      </c>
      <c r="B253" s="18" t="s">
        <v>28</v>
      </c>
      <c r="C253" s="19">
        <v>45775</v>
      </c>
      <c r="D253" s="18" t="s">
        <v>61</v>
      </c>
      <c r="E253" s="17" t="s">
        <v>62</v>
      </c>
      <c r="F253" s="20">
        <v>2089</v>
      </c>
      <c r="G253" s="20">
        <v>476</v>
      </c>
      <c r="H253" s="20">
        <v>69</v>
      </c>
      <c r="I253" s="20">
        <v>16712</v>
      </c>
      <c r="J253" s="20">
        <v>16309</v>
      </c>
      <c r="K253" s="20">
        <v>64</v>
      </c>
      <c r="L253" s="20">
        <f>Posts_Table[[#This Row],[Likes]]+Posts_Table[[#This Row],[Shares]]+Posts_Table[[#This Row],[Comments]]</f>
        <v>2634</v>
      </c>
      <c r="M253" s="66" t="s">
        <v>17</v>
      </c>
      <c r="N253" s="21" t="s">
        <v>25</v>
      </c>
      <c r="O253" s="21"/>
      <c r="P253" s="21"/>
    </row>
    <row r="254" spans="1:16" ht="14.25" customHeight="1" x14ac:dyDescent="0.3">
      <c r="A254" s="17" t="s">
        <v>330</v>
      </c>
      <c r="B254" s="18" t="s">
        <v>29</v>
      </c>
      <c r="C254" s="19">
        <v>45507</v>
      </c>
      <c r="D254" s="18" t="s">
        <v>49</v>
      </c>
      <c r="E254" s="17" t="s">
        <v>50</v>
      </c>
      <c r="F254" s="20">
        <v>3791</v>
      </c>
      <c r="G254" s="20">
        <v>593</v>
      </c>
      <c r="H254" s="20">
        <v>228</v>
      </c>
      <c r="I254" s="20">
        <v>53074</v>
      </c>
      <c r="J254" s="20">
        <v>52613</v>
      </c>
      <c r="K254" s="20">
        <v>205</v>
      </c>
      <c r="L254" s="20">
        <f>Posts_Table[[#This Row],[Likes]]+Posts_Table[[#This Row],[Shares]]+Posts_Table[[#This Row],[Comments]]</f>
        <v>4612</v>
      </c>
      <c r="M254" s="66"/>
      <c r="N254" s="21" t="s">
        <v>11</v>
      </c>
      <c r="O254" s="21"/>
      <c r="P254" s="21"/>
    </row>
    <row r="255" spans="1:16" ht="14.25" customHeight="1" x14ac:dyDescent="0.3">
      <c r="A255" s="17" t="s">
        <v>331</v>
      </c>
      <c r="B255" s="18" t="s">
        <v>29</v>
      </c>
      <c r="C255" s="19">
        <v>45671</v>
      </c>
      <c r="D255" s="18" t="s">
        <v>66</v>
      </c>
      <c r="E255" s="17" t="s">
        <v>112</v>
      </c>
      <c r="F255" s="20">
        <v>2692</v>
      </c>
      <c r="G255" s="20">
        <v>115</v>
      </c>
      <c r="H255" s="20">
        <v>64</v>
      </c>
      <c r="I255" s="20">
        <v>21536</v>
      </c>
      <c r="J255" s="20">
        <v>21120</v>
      </c>
      <c r="K255" s="20">
        <v>224</v>
      </c>
      <c r="L255" s="20">
        <f>Posts_Table[[#This Row],[Likes]]+Posts_Table[[#This Row],[Shares]]+Posts_Table[[#This Row],[Comments]]</f>
        <v>2871</v>
      </c>
      <c r="M255" s="66" t="s">
        <v>13</v>
      </c>
      <c r="N255" s="21" t="s">
        <v>25</v>
      </c>
      <c r="O255" s="21"/>
      <c r="P255" s="21"/>
    </row>
    <row r="256" spans="1:16" ht="14.25" customHeight="1" x14ac:dyDescent="0.3">
      <c r="A256" s="17" t="s">
        <v>332</v>
      </c>
      <c r="B256" s="18" t="s">
        <v>28</v>
      </c>
      <c r="C256" s="19">
        <v>45750</v>
      </c>
      <c r="D256" s="18" t="s">
        <v>57</v>
      </c>
      <c r="E256" s="17" t="s">
        <v>78</v>
      </c>
      <c r="F256" s="20">
        <v>3767</v>
      </c>
      <c r="G256" s="20">
        <v>514</v>
      </c>
      <c r="H256" s="20">
        <v>238</v>
      </c>
      <c r="I256" s="20">
        <v>37670</v>
      </c>
      <c r="J256" s="20">
        <v>36807</v>
      </c>
      <c r="K256" s="20">
        <v>226</v>
      </c>
      <c r="L256" s="20">
        <f>Posts_Table[[#This Row],[Likes]]+Posts_Table[[#This Row],[Shares]]+Posts_Table[[#This Row],[Comments]]</f>
        <v>4519</v>
      </c>
      <c r="M256" s="66" t="s">
        <v>21</v>
      </c>
      <c r="N256" s="21" t="s">
        <v>25</v>
      </c>
      <c r="O256" s="21"/>
      <c r="P256" s="21"/>
    </row>
    <row r="257" spans="1:16" ht="14.25" customHeight="1" x14ac:dyDescent="0.3">
      <c r="A257" s="17" t="s">
        <v>333</v>
      </c>
      <c r="B257" s="18" t="s">
        <v>30</v>
      </c>
      <c r="C257" s="19">
        <v>45553</v>
      </c>
      <c r="D257" s="18" t="s">
        <v>61</v>
      </c>
      <c r="E257" s="17" t="s">
        <v>76</v>
      </c>
      <c r="F257" s="20">
        <v>2143</v>
      </c>
      <c r="G257" s="20">
        <v>12</v>
      </c>
      <c r="H257" s="20">
        <v>204</v>
      </c>
      <c r="I257" s="20">
        <v>40717</v>
      </c>
      <c r="J257" s="20">
        <v>40125</v>
      </c>
      <c r="K257" s="20">
        <v>248</v>
      </c>
      <c r="L257" s="20">
        <f>Posts_Table[[#This Row],[Likes]]+Posts_Table[[#This Row],[Shares]]+Posts_Table[[#This Row],[Comments]]</f>
        <v>2359</v>
      </c>
      <c r="M257" s="66" t="s">
        <v>13</v>
      </c>
      <c r="N257" s="21" t="s">
        <v>11</v>
      </c>
      <c r="O257" s="21"/>
      <c r="P257" s="21"/>
    </row>
    <row r="258" spans="1:16" ht="14.25" customHeight="1" x14ac:dyDescent="0.3">
      <c r="A258" s="17" t="s">
        <v>334</v>
      </c>
      <c r="B258" s="18" t="s">
        <v>28</v>
      </c>
      <c r="C258" s="19">
        <v>45753</v>
      </c>
      <c r="D258" s="18" t="s">
        <v>66</v>
      </c>
      <c r="E258" s="17" t="s">
        <v>71</v>
      </c>
      <c r="F258" s="20">
        <v>3090</v>
      </c>
      <c r="G258" s="20">
        <v>697</v>
      </c>
      <c r="H258" s="20">
        <v>164</v>
      </c>
      <c r="I258" s="20">
        <v>49440</v>
      </c>
      <c r="J258" s="20">
        <v>48524</v>
      </c>
      <c r="K258" s="20">
        <v>25</v>
      </c>
      <c r="L258" s="20">
        <f>Posts_Table[[#This Row],[Likes]]+Posts_Table[[#This Row],[Shares]]+Posts_Table[[#This Row],[Comments]]</f>
        <v>3951</v>
      </c>
      <c r="M258" s="66" t="s">
        <v>13</v>
      </c>
      <c r="N258" s="21" t="s">
        <v>11</v>
      </c>
      <c r="O258" s="21" t="s">
        <v>11</v>
      </c>
      <c r="P258" s="21" t="s">
        <v>24</v>
      </c>
    </row>
    <row r="259" spans="1:16" ht="14.25" customHeight="1" x14ac:dyDescent="0.3">
      <c r="A259" s="17" t="s">
        <v>335</v>
      </c>
      <c r="B259" s="18" t="s">
        <v>27</v>
      </c>
      <c r="C259" s="19">
        <v>45509</v>
      </c>
      <c r="D259" s="18" t="s">
        <v>57</v>
      </c>
      <c r="E259" s="17" t="s">
        <v>58</v>
      </c>
      <c r="F259" s="20">
        <v>3601</v>
      </c>
      <c r="G259" s="20">
        <v>695</v>
      </c>
      <c r="H259" s="20">
        <v>75</v>
      </c>
      <c r="I259" s="20">
        <v>21606</v>
      </c>
      <c r="J259" s="20">
        <v>21454</v>
      </c>
      <c r="K259" s="20">
        <v>172</v>
      </c>
      <c r="L259" s="20">
        <f>Posts_Table[[#This Row],[Likes]]+Posts_Table[[#This Row],[Shares]]+Posts_Table[[#This Row],[Comments]]</f>
        <v>4371</v>
      </c>
      <c r="M259" s="66" t="s">
        <v>13</v>
      </c>
      <c r="N259" s="21" t="s">
        <v>11</v>
      </c>
      <c r="O259" s="21"/>
      <c r="P259" s="21"/>
    </row>
    <row r="260" spans="1:16" ht="14.25" customHeight="1" x14ac:dyDescent="0.3">
      <c r="A260" s="17" t="s">
        <v>336</v>
      </c>
      <c r="B260" s="18" t="s">
        <v>28</v>
      </c>
      <c r="C260" s="19">
        <v>45698</v>
      </c>
      <c r="D260" s="18" t="s">
        <v>52</v>
      </c>
      <c r="E260" s="17" t="s">
        <v>69</v>
      </c>
      <c r="F260" s="20">
        <v>562</v>
      </c>
      <c r="G260" s="20">
        <v>158</v>
      </c>
      <c r="H260" s="20">
        <v>149</v>
      </c>
      <c r="I260" s="20">
        <v>3372</v>
      </c>
      <c r="J260" s="20">
        <v>2940</v>
      </c>
      <c r="K260" s="20">
        <v>93</v>
      </c>
      <c r="L260" s="20">
        <f>Posts_Table[[#This Row],[Likes]]+Posts_Table[[#This Row],[Shares]]+Posts_Table[[#This Row],[Comments]]</f>
        <v>869</v>
      </c>
      <c r="M260" s="66" t="s">
        <v>8</v>
      </c>
      <c r="N260" s="21" t="s">
        <v>12</v>
      </c>
      <c r="O260" s="21"/>
      <c r="P260" s="21"/>
    </row>
    <row r="261" spans="1:16" ht="14.25" customHeight="1" x14ac:dyDescent="0.3">
      <c r="A261" s="17" t="s">
        <v>337</v>
      </c>
      <c r="B261" s="18" t="s">
        <v>27</v>
      </c>
      <c r="C261" s="19">
        <v>45700</v>
      </c>
      <c r="D261" s="18" t="s">
        <v>57</v>
      </c>
      <c r="E261" s="17" t="s">
        <v>58</v>
      </c>
      <c r="F261" s="20">
        <v>4332</v>
      </c>
      <c r="G261" s="20">
        <v>771</v>
      </c>
      <c r="H261" s="20">
        <v>219</v>
      </c>
      <c r="I261" s="20">
        <v>60648</v>
      </c>
      <c r="J261" s="20">
        <v>60397</v>
      </c>
      <c r="K261" s="20">
        <v>10</v>
      </c>
      <c r="L261" s="20">
        <f>Posts_Table[[#This Row],[Likes]]+Posts_Table[[#This Row],[Shares]]+Posts_Table[[#This Row],[Comments]]</f>
        <v>5322</v>
      </c>
      <c r="M261" s="66" t="s">
        <v>17</v>
      </c>
      <c r="N261" s="21" t="s">
        <v>12</v>
      </c>
      <c r="O261" s="21" t="s">
        <v>11</v>
      </c>
      <c r="P261" s="21" t="s">
        <v>24</v>
      </c>
    </row>
    <row r="262" spans="1:16" ht="14.25" customHeight="1" x14ac:dyDescent="0.3">
      <c r="A262" s="17" t="s">
        <v>338</v>
      </c>
      <c r="B262" s="18" t="s">
        <v>27</v>
      </c>
      <c r="C262" s="19">
        <v>45592</v>
      </c>
      <c r="D262" s="18" t="s">
        <v>66</v>
      </c>
      <c r="E262" s="17" t="s">
        <v>158</v>
      </c>
      <c r="F262" s="20">
        <v>4853</v>
      </c>
      <c r="G262" s="20">
        <v>837</v>
      </c>
      <c r="H262" s="20">
        <v>340</v>
      </c>
      <c r="I262" s="20">
        <v>72795</v>
      </c>
      <c r="J262" s="20">
        <v>72237</v>
      </c>
      <c r="K262" s="20">
        <v>170</v>
      </c>
      <c r="L262" s="20">
        <f>Posts_Table[[#This Row],[Likes]]+Posts_Table[[#This Row],[Shares]]+Posts_Table[[#This Row],[Comments]]</f>
        <v>6030</v>
      </c>
      <c r="M262" s="66" t="s">
        <v>8</v>
      </c>
      <c r="N262" s="21" t="s">
        <v>11</v>
      </c>
      <c r="O262" s="21"/>
      <c r="P262" s="21"/>
    </row>
    <row r="263" spans="1:16" ht="14.25" customHeight="1" x14ac:dyDescent="0.3">
      <c r="A263" s="17" t="s">
        <v>339</v>
      </c>
      <c r="B263" s="18" t="s">
        <v>30</v>
      </c>
      <c r="C263" s="19">
        <v>45675</v>
      </c>
      <c r="D263" s="18" t="s">
        <v>66</v>
      </c>
      <c r="E263" s="17" t="s">
        <v>67</v>
      </c>
      <c r="F263" s="20">
        <v>1206</v>
      </c>
      <c r="G263" s="20">
        <v>238</v>
      </c>
      <c r="H263" s="20">
        <v>36</v>
      </c>
      <c r="I263" s="20">
        <v>9648</v>
      </c>
      <c r="J263" s="20">
        <v>9417</v>
      </c>
      <c r="K263" s="20">
        <v>237</v>
      </c>
      <c r="L263" s="20">
        <f>Posts_Table[[#This Row],[Likes]]+Posts_Table[[#This Row],[Shares]]+Posts_Table[[#This Row],[Comments]]</f>
        <v>1480</v>
      </c>
      <c r="M263" s="66"/>
      <c r="N263" s="21" t="s">
        <v>12</v>
      </c>
      <c r="O263" s="21"/>
      <c r="P263" s="21"/>
    </row>
    <row r="264" spans="1:16" ht="14.25" customHeight="1" x14ac:dyDescent="0.3">
      <c r="A264" s="17" t="s">
        <v>340</v>
      </c>
      <c r="B264" s="18" t="s">
        <v>27</v>
      </c>
      <c r="C264" s="19">
        <v>45524</v>
      </c>
      <c r="D264" s="18" t="s">
        <v>49</v>
      </c>
      <c r="E264" s="17" t="s">
        <v>85</v>
      </c>
      <c r="F264" s="20">
        <v>2603</v>
      </c>
      <c r="G264" s="20">
        <v>690</v>
      </c>
      <c r="H264" s="20">
        <v>205</v>
      </c>
      <c r="I264" s="20">
        <v>13015</v>
      </c>
      <c r="J264" s="20">
        <v>12130</v>
      </c>
      <c r="K264" s="20">
        <v>20</v>
      </c>
      <c r="L264" s="20">
        <f>Posts_Table[[#This Row],[Likes]]+Posts_Table[[#This Row],[Shares]]+Posts_Table[[#This Row],[Comments]]</f>
        <v>3498</v>
      </c>
      <c r="M264" s="66" t="s">
        <v>13</v>
      </c>
      <c r="N264" s="21" t="s">
        <v>25</v>
      </c>
      <c r="O264" s="21"/>
      <c r="P264" s="21"/>
    </row>
    <row r="265" spans="1:16" ht="14.25" customHeight="1" x14ac:dyDescent="0.3">
      <c r="A265" s="17" t="s">
        <v>341</v>
      </c>
      <c r="B265" s="18" t="s">
        <v>29</v>
      </c>
      <c r="C265" s="19">
        <v>45687</v>
      </c>
      <c r="D265" s="18" t="s">
        <v>66</v>
      </c>
      <c r="E265" s="17" t="s">
        <v>112</v>
      </c>
      <c r="F265" s="20">
        <v>59</v>
      </c>
      <c r="G265" s="20">
        <v>163</v>
      </c>
      <c r="H265" s="20">
        <v>93</v>
      </c>
      <c r="I265" s="20">
        <v>590</v>
      </c>
      <c r="J265" s="20">
        <v>475</v>
      </c>
      <c r="K265" s="20">
        <v>293</v>
      </c>
      <c r="L265" s="20">
        <f>Posts_Table[[#This Row],[Likes]]+Posts_Table[[#This Row],[Shares]]+Posts_Table[[#This Row],[Comments]]</f>
        <v>315</v>
      </c>
      <c r="M265" s="66" t="s">
        <v>13</v>
      </c>
      <c r="N265" s="21" t="s">
        <v>12</v>
      </c>
      <c r="O265" s="21"/>
      <c r="P265" s="21"/>
    </row>
    <row r="266" spans="1:16" ht="14.25" customHeight="1" x14ac:dyDescent="0.3">
      <c r="A266" s="17" t="s">
        <v>342</v>
      </c>
      <c r="B266" s="18" t="s">
        <v>29</v>
      </c>
      <c r="C266" s="19">
        <v>45708</v>
      </c>
      <c r="D266" s="18" t="s">
        <v>61</v>
      </c>
      <c r="E266" s="17" t="s">
        <v>64</v>
      </c>
      <c r="F266" s="20">
        <v>1877</v>
      </c>
      <c r="G266" s="20">
        <v>745</v>
      </c>
      <c r="H266" s="20">
        <v>225</v>
      </c>
      <c r="I266" s="20">
        <v>11262</v>
      </c>
      <c r="J266" s="20">
        <v>10967</v>
      </c>
      <c r="K266" s="20">
        <v>41</v>
      </c>
      <c r="L266" s="20">
        <f>Posts_Table[[#This Row],[Likes]]+Posts_Table[[#This Row],[Shares]]+Posts_Table[[#This Row],[Comments]]</f>
        <v>2847</v>
      </c>
      <c r="M266" s="66" t="s">
        <v>21</v>
      </c>
      <c r="N266" s="21" t="s">
        <v>11</v>
      </c>
      <c r="O266" s="21"/>
      <c r="P266" s="21"/>
    </row>
    <row r="267" spans="1:16" ht="14.25" customHeight="1" x14ac:dyDescent="0.3">
      <c r="A267" s="17" t="s">
        <v>343</v>
      </c>
      <c r="B267" s="18" t="s">
        <v>28</v>
      </c>
      <c r="C267" s="19">
        <v>45621</v>
      </c>
      <c r="D267" s="18" t="s">
        <v>57</v>
      </c>
      <c r="E267" s="17" t="s">
        <v>78</v>
      </c>
      <c r="F267" s="20">
        <v>4182</v>
      </c>
      <c r="G267" s="20">
        <v>640</v>
      </c>
      <c r="H267" s="20">
        <v>240</v>
      </c>
      <c r="I267" s="20">
        <v>50184</v>
      </c>
      <c r="J267" s="20">
        <v>49351</v>
      </c>
      <c r="K267" s="20">
        <v>10</v>
      </c>
      <c r="L267" s="20">
        <f>Posts_Table[[#This Row],[Likes]]+Posts_Table[[#This Row],[Shares]]+Posts_Table[[#This Row],[Comments]]</f>
        <v>5062</v>
      </c>
      <c r="M267" s="66" t="s">
        <v>17</v>
      </c>
      <c r="N267" s="21" t="s">
        <v>12</v>
      </c>
      <c r="O267" s="21"/>
      <c r="P267" s="21"/>
    </row>
    <row r="268" spans="1:16" ht="14.25" customHeight="1" x14ac:dyDescent="0.3">
      <c r="A268" s="17" t="s">
        <v>344</v>
      </c>
      <c r="B268" s="18" t="s">
        <v>29</v>
      </c>
      <c r="C268" s="19">
        <v>45569</v>
      </c>
      <c r="D268" s="18" t="s">
        <v>49</v>
      </c>
      <c r="E268" s="17" t="s">
        <v>50</v>
      </c>
      <c r="F268" s="20">
        <v>4187</v>
      </c>
      <c r="G268" s="20">
        <v>66</v>
      </c>
      <c r="H268" s="20">
        <v>31</v>
      </c>
      <c r="I268" s="20">
        <v>66992</v>
      </c>
      <c r="J268" s="20">
        <v>66614</v>
      </c>
      <c r="K268" s="20">
        <v>62</v>
      </c>
      <c r="L268" s="20">
        <f>Posts_Table[[#This Row],[Likes]]+Posts_Table[[#This Row],[Shares]]+Posts_Table[[#This Row],[Comments]]</f>
        <v>4284</v>
      </c>
      <c r="M268" s="66"/>
      <c r="N268" s="21" t="s">
        <v>25</v>
      </c>
      <c r="O268" s="21"/>
      <c r="P268" s="21"/>
    </row>
    <row r="269" spans="1:16" ht="14.25" customHeight="1" x14ac:dyDescent="0.3">
      <c r="A269" s="17" t="s">
        <v>345</v>
      </c>
      <c r="B269" s="18" t="s">
        <v>27</v>
      </c>
      <c r="C269" s="19">
        <v>45760</v>
      </c>
      <c r="D269" s="18" t="s">
        <v>49</v>
      </c>
      <c r="E269" s="17" t="s">
        <v>85</v>
      </c>
      <c r="F269" s="20">
        <v>4579</v>
      </c>
      <c r="G269" s="20">
        <v>125</v>
      </c>
      <c r="H269" s="20">
        <v>300</v>
      </c>
      <c r="I269" s="20">
        <v>59527</v>
      </c>
      <c r="J269" s="20">
        <v>59400</v>
      </c>
      <c r="K269" s="20">
        <v>269</v>
      </c>
      <c r="L269" s="20">
        <f>Posts_Table[[#This Row],[Likes]]+Posts_Table[[#This Row],[Shares]]+Posts_Table[[#This Row],[Comments]]</f>
        <v>5004</v>
      </c>
      <c r="M269" s="66" t="s">
        <v>8</v>
      </c>
      <c r="N269" s="21" t="s">
        <v>11</v>
      </c>
      <c r="O269" s="21"/>
      <c r="P269" s="21"/>
    </row>
    <row r="270" spans="1:16" ht="14.25" customHeight="1" x14ac:dyDescent="0.3">
      <c r="A270" s="17" t="s">
        <v>346</v>
      </c>
      <c r="B270" s="18" t="s">
        <v>27</v>
      </c>
      <c r="C270" s="19">
        <v>45601</v>
      </c>
      <c r="D270" s="18" t="s">
        <v>80</v>
      </c>
      <c r="E270" s="17" t="s">
        <v>87</v>
      </c>
      <c r="F270" s="20">
        <v>4561</v>
      </c>
      <c r="G270" s="20">
        <v>51</v>
      </c>
      <c r="H270" s="20">
        <v>441</v>
      </c>
      <c r="I270" s="20">
        <v>22805</v>
      </c>
      <c r="J270" s="20">
        <v>21890</v>
      </c>
      <c r="K270" s="20">
        <v>45</v>
      </c>
      <c r="L270" s="20">
        <f>Posts_Table[[#This Row],[Likes]]+Posts_Table[[#This Row],[Shares]]+Posts_Table[[#This Row],[Comments]]</f>
        <v>5053</v>
      </c>
      <c r="M270" s="66" t="s">
        <v>13</v>
      </c>
      <c r="N270" s="21" t="s">
        <v>12</v>
      </c>
      <c r="O270" s="21"/>
      <c r="P270" s="21"/>
    </row>
    <row r="271" spans="1:16" ht="14.25" customHeight="1" x14ac:dyDescent="0.3">
      <c r="A271" s="17" t="s">
        <v>347</v>
      </c>
      <c r="B271" s="18" t="s">
        <v>30</v>
      </c>
      <c r="C271" s="19">
        <v>45672</v>
      </c>
      <c r="D271" s="18" t="s">
        <v>49</v>
      </c>
      <c r="E271" s="17" t="s">
        <v>55</v>
      </c>
      <c r="F271" s="20">
        <v>3774</v>
      </c>
      <c r="G271" s="20">
        <v>239</v>
      </c>
      <c r="H271" s="20">
        <v>39</v>
      </c>
      <c r="I271" s="20">
        <v>60384</v>
      </c>
      <c r="J271" s="20">
        <v>59490</v>
      </c>
      <c r="K271" s="20">
        <v>241</v>
      </c>
      <c r="L271" s="20">
        <f>Posts_Table[[#This Row],[Likes]]+Posts_Table[[#This Row],[Shares]]+Posts_Table[[#This Row],[Comments]]</f>
        <v>4052</v>
      </c>
      <c r="M271" s="66" t="s">
        <v>17</v>
      </c>
      <c r="N271" s="21" t="s">
        <v>12</v>
      </c>
      <c r="O271" s="21"/>
      <c r="P271" s="21"/>
    </row>
    <row r="272" spans="1:16" ht="14.25" customHeight="1" x14ac:dyDescent="0.3">
      <c r="A272" s="17" t="s">
        <v>348</v>
      </c>
      <c r="B272" s="18" t="s">
        <v>27</v>
      </c>
      <c r="C272" s="19">
        <v>45582</v>
      </c>
      <c r="D272" s="18" t="s">
        <v>80</v>
      </c>
      <c r="E272" s="17" t="s">
        <v>87</v>
      </c>
      <c r="F272" s="20">
        <v>3575</v>
      </c>
      <c r="G272" s="20">
        <v>749</v>
      </c>
      <c r="H272" s="20">
        <v>111</v>
      </c>
      <c r="I272" s="20">
        <v>21450</v>
      </c>
      <c r="J272" s="20">
        <v>20785</v>
      </c>
      <c r="K272" s="20">
        <v>195</v>
      </c>
      <c r="L272" s="20">
        <f>Posts_Table[[#This Row],[Likes]]+Posts_Table[[#This Row],[Shares]]+Posts_Table[[#This Row],[Comments]]</f>
        <v>4435</v>
      </c>
      <c r="M272" s="66" t="s">
        <v>13</v>
      </c>
      <c r="N272" s="21" t="s">
        <v>11</v>
      </c>
      <c r="O272" s="21"/>
      <c r="P272" s="21"/>
    </row>
    <row r="273" spans="1:16" ht="14.25" customHeight="1" x14ac:dyDescent="0.3">
      <c r="A273" s="17" t="s">
        <v>349</v>
      </c>
      <c r="B273" s="18" t="s">
        <v>27</v>
      </c>
      <c r="C273" s="19">
        <v>45743</v>
      </c>
      <c r="D273" s="18" t="s">
        <v>52</v>
      </c>
      <c r="E273" s="17" t="s">
        <v>102</v>
      </c>
      <c r="F273" s="20">
        <v>4941</v>
      </c>
      <c r="G273" s="20">
        <v>414</v>
      </c>
      <c r="H273" s="20">
        <v>266</v>
      </c>
      <c r="I273" s="20">
        <v>39528</v>
      </c>
      <c r="J273" s="20">
        <v>39154</v>
      </c>
      <c r="K273" s="20">
        <v>217</v>
      </c>
      <c r="L273" s="20">
        <f>Posts_Table[[#This Row],[Likes]]+Posts_Table[[#This Row],[Shares]]+Posts_Table[[#This Row],[Comments]]</f>
        <v>5621</v>
      </c>
      <c r="M273" s="66" t="s">
        <v>17</v>
      </c>
      <c r="N273" s="21" t="s">
        <v>12</v>
      </c>
      <c r="O273" s="21"/>
      <c r="P273" s="21"/>
    </row>
    <row r="274" spans="1:16" ht="14.25" customHeight="1" x14ac:dyDescent="0.3">
      <c r="A274" s="17" t="s">
        <v>350</v>
      </c>
      <c r="B274" s="18" t="s">
        <v>30</v>
      </c>
      <c r="C274" s="19">
        <v>45577</v>
      </c>
      <c r="D274" s="18" t="s">
        <v>57</v>
      </c>
      <c r="E274" s="17" t="s">
        <v>125</v>
      </c>
      <c r="F274" s="20">
        <v>3641</v>
      </c>
      <c r="G274" s="20">
        <v>226</v>
      </c>
      <c r="H274" s="20">
        <v>46</v>
      </c>
      <c r="I274" s="20">
        <v>40051</v>
      </c>
      <c r="J274" s="20">
        <v>39319</v>
      </c>
      <c r="K274" s="20">
        <v>296</v>
      </c>
      <c r="L274" s="20">
        <f>Posts_Table[[#This Row],[Likes]]+Posts_Table[[#This Row],[Shares]]+Posts_Table[[#This Row],[Comments]]</f>
        <v>3913</v>
      </c>
      <c r="M274" s="66" t="s">
        <v>21</v>
      </c>
      <c r="N274" s="21" t="s">
        <v>11</v>
      </c>
      <c r="O274" s="21"/>
      <c r="P274" s="21"/>
    </row>
    <row r="275" spans="1:16" ht="14.25" customHeight="1" x14ac:dyDescent="0.3">
      <c r="A275" s="17" t="s">
        <v>351</v>
      </c>
      <c r="B275" s="18" t="s">
        <v>29</v>
      </c>
      <c r="C275" s="19">
        <v>45658</v>
      </c>
      <c r="D275" s="18" t="s">
        <v>61</v>
      </c>
      <c r="E275" s="17" t="s">
        <v>64</v>
      </c>
      <c r="F275" s="20">
        <v>3535</v>
      </c>
      <c r="G275" s="20">
        <v>494</v>
      </c>
      <c r="H275" s="20">
        <v>152</v>
      </c>
      <c r="I275" s="20">
        <v>53025</v>
      </c>
      <c r="J275" s="20">
        <v>52791</v>
      </c>
      <c r="K275" s="20">
        <v>44</v>
      </c>
      <c r="L275" s="20">
        <f>Posts_Table[[#This Row],[Likes]]+Posts_Table[[#This Row],[Shares]]+Posts_Table[[#This Row],[Comments]]</f>
        <v>4181</v>
      </c>
      <c r="M275" s="66" t="s">
        <v>21</v>
      </c>
      <c r="N275" s="21" t="s">
        <v>12</v>
      </c>
      <c r="O275" s="21"/>
      <c r="P275" s="21"/>
    </row>
    <row r="276" spans="1:16" ht="14.25" customHeight="1" x14ac:dyDescent="0.3">
      <c r="A276" s="17" t="s">
        <v>352</v>
      </c>
      <c r="B276" s="18" t="s">
        <v>28</v>
      </c>
      <c r="C276" s="19">
        <v>45509</v>
      </c>
      <c r="D276" s="18" t="s">
        <v>49</v>
      </c>
      <c r="E276" s="17" t="s">
        <v>74</v>
      </c>
      <c r="F276" s="20">
        <v>1741</v>
      </c>
      <c r="G276" s="20">
        <v>831</v>
      </c>
      <c r="H276" s="20">
        <v>345</v>
      </c>
      <c r="I276" s="20">
        <v>17410</v>
      </c>
      <c r="J276" s="20">
        <v>16844</v>
      </c>
      <c r="K276" s="20">
        <v>58</v>
      </c>
      <c r="L276" s="20">
        <f>Posts_Table[[#This Row],[Likes]]+Posts_Table[[#This Row],[Shares]]+Posts_Table[[#This Row],[Comments]]</f>
        <v>2917</v>
      </c>
      <c r="M276" s="66" t="s">
        <v>17</v>
      </c>
      <c r="N276" s="21" t="s">
        <v>11</v>
      </c>
      <c r="O276" s="21"/>
      <c r="P276" s="21"/>
    </row>
    <row r="277" spans="1:16" ht="14.25" customHeight="1" x14ac:dyDescent="0.3">
      <c r="A277" s="17" t="s">
        <v>353</v>
      </c>
      <c r="B277" s="18" t="s">
        <v>29</v>
      </c>
      <c r="C277" s="19">
        <v>45450</v>
      </c>
      <c r="D277" s="18" t="s">
        <v>61</v>
      </c>
      <c r="E277" s="17" t="s">
        <v>64</v>
      </c>
      <c r="F277" s="20">
        <v>1556</v>
      </c>
      <c r="G277" s="20">
        <v>195</v>
      </c>
      <c r="H277" s="20">
        <v>131</v>
      </c>
      <c r="I277" s="20">
        <v>9336</v>
      </c>
      <c r="J277" s="20">
        <v>8875</v>
      </c>
      <c r="K277" s="20">
        <v>137</v>
      </c>
      <c r="L277" s="20">
        <f>Posts_Table[[#This Row],[Likes]]+Posts_Table[[#This Row],[Shares]]+Posts_Table[[#This Row],[Comments]]</f>
        <v>1882</v>
      </c>
      <c r="M277" s="66" t="s">
        <v>13</v>
      </c>
      <c r="N277" s="21" t="s">
        <v>12</v>
      </c>
      <c r="O277" s="21"/>
      <c r="P277" s="21"/>
    </row>
    <row r="278" spans="1:16" ht="14.25" customHeight="1" x14ac:dyDescent="0.3">
      <c r="A278" s="17" t="s">
        <v>354</v>
      </c>
      <c r="B278" s="18" t="s">
        <v>28</v>
      </c>
      <c r="C278" s="19">
        <v>45753</v>
      </c>
      <c r="D278" s="18" t="s">
        <v>66</v>
      </c>
      <c r="E278" s="17" t="s">
        <v>71</v>
      </c>
      <c r="F278" s="20">
        <v>4236</v>
      </c>
      <c r="G278" s="20">
        <v>711</v>
      </c>
      <c r="H278" s="20">
        <v>298</v>
      </c>
      <c r="I278" s="20">
        <v>21180</v>
      </c>
      <c r="J278" s="20">
        <v>20516</v>
      </c>
      <c r="K278" s="20">
        <v>238</v>
      </c>
      <c r="L278" s="20">
        <f>Posts_Table[[#This Row],[Likes]]+Posts_Table[[#This Row],[Shares]]+Posts_Table[[#This Row],[Comments]]</f>
        <v>5245</v>
      </c>
      <c r="M278" s="66" t="s">
        <v>8</v>
      </c>
      <c r="N278" s="21" t="s">
        <v>25</v>
      </c>
      <c r="O278" s="21"/>
      <c r="P278" s="21"/>
    </row>
    <row r="279" spans="1:16" ht="14.25" customHeight="1" x14ac:dyDescent="0.3">
      <c r="A279" s="17" t="s">
        <v>355</v>
      </c>
      <c r="B279" s="18" t="s">
        <v>29</v>
      </c>
      <c r="C279" s="19">
        <v>45622</v>
      </c>
      <c r="D279" s="18" t="s">
        <v>52</v>
      </c>
      <c r="E279" s="17" t="s">
        <v>53</v>
      </c>
      <c r="F279" s="20">
        <v>4516</v>
      </c>
      <c r="G279" s="20">
        <v>836</v>
      </c>
      <c r="H279" s="20">
        <v>169</v>
      </c>
      <c r="I279" s="20">
        <v>49676</v>
      </c>
      <c r="J279" s="20">
        <v>49257</v>
      </c>
      <c r="K279" s="20">
        <v>282</v>
      </c>
      <c r="L279" s="20">
        <f>Posts_Table[[#This Row],[Likes]]+Posts_Table[[#This Row],[Shares]]+Posts_Table[[#This Row],[Comments]]</f>
        <v>5521</v>
      </c>
      <c r="M279" s="66" t="s">
        <v>21</v>
      </c>
      <c r="N279" s="21" t="s">
        <v>11</v>
      </c>
      <c r="O279" s="21"/>
      <c r="P279" s="21"/>
    </row>
    <row r="280" spans="1:16" ht="14.25" customHeight="1" x14ac:dyDescent="0.3">
      <c r="A280" s="17" t="s">
        <v>356</v>
      </c>
      <c r="B280" s="18" t="s">
        <v>30</v>
      </c>
      <c r="C280" s="19">
        <v>45537</v>
      </c>
      <c r="D280" s="18" t="s">
        <v>66</v>
      </c>
      <c r="E280" s="17" t="s">
        <v>67</v>
      </c>
      <c r="F280" s="20">
        <v>4905</v>
      </c>
      <c r="G280" s="20">
        <v>845</v>
      </c>
      <c r="H280" s="20">
        <v>129</v>
      </c>
      <c r="I280" s="20">
        <v>98100</v>
      </c>
      <c r="J280" s="20">
        <v>97772</v>
      </c>
      <c r="K280" s="20">
        <v>279</v>
      </c>
      <c r="L280" s="20">
        <f>Posts_Table[[#This Row],[Likes]]+Posts_Table[[#This Row],[Shares]]+Posts_Table[[#This Row],[Comments]]</f>
        <v>5879</v>
      </c>
      <c r="M280" s="66" t="s">
        <v>13</v>
      </c>
      <c r="N280" s="21" t="s">
        <v>12</v>
      </c>
      <c r="O280" s="21"/>
      <c r="P280" s="21"/>
    </row>
    <row r="281" spans="1:16" ht="14.25" customHeight="1" x14ac:dyDescent="0.3">
      <c r="A281" s="17" t="s">
        <v>357</v>
      </c>
      <c r="B281" s="18" t="s">
        <v>30</v>
      </c>
      <c r="C281" s="19">
        <v>45586</v>
      </c>
      <c r="D281" s="18" t="s">
        <v>80</v>
      </c>
      <c r="E281" s="17" t="s">
        <v>160</v>
      </c>
      <c r="F281" s="20">
        <v>4275</v>
      </c>
      <c r="G281" s="20">
        <v>680</v>
      </c>
      <c r="H281" s="20">
        <v>385</v>
      </c>
      <c r="I281" s="20">
        <v>64125</v>
      </c>
      <c r="J281" s="20">
        <v>63650</v>
      </c>
      <c r="K281" s="20">
        <v>104</v>
      </c>
      <c r="L281" s="20">
        <f>Posts_Table[[#This Row],[Likes]]+Posts_Table[[#This Row],[Shares]]+Posts_Table[[#This Row],[Comments]]</f>
        <v>5340</v>
      </c>
      <c r="M281" s="66" t="s">
        <v>21</v>
      </c>
      <c r="N281" s="21" t="s">
        <v>11</v>
      </c>
      <c r="O281" s="21" t="s">
        <v>12</v>
      </c>
      <c r="P281" s="21" t="s">
        <v>16</v>
      </c>
    </row>
    <row r="282" spans="1:16" ht="14.25" customHeight="1" x14ac:dyDescent="0.3">
      <c r="A282" s="17" t="s">
        <v>358</v>
      </c>
      <c r="B282" s="18" t="s">
        <v>30</v>
      </c>
      <c r="C282" s="19">
        <v>45738</v>
      </c>
      <c r="D282" s="18" t="s">
        <v>66</v>
      </c>
      <c r="E282" s="17" t="s">
        <v>67</v>
      </c>
      <c r="F282" s="20">
        <v>3166</v>
      </c>
      <c r="G282" s="20">
        <v>90</v>
      </c>
      <c r="H282" s="20">
        <v>341</v>
      </c>
      <c r="I282" s="20">
        <v>56988</v>
      </c>
      <c r="J282" s="20">
        <v>56125</v>
      </c>
      <c r="K282" s="20">
        <v>135</v>
      </c>
      <c r="L282" s="20">
        <f>Posts_Table[[#This Row],[Likes]]+Posts_Table[[#This Row],[Shares]]+Posts_Table[[#This Row],[Comments]]</f>
        <v>3597</v>
      </c>
      <c r="M282" s="66" t="s">
        <v>13</v>
      </c>
      <c r="N282" s="21" t="s">
        <v>11</v>
      </c>
      <c r="O282" s="21"/>
      <c r="P282" s="21"/>
    </row>
    <row r="283" spans="1:16" ht="14.25" customHeight="1" x14ac:dyDescent="0.3">
      <c r="A283" s="17" t="s">
        <v>359</v>
      </c>
      <c r="B283" s="18" t="s">
        <v>27</v>
      </c>
      <c r="C283" s="19">
        <v>45568</v>
      </c>
      <c r="D283" s="18" t="s">
        <v>80</v>
      </c>
      <c r="E283" s="17" t="s">
        <v>87</v>
      </c>
      <c r="F283" s="20">
        <v>1488</v>
      </c>
      <c r="G283" s="20">
        <v>417</v>
      </c>
      <c r="H283" s="20">
        <v>168</v>
      </c>
      <c r="I283" s="20">
        <v>19344</v>
      </c>
      <c r="J283" s="20">
        <v>18395</v>
      </c>
      <c r="K283" s="20">
        <v>30</v>
      </c>
      <c r="L283" s="20">
        <f>Posts_Table[[#This Row],[Likes]]+Posts_Table[[#This Row],[Shares]]+Posts_Table[[#This Row],[Comments]]</f>
        <v>2073</v>
      </c>
      <c r="M283" s="66" t="s">
        <v>17</v>
      </c>
      <c r="N283" s="21" t="s">
        <v>25</v>
      </c>
      <c r="O283" s="21"/>
      <c r="P283" s="21"/>
    </row>
    <row r="284" spans="1:16" ht="14.25" customHeight="1" x14ac:dyDescent="0.3">
      <c r="A284" s="17" t="s">
        <v>360</v>
      </c>
      <c r="B284" s="18" t="s">
        <v>29</v>
      </c>
      <c r="C284" s="19">
        <v>45786</v>
      </c>
      <c r="D284" s="18" t="s">
        <v>49</v>
      </c>
      <c r="E284" s="17" t="s">
        <v>50</v>
      </c>
      <c r="F284" s="20">
        <v>3367</v>
      </c>
      <c r="G284" s="20">
        <v>302</v>
      </c>
      <c r="H284" s="20">
        <v>57</v>
      </c>
      <c r="I284" s="20">
        <v>63973</v>
      </c>
      <c r="J284" s="20">
        <v>63789</v>
      </c>
      <c r="K284" s="20">
        <v>157</v>
      </c>
      <c r="L284" s="20">
        <f>Posts_Table[[#This Row],[Likes]]+Posts_Table[[#This Row],[Shares]]+Posts_Table[[#This Row],[Comments]]</f>
        <v>3726</v>
      </c>
      <c r="M284" s="66" t="s">
        <v>13</v>
      </c>
      <c r="N284" s="21" t="s">
        <v>25</v>
      </c>
      <c r="O284" s="21"/>
      <c r="P284" s="21"/>
    </row>
    <row r="285" spans="1:16" ht="14.25" customHeight="1" x14ac:dyDescent="0.3">
      <c r="A285" s="17" t="s">
        <v>361</v>
      </c>
      <c r="B285" s="18" t="s">
        <v>29</v>
      </c>
      <c r="C285" s="19">
        <v>45552</v>
      </c>
      <c r="D285" s="18" t="s">
        <v>52</v>
      </c>
      <c r="E285" s="17" t="s">
        <v>53</v>
      </c>
      <c r="F285" s="20">
        <v>571</v>
      </c>
      <c r="G285" s="20">
        <v>190</v>
      </c>
      <c r="H285" s="20">
        <v>352</v>
      </c>
      <c r="I285" s="20">
        <v>9707</v>
      </c>
      <c r="J285" s="20">
        <v>9418</v>
      </c>
      <c r="K285" s="20">
        <v>231</v>
      </c>
      <c r="L285" s="20">
        <f>Posts_Table[[#This Row],[Likes]]+Posts_Table[[#This Row],[Shares]]+Posts_Table[[#This Row],[Comments]]</f>
        <v>1113</v>
      </c>
      <c r="M285" s="66" t="s">
        <v>21</v>
      </c>
      <c r="N285" s="21" t="s">
        <v>12</v>
      </c>
      <c r="O285" s="21"/>
      <c r="P285" s="21"/>
    </row>
    <row r="286" spans="1:16" ht="14.25" customHeight="1" x14ac:dyDescent="0.3">
      <c r="A286" s="17" t="s">
        <v>362</v>
      </c>
      <c r="B286" s="18" t="s">
        <v>30</v>
      </c>
      <c r="C286" s="19">
        <v>45491</v>
      </c>
      <c r="D286" s="18" t="s">
        <v>52</v>
      </c>
      <c r="E286" s="17" t="s">
        <v>97</v>
      </c>
      <c r="F286" s="20">
        <v>4021</v>
      </c>
      <c r="G286" s="20">
        <v>794</v>
      </c>
      <c r="H286" s="20">
        <v>77</v>
      </c>
      <c r="I286" s="20">
        <v>36189</v>
      </c>
      <c r="J286" s="20">
        <v>35505</v>
      </c>
      <c r="K286" s="20">
        <v>174</v>
      </c>
      <c r="L286" s="20">
        <f>Posts_Table[[#This Row],[Likes]]+Posts_Table[[#This Row],[Shares]]+Posts_Table[[#This Row],[Comments]]</f>
        <v>4892</v>
      </c>
      <c r="M286" s="66"/>
      <c r="N286" s="21" t="s">
        <v>11</v>
      </c>
      <c r="O286" s="21"/>
      <c r="P286" s="21"/>
    </row>
    <row r="287" spans="1:16" ht="14.25" customHeight="1" x14ac:dyDescent="0.3">
      <c r="A287" s="17" t="s">
        <v>363</v>
      </c>
      <c r="B287" s="18" t="s">
        <v>30</v>
      </c>
      <c r="C287" s="19">
        <v>45560</v>
      </c>
      <c r="D287" s="18" t="s">
        <v>80</v>
      </c>
      <c r="E287" s="17" t="s">
        <v>160</v>
      </c>
      <c r="F287" s="20">
        <v>3389</v>
      </c>
      <c r="G287" s="20">
        <v>344</v>
      </c>
      <c r="H287" s="20">
        <v>229</v>
      </c>
      <c r="I287" s="20">
        <v>20334</v>
      </c>
      <c r="J287" s="20">
        <v>19443</v>
      </c>
      <c r="K287" s="20">
        <v>228</v>
      </c>
      <c r="L287" s="20">
        <f>Posts_Table[[#This Row],[Likes]]+Posts_Table[[#This Row],[Shares]]+Posts_Table[[#This Row],[Comments]]</f>
        <v>3962</v>
      </c>
      <c r="M287" s="66" t="s">
        <v>17</v>
      </c>
      <c r="N287" s="21" t="s">
        <v>25</v>
      </c>
      <c r="O287" s="21"/>
      <c r="P287" s="21"/>
    </row>
    <row r="288" spans="1:16" ht="14.25" customHeight="1" x14ac:dyDescent="0.3">
      <c r="A288" s="17" t="s">
        <v>364</v>
      </c>
      <c r="B288" s="18" t="s">
        <v>27</v>
      </c>
      <c r="C288" s="19">
        <v>45519</v>
      </c>
      <c r="D288" s="18" t="s">
        <v>49</v>
      </c>
      <c r="E288" s="17" t="s">
        <v>85</v>
      </c>
      <c r="F288" s="20">
        <v>1164</v>
      </c>
      <c r="G288" s="20">
        <v>616</v>
      </c>
      <c r="H288" s="20">
        <v>324</v>
      </c>
      <c r="I288" s="20">
        <v>6984</v>
      </c>
      <c r="J288" s="20">
        <v>6636</v>
      </c>
      <c r="K288" s="20">
        <v>82</v>
      </c>
      <c r="L288" s="20">
        <f>Posts_Table[[#This Row],[Likes]]+Posts_Table[[#This Row],[Shares]]+Posts_Table[[#This Row],[Comments]]</f>
        <v>2104</v>
      </c>
      <c r="M288" s="66" t="s">
        <v>8</v>
      </c>
      <c r="N288" s="21" t="s">
        <v>11</v>
      </c>
      <c r="O288" s="21"/>
      <c r="P288" s="21"/>
    </row>
    <row r="289" spans="1:16" ht="14.25" customHeight="1" x14ac:dyDescent="0.3">
      <c r="A289" s="17" t="s">
        <v>365</v>
      </c>
      <c r="B289" s="18" t="s">
        <v>30</v>
      </c>
      <c r="C289" s="19">
        <v>45764</v>
      </c>
      <c r="D289" s="18" t="s">
        <v>61</v>
      </c>
      <c r="E289" s="17" t="s">
        <v>76</v>
      </c>
      <c r="F289" s="20">
        <v>4780</v>
      </c>
      <c r="G289" s="20">
        <v>691</v>
      </c>
      <c r="H289" s="20">
        <v>380</v>
      </c>
      <c r="I289" s="20">
        <v>86040</v>
      </c>
      <c r="J289" s="20">
        <v>85743</v>
      </c>
      <c r="K289" s="20">
        <v>262</v>
      </c>
      <c r="L289" s="20">
        <f>Posts_Table[[#This Row],[Likes]]+Posts_Table[[#This Row],[Shares]]+Posts_Table[[#This Row],[Comments]]</f>
        <v>5851</v>
      </c>
      <c r="M289" s="66" t="s">
        <v>17</v>
      </c>
      <c r="N289" s="21" t="s">
        <v>25</v>
      </c>
      <c r="O289" s="21"/>
      <c r="P289" s="21"/>
    </row>
    <row r="290" spans="1:16" ht="14.25" customHeight="1" x14ac:dyDescent="0.3">
      <c r="A290" s="17" t="s">
        <v>366</v>
      </c>
      <c r="B290" s="18" t="s">
        <v>28</v>
      </c>
      <c r="C290" s="19">
        <v>45624</v>
      </c>
      <c r="D290" s="18" t="s">
        <v>61</v>
      </c>
      <c r="E290" s="17" t="s">
        <v>62</v>
      </c>
      <c r="F290" s="20">
        <v>2751</v>
      </c>
      <c r="G290" s="20">
        <v>33</v>
      </c>
      <c r="H290" s="20">
        <v>430</v>
      </c>
      <c r="I290" s="20">
        <v>44016</v>
      </c>
      <c r="J290" s="20">
        <v>43415</v>
      </c>
      <c r="K290" s="20">
        <v>129</v>
      </c>
      <c r="L290" s="20">
        <f>Posts_Table[[#This Row],[Likes]]+Posts_Table[[#This Row],[Shares]]+Posts_Table[[#This Row],[Comments]]</f>
        <v>3214</v>
      </c>
      <c r="M290" s="66"/>
      <c r="N290" s="21" t="s">
        <v>25</v>
      </c>
      <c r="O290" s="21"/>
      <c r="P290" s="21"/>
    </row>
    <row r="291" spans="1:16" ht="14.25" customHeight="1" x14ac:dyDescent="0.3">
      <c r="A291" s="17" t="s">
        <v>367</v>
      </c>
      <c r="B291" s="18" t="s">
        <v>27</v>
      </c>
      <c r="C291" s="19">
        <v>45646</v>
      </c>
      <c r="D291" s="18" t="s">
        <v>61</v>
      </c>
      <c r="E291" s="17" t="s">
        <v>89</v>
      </c>
      <c r="F291" s="20">
        <v>2107</v>
      </c>
      <c r="G291" s="20">
        <v>550</v>
      </c>
      <c r="H291" s="20">
        <v>349</v>
      </c>
      <c r="I291" s="20">
        <v>35819</v>
      </c>
      <c r="J291" s="20">
        <v>35340</v>
      </c>
      <c r="K291" s="20">
        <v>191</v>
      </c>
      <c r="L291" s="20">
        <f>Posts_Table[[#This Row],[Likes]]+Posts_Table[[#This Row],[Shares]]+Posts_Table[[#This Row],[Comments]]</f>
        <v>3006</v>
      </c>
      <c r="M291" s="66" t="s">
        <v>21</v>
      </c>
      <c r="N291" s="21" t="s">
        <v>11</v>
      </c>
      <c r="O291" s="21"/>
      <c r="P291" s="21"/>
    </row>
    <row r="292" spans="1:16" ht="14.25" customHeight="1" x14ac:dyDescent="0.3">
      <c r="A292" s="17" t="s">
        <v>368</v>
      </c>
      <c r="B292" s="18" t="s">
        <v>28</v>
      </c>
      <c r="C292" s="19">
        <v>45602</v>
      </c>
      <c r="D292" s="18" t="s">
        <v>80</v>
      </c>
      <c r="E292" s="17" t="s">
        <v>81</v>
      </c>
      <c r="F292" s="20">
        <v>4663</v>
      </c>
      <c r="G292" s="20">
        <v>145</v>
      </c>
      <c r="H292" s="20">
        <v>225</v>
      </c>
      <c r="I292" s="20">
        <v>69945</v>
      </c>
      <c r="J292" s="20">
        <v>69596</v>
      </c>
      <c r="K292" s="20">
        <v>35</v>
      </c>
      <c r="L292" s="20">
        <f>Posts_Table[[#This Row],[Likes]]+Posts_Table[[#This Row],[Shares]]+Posts_Table[[#This Row],[Comments]]</f>
        <v>5033</v>
      </c>
      <c r="M292" s="66" t="s">
        <v>21</v>
      </c>
      <c r="N292" s="21" t="s">
        <v>11</v>
      </c>
      <c r="O292" s="21"/>
      <c r="P292" s="21"/>
    </row>
    <row r="293" spans="1:16" ht="14.25" customHeight="1" x14ac:dyDescent="0.3">
      <c r="A293" s="17" t="s">
        <v>369</v>
      </c>
      <c r="B293" s="18" t="s">
        <v>28</v>
      </c>
      <c r="C293" s="19">
        <v>45613</v>
      </c>
      <c r="D293" s="18" t="s">
        <v>52</v>
      </c>
      <c r="E293" s="17" t="s">
        <v>69</v>
      </c>
      <c r="F293" s="20">
        <v>880</v>
      </c>
      <c r="G293" s="20">
        <v>297</v>
      </c>
      <c r="H293" s="20">
        <v>345</v>
      </c>
      <c r="I293" s="20">
        <v>12320</v>
      </c>
      <c r="J293" s="20">
        <v>11978</v>
      </c>
      <c r="K293" s="20">
        <v>238</v>
      </c>
      <c r="L293" s="20">
        <f>Posts_Table[[#This Row],[Likes]]+Posts_Table[[#This Row],[Shares]]+Posts_Table[[#This Row],[Comments]]</f>
        <v>1522</v>
      </c>
      <c r="M293" s="66"/>
      <c r="N293" s="21" t="s">
        <v>12</v>
      </c>
      <c r="O293" s="21" t="s">
        <v>16</v>
      </c>
      <c r="P293" s="21"/>
    </row>
    <row r="294" spans="1:16" ht="14.25" customHeight="1" x14ac:dyDescent="0.3">
      <c r="A294" s="17" t="s">
        <v>370</v>
      </c>
      <c r="B294" s="18" t="s">
        <v>28</v>
      </c>
      <c r="C294" s="19">
        <v>45791</v>
      </c>
      <c r="D294" s="18" t="s">
        <v>52</v>
      </c>
      <c r="E294" s="17" t="s">
        <v>69</v>
      </c>
      <c r="F294" s="20">
        <v>2634</v>
      </c>
      <c r="G294" s="20">
        <v>726</v>
      </c>
      <c r="H294" s="20">
        <v>241</v>
      </c>
      <c r="I294" s="20">
        <v>28974</v>
      </c>
      <c r="J294" s="20">
        <v>28102</v>
      </c>
      <c r="K294" s="20">
        <v>277</v>
      </c>
      <c r="L294" s="20">
        <f>Posts_Table[[#This Row],[Likes]]+Posts_Table[[#This Row],[Shares]]+Posts_Table[[#This Row],[Comments]]</f>
        <v>3601</v>
      </c>
      <c r="M294" s="66" t="s">
        <v>8</v>
      </c>
      <c r="N294" s="21" t="s">
        <v>11</v>
      </c>
      <c r="O294" s="21"/>
      <c r="P294" s="21"/>
    </row>
    <row r="295" spans="1:16" ht="14.25" customHeight="1" x14ac:dyDescent="0.3">
      <c r="A295" s="17" t="s">
        <v>371</v>
      </c>
      <c r="B295" s="18" t="s">
        <v>28</v>
      </c>
      <c r="C295" s="19">
        <v>45462</v>
      </c>
      <c r="D295" s="18" t="s">
        <v>61</v>
      </c>
      <c r="E295" s="17" t="s">
        <v>62</v>
      </c>
      <c r="F295" s="20">
        <v>4731</v>
      </c>
      <c r="G295" s="20">
        <v>173</v>
      </c>
      <c r="H295" s="20">
        <v>276</v>
      </c>
      <c r="I295" s="20">
        <v>28386</v>
      </c>
      <c r="J295" s="20">
        <v>28185</v>
      </c>
      <c r="K295" s="20">
        <v>89</v>
      </c>
      <c r="L295" s="20">
        <f>Posts_Table[[#This Row],[Likes]]+Posts_Table[[#This Row],[Shares]]+Posts_Table[[#This Row],[Comments]]</f>
        <v>5180</v>
      </c>
      <c r="M295" s="66" t="s">
        <v>17</v>
      </c>
      <c r="N295" s="21" t="s">
        <v>11</v>
      </c>
      <c r="O295" s="21"/>
      <c r="P295" s="21"/>
    </row>
    <row r="296" spans="1:16" ht="14.25" customHeight="1" x14ac:dyDescent="0.3">
      <c r="A296" s="17" t="s">
        <v>372</v>
      </c>
      <c r="B296" s="18" t="s">
        <v>29</v>
      </c>
      <c r="C296" s="19">
        <v>45783</v>
      </c>
      <c r="D296" s="18" t="s">
        <v>66</v>
      </c>
      <c r="E296" s="17" t="s">
        <v>112</v>
      </c>
      <c r="F296" s="20">
        <v>1952</v>
      </c>
      <c r="G296" s="20">
        <v>344</v>
      </c>
      <c r="H296" s="20">
        <v>287</v>
      </c>
      <c r="I296" s="20">
        <v>15616</v>
      </c>
      <c r="J296" s="20">
        <v>15403</v>
      </c>
      <c r="K296" s="20">
        <v>235</v>
      </c>
      <c r="L296" s="20">
        <f>Posts_Table[[#This Row],[Likes]]+Posts_Table[[#This Row],[Shares]]+Posts_Table[[#This Row],[Comments]]</f>
        <v>2583</v>
      </c>
      <c r="M296" s="66" t="s">
        <v>13</v>
      </c>
      <c r="N296" s="21" t="s">
        <v>25</v>
      </c>
      <c r="O296" s="21" t="s">
        <v>12</v>
      </c>
      <c r="P296" s="21" t="s">
        <v>16</v>
      </c>
    </row>
    <row r="297" spans="1:16" ht="14.25" customHeight="1" x14ac:dyDescent="0.3">
      <c r="A297" s="17" t="s">
        <v>373</v>
      </c>
      <c r="B297" s="18" t="s">
        <v>29</v>
      </c>
      <c r="C297" s="19">
        <v>45699</v>
      </c>
      <c r="D297" s="18" t="s">
        <v>80</v>
      </c>
      <c r="E297" s="17" t="s">
        <v>119</v>
      </c>
      <c r="F297" s="20">
        <v>3440</v>
      </c>
      <c r="G297" s="20">
        <v>13</v>
      </c>
      <c r="H297" s="20">
        <v>20</v>
      </c>
      <c r="I297" s="20">
        <v>58480</v>
      </c>
      <c r="J297" s="20">
        <v>58146</v>
      </c>
      <c r="K297" s="20">
        <v>210</v>
      </c>
      <c r="L297" s="20">
        <f>Posts_Table[[#This Row],[Likes]]+Posts_Table[[#This Row],[Shares]]+Posts_Table[[#This Row],[Comments]]</f>
        <v>3473</v>
      </c>
      <c r="M297" s="66" t="s">
        <v>21</v>
      </c>
      <c r="N297" s="21" t="s">
        <v>12</v>
      </c>
      <c r="O297" s="21" t="s">
        <v>20</v>
      </c>
      <c r="P297" s="21"/>
    </row>
    <row r="298" spans="1:16" ht="14.25" customHeight="1" x14ac:dyDescent="0.3">
      <c r="A298" s="17" t="s">
        <v>374</v>
      </c>
      <c r="B298" s="18" t="s">
        <v>29</v>
      </c>
      <c r="C298" s="19">
        <v>45650</v>
      </c>
      <c r="D298" s="18" t="s">
        <v>52</v>
      </c>
      <c r="E298" s="17" t="s">
        <v>53</v>
      </c>
      <c r="F298" s="20">
        <v>2166</v>
      </c>
      <c r="G298" s="20">
        <v>354</v>
      </c>
      <c r="H298" s="20">
        <v>117</v>
      </c>
      <c r="I298" s="20">
        <v>10830</v>
      </c>
      <c r="J298" s="20">
        <v>10245</v>
      </c>
      <c r="K298" s="20">
        <v>24</v>
      </c>
      <c r="L298" s="20">
        <f>Posts_Table[[#This Row],[Likes]]+Posts_Table[[#This Row],[Shares]]+Posts_Table[[#This Row],[Comments]]</f>
        <v>2637</v>
      </c>
      <c r="M298" s="66" t="s">
        <v>21</v>
      </c>
      <c r="N298" s="21" t="s">
        <v>11</v>
      </c>
      <c r="O298" s="21"/>
      <c r="P298" s="21"/>
    </row>
    <row r="299" spans="1:16" ht="14.25" customHeight="1" x14ac:dyDescent="0.3">
      <c r="A299" s="17" t="s">
        <v>375</v>
      </c>
      <c r="B299" s="18" t="s">
        <v>28</v>
      </c>
      <c r="C299" s="19">
        <v>45589</v>
      </c>
      <c r="D299" s="18" t="s">
        <v>66</v>
      </c>
      <c r="E299" s="17" t="s">
        <v>71</v>
      </c>
      <c r="F299" s="20">
        <v>4303</v>
      </c>
      <c r="G299" s="20">
        <v>451</v>
      </c>
      <c r="H299" s="20">
        <v>286</v>
      </c>
      <c r="I299" s="20">
        <v>86060</v>
      </c>
      <c r="J299" s="20">
        <v>85823</v>
      </c>
      <c r="K299" s="20">
        <v>14</v>
      </c>
      <c r="L299" s="20">
        <f>Posts_Table[[#This Row],[Likes]]+Posts_Table[[#This Row],[Shares]]+Posts_Table[[#This Row],[Comments]]</f>
        <v>5040</v>
      </c>
      <c r="M299" s="66" t="s">
        <v>17</v>
      </c>
      <c r="N299" s="21" t="s">
        <v>12</v>
      </c>
      <c r="O299" s="21"/>
      <c r="P299" s="21"/>
    </row>
    <row r="300" spans="1:16" ht="14.25" customHeight="1" x14ac:dyDescent="0.3">
      <c r="A300" s="17" t="s">
        <v>376</v>
      </c>
      <c r="B300" s="18" t="s">
        <v>28</v>
      </c>
      <c r="C300" s="19">
        <v>45530</v>
      </c>
      <c r="D300" s="18" t="s">
        <v>66</v>
      </c>
      <c r="E300" s="17" t="s">
        <v>71</v>
      </c>
      <c r="F300" s="20">
        <v>2581</v>
      </c>
      <c r="G300" s="20">
        <v>517</v>
      </c>
      <c r="H300" s="20">
        <v>117</v>
      </c>
      <c r="I300" s="20">
        <v>23229</v>
      </c>
      <c r="J300" s="20">
        <v>22331</v>
      </c>
      <c r="K300" s="20">
        <v>70</v>
      </c>
      <c r="L300" s="20">
        <f>Posts_Table[[#This Row],[Likes]]+Posts_Table[[#This Row],[Shares]]+Posts_Table[[#This Row],[Comments]]</f>
        <v>3215</v>
      </c>
      <c r="M300" s="66" t="s">
        <v>17</v>
      </c>
      <c r="N300" s="21" t="s">
        <v>25</v>
      </c>
      <c r="O300" s="21"/>
      <c r="P300" s="21"/>
    </row>
    <row r="301" spans="1:16" ht="14.25" customHeight="1" x14ac:dyDescent="0.3">
      <c r="A301" s="17" t="s">
        <v>377</v>
      </c>
      <c r="B301" s="18" t="s">
        <v>29</v>
      </c>
      <c r="C301" s="19">
        <v>45535</v>
      </c>
      <c r="D301" s="18" t="s">
        <v>61</v>
      </c>
      <c r="E301" s="17" t="s">
        <v>64</v>
      </c>
      <c r="F301" s="20">
        <v>4494</v>
      </c>
      <c r="G301" s="20">
        <v>717</v>
      </c>
      <c r="H301" s="20">
        <v>45</v>
      </c>
      <c r="I301" s="20">
        <v>62916</v>
      </c>
      <c r="J301" s="20">
        <v>62688</v>
      </c>
      <c r="K301" s="20">
        <v>191</v>
      </c>
      <c r="L301" s="20">
        <f>Posts_Table[[#This Row],[Likes]]+Posts_Table[[#This Row],[Shares]]+Posts_Table[[#This Row],[Comments]]</f>
        <v>5256</v>
      </c>
      <c r="M301" s="66" t="s">
        <v>8</v>
      </c>
      <c r="N301" s="21" t="s">
        <v>12</v>
      </c>
      <c r="O301" s="21" t="s">
        <v>11</v>
      </c>
      <c r="P301" s="21" t="s">
        <v>24</v>
      </c>
    </row>
    <row r="302" spans="1:16" ht="14.25" customHeight="1" x14ac:dyDescent="0.3"/>
    <row r="303" spans="1:16" ht="14.25" customHeight="1" x14ac:dyDescent="0.3"/>
    <row r="304" spans="1:16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B920-3C5D-4462-A536-21BF5D55BA3E}">
  <dimension ref="B1:J14"/>
  <sheetViews>
    <sheetView showGridLines="0" workbookViewId="0">
      <selection activeCell="G5" sqref="G5"/>
    </sheetView>
  </sheetViews>
  <sheetFormatPr defaultRowHeight="14.4" x14ac:dyDescent="0.3"/>
  <cols>
    <col min="1" max="1" width="9.88671875" customWidth="1"/>
    <col min="2" max="2" width="10" customWidth="1"/>
    <col min="3" max="3" width="14.77734375" bestFit="1" customWidth="1"/>
    <col min="4" max="4" width="17.6640625" bestFit="1" customWidth="1"/>
    <col min="5" max="5" width="20.77734375" bestFit="1" customWidth="1"/>
    <col min="6" max="6" width="11.5546875" bestFit="1" customWidth="1"/>
    <col min="7" max="7" width="14.77734375" bestFit="1" customWidth="1"/>
    <col min="8" max="8" width="12.109375" bestFit="1" customWidth="1"/>
    <col min="9" max="9" width="15.33203125" bestFit="1" customWidth="1"/>
  </cols>
  <sheetData>
    <row r="1" spans="2:10" ht="15" thickBot="1" x14ac:dyDescent="0.35"/>
    <row r="2" spans="2:10" x14ac:dyDescent="0.3">
      <c r="B2" s="26"/>
      <c r="C2" s="27"/>
      <c r="D2" s="27"/>
      <c r="E2" s="27"/>
      <c r="F2" s="27"/>
      <c r="G2" s="27"/>
      <c r="H2" s="27"/>
      <c r="I2" s="27"/>
      <c r="J2" s="28"/>
    </row>
    <row r="3" spans="2:10" ht="18" x14ac:dyDescent="0.35">
      <c r="B3" s="29"/>
      <c r="C3" s="30" t="s">
        <v>389</v>
      </c>
      <c r="J3" s="31"/>
    </row>
    <row r="4" spans="2:10" x14ac:dyDescent="0.3">
      <c r="B4" s="29"/>
      <c r="J4" s="31"/>
    </row>
    <row r="5" spans="2:10" x14ac:dyDescent="0.3">
      <c r="B5" s="29"/>
      <c r="C5" s="22" t="s">
        <v>381</v>
      </c>
      <c r="D5" s="23" t="s">
        <v>386</v>
      </c>
      <c r="E5" s="23" t="s">
        <v>387</v>
      </c>
      <c r="F5" s="23" t="s">
        <v>383</v>
      </c>
      <c r="G5" s="23" t="s">
        <v>384</v>
      </c>
      <c r="H5" s="23" t="s">
        <v>385</v>
      </c>
      <c r="I5" s="23" t="s">
        <v>388</v>
      </c>
      <c r="J5" s="31"/>
    </row>
    <row r="6" spans="2:10" x14ac:dyDescent="0.3">
      <c r="B6" s="29"/>
      <c r="C6" s="24" t="s">
        <v>21</v>
      </c>
      <c r="D6" s="25">
        <v>2464864</v>
      </c>
      <c r="E6" s="25">
        <v>34716.394366197186</v>
      </c>
      <c r="F6" s="25">
        <v>187909</v>
      </c>
      <c r="G6" s="25">
        <v>2646.605633802817</v>
      </c>
      <c r="H6" s="25">
        <v>10689</v>
      </c>
      <c r="I6" s="25">
        <v>150.54929577464787</v>
      </c>
      <c r="J6" s="31"/>
    </row>
    <row r="7" spans="2:10" x14ac:dyDescent="0.3">
      <c r="B7" s="29"/>
      <c r="C7" s="24" t="s">
        <v>13</v>
      </c>
      <c r="D7" s="25">
        <v>1986356</v>
      </c>
      <c r="E7" s="25">
        <v>34247.517241379312</v>
      </c>
      <c r="F7" s="25">
        <v>159783</v>
      </c>
      <c r="G7" s="25">
        <v>2754.8793103448274</v>
      </c>
      <c r="H7" s="25">
        <v>9872</v>
      </c>
      <c r="I7" s="25">
        <v>170.20689655172413</v>
      </c>
      <c r="J7" s="31"/>
    </row>
    <row r="8" spans="2:10" x14ac:dyDescent="0.3">
      <c r="B8" s="29"/>
      <c r="C8" s="24" t="s">
        <v>17</v>
      </c>
      <c r="D8" s="25">
        <v>2266053</v>
      </c>
      <c r="E8" s="25">
        <v>33821.686567164179</v>
      </c>
      <c r="F8" s="25">
        <v>183346</v>
      </c>
      <c r="G8" s="25">
        <v>2736.5074626865671</v>
      </c>
      <c r="H8" s="25">
        <v>10032</v>
      </c>
      <c r="I8" s="25">
        <v>149.73134328358208</v>
      </c>
      <c r="J8" s="31"/>
    </row>
    <row r="9" spans="2:10" x14ac:dyDescent="0.3">
      <c r="B9" s="29"/>
      <c r="C9" s="24" t="s">
        <v>8</v>
      </c>
      <c r="D9" s="25">
        <v>1846272</v>
      </c>
      <c r="E9" s="25">
        <v>38464</v>
      </c>
      <c r="F9" s="25">
        <v>138793</v>
      </c>
      <c r="G9" s="25">
        <v>2891.5208333333335</v>
      </c>
      <c r="H9" s="25">
        <v>6434</v>
      </c>
      <c r="I9" s="25">
        <v>134.04166666666666</v>
      </c>
      <c r="J9" s="31"/>
    </row>
    <row r="10" spans="2:10" x14ac:dyDescent="0.3">
      <c r="B10" s="29"/>
      <c r="C10" s="24" t="s">
        <v>382</v>
      </c>
      <c r="D10" s="25">
        <v>8563545</v>
      </c>
      <c r="E10" s="25">
        <v>35096.495901639348</v>
      </c>
      <c r="F10" s="25">
        <v>669831</v>
      </c>
      <c r="G10" s="25">
        <v>2745.2090163934427</v>
      </c>
      <c r="H10" s="25">
        <v>37027</v>
      </c>
      <c r="I10" s="25">
        <v>151.75</v>
      </c>
      <c r="J10" s="31"/>
    </row>
    <row r="11" spans="2:10" x14ac:dyDescent="0.3">
      <c r="B11" s="29"/>
      <c r="J11" s="31"/>
    </row>
    <row r="12" spans="2:10" x14ac:dyDescent="0.3">
      <c r="B12" s="29"/>
      <c r="J12" s="31"/>
    </row>
    <row r="13" spans="2:10" x14ac:dyDescent="0.3">
      <c r="B13" s="29"/>
      <c r="J13" s="31"/>
    </row>
    <row r="14" spans="2:10" ht="15" thickBot="1" x14ac:dyDescent="0.35">
      <c r="B14" s="32"/>
      <c r="C14" s="33"/>
      <c r="D14" s="33"/>
      <c r="E14" s="33"/>
      <c r="F14" s="33"/>
      <c r="G14" s="33"/>
      <c r="H14" s="33"/>
      <c r="I14" s="33"/>
      <c r="J1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0519-9752-4297-9A8C-DA92B99E62C1}">
  <dimension ref="A1:H1000"/>
  <sheetViews>
    <sheetView zoomScale="95" zoomScaleNormal="85" workbookViewId="0">
      <pane ySplit="1" topLeftCell="A2" activePane="bottomLeft" state="frozen"/>
      <selection pane="bottomLeft" activeCell="E32" sqref="E32"/>
    </sheetView>
  </sheetViews>
  <sheetFormatPr defaultColWidth="14.44140625" defaultRowHeight="15" customHeight="1" x14ac:dyDescent="0.3"/>
  <cols>
    <col min="1" max="1" width="17.6640625" customWidth="1"/>
    <col min="2" max="3" width="17.6640625" style="10" customWidth="1"/>
    <col min="4" max="4" width="17.6640625" customWidth="1"/>
    <col min="5" max="5" width="17.6640625" style="10" customWidth="1"/>
    <col min="6" max="6" width="18.88671875" customWidth="1"/>
    <col min="7" max="7" width="29.77734375" customWidth="1"/>
    <col min="8" max="8" width="17.5546875" bestFit="1" customWidth="1"/>
    <col min="9" max="26" width="17.6640625" customWidth="1"/>
  </cols>
  <sheetData>
    <row r="1" spans="1:8" ht="14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</row>
    <row r="2" spans="1:8" ht="14.25" customHeight="1" x14ac:dyDescent="0.3">
      <c r="A2" s="5" t="s">
        <v>21</v>
      </c>
      <c r="B2" s="6">
        <v>45717</v>
      </c>
      <c r="C2" s="7">
        <v>45747</v>
      </c>
      <c r="D2" s="5" t="s">
        <v>22</v>
      </c>
      <c r="E2" s="81">
        <v>180000</v>
      </c>
      <c r="F2" s="5" t="s">
        <v>23</v>
      </c>
      <c r="G2" s="8" t="s">
        <v>24</v>
      </c>
      <c r="H2" t="s">
        <v>25</v>
      </c>
    </row>
    <row r="3" spans="1:8" ht="14.25" customHeight="1" x14ac:dyDescent="0.3">
      <c r="A3" s="5" t="s">
        <v>8</v>
      </c>
      <c r="B3" s="6">
        <v>45458</v>
      </c>
      <c r="C3" s="7">
        <v>45488</v>
      </c>
      <c r="D3" s="5" t="s">
        <v>9</v>
      </c>
      <c r="E3" s="81">
        <v>150000</v>
      </c>
      <c r="F3" s="5" t="s">
        <v>10</v>
      </c>
      <c r="G3" s="8" t="s">
        <v>11</v>
      </c>
      <c r="H3" t="s">
        <v>12</v>
      </c>
    </row>
    <row r="4" spans="1:8" ht="14.25" customHeight="1" x14ac:dyDescent="0.3">
      <c r="A4" s="5" t="s">
        <v>13</v>
      </c>
      <c r="B4" s="6">
        <v>45566</v>
      </c>
      <c r="C4" s="7">
        <v>45596</v>
      </c>
      <c r="D4" s="5" t="s">
        <v>14</v>
      </c>
      <c r="E4" s="81">
        <v>200000</v>
      </c>
      <c r="F4" s="5" t="s">
        <v>15</v>
      </c>
      <c r="G4" s="8" t="s">
        <v>16</v>
      </c>
    </row>
    <row r="5" spans="1:8" ht="14.25" customHeight="1" x14ac:dyDescent="0.3">
      <c r="A5" s="5" t="s">
        <v>17</v>
      </c>
      <c r="B5" s="6">
        <v>45651</v>
      </c>
      <c r="C5" s="7">
        <v>45667</v>
      </c>
      <c r="D5" s="5" t="s">
        <v>18</v>
      </c>
      <c r="E5" s="81">
        <v>250000</v>
      </c>
      <c r="F5" s="5" t="s">
        <v>19</v>
      </c>
      <c r="G5" s="8" t="s">
        <v>20</v>
      </c>
    </row>
    <row r="6" spans="1:8" ht="14.25" customHeight="1" x14ac:dyDescent="0.3">
      <c r="B6" s="9"/>
      <c r="E6" s="9"/>
      <c r="G6" s="11"/>
    </row>
    <row r="7" spans="1:8" ht="14.25" customHeight="1" x14ac:dyDescent="0.3">
      <c r="B7" s="9"/>
      <c r="E7" s="9"/>
      <c r="G7" s="11"/>
    </row>
    <row r="8" spans="1:8" ht="14.25" customHeight="1" x14ac:dyDescent="0.3">
      <c r="B8" s="9"/>
      <c r="E8" s="9"/>
      <c r="G8" s="11"/>
    </row>
    <row r="9" spans="1:8" ht="14.25" customHeight="1" x14ac:dyDescent="0.3">
      <c r="B9" s="9"/>
      <c r="E9" s="9"/>
      <c r="G9" s="11"/>
    </row>
    <row r="10" spans="1:8" ht="14.25" customHeight="1" x14ac:dyDescent="0.3">
      <c r="B10" s="9"/>
      <c r="E10" s="9"/>
      <c r="G10" s="11"/>
    </row>
    <row r="11" spans="1:8" ht="14.25" customHeight="1" x14ac:dyDescent="0.3">
      <c r="B11" s="9"/>
      <c r="E11" s="9"/>
      <c r="G11" s="11"/>
    </row>
    <row r="12" spans="1:8" ht="14.25" customHeight="1" x14ac:dyDescent="0.3">
      <c r="B12" s="9"/>
      <c r="E12" s="9"/>
      <c r="G12" s="11"/>
    </row>
    <row r="13" spans="1:8" ht="14.25" customHeight="1" x14ac:dyDescent="0.3">
      <c r="B13" s="9"/>
      <c r="E13" s="9"/>
      <c r="G13" s="11"/>
    </row>
    <row r="14" spans="1:8" ht="14.25" customHeight="1" x14ac:dyDescent="0.3">
      <c r="B14" s="9"/>
      <c r="E14" s="9"/>
      <c r="G14" s="11"/>
    </row>
    <row r="15" spans="1:8" ht="14.25" customHeight="1" x14ac:dyDescent="0.3">
      <c r="B15" s="9"/>
      <c r="E15" s="9"/>
      <c r="G15" s="11"/>
    </row>
    <row r="16" spans="1:8" ht="14.25" customHeight="1" x14ac:dyDescent="0.3">
      <c r="B16" s="9"/>
      <c r="E16" s="9"/>
      <c r="G16" s="11"/>
    </row>
    <row r="17" spans="2:7" ht="14.25" customHeight="1" x14ac:dyDescent="0.3">
      <c r="B17" s="9"/>
      <c r="E17" s="9"/>
      <c r="G17" s="11"/>
    </row>
    <row r="18" spans="2:7" ht="14.25" customHeight="1" x14ac:dyDescent="0.3">
      <c r="B18" s="9"/>
      <c r="E18" s="9"/>
      <c r="G18" s="11"/>
    </row>
    <row r="19" spans="2:7" ht="14.25" customHeight="1" x14ac:dyDescent="0.3">
      <c r="B19" s="9"/>
      <c r="E19" s="9"/>
      <c r="G19" s="11"/>
    </row>
    <row r="20" spans="2:7" ht="14.25" customHeight="1" x14ac:dyDescent="0.3">
      <c r="B20" s="9"/>
      <c r="E20" s="9"/>
      <c r="G20" s="11"/>
    </row>
    <row r="21" spans="2:7" ht="14.25" customHeight="1" x14ac:dyDescent="0.3">
      <c r="B21" s="9"/>
      <c r="E21" s="9"/>
      <c r="G21" s="11"/>
    </row>
    <row r="22" spans="2:7" ht="14.25" customHeight="1" x14ac:dyDescent="0.3">
      <c r="B22" s="9"/>
      <c r="E22" s="9"/>
      <c r="G22" s="11"/>
    </row>
    <row r="23" spans="2:7" ht="14.25" customHeight="1" x14ac:dyDescent="0.3">
      <c r="B23" s="9"/>
      <c r="E23" s="9"/>
      <c r="G23" s="11"/>
    </row>
    <row r="24" spans="2:7" ht="14.25" customHeight="1" x14ac:dyDescent="0.3">
      <c r="B24" s="9"/>
      <c r="E24" s="9"/>
      <c r="G24" s="11"/>
    </row>
    <row r="25" spans="2:7" ht="14.25" customHeight="1" x14ac:dyDescent="0.3">
      <c r="B25" s="9"/>
      <c r="E25" s="9"/>
      <c r="G25" s="11"/>
    </row>
    <row r="26" spans="2:7" ht="14.25" customHeight="1" x14ac:dyDescent="0.3">
      <c r="B26" s="9"/>
      <c r="E26" s="9"/>
      <c r="G26" s="11"/>
    </row>
    <row r="27" spans="2:7" ht="14.25" customHeight="1" x14ac:dyDescent="0.3">
      <c r="B27" s="9"/>
      <c r="E27" s="9"/>
      <c r="G27" s="11"/>
    </row>
    <row r="28" spans="2:7" ht="14.25" customHeight="1" x14ac:dyDescent="0.3">
      <c r="B28" s="9"/>
      <c r="E28" s="9"/>
      <c r="G28" s="11"/>
    </row>
    <row r="29" spans="2:7" ht="14.25" customHeight="1" x14ac:dyDescent="0.3">
      <c r="B29" s="9"/>
      <c r="E29" s="9"/>
      <c r="G29" s="11"/>
    </row>
    <row r="30" spans="2:7" ht="14.25" customHeight="1" x14ac:dyDescent="0.3">
      <c r="B30" s="9"/>
      <c r="E30" s="9"/>
      <c r="G30" s="11"/>
    </row>
    <row r="31" spans="2:7" ht="14.25" customHeight="1" x14ac:dyDescent="0.3">
      <c r="B31" s="9"/>
      <c r="E31" s="9"/>
      <c r="G31" s="11"/>
    </row>
    <row r="32" spans="2:7" ht="14.25" customHeight="1" x14ac:dyDescent="0.3">
      <c r="B32" s="9"/>
      <c r="E32" s="9"/>
      <c r="G32" s="11"/>
    </row>
    <row r="33" spans="2:7" ht="14.25" customHeight="1" x14ac:dyDescent="0.3">
      <c r="B33" s="9"/>
      <c r="E33" s="9"/>
      <c r="G33" s="11"/>
    </row>
    <row r="34" spans="2:7" ht="14.25" customHeight="1" x14ac:dyDescent="0.3">
      <c r="B34" s="9"/>
      <c r="E34" s="9"/>
      <c r="G34" s="11"/>
    </row>
    <row r="35" spans="2:7" ht="14.25" customHeight="1" x14ac:dyDescent="0.3">
      <c r="B35" s="9"/>
      <c r="E35" s="9"/>
      <c r="G35" s="11"/>
    </row>
    <row r="36" spans="2:7" ht="14.25" customHeight="1" x14ac:dyDescent="0.3">
      <c r="B36" s="9"/>
      <c r="E36" s="9"/>
      <c r="G36" s="11"/>
    </row>
    <row r="37" spans="2:7" ht="14.25" customHeight="1" x14ac:dyDescent="0.3">
      <c r="B37" s="9"/>
      <c r="E37" s="9"/>
      <c r="G37" s="11"/>
    </row>
    <row r="38" spans="2:7" ht="14.25" customHeight="1" x14ac:dyDescent="0.3">
      <c r="B38" s="9"/>
      <c r="E38" s="9"/>
      <c r="G38" s="11"/>
    </row>
    <row r="39" spans="2:7" ht="14.25" customHeight="1" x14ac:dyDescent="0.3">
      <c r="B39" s="9"/>
      <c r="E39" s="9"/>
      <c r="G39" s="11"/>
    </row>
    <row r="40" spans="2:7" ht="14.25" customHeight="1" x14ac:dyDescent="0.3">
      <c r="B40" s="9"/>
      <c r="E40" s="9"/>
      <c r="G40" s="11"/>
    </row>
    <row r="41" spans="2:7" ht="14.25" customHeight="1" x14ac:dyDescent="0.3">
      <c r="B41" s="9"/>
      <c r="E41" s="9"/>
      <c r="G41" s="11"/>
    </row>
    <row r="42" spans="2:7" ht="14.25" customHeight="1" x14ac:dyDescent="0.3">
      <c r="B42" s="9"/>
      <c r="E42" s="9"/>
      <c r="G42" s="11"/>
    </row>
    <row r="43" spans="2:7" ht="14.25" customHeight="1" x14ac:dyDescent="0.3">
      <c r="B43" s="9"/>
      <c r="E43" s="9"/>
      <c r="G43" s="11"/>
    </row>
    <row r="44" spans="2:7" ht="14.25" customHeight="1" x14ac:dyDescent="0.3">
      <c r="B44" s="9"/>
      <c r="E44" s="9"/>
      <c r="G44" s="11"/>
    </row>
    <row r="45" spans="2:7" ht="14.25" customHeight="1" x14ac:dyDescent="0.3">
      <c r="B45" s="9"/>
      <c r="E45" s="9"/>
      <c r="G45" s="11"/>
    </row>
    <row r="46" spans="2:7" ht="14.25" customHeight="1" x14ac:dyDescent="0.3">
      <c r="B46" s="9"/>
      <c r="E46" s="9"/>
      <c r="G46" s="11"/>
    </row>
    <row r="47" spans="2:7" ht="14.25" customHeight="1" x14ac:dyDescent="0.3">
      <c r="B47" s="9"/>
      <c r="E47" s="9"/>
      <c r="G47" s="11"/>
    </row>
    <row r="48" spans="2:7" ht="14.25" customHeight="1" x14ac:dyDescent="0.3">
      <c r="B48" s="9"/>
      <c r="E48" s="9"/>
      <c r="G48" s="11"/>
    </row>
    <row r="49" spans="2:7" ht="14.25" customHeight="1" x14ac:dyDescent="0.3">
      <c r="B49" s="9"/>
      <c r="E49" s="9"/>
      <c r="G49" s="11"/>
    </row>
    <row r="50" spans="2:7" ht="14.25" customHeight="1" x14ac:dyDescent="0.3">
      <c r="B50" s="9"/>
      <c r="E50" s="9"/>
      <c r="G50" s="11"/>
    </row>
    <row r="51" spans="2:7" ht="14.25" customHeight="1" x14ac:dyDescent="0.3">
      <c r="B51" s="9"/>
      <c r="E51" s="9"/>
      <c r="G51" s="11"/>
    </row>
    <row r="52" spans="2:7" ht="14.25" customHeight="1" x14ac:dyDescent="0.3">
      <c r="B52" s="9"/>
      <c r="E52" s="9"/>
      <c r="G52" s="11"/>
    </row>
    <row r="53" spans="2:7" ht="14.25" customHeight="1" x14ac:dyDescent="0.3">
      <c r="B53" s="9"/>
      <c r="E53" s="9"/>
      <c r="G53" s="11"/>
    </row>
    <row r="54" spans="2:7" ht="14.25" customHeight="1" x14ac:dyDescent="0.3">
      <c r="B54" s="9"/>
      <c r="E54" s="9"/>
      <c r="G54" s="11"/>
    </row>
    <row r="55" spans="2:7" ht="14.25" customHeight="1" x14ac:dyDescent="0.3">
      <c r="B55" s="9"/>
      <c r="E55" s="9"/>
      <c r="G55" s="11"/>
    </row>
    <row r="56" spans="2:7" ht="14.25" customHeight="1" x14ac:dyDescent="0.3">
      <c r="B56" s="9"/>
      <c r="E56" s="9"/>
      <c r="G56" s="11"/>
    </row>
    <row r="57" spans="2:7" ht="14.25" customHeight="1" x14ac:dyDescent="0.3">
      <c r="B57" s="9"/>
      <c r="E57" s="9"/>
      <c r="G57" s="11"/>
    </row>
    <row r="58" spans="2:7" ht="14.25" customHeight="1" x14ac:dyDescent="0.3">
      <c r="B58" s="9"/>
      <c r="E58" s="9"/>
      <c r="G58" s="11"/>
    </row>
    <row r="59" spans="2:7" ht="14.25" customHeight="1" x14ac:dyDescent="0.3">
      <c r="B59" s="9"/>
      <c r="E59" s="9"/>
      <c r="G59" s="11"/>
    </row>
    <row r="60" spans="2:7" ht="14.25" customHeight="1" x14ac:dyDescent="0.3">
      <c r="B60" s="9"/>
      <c r="E60" s="9"/>
      <c r="G60" s="11"/>
    </row>
    <row r="61" spans="2:7" ht="14.25" customHeight="1" x14ac:dyDescent="0.3">
      <c r="B61" s="9"/>
      <c r="E61" s="9"/>
      <c r="G61" s="11"/>
    </row>
    <row r="62" spans="2:7" ht="14.25" customHeight="1" x14ac:dyDescent="0.3">
      <c r="B62" s="9"/>
      <c r="E62" s="9"/>
      <c r="G62" s="11"/>
    </row>
    <row r="63" spans="2:7" ht="14.25" customHeight="1" x14ac:dyDescent="0.3">
      <c r="B63" s="9"/>
      <c r="E63" s="9"/>
      <c r="G63" s="11"/>
    </row>
    <row r="64" spans="2:7" ht="14.25" customHeight="1" x14ac:dyDescent="0.3">
      <c r="B64" s="9"/>
      <c r="E64" s="9"/>
      <c r="G64" s="11"/>
    </row>
    <row r="65" spans="2:7" ht="14.25" customHeight="1" x14ac:dyDescent="0.3">
      <c r="B65" s="9"/>
      <c r="E65" s="9"/>
      <c r="G65" s="11"/>
    </row>
    <row r="66" spans="2:7" ht="14.25" customHeight="1" x14ac:dyDescent="0.3">
      <c r="B66" s="9"/>
      <c r="E66" s="9"/>
      <c r="G66" s="11"/>
    </row>
    <row r="67" spans="2:7" ht="14.25" customHeight="1" x14ac:dyDescent="0.3">
      <c r="B67" s="9"/>
      <c r="E67" s="9"/>
      <c r="G67" s="11"/>
    </row>
    <row r="68" spans="2:7" ht="14.25" customHeight="1" x14ac:dyDescent="0.3">
      <c r="B68" s="9"/>
      <c r="E68" s="9"/>
      <c r="G68" s="11"/>
    </row>
    <row r="69" spans="2:7" ht="14.25" customHeight="1" x14ac:dyDescent="0.3">
      <c r="B69" s="9"/>
      <c r="E69" s="9"/>
      <c r="G69" s="11"/>
    </row>
    <row r="70" spans="2:7" ht="14.25" customHeight="1" x14ac:dyDescent="0.3">
      <c r="B70" s="9"/>
      <c r="E70" s="9"/>
      <c r="G70" s="11"/>
    </row>
    <row r="71" spans="2:7" ht="14.25" customHeight="1" x14ac:dyDescent="0.3">
      <c r="B71" s="9"/>
      <c r="E71" s="9"/>
      <c r="G71" s="11"/>
    </row>
    <row r="72" spans="2:7" ht="14.25" customHeight="1" x14ac:dyDescent="0.3">
      <c r="B72" s="9"/>
      <c r="E72" s="9"/>
      <c r="G72" s="11"/>
    </row>
    <row r="73" spans="2:7" ht="14.25" customHeight="1" x14ac:dyDescent="0.3">
      <c r="B73" s="9"/>
      <c r="E73" s="9"/>
      <c r="G73" s="11"/>
    </row>
    <row r="74" spans="2:7" ht="14.25" customHeight="1" x14ac:dyDescent="0.3">
      <c r="B74" s="9"/>
      <c r="E74" s="9"/>
      <c r="G74" s="11"/>
    </row>
    <row r="75" spans="2:7" ht="14.25" customHeight="1" x14ac:dyDescent="0.3">
      <c r="B75" s="9"/>
      <c r="E75" s="9"/>
      <c r="G75" s="11"/>
    </row>
    <row r="76" spans="2:7" ht="14.25" customHeight="1" x14ac:dyDescent="0.3">
      <c r="B76" s="9"/>
      <c r="E76" s="9"/>
      <c r="G76" s="11"/>
    </row>
    <row r="77" spans="2:7" ht="14.25" customHeight="1" x14ac:dyDescent="0.3">
      <c r="B77" s="9"/>
      <c r="E77" s="9"/>
      <c r="G77" s="11"/>
    </row>
    <row r="78" spans="2:7" ht="14.25" customHeight="1" x14ac:dyDescent="0.3">
      <c r="B78" s="9"/>
      <c r="E78" s="9"/>
      <c r="G78" s="11"/>
    </row>
    <row r="79" spans="2:7" ht="14.25" customHeight="1" x14ac:dyDescent="0.3">
      <c r="B79" s="9"/>
      <c r="E79" s="9"/>
      <c r="G79" s="11"/>
    </row>
    <row r="80" spans="2:7" ht="14.25" customHeight="1" x14ac:dyDescent="0.3">
      <c r="B80" s="9"/>
      <c r="E80" s="9"/>
      <c r="G80" s="11"/>
    </row>
    <row r="81" spans="2:7" ht="14.25" customHeight="1" x14ac:dyDescent="0.3">
      <c r="B81" s="9"/>
      <c r="E81" s="9"/>
      <c r="G81" s="11"/>
    </row>
    <row r="82" spans="2:7" ht="14.25" customHeight="1" x14ac:dyDescent="0.3">
      <c r="B82" s="9"/>
      <c r="E82" s="9"/>
      <c r="G82" s="11"/>
    </row>
    <row r="83" spans="2:7" ht="14.25" customHeight="1" x14ac:dyDescent="0.3">
      <c r="B83" s="9"/>
      <c r="E83" s="9"/>
      <c r="G83" s="11"/>
    </row>
    <row r="84" spans="2:7" ht="14.25" customHeight="1" x14ac:dyDescent="0.3">
      <c r="B84" s="9"/>
      <c r="E84" s="9"/>
      <c r="G84" s="11"/>
    </row>
    <row r="85" spans="2:7" ht="14.25" customHeight="1" x14ac:dyDescent="0.3">
      <c r="B85" s="9"/>
      <c r="E85" s="9"/>
      <c r="G85" s="11"/>
    </row>
    <row r="86" spans="2:7" ht="14.25" customHeight="1" x14ac:dyDescent="0.3">
      <c r="B86" s="9"/>
      <c r="E86" s="9"/>
      <c r="G86" s="11"/>
    </row>
    <row r="87" spans="2:7" ht="14.25" customHeight="1" x14ac:dyDescent="0.3">
      <c r="B87" s="9"/>
      <c r="E87" s="9"/>
      <c r="G87" s="11"/>
    </row>
    <row r="88" spans="2:7" ht="14.25" customHeight="1" x14ac:dyDescent="0.3">
      <c r="B88" s="9"/>
      <c r="E88" s="9"/>
      <c r="G88" s="11"/>
    </row>
    <row r="89" spans="2:7" ht="14.25" customHeight="1" x14ac:dyDescent="0.3">
      <c r="B89" s="9"/>
      <c r="E89" s="9"/>
      <c r="G89" s="11"/>
    </row>
    <row r="90" spans="2:7" ht="14.25" customHeight="1" x14ac:dyDescent="0.3">
      <c r="B90" s="9"/>
      <c r="E90" s="9"/>
      <c r="G90" s="11"/>
    </row>
    <row r="91" spans="2:7" ht="14.25" customHeight="1" x14ac:dyDescent="0.3">
      <c r="B91" s="9"/>
      <c r="E91" s="9"/>
      <c r="G91" s="11"/>
    </row>
    <row r="92" spans="2:7" ht="14.25" customHeight="1" x14ac:dyDescent="0.3">
      <c r="B92" s="9"/>
      <c r="E92" s="9"/>
      <c r="G92" s="11"/>
    </row>
    <row r="93" spans="2:7" ht="14.25" customHeight="1" x14ac:dyDescent="0.3">
      <c r="B93" s="9"/>
      <c r="E93" s="9"/>
      <c r="G93" s="11"/>
    </row>
    <row r="94" spans="2:7" ht="14.25" customHeight="1" x14ac:dyDescent="0.3">
      <c r="B94" s="9"/>
      <c r="E94" s="9"/>
      <c r="G94" s="11"/>
    </row>
    <row r="95" spans="2:7" ht="14.25" customHeight="1" x14ac:dyDescent="0.3">
      <c r="B95" s="9"/>
      <c r="E95" s="9"/>
      <c r="G95" s="11"/>
    </row>
    <row r="96" spans="2:7" ht="14.25" customHeight="1" x14ac:dyDescent="0.3">
      <c r="B96" s="9"/>
      <c r="E96" s="9"/>
      <c r="G96" s="11"/>
    </row>
    <row r="97" spans="2:7" ht="14.25" customHeight="1" x14ac:dyDescent="0.3">
      <c r="B97" s="9"/>
      <c r="E97" s="9"/>
      <c r="G97" s="11"/>
    </row>
    <row r="98" spans="2:7" ht="14.25" customHeight="1" x14ac:dyDescent="0.3">
      <c r="B98" s="9"/>
      <c r="E98" s="9"/>
      <c r="G98" s="11"/>
    </row>
    <row r="99" spans="2:7" ht="14.25" customHeight="1" x14ac:dyDescent="0.3">
      <c r="B99" s="9"/>
      <c r="E99" s="9"/>
      <c r="G99" s="11"/>
    </row>
    <row r="100" spans="2:7" ht="14.25" customHeight="1" x14ac:dyDescent="0.3">
      <c r="B100" s="9"/>
      <c r="E100" s="9"/>
      <c r="G100" s="11"/>
    </row>
    <row r="101" spans="2:7" ht="14.25" customHeight="1" x14ac:dyDescent="0.3">
      <c r="B101" s="9"/>
      <c r="E101" s="9"/>
      <c r="G101" s="11"/>
    </row>
    <row r="102" spans="2:7" ht="14.25" customHeight="1" x14ac:dyDescent="0.3">
      <c r="B102" s="9"/>
      <c r="E102" s="9"/>
      <c r="G102" s="11"/>
    </row>
    <row r="103" spans="2:7" ht="14.25" customHeight="1" x14ac:dyDescent="0.3">
      <c r="B103" s="9"/>
      <c r="E103" s="9"/>
      <c r="G103" s="11"/>
    </row>
    <row r="104" spans="2:7" ht="14.25" customHeight="1" x14ac:dyDescent="0.3">
      <c r="B104" s="9"/>
      <c r="E104" s="9"/>
      <c r="G104" s="11"/>
    </row>
    <row r="105" spans="2:7" ht="14.25" customHeight="1" x14ac:dyDescent="0.3">
      <c r="B105" s="9"/>
      <c r="E105" s="9"/>
      <c r="G105" s="11"/>
    </row>
    <row r="106" spans="2:7" ht="14.25" customHeight="1" x14ac:dyDescent="0.3">
      <c r="B106" s="9"/>
      <c r="E106" s="9"/>
      <c r="G106" s="11"/>
    </row>
    <row r="107" spans="2:7" ht="14.25" customHeight="1" x14ac:dyDescent="0.3">
      <c r="B107" s="9"/>
      <c r="E107" s="9"/>
      <c r="G107" s="11"/>
    </row>
    <row r="108" spans="2:7" ht="14.25" customHeight="1" x14ac:dyDescent="0.3">
      <c r="B108" s="9"/>
      <c r="E108" s="9"/>
      <c r="G108" s="11"/>
    </row>
    <row r="109" spans="2:7" ht="14.25" customHeight="1" x14ac:dyDescent="0.3">
      <c r="B109" s="9"/>
      <c r="E109" s="9"/>
      <c r="G109" s="11"/>
    </row>
    <row r="110" spans="2:7" ht="14.25" customHeight="1" x14ac:dyDescent="0.3">
      <c r="B110" s="9"/>
      <c r="E110" s="9"/>
      <c r="G110" s="11"/>
    </row>
    <row r="111" spans="2:7" ht="14.25" customHeight="1" x14ac:dyDescent="0.3">
      <c r="B111" s="9"/>
      <c r="E111" s="9"/>
      <c r="G111" s="11"/>
    </row>
    <row r="112" spans="2:7" ht="14.25" customHeight="1" x14ac:dyDescent="0.3">
      <c r="B112" s="9"/>
      <c r="E112" s="9"/>
      <c r="G112" s="11"/>
    </row>
    <row r="113" spans="2:7" ht="14.25" customHeight="1" x14ac:dyDescent="0.3">
      <c r="B113" s="9"/>
      <c r="E113" s="9"/>
      <c r="G113" s="11"/>
    </row>
    <row r="114" spans="2:7" ht="14.25" customHeight="1" x14ac:dyDescent="0.3">
      <c r="B114" s="9"/>
      <c r="E114" s="9"/>
      <c r="G114" s="11"/>
    </row>
    <row r="115" spans="2:7" ht="14.25" customHeight="1" x14ac:dyDescent="0.3">
      <c r="B115" s="9"/>
      <c r="E115" s="9"/>
      <c r="G115" s="11"/>
    </row>
    <row r="116" spans="2:7" ht="14.25" customHeight="1" x14ac:dyDescent="0.3">
      <c r="B116" s="9"/>
      <c r="E116" s="9"/>
      <c r="G116" s="11"/>
    </row>
    <row r="117" spans="2:7" ht="14.25" customHeight="1" x14ac:dyDescent="0.3">
      <c r="B117" s="9"/>
      <c r="E117" s="9"/>
      <c r="G117" s="11"/>
    </row>
    <row r="118" spans="2:7" ht="14.25" customHeight="1" x14ac:dyDescent="0.3">
      <c r="B118" s="9"/>
      <c r="E118" s="9"/>
      <c r="G118" s="11"/>
    </row>
    <row r="119" spans="2:7" ht="14.25" customHeight="1" x14ac:dyDescent="0.3">
      <c r="B119" s="9"/>
      <c r="E119" s="9"/>
      <c r="G119" s="11"/>
    </row>
    <row r="120" spans="2:7" ht="14.25" customHeight="1" x14ac:dyDescent="0.3">
      <c r="B120" s="9"/>
      <c r="E120" s="9"/>
      <c r="G120" s="11"/>
    </row>
    <row r="121" spans="2:7" ht="14.25" customHeight="1" x14ac:dyDescent="0.3">
      <c r="B121" s="9"/>
      <c r="E121" s="9"/>
      <c r="G121" s="11"/>
    </row>
    <row r="122" spans="2:7" ht="14.25" customHeight="1" x14ac:dyDescent="0.3">
      <c r="B122" s="9"/>
      <c r="E122" s="9"/>
      <c r="G122" s="11"/>
    </row>
    <row r="123" spans="2:7" ht="14.25" customHeight="1" x14ac:dyDescent="0.3">
      <c r="B123" s="9"/>
      <c r="E123" s="9"/>
      <c r="G123" s="11"/>
    </row>
    <row r="124" spans="2:7" ht="14.25" customHeight="1" x14ac:dyDescent="0.3">
      <c r="B124" s="9"/>
      <c r="E124" s="9"/>
      <c r="G124" s="11"/>
    </row>
    <row r="125" spans="2:7" ht="14.25" customHeight="1" x14ac:dyDescent="0.3">
      <c r="B125" s="9"/>
      <c r="E125" s="9"/>
      <c r="G125" s="11"/>
    </row>
    <row r="126" spans="2:7" ht="14.25" customHeight="1" x14ac:dyDescent="0.3">
      <c r="B126" s="9"/>
      <c r="E126" s="9"/>
      <c r="G126" s="11"/>
    </row>
    <row r="127" spans="2:7" ht="14.25" customHeight="1" x14ac:dyDescent="0.3">
      <c r="B127" s="9"/>
      <c r="E127" s="9"/>
      <c r="G127" s="11"/>
    </row>
    <row r="128" spans="2:7" ht="14.25" customHeight="1" x14ac:dyDescent="0.3">
      <c r="B128" s="9"/>
      <c r="E128" s="9"/>
      <c r="G128" s="11"/>
    </row>
    <row r="129" spans="2:7" ht="14.25" customHeight="1" x14ac:dyDescent="0.3">
      <c r="B129" s="9"/>
      <c r="E129" s="9"/>
      <c r="G129" s="11"/>
    </row>
    <row r="130" spans="2:7" ht="14.25" customHeight="1" x14ac:dyDescent="0.3">
      <c r="B130" s="9"/>
      <c r="E130" s="9"/>
      <c r="G130" s="11"/>
    </row>
    <row r="131" spans="2:7" ht="14.25" customHeight="1" x14ac:dyDescent="0.3">
      <c r="B131" s="9"/>
      <c r="E131" s="9"/>
      <c r="G131" s="11"/>
    </row>
    <row r="132" spans="2:7" ht="14.25" customHeight="1" x14ac:dyDescent="0.3">
      <c r="B132" s="9"/>
      <c r="E132" s="9"/>
      <c r="G132" s="11"/>
    </row>
    <row r="133" spans="2:7" ht="14.25" customHeight="1" x14ac:dyDescent="0.3">
      <c r="B133" s="9"/>
      <c r="E133" s="9"/>
      <c r="G133" s="11"/>
    </row>
    <row r="134" spans="2:7" ht="14.25" customHeight="1" x14ac:dyDescent="0.3">
      <c r="B134" s="9"/>
      <c r="E134" s="9"/>
      <c r="G134" s="11"/>
    </row>
    <row r="135" spans="2:7" ht="14.25" customHeight="1" x14ac:dyDescent="0.3">
      <c r="B135" s="9"/>
      <c r="E135" s="9"/>
      <c r="G135" s="11"/>
    </row>
    <row r="136" spans="2:7" ht="14.25" customHeight="1" x14ac:dyDescent="0.3">
      <c r="B136" s="9"/>
      <c r="E136" s="9"/>
      <c r="G136" s="11"/>
    </row>
    <row r="137" spans="2:7" ht="14.25" customHeight="1" x14ac:dyDescent="0.3">
      <c r="B137" s="9"/>
      <c r="E137" s="9"/>
      <c r="G137" s="11"/>
    </row>
    <row r="138" spans="2:7" ht="14.25" customHeight="1" x14ac:dyDescent="0.3">
      <c r="B138" s="9"/>
      <c r="E138" s="9"/>
      <c r="G138" s="11"/>
    </row>
    <row r="139" spans="2:7" ht="14.25" customHeight="1" x14ac:dyDescent="0.3">
      <c r="B139" s="9"/>
      <c r="E139" s="9"/>
      <c r="G139" s="11"/>
    </row>
    <row r="140" spans="2:7" ht="14.25" customHeight="1" x14ac:dyDescent="0.3">
      <c r="B140" s="9"/>
      <c r="E140" s="9"/>
      <c r="G140" s="11"/>
    </row>
    <row r="141" spans="2:7" ht="14.25" customHeight="1" x14ac:dyDescent="0.3">
      <c r="B141" s="9"/>
      <c r="E141" s="9"/>
      <c r="G141" s="11"/>
    </row>
    <row r="142" spans="2:7" ht="14.25" customHeight="1" x14ac:dyDescent="0.3">
      <c r="B142" s="9"/>
      <c r="E142" s="9"/>
      <c r="G142" s="11"/>
    </row>
    <row r="143" spans="2:7" ht="14.25" customHeight="1" x14ac:dyDescent="0.3">
      <c r="B143" s="9"/>
      <c r="E143" s="9"/>
      <c r="G143" s="11"/>
    </row>
    <row r="144" spans="2:7" ht="14.25" customHeight="1" x14ac:dyDescent="0.3">
      <c r="B144" s="9"/>
      <c r="E144" s="9"/>
      <c r="G144" s="11"/>
    </row>
    <row r="145" spans="2:7" ht="14.25" customHeight="1" x14ac:dyDescent="0.3">
      <c r="B145" s="9"/>
      <c r="E145" s="9"/>
      <c r="G145" s="11"/>
    </row>
    <row r="146" spans="2:7" ht="14.25" customHeight="1" x14ac:dyDescent="0.3">
      <c r="B146" s="9"/>
      <c r="E146" s="9"/>
      <c r="G146" s="11"/>
    </row>
    <row r="147" spans="2:7" ht="14.25" customHeight="1" x14ac:dyDescent="0.3">
      <c r="B147" s="9"/>
      <c r="E147" s="9"/>
      <c r="G147" s="11"/>
    </row>
    <row r="148" spans="2:7" ht="14.25" customHeight="1" x14ac:dyDescent="0.3">
      <c r="B148" s="9"/>
      <c r="E148" s="9"/>
      <c r="G148" s="11"/>
    </row>
    <row r="149" spans="2:7" ht="14.25" customHeight="1" x14ac:dyDescent="0.3">
      <c r="B149" s="9"/>
      <c r="E149" s="9"/>
      <c r="G149" s="11"/>
    </row>
    <row r="150" spans="2:7" ht="14.25" customHeight="1" x14ac:dyDescent="0.3">
      <c r="B150" s="9"/>
      <c r="E150" s="9"/>
      <c r="G150" s="11"/>
    </row>
    <row r="151" spans="2:7" ht="14.25" customHeight="1" x14ac:dyDescent="0.3">
      <c r="B151" s="9"/>
      <c r="E151" s="9"/>
      <c r="G151" s="11"/>
    </row>
    <row r="152" spans="2:7" ht="14.25" customHeight="1" x14ac:dyDescent="0.3">
      <c r="B152" s="9"/>
      <c r="E152" s="9"/>
      <c r="G152" s="11"/>
    </row>
    <row r="153" spans="2:7" ht="14.25" customHeight="1" x14ac:dyDescent="0.3">
      <c r="B153" s="9"/>
      <c r="E153" s="9"/>
      <c r="G153" s="11"/>
    </row>
    <row r="154" spans="2:7" ht="14.25" customHeight="1" x14ac:dyDescent="0.3">
      <c r="B154" s="9"/>
      <c r="E154" s="9"/>
      <c r="G154" s="11"/>
    </row>
    <row r="155" spans="2:7" ht="14.25" customHeight="1" x14ac:dyDescent="0.3">
      <c r="B155" s="9"/>
      <c r="E155" s="9"/>
      <c r="G155" s="11"/>
    </row>
    <row r="156" spans="2:7" ht="14.25" customHeight="1" x14ac:dyDescent="0.3">
      <c r="B156" s="9"/>
      <c r="E156" s="9"/>
      <c r="G156" s="11"/>
    </row>
    <row r="157" spans="2:7" ht="14.25" customHeight="1" x14ac:dyDescent="0.3">
      <c r="B157" s="9"/>
      <c r="E157" s="9"/>
      <c r="G157" s="11"/>
    </row>
    <row r="158" spans="2:7" ht="14.25" customHeight="1" x14ac:dyDescent="0.3">
      <c r="B158" s="9"/>
      <c r="E158" s="9"/>
      <c r="G158" s="11"/>
    </row>
    <row r="159" spans="2:7" ht="14.25" customHeight="1" x14ac:dyDescent="0.3">
      <c r="B159" s="9"/>
      <c r="E159" s="9"/>
      <c r="G159" s="11"/>
    </row>
    <row r="160" spans="2:7" ht="14.25" customHeight="1" x14ac:dyDescent="0.3">
      <c r="B160" s="9"/>
      <c r="E160" s="9"/>
      <c r="G160" s="11"/>
    </row>
    <row r="161" spans="2:7" ht="14.25" customHeight="1" x14ac:dyDescent="0.3">
      <c r="B161" s="9"/>
      <c r="E161" s="9"/>
      <c r="G161" s="11"/>
    </row>
    <row r="162" spans="2:7" ht="14.25" customHeight="1" x14ac:dyDescent="0.3">
      <c r="B162" s="9"/>
      <c r="E162" s="9"/>
      <c r="G162" s="11"/>
    </row>
    <row r="163" spans="2:7" ht="14.25" customHeight="1" x14ac:dyDescent="0.3">
      <c r="B163" s="9"/>
      <c r="E163" s="9"/>
      <c r="G163" s="11"/>
    </row>
    <row r="164" spans="2:7" ht="14.25" customHeight="1" x14ac:dyDescent="0.3">
      <c r="B164" s="9"/>
      <c r="E164" s="9"/>
      <c r="G164" s="11"/>
    </row>
    <row r="165" spans="2:7" ht="14.25" customHeight="1" x14ac:dyDescent="0.3">
      <c r="B165" s="9"/>
      <c r="E165" s="9"/>
      <c r="G165" s="11"/>
    </row>
    <row r="166" spans="2:7" ht="14.25" customHeight="1" x14ac:dyDescent="0.3">
      <c r="B166" s="9"/>
      <c r="E166" s="9"/>
      <c r="G166" s="11"/>
    </row>
    <row r="167" spans="2:7" ht="14.25" customHeight="1" x14ac:dyDescent="0.3">
      <c r="B167" s="9"/>
      <c r="E167" s="9"/>
      <c r="G167" s="11"/>
    </row>
    <row r="168" spans="2:7" ht="14.25" customHeight="1" x14ac:dyDescent="0.3">
      <c r="B168" s="9"/>
      <c r="E168" s="9"/>
      <c r="G168" s="11"/>
    </row>
    <row r="169" spans="2:7" ht="14.25" customHeight="1" x14ac:dyDescent="0.3">
      <c r="B169" s="9"/>
      <c r="E169" s="9"/>
      <c r="G169" s="11"/>
    </row>
    <row r="170" spans="2:7" ht="14.25" customHeight="1" x14ac:dyDescent="0.3">
      <c r="B170" s="9"/>
      <c r="E170" s="9"/>
      <c r="G170" s="11"/>
    </row>
    <row r="171" spans="2:7" ht="14.25" customHeight="1" x14ac:dyDescent="0.3">
      <c r="B171" s="9"/>
      <c r="E171" s="9"/>
      <c r="G171" s="11"/>
    </row>
    <row r="172" spans="2:7" ht="14.25" customHeight="1" x14ac:dyDescent="0.3">
      <c r="B172" s="9"/>
      <c r="E172" s="9"/>
      <c r="G172" s="11"/>
    </row>
    <row r="173" spans="2:7" ht="14.25" customHeight="1" x14ac:dyDescent="0.3">
      <c r="B173" s="9"/>
      <c r="E173" s="9"/>
      <c r="G173" s="11"/>
    </row>
    <row r="174" spans="2:7" ht="14.25" customHeight="1" x14ac:dyDescent="0.3">
      <c r="B174" s="9"/>
      <c r="E174" s="9"/>
      <c r="G174" s="11"/>
    </row>
    <row r="175" spans="2:7" ht="14.25" customHeight="1" x14ac:dyDescent="0.3">
      <c r="B175" s="9"/>
      <c r="E175" s="9"/>
      <c r="G175" s="11"/>
    </row>
    <row r="176" spans="2:7" ht="14.25" customHeight="1" x14ac:dyDescent="0.3">
      <c r="B176" s="9"/>
      <c r="E176" s="9"/>
      <c r="G176" s="11"/>
    </row>
    <row r="177" spans="2:7" ht="14.25" customHeight="1" x14ac:dyDescent="0.3">
      <c r="B177" s="9"/>
      <c r="E177" s="9"/>
      <c r="G177" s="11"/>
    </row>
    <row r="178" spans="2:7" ht="14.25" customHeight="1" x14ac:dyDescent="0.3">
      <c r="B178" s="9"/>
      <c r="E178" s="9"/>
      <c r="G178" s="11"/>
    </row>
    <row r="179" spans="2:7" ht="14.25" customHeight="1" x14ac:dyDescent="0.3">
      <c r="B179" s="9"/>
      <c r="E179" s="9"/>
      <c r="G179" s="11"/>
    </row>
    <row r="180" spans="2:7" ht="14.25" customHeight="1" x14ac:dyDescent="0.3">
      <c r="B180" s="9"/>
      <c r="E180" s="9"/>
      <c r="G180" s="11"/>
    </row>
    <row r="181" spans="2:7" ht="14.25" customHeight="1" x14ac:dyDescent="0.3">
      <c r="B181" s="9"/>
      <c r="E181" s="9"/>
      <c r="G181" s="11"/>
    </row>
    <row r="182" spans="2:7" ht="14.25" customHeight="1" x14ac:dyDescent="0.3">
      <c r="B182" s="9"/>
      <c r="E182" s="9"/>
      <c r="G182" s="11"/>
    </row>
    <row r="183" spans="2:7" ht="14.25" customHeight="1" x14ac:dyDescent="0.3">
      <c r="B183" s="9"/>
      <c r="E183" s="9"/>
      <c r="G183" s="11"/>
    </row>
    <row r="184" spans="2:7" ht="14.25" customHeight="1" x14ac:dyDescent="0.3">
      <c r="B184" s="9"/>
      <c r="E184" s="9"/>
      <c r="G184" s="11"/>
    </row>
    <row r="185" spans="2:7" ht="14.25" customHeight="1" x14ac:dyDescent="0.3">
      <c r="B185" s="9"/>
      <c r="E185" s="9"/>
      <c r="G185" s="11"/>
    </row>
    <row r="186" spans="2:7" ht="14.25" customHeight="1" x14ac:dyDescent="0.3">
      <c r="B186" s="9"/>
      <c r="E186" s="9"/>
      <c r="G186" s="11"/>
    </row>
    <row r="187" spans="2:7" ht="14.25" customHeight="1" x14ac:dyDescent="0.3">
      <c r="B187" s="9"/>
      <c r="E187" s="9"/>
      <c r="G187" s="11"/>
    </row>
    <row r="188" spans="2:7" ht="14.25" customHeight="1" x14ac:dyDescent="0.3">
      <c r="B188" s="9"/>
      <c r="E188" s="9"/>
      <c r="G188" s="11"/>
    </row>
    <row r="189" spans="2:7" ht="14.25" customHeight="1" x14ac:dyDescent="0.3">
      <c r="B189" s="9"/>
      <c r="E189" s="9"/>
      <c r="G189" s="11"/>
    </row>
    <row r="190" spans="2:7" ht="14.25" customHeight="1" x14ac:dyDescent="0.3">
      <c r="B190" s="9"/>
      <c r="E190" s="9"/>
      <c r="G190" s="11"/>
    </row>
    <row r="191" spans="2:7" ht="14.25" customHeight="1" x14ac:dyDescent="0.3">
      <c r="B191" s="9"/>
      <c r="E191" s="9"/>
      <c r="G191" s="11"/>
    </row>
    <row r="192" spans="2:7" ht="14.25" customHeight="1" x14ac:dyDescent="0.3">
      <c r="B192" s="9"/>
      <c r="E192" s="9"/>
      <c r="G192" s="11"/>
    </row>
    <row r="193" spans="2:7" ht="14.25" customHeight="1" x14ac:dyDescent="0.3">
      <c r="B193" s="9"/>
      <c r="E193" s="9"/>
      <c r="G193" s="11"/>
    </row>
    <row r="194" spans="2:7" ht="14.25" customHeight="1" x14ac:dyDescent="0.3">
      <c r="B194" s="9"/>
      <c r="E194" s="9"/>
      <c r="G194" s="11"/>
    </row>
    <row r="195" spans="2:7" ht="14.25" customHeight="1" x14ac:dyDescent="0.3">
      <c r="B195" s="9"/>
      <c r="E195" s="9"/>
      <c r="G195" s="11"/>
    </row>
    <row r="196" spans="2:7" ht="14.25" customHeight="1" x14ac:dyDescent="0.3">
      <c r="B196" s="9"/>
      <c r="E196" s="9"/>
      <c r="G196" s="11"/>
    </row>
    <row r="197" spans="2:7" ht="14.25" customHeight="1" x14ac:dyDescent="0.3">
      <c r="B197" s="9"/>
      <c r="E197" s="9"/>
      <c r="G197" s="11"/>
    </row>
    <row r="198" spans="2:7" ht="14.25" customHeight="1" x14ac:dyDescent="0.3">
      <c r="B198" s="9"/>
      <c r="E198" s="9"/>
      <c r="G198" s="11"/>
    </row>
    <row r="199" spans="2:7" ht="14.25" customHeight="1" x14ac:dyDescent="0.3">
      <c r="B199" s="9"/>
      <c r="E199" s="9"/>
      <c r="G199" s="11"/>
    </row>
    <row r="200" spans="2:7" ht="14.25" customHeight="1" x14ac:dyDescent="0.3">
      <c r="B200" s="9"/>
      <c r="E200" s="9"/>
      <c r="G200" s="11"/>
    </row>
    <row r="201" spans="2:7" ht="14.25" customHeight="1" x14ac:dyDescent="0.3">
      <c r="B201" s="9"/>
      <c r="E201" s="9"/>
      <c r="G201" s="11"/>
    </row>
    <row r="202" spans="2:7" ht="14.25" customHeight="1" x14ac:dyDescent="0.3">
      <c r="B202" s="9"/>
      <c r="E202" s="9"/>
      <c r="G202" s="11"/>
    </row>
    <row r="203" spans="2:7" ht="14.25" customHeight="1" x14ac:dyDescent="0.3">
      <c r="B203" s="9"/>
      <c r="E203" s="9"/>
      <c r="G203" s="11"/>
    </row>
    <row r="204" spans="2:7" ht="14.25" customHeight="1" x14ac:dyDescent="0.3">
      <c r="B204" s="9"/>
      <c r="E204" s="9"/>
      <c r="G204" s="11"/>
    </row>
    <row r="205" spans="2:7" ht="14.25" customHeight="1" x14ac:dyDescent="0.3">
      <c r="B205" s="9"/>
      <c r="E205" s="9"/>
      <c r="G205" s="11"/>
    </row>
    <row r="206" spans="2:7" ht="14.25" customHeight="1" x14ac:dyDescent="0.3">
      <c r="B206" s="9"/>
      <c r="E206" s="9"/>
      <c r="G206" s="11"/>
    </row>
    <row r="207" spans="2:7" ht="14.25" customHeight="1" x14ac:dyDescent="0.3">
      <c r="B207" s="9"/>
      <c r="E207" s="9"/>
      <c r="G207" s="11"/>
    </row>
    <row r="208" spans="2:7" ht="14.25" customHeight="1" x14ac:dyDescent="0.3">
      <c r="B208" s="9"/>
      <c r="E208" s="9"/>
      <c r="G208" s="11"/>
    </row>
    <row r="209" spans="2:7" ht="14.25" customHeight="1" x14ac:dyDescent="0.3">
      <c r="B209" s="9"/>
      <c r="E209" s="9"/>
      <c r="G209" s="11"/>
    </row>
    <row r="210" spans="2:7" ht="14.25" customHeight="1" x14ac:dyDescent="0.3">
      <c r="B210" s="9"/>
      <c r="E210" s="9"/>
      <c r="G210" s="11"/>
    </row>
    <row r="211" spans="2:7" ht="14.25" customHeight="1" x14ac:dyDescent="0.3">
      <c r="B211" s="9"/>
      <c r="E211" s="9"/>
      <c r="G211" s="11"/>
    </row>
    <row r="212" spans="2:7" ht="14.25" customHeight="1" x14ac:dyDescent="0.3">
      <c r="B212" s="9"/>
      <c r="E212" s="9"/>
      <c r="G212" s="11"/>
    </row>
    <row r="213" spans="2:7" ht="14.25" customHeight="1" x14ac:dyDescent="0.3">
      <c r="B213" s="9"/>
      <c r="E213" s="9"/>
      <c r="G213" s="11"/>
    </row>
    <row r="214" spans="2:7" ht="14.25" customHeight="1" x14ac:dyDescent="0.3">
      <c r="B214" s="9"/>
      <c r="E214" s="9"/>
      <c r="G214" s="11"/>
    </row>
    <row r="215" spans="2:7" ht="14.25" customHeight="1" x14ac:dyDescent="0.3">
      <c r="B215" s="9"/>
      <c r="E215" s="9"/>
      <c r="G215" s="11"/>
    </row>
    <row r="216" spans="2:7" ht="14.25" customHeight="1" x14ac:dyDescent="0.3">
      <c r="B216" s="9"/>
      <c r="E216" s="9"/>
      <c r="G216" s="11"/>
    </row>
    <row r="217" spans="2:7" ht="14.25" customHeight="1" x14ac:dyDescent="0.3">
      <c r="B217" s="9"/>
      <c r="E217" s="9"/>
      <c r="G217" s="11"/>
    </row>
    <row r="218" spans="2:7" ht="14.25" customHeight="1" x14ac:dyDescent="0.3">
      <c r="B218" s="9"/>
      <c r="E218" s="9"/>
      <c r="G218" s="11"/>
    </row>
    <row r="219" spans="2:7" ht="14.25" customHeight="1" x14ac:dyDescent="0.3">
      <c r="B219" s="9"/>
      <c r="E219" s="9"/>
      <c r="G219" s="11"/>
    </row>
    <row r="220" spans="2:7" ht="14.25" customHeight="1" x14ac:dyDescent="0.3">
      <c r="B220" s="9"/>
      <c r="E220" s="9"/>
      <c r="G220" s="11"/>
    </row>
    <row r="221" spans="2:7" ht="14.25" customHeight="1" x14ac:dyDescent="0.3">
      <c r="B221" s="9"/>
      <c r="E221" s="9"/>
      <c r="G221" s="11"/>
    </row>
    <row r="222" spans="2:7" ht="14.25" customHeight="1" x14ac:dyDescent="0.3">
      <c r="B222" s="9"/>
      <c r="E222" s="9"/>
      <c r="G222" s="11"/>
    </row>
    <row r="223" spans="2:7" ht="14.25" customHeight="1" x14ac:dyDescent="0.3">
      <c r="B223" s="9"/>
      <c r="E223" s="9"/>
      <c r="G223" s="11"/>
    </row>
    <row r="224" spans="2:7" ht="14.25" customHeight="1" x14ac:dyDescent="0.3">
      <c r="B224" s="9"/>
      <c r="E224" s="9"/>
      <c r="G224" s="11"/>
    </row>
    <row r="225" spans="2:7" ht="14.25" customHeight="1" x14ac:dyDescent="0.3">
      <c r="B225" s="9"/>
      <c r="E225" s="9"/>
      <c r="G225" s="11"/>
    </row>
    <row r="226" spans="2:7" ht="14.25" customHeight="1" x14ac:dyDescent="0.3">
      <c r="B226" s="9"/>
      <c r="E226" s="9"/>
      <c r="G226" s="11"/>
    </row>
    <row r="227" spans="2:7" ht="14.25" customHeight="1" x14ac:dyDescent="0.3">
      <c r="B227" s="9"/>
      <c r="E227" s="9"/>
      <c r="G227" s="11"/>
    </row>
    <row r="228" spans="2:7" ht="14.25" customHeight="1" x14ac:dyDescent="0.3">
      <c r="B228" s="9"/>
      <c r="E228" s="9"/>
      <c r="G228" s="11"/>
    </row>
    <row r="229" spans="2:7" ht="14.25" customHeight="1" x14ac:dyDescent="0.3">
      <c r="B229" s="9"/>
      <c r="E229" s="9"/>
      <c r="G229" s="11"/>
    </row>
    <row r="230" spans="2:7" ht="14.25" customHeight="1" x14ac:dyDescent="0.3">
      <c r="B230" s="9"/>
      <c r="E230" s="9"/>
      <c r="G230" s="11"/>
    </row>
    <row r="231" spans="2:7" ht="14.25" customHeight="1" x14ac:dyDescent="0.3">
      <c r="B231" s="9"/>
      <c r="E231" s="9"/>
      <c r="G231" s="11"/>
    </row>
    <row r="232" spans="2:7" ht="14.25" customHeight="1" x14ac:dyDescent="0.3">
      <c r="B232" s="9"/>
      <c r="E232" s="9"/>
      <c r="G232" s="11"/>
    </row>
    <row r="233" spans="2:7" ht="14.25" customHeight="1" x14ac:dyDescent="0.3">
      <c r="B233" s="9"/>
      <c r="E233" s="9"/>
      <c r="G233" s="11"/>
    </row>
    <row r="234" spans="2:7" ht="14.25" customHeight="1" x14ac:dyDescent="0.3">
      <c r="B234" s="9"/>
      <c r="E234" s="9"/>
      <c r="G234" s="11"/>
    </row>
    <row r="235" spans="2:7" ht="14.25" customHeight="1" x14ac:dyDescent="0.3">
      <c r="B235" s="9"/>
      <c r="E235" s="9"/>
      <c r="G235" s="11"/>
    </row>
    <row r="236" spans="2:7" ht="14.25" customHeight="1" x14ac:dyDescent="0.3">
      <c r="B236" s="9"/>
      <c r="E236" s="9"/>
      <c r="G236" s="11"/>
    </row>
    <row r="237" spans="2:7" ht="14.25" customHeight="1" x14ac:dyDescent="0.3">
      <c r="B237" s="9"/>
      <c r="E237" s="9"/>
      <c r="G237" s="11"/>
    </row>
    <row r="238" spans="2:7" ht="14.25" customHeight="1" x14ac:dyDescent="0.3">
      <c r="B238" s="9"/>
      <c r="E238" s="9"/>
      <c r="G238" s="11"/>
    </row>
    <row r="239" spans="2:7" ht="14.25" customHeight="1" x14ac:dyDescent="0.3">
      <c r="B239" s="9"/>
      <c r="E239" s="9"/>
      <c r="G239" s="11"/>
    </row>
    <row r="240" spans="2:7" ht="14.25" customHeight="1" x14ac:dyDescent="0.3">
      <c r="B240" s="9"/>
      <c r="E240" s="9"/>
      <c r="G240" s="11"/>
    </row>
    <row r="241" spans="2:7" ht="14.25" customHeight="1" x14ac:dyDescent="0.3">
      <c r="B241" s="9"/>
      <c r="E241" s="9"/>
      <c r="G241" s="11"/>
    </row>
    <row r="242" spans="2:7" ht="14.25" customHeight="1" x14ac:dyDescent="0.3">
      <c r="B242" s="9"/>
      <c r="E242" s="9"/>
      <c r="G242" s="11"/>
    </row>
    <row r="243" spans="2:7" ht="14.25" customHeight="1" x14ac:dyDescent="0.3">
      <c r="B243" s="9"/>
      <c r="E243" s="9"/>
      <c r="G243" s="11"/>
    </row>
    <row r="244" spans="2:7" ht="14.25" customHeight="1" x14ac:dyDescent="0.3">
      <c r="B244" s="9"/>
      <c r="E244" s="9"/>
      <c r="G244" s="11"/>
    </row>
    <row r="245" spans="2:7" ht="14.25" customHeight="1" x14ac:dyDescent="0.3">
      <c r="B245" s="9"/>
      <c r="E245" s="9"/>
      <c r="G245" s="11"/>
    </row>
    <row r="246" spans="2:7" ht="14.25" customHeight="1" x14ac:dyDescent="0.3">
      <c r="B246" s="9"/>
      <c r="E246" s="9"/>
      <c r="G246" s="11"/>
    </row>
    <row r="247" spans="2:7" ht="14.25" customHeight="1" x14ac:dyDescent="0.3">
      <c r="B247" s="9"/>
      <c r="E247" s="9"/>
      <c r="G247" s="11"/>
    </row>
    <row r="248" spans="2:7" ht="14.25" customHeight="1" x14ac:dyDescent="0.3">
      <c r="B248" s="9"/>
      <c r="E248" s="9"/>
      <c r="G248" s="11"/>
    </row>
    <row r="249" spans="2:7" ht="14.25" customHeight="1" x14ac:dyDescent="0.3">
      <c r="B249" s="9"/>
      <c r="E249" s="9"/>
      <c r="G249" s="11"/>
    </row>
    <row r="250" spans="2:7" ht="14.25" customHeight="1" x14ac:dyDescent="0.3">
      <c r="B250" s="9"/>
      <c r="E250" s="9"/>
      <c r="G250" s="11"/>
    </row>
    <row r="251" spans="2:7" ht="14.25" customHeight="1" x14ac:dyDescent="0.3">
      <c r="B251" s="9"/>
      <c r="E251" s="9"/>
      <c r="G251" s="11"/>
    </row>
    <row r="252" spans="2:7" ht="14.25" customHeight="1" x14ac:dyDescent="0.3">
      <c r="B252" s="9"/>
      <c r="E252" s="9"/>
      <c r="G252" s="11"/>
    </row>
    <row r="253" spans="2:7" ht="14.25" customHeight="1" x14ac:dyDescent="0.3">
      <c r="B253" s="9"/>
      <c r="E253" s="9"/>
      <c r="G253" s="11"/>
    </row>
    <row r="254" spans="2:7" ht="14.25" customHeight="1" x14ac:dyDescent="0.3">
      <c r="B254" s="9"/>
      <c r="E254" s="9"/>
      <c r="G254" s="11"/>
    </row>
    <row r="255" spans="2:7" ht="14.25" customHeight="1" x14ac:dyDescent="0.3">
      <c r="B255" s="9"/>
      <c r="E255" s="9"/>
      <c r="G255" s="11"/>
    </row>
    <row r="256" spans="2:7" ht="14.25" customHeight="1" x14ac:dyDescent="0.3">
      <c r="B256" s="9"/>
      <c r="E256" s="9"/>
      <c r="G256" s="11"/>
    </row>
    <row r="257" spans="2:7" ht="14.25" customHeight="1" x14ac:dyDescent="0.3">
      <c r="B257" s="9"/>
      <c r="E257" s="9"/>
      <c r="G257" s="11"/>
    </row>
    <row r="258" spans="2:7" ht="14.25" customHeight="1" x14ac:dyDescent="0.3">
      <c r="B258" s="9"/>
      <c r="E258" s="9"/>
      <c r="G258" s="11"/>
    </row>
    <row r="259" spans="2:7" ht="14.25" customHeight="1" x14ac:dyDescent="0.3">
      <c r="B259" s="9"/>
      <c r="E259" s="9"/>
      <c r="G259" s="11"/>
    </row>
    <row r="260" spans="2:7" ht="14.25" customHeight="1" x14ac:dyDescent="0.3">
      <c r="B260" s="9"/>
      <c r="E260" s="9"/>
      <c r="G260" s="11"/>
    </row>
    <row r="261" spans="2:7" ht="14.25" customHeight="1" x14ac:dyDescent="0.3">
      <c r="B261" s="9"/>
      <c r="E261" s="9"/>
      <c r="G261" s="11"/>
    </row>
    <row r="262" spans="2:7" ht="14.25" customHeight="1" x14ac:dyDescent="0.3">
      <c r="B262" s="9"/>
      <c r="E262" s="9"/>
      <c r="G262" s="11"/>
    </row>
    <row r="263" spans="2:7" ht="14.25" customHeight="1" x14ac:dyDescent="0.3">
      <c r="B263" s="9"/>
      <c r="E263" s="9"/>
      <c r="G263" s="11"/>
    </row>
    <row r="264" spans="2:7" ht="14.25" customHeight="1" x14ac:dyDescent="0.3">
      <c r="B264" s="9"/>
      <c r="E264" s="9"/>
      <c r="G264" s="11"/>
    </row>
    <row r="265" spans="2:7" ht="14.25" customHeight="1" x14ac:dyDescent="0.3">
      <c r="B265" s="9"/>
      <c r="E265" s="9"/>
      <c r="G265" s="11"/>
    </row>
    <row r="266" spans="2:7" ht="14.25" customHeight="1" x14ac:dyDescent="0.3">
      <c r="B266" s="9"/>
      <c r="E266" s="9"/>
      <c r="G266" s="11"/>
    </row>
    <row r="267" spans="2:7" ht="14.25" customHeight="1" x14ac:dyDescent="0.3">
      <c r="B267" s="9"/>
      <c r="E267" s="9"/>
      <c r="G267" s="11"/>
    </row>
    <row r="268" spans="2:7" ht="14.25" customHeight="1" x14ac:dyDescent="0.3">
      <c r="B268" s="9"/>
      <c r="E268" s="9"/>
      <c r="G268" s="11"/>
    </row>
    <row r="269" spans="2:7" ht="14.25" customHeight="1" x14ac:dyDescent="0.3">
      <c r="B269" s="9"/>
      <c r="E269" s="9"/>
      <c r="G269" s="11"/>
    </row>
    <row r="270" spans="2:7" ht="14.25" customHeight="1" x14ac:dyDescent="0.3">
      <c r="B270" s="9"/>
      <c r="E270" s="9"/>
      <c r="G270" s="11"/>
    </row>
    <row r="271" spans="2:7" ht="14.25" customHeight="1" x14ac:dyDescent="0.3">
      <c r="B271" s="9"/>
      <c r="E271" s="9"/>
      <c r="G271" s="11"/>
    </row>
    <row r="272" spans="2:7" ht="14.25" customHeight="1" x14ac:dyDescent="0.3">
      <c r="B272" s="9"/>
      <c r="E272" s="9"/>
      <c r="G272" s="11"/>
    </row>
    <row r="273" spans="2:7" ht="14.25" customHeight="1" x14ac:dyDescent="0.3">
      <c r="B273" s="9"/>
      <c r="E273" s="9"/>
      <c r="G273" s="11"/>
    </row>
    <row r="274" spans="2:7" ht="14.25" customHeight="1" x14ac:dyDescent="0.3">
      <c r="B274" s="9"/>
      <c r="E274" s="9"/>
      <c r="G274" s="11"/>
    </row>
    <row r="275" spans="2:7" ht="14.25" customHeight="1" x14ac:dyDescent="0.3">
      <c r="B275" s="9"/>
      <c r="E275" s="9"/>
      <c r="G275" s="11"/>
    </row>
    <row r="276" spans="2:7" ht="14.25" customHeight="1" x14ac:dyDescent="0.3">
      <c r="B276" s="9"/>
      <c r="E276" s="9"/>
      <c r="G276" s="11"/>
    </row>
    <row r="277" spans="2:7" ht="14.25" customHeight="1" x14ac:dyDescent="0.3">
      <c r="B277" s="9"/>
      <c r="E277" s="9"/>
      <c r="G277" s="11"/>
    </row>
    <row r="278" spans="2:7" ht="14.25" customHeight="1" x14ac:dyDescent="0.3">
      <c r="B278" s="9"/>
      <c r="E278" s="9"/>
      <c r="G278" s="11"/>
    </row>
    <row r="279" spans="2:7" ht="14.25" customHeight="1" x14ac:dyDescent="0.3">
      <c r="B279" s="9"/>
      <c r="E279" s="9"/>
      <c r="G279" s="11"/>
    </row>
    <row r="280" spans="2:7" ht="14.25" customHeight="1" x14ac:dyDescent="0.3">
      <c r="B280" s="9"/>
      <c r="E280" s="9"/>
      <c r="G280" s="11"/>
    </row>
    <row r="281" spans="2:7" ht="14.25" customHeight="1" x14ac:dyDescent="0.3">
      <c r="B281" s="9"/>
      <c r="E281" s="9"/>
      <c r="G281" s="11"/>
    </row>
    <row r="282" spans="2:7" ht="14.25" customHeight="1" x14ac:dyDescent="0.3">
      <c r="B282" s="9"/>
      <c r="E282" s="9"/>
      <c r="G282" s="11"/>
    </row>
    <row r="283" spans="2:7" ht="14.25" customHeight="1" x14ac:dyDescent="0.3">
      <c r="B283" s="9"/>
      <c r="E283" s="9"/>
      <c r="G283" s="11"/>
    </row>
    <row r="284" spans="2:7" ht="14.25" customHeight="1" x14ac:dyDescent="0.3">
      <c r="B284" s="9"/>
      <c r="E284" s="9"/>
      <c r="G284" s="11"/>
    </row>
    <row r="285" spans="2:7" ht="14.25" customHeight="1" x14ac:dyDescent="0.3">
      <c r="B285" s="9"/>
      <c r="E285" s="9"/>
      <c r="G285" s="11"/>
    </row>
    <row r="286" spans="2:7" ht="14.25" customHeight="1" x14ac:dyDescent="0.3">
      <c r="B286" s="9"/>
      <c r="E286" s="9"/>
      <c r="G286" s="11"/>
    </row>
    <row r="287" spans="2:7" ht="14.25" customHeight="1" x14ac:dyDescent="0.3">
      <c r="B287" s="9"/>
      <c r="E287" s="9"/>
      <c r="G287" s="11"/>
    </row>
    <row r="288" spans="2:7" ht="14.25" customHeight="1" x14ac:dyDescent="0.3">
      <c r="B288" s="9"/>
      <c r="E288" s="9"/>
      <c r="G288" s="11"/>
    </row>
    <row r="289" spans="2:7" ht="14.25" customHeight="1" x14ac:dyDescent="0.3">
      <c r="B289" s="9"/>
      <c r="E289" s="9"/>
      <c r="G289" s="11"/>
    </row>
    <row r="290" spans="2:7" ht="14.25" customHeight="1" x14ac:dyDescent="0.3">
      <c r="B290" s="9"/>
      <c r="E290" s="9"/>
      <c r="G290" s="11"/>
    </row>
    <row r="291" spans="2:7" ht="14.25" customHeight="1" x14ac:dyDescent="0.3">
      <c r="B291" s="9"/>
      <c r="E291" s="9"/>
      <c r="G291" s="11"/>
    </row>
    <row r="292" spans="2:7" ht="14.25" customHeight="1" x14ac:dyDescent="0.3">
      <c r="B292" s="9"/>
      <c r="E292" s="9"/>
      <c r="G292" s="11"/>
    </row>
    <row r="293" spans="2:7" ht="14.25" customHeight="1" x14ac:dyDescent="0.3">
      <c r="B293" s="9"/>
      <c r="E293" s="9"/>
      <c r="G293" s="11"/>
    </row>
    <row r="294" spans="2:7" ht="14.25" customHeight="1" x14ac:dyDescent="0.3">
      <c r="B294" s="9"/>
      <c r="E294" s="9"/>
      <c r="G294" s="11"/>
    </row>
    <row r="295" spans="2:7" ht="14.25" customHeight="1" x14ac:dyDescent="0.3">
      <c r="B295" s="9"/>
      <c r="E295" s="9"/>
      <c r="G295" s="11"/>
    </row>
    <row r="296" spans="2:7" ht="14.25" customHeight="1" x14ac:dyDescent="0.3">
      <c r="B296" s="9"/>
      <c r="E296" s="9"/>
      <c r="G296" s="11"/>
    </row>
    <row r="297" spans="2:7" ht="14.25" customHeight="1" x14ac:dyDescent="0.3">
      <c r="B297" s="9"/>
      <c r="E297" s="9"/>
      <c r="G297" s="11"/>
    </row>
    <row r="298" spans="2:7" ht="14.25" customHeight="1" x14ac:dyDescent="0.3">
      <c r="B298" s="9"/>
      <c r="E298" s="9"/>
      <c r="G298" s="11"/>
    </row>
    <row r="299" spans="2:7" ht="14.25" customHeight="1" x14ac:dyDescent="0.3">
      <c r="B299" s="9"/>
      <c r="E299" s="9"/>
      <c r="G299" s="11"/>
    </row>
    <row r="300" spans="2:7" ht="14.25" customHeight="1" x14ac:dyDescent="0.3">
      <c r="B300" s="9"/>
      <c r="E300" s="9"/>
      <c r="G300" s="11"/>
    </row>
    <row r="301" spans="2:7" ht="14.25" customHeight="1" x14ac:dyDescent="0.3">
      <c r="B301" s="9"/>
      <c r="E301" s="9"/>
      <c r="G301" s="11"/>
    </row>
    <row r="302" spans="2:7" ht="14.25" customHeight="1" x14ac:dyDescent="0.3">
      <c r="B302" s="9"/>
      <c r="E302" s="9"/>
      <c r="G302" s="11"/>
    </row>
    <row r="303" spans="2:7" ht="14.25" customHeight="1" x14ac:dyDescent="0.3">
      <c r="B303" s="9"/>
      <c r="E303" s="9"/>
      <c r="G303" s="11"/>
    </row>
    <row r="304" spans="2:7" ht="14.25" customHeight="1" x14ac:dyDescent="0.3">
      <c r="B304" s="9"/>
      <c r="E304" s="9"/>
      <c r="G304" s="11"/>
    </row>
    <row r="305" spans="2:7" ht="14.25" customHeight="1" x14ac:dyDescent="0.3">
      <c r="B305" s="9"/>
      <c r="E305" s="9"/>
      <c r="G305" s="11"/>
    </row>
    <row r="306" spans="2:7" ht="14.25" customHeight="1" x14ac:dyDescent="0.3">
      <c r="B306" s="9"/>
      <c r="E306" s="9"/>
      <c r="G306" s="11"/>
    </row>
    <row r="307" spans="2:7" ht="14.25" customHeight="1" x14ac:dyDescent="0.3">
      <c r="B307" s="9"/>
      <c r="E307" s="9"/>
      <c r="G307" s="11"/>
    </row>
    <row r="308" spans="2:7" ht="14.25" customHeight="1" x14ac:dyDescent="0.3">
      <c r="B308" s="9"/>
      <c r="E308" s="9"/>
      <c r="G308" s="11"/>
    </row>
    <row r="309" spans="2:7" ht="14.25" customHeight="1" x14ac:dyDescent="0.3">
      <c r="B309" s="9"/>
      <c r="E309" s="9"/>
      <c r="G309" s="11"/>
    </row>
    <row r="310" spans="2:7" ht="14.25" customHeight="1" x14ac:dyDescent="0.3">
      <c r="B310" s="9"/>
      <c r="E310" s="9"/>
      <c r="G310" s="11"/>
    </row>
    <row r="311" spans="2:7" ht="14.25" customHeight="1" x14ac:dyDescent="0.3">
      <c r="B311" s="9"/>
      <c r="E311" s="9"/>
      <c r="G311" s="11"/>
    </row>
    <row r="312" spans="2:7" ht="14.25" customHeight="1" x14ac:dyDescent="0.3">
      <c r="B312" s="9"/>
      <c r="E312" s="9"/>
      <c r="G312" s="11"/>
    </row>
    <row r="313" spans="2:7" ht="14.25" customHeight="1" x14ac:dyDescent="0.3">
      <c r="B313" s="9"/>
      <c r="E313" s="9"/>
      <c r="G313" s="11"/>
    </row>
    <row r="314" spans="2:7" ht="14.25" customHeight="1" x14ac:dyDescent="0.3">
      <c r="B314" s="9"/>
      <c r="E314" s="9"/>
      <c r="G314" s="11"/>
    </row>
    <row r="315" spans="2:7" ht="14.25" customHeight="1" x14ac:dyDescent="0.3">
      <c r="B315" s="9"/>
      <c r="E315" s="9"/>
      <c r="G315" s="11"/>
    </row>
    <row r="316" spans="2:7" ht="14.25" customHeight="1" x14ac:dyDescent="0.3">
      <c r="B316" s="9"/>
      <c r="E316" s="9"/>
      <c r="G316" s="11"/>
    </row>
    <row r="317" spans="2:7" ht="14.25" customHeight="1" x14ac:dyDescent="0.3">
      <c r="B317" s="9"/>
      <c r="E317" s="9"/>
      <c r="G317" s="11"/>
    </row>
    <row r="318" spans="2:7" ht="14.25" customHeight="1" x14ac:dyDescent="0.3">
      <c r="B318" s="9"/>
      <c r="E318" s="9"/>
      <c r="G318" s="11"/>
    </row>
    <row r="319" spans="2:7" ht="14.25" customHeight="1" x14ac:dyDescent="0.3">
      <c r="B319" s="9"/>
      <c r="E319" s="9"/>
      <c r="G319" s="11"/>
    </row>
    <row r="320" spans="2:7" ht="14.25" customHeight="1" x14ac:dyDescent="0.3">
      <c r="B320" s="9"/>
      <c r="E320" s="9"/>
      <c r="G320" s="11"/>
    </row>
    <row r="321" spans="2:7" ht="14.25" customHeight="1" x14ac:dyDescent="0.3">
      <c r="B321" s="9"/>
      <c r="E321" s="9"/>
      <c r="G321" s="11"/>
    </row>
    <row r="322" spans="2:7" ht="14.25" customHeight="1" x14ac:dyDescent="0.3">
      <c r="B322" s="9"/>
      <c r="E322" s="9"/>
      <c r="G322" s="11"/>
    </row>
    <row r="323" spans="2:7" ht="14.25" customHeight="1" x14ac:dyDescent="0.3">
      <c r="B323" s="9"/>
      <c r="E323" s="9"/>
      <c r="G323" s="11"/>
    </row>
    <row r="324" spans="2:7" ht="14.25" customHeight="1" x14ac:dyDescent="0.3">
      <c r="B324" s="9"/>
      <c r="E324" s="9"/>
      <c r="G324" s="11"/>
    </row>
    <row r="325" spans="2:7" ht="14.25" customHeight="1" x14ac:dyDescent="0.3">
      <c r="B325" s="9"/>
      <c r="E325" s="9"/>
      <c r="G325" s="11"/>
    </row>
    <row r="326" spans="2:7" ht="14.25" customHeight="1" x14ac:dyDescent="0.3">
      <c r="B326" s="9"/>
      <c r="E326" s="9"/>
      <c r="G326" s="11"/>
    </row>
    <row r="327" spans="2:7" ht="14.25" customHeight="1" x14ac:dyDescent="0.3">
      <c r="B327" s="9"/>
      <c r="E327" s="9"/>
      <c r="G327" s="11"/>
    </row>
    <row r="328" spans="2:7" ht="14.25" customHeight="1" x14ac:dyDescent="0.3">
      <c r="B328" s="9"/>
      <c r="E328" s="9"/>
      <c r="G328" s="11"/>
    </row>
    <row r="329" spans="2:7" ht="14.25" customHeight="1" x14ac:dyDescent="0.3">
      <c r="B329" s="9"/>
      <c r="E329" s="9"/>
      <c r="G329" s="11"/>
    </row>
    <row r="330" spans="2:7" ht="14.25" customHeight="1" x14ac:dyDescent="0.3">
      <c r="B330" s="9"/>
      <c r="E330" s="9"/>
      <c r="G330" s="11"/>
    </row>
    <row r="331" spans="2:7" ht="14.25" customHeight="1" x14ac:dyDescent="0.3">
      <c r="B331" s="9"/>
      <c r="E331" s="9"/>
      <c r="G331" s="11"/>
    </row>
    <row r="332" spans="2:7" ht="14.25" customHeight="1" x14ac:dyDescent="0.3">
      <c r="B332" s="9"/>
      <c r="E332" s="9"/>
      <c r="G332" s="11"/>
    </row>
    <row r="333" spans="2:7" ht="14.25" customHeight="1" x14ac:dyDescent="0.3">
      <c r="B333" s="9"/>
      <c r="E333" s="9"/>
      <c r="G333" s="11"/>
    </row>
    <row r="334" spans="2:7" ht="14.25" customHeight="1" x14ac:dyDescent="0.3">
      <c r="B334" s="9"/>
      <c r="E334" s="9"/>
      <c r="G334" s="11"/>
    </row>
    <row r="335" spans="2:7" ht="14.25" customHeight="1" x14ac:dyDescent="0.3">
      <c r="B335" s="9"/>
      <c r="E335" s="9"/>
      <c r="G335" s="11"/>
    </row>
    <row r="336" spans="2:7" ht="14.25" customHeight="1" x14ac:dyDescent="0.3">
      <c r="B336" s="9"/>
      <c r="E336" s="9"/>
      <c r="G336" s="11"/>
    </row>
    <row r="337" spans="2:7" ht="14.25" customHeight="1" x14ac:dyDescent="0.3">
      <c r="B337" s="9"/>
      <c r="E337" s="9"/>
      <c r="G337" s="11"/>
    </row>
    <row r="338" spans="2:7" ht="14.25" customHeight="1" x14ac:dyDescent="0.3">
      <c r="B338" s="9"/>
      <c r="E338" s="9"/>
      <c r="G338" s="11"/>
    </row>
    <row r="339" spans="2:7" ht="14.25" customHeight="1" x14ac:dyDescent="0.3">
      <c r="B339" s="9"/>
      <c r="E339" s="9"/>
      <c r="G339" s="11"/>
    </row>
    <row r="340" spans="2:7" ht="14.25" customHeight="1" x14ac:dyDescent="0.3">
      <c r="B340" s="9"/>
      <c r="E340" s="9"/>
      <c r="G340" s="11"/>
    </row>
    <row r="341" spans="2:7" ht="14.25" customHeight="1" x14ac:dyDescent="0.3">
      <c r="B341" s="9"/>
      <c r="E341" s="9"/>
      <c r="G341" s="11"/>
    </row>
    <row r="342" spans="2:7" ht="14.25" customHeight="1" x14ac:dyDescent="0.3">
      <c r="B342" s="9"/>
      <c r="E342" s="9"/>
      <c r="G342" s="11"/>
    </row>
    <row r="343" spans="2:7" ht="14.25" customHeight="1" x14ac:dyDescent="0.3">
      <c r="B343" s="9"/>
      <c r="E343" s="9"/>
      <c r="G343" s="11"/>
    </row>
    <row r="344" spans="2:7" ht="14.25" customHeight="1" x14ac:dyDescent="0.3">
      <c r="B344" s="9"/>
      <c r="E344" s="9"/>
      <c r="G344" s="11"/>
    </row>
    <row r="345" spans="2:7" ht="14.25" customHeight="1" x14ac:dyDescent="0.3">
      <c r="B345" s="9"/>
      <c r="E345" s="9"/>
      <c r="G345" s="11"/>
    </row>
    <row r="346" spans="2:7" ht="14.25" customHeight="1" x14ac:dyDescent="0.3">
      <c r="B346" s="9"/>
      <c r="E346" s="9"/>
      <c r="G346" s="11"/>
    </row>
    <row r="347" spans="2:7" ht="14.25" customHeight="1" x14ac:dyDescent="0.3">
      <c r="B347" s="9"/>
      <c r="E347" s="9"/>
      <c r="G347" s="11"/>
    </row>
    <row r="348" spans="2:7" ht="14.25" customHeight="1" x14ac:dyDescent="0.3">
      <c r="B348" s="9"/>
      <c r="E348" s="9"/>
      <c r="G348" s="11"/>
    </row>
    <row r="349" spans="2:7" ht="14.25" customHeight="1" x14ac:dyDescent="0.3">
      <c r="B349" s="9"/>
      <c r="E349" s="9"/>
      <c r="G349" s="11"/>
    </row>
    <row r="350" spans="2:7" ht="14.25" customHeight="1" x14ac:dyDescent="0.3">
      <c r="B350" s="9"/>
      <c r="E350" s="9"/>
      <c r="G350" s="11"/>
    </row>
    <row r="351" spans="2:7" ht="14.25" customHeight="1" x14ac:dyDescent="0.3">
      <c r="B351" s="9"/>
      <c r="E351" s="9"/>
      <c r="G351" s="11"/>
    </row>
    <row r="352" spans="2:7" ht="14.25" customHeight="1" x14ac:dyDescent="0.3">
      <c r="B352" s="9"/>
      <c r="E352" s="9"/>
      <c r="G352" s="11"/>
    </row>
    <row r="353" spans="2:7" ht="14.25" customHeight="1" x14ac:dyDescent="0.3">
      <c r="B353" s="9"/>
      <c r="E353" s="9"/>
      <c r="G353" s="11"/>
    </row>
    <row r="354" spans="2:7" ht="14.25" customHeight="1" x14ac:dyDescent="0.3">
      <c r="B354" s="9"/>
      <c r="E354" s="9"/>
      <c r="G354" s="11"/>
    </row>
    <row r="355" spans="2:7" ht="14.25" customHeight="1" x14ac:dyDescent="0.3">
      <c r="B355" s="9"/>
      <c r="E355" s="9"/>
      <c r="G355" s="11"/>
    </row>
    <row r="356" spans="2:7" ht="14.25" customHeight="1" x14ac:dyDescent="0.3">
      <c r="B356" s="9"/>
      <c r="E356" s="9"/>
      <c r="G356" s="11"/>
    </row>
    <row r="357" spans="2:7" ht="14.25" customHeight="1" x14ac:dyDescent="0.3">
      <c r="B357" s="9"/>
      <c r="E357" s="9"/>
      <c r="G357" s="11"/>
    </row>
    <row r="358" spans="2:7" ht="14.25" customHeight="1" x14ac:dyDescent="0.3">
      <c r="B358" s="9"/>
      <c r="E358" s="9"/>
      <c r="G358" s="11"/>
    </row>
    <row r="359" spans="2:7" ht="14.25" customHeight="1" x14ac:dyDescent="0.3">
      <c r="B359" s="9"/>
      <c r="E359" s="9"/>
      <c r="G359" s="11"/>
    </row>
    <row r="360" spans="2:7" ht="14.25" customHeight="1" x14ac:dyDescent="0.3">
      <c r="B360" s="9"/>
      <c r="E360" s="9"/>
      <c r="G360" s="11"/>
    </row>
    <row r="361" spans="2:7" ht="14.25" customHeight="1" x14ac:dyDescent="0.3">
      <c r="B361" s="9"/>
      <c r="E361" s="9"/>
      <c r="G361" s="11"/>
    </row>
    <row r="362" spans="2:7" ht="14.25" customHeight="1" x14ac:dyDescent="0.3">
      <c r="B362" s="9"/>
      <c r="E362" s="9"/>
      <c r="G362" s="11"/>
    </row>
    <row r="363" spans="2:7" ht="14.25" customHeight="1" x14ac:dyDescent="0.3">
      <c r="B363" s="9"/>
      <c r="E363" s="9"/>
      <c r="G363" s="11"/>
    </row>
    <row r="364" spans="2:7" ht="14.25" customHeight="1" x14ac:dyDescent="0.3">
      <c r="B364" s="9"/>
      <c r="E364" s="9"/>
      <c r="G364" s="11"/>
    </row>
    <row r="365" spans="2:7" ht="14.25" customHeight="1" x14ac:dyDescent="0.3">
      <c r="B365" s="9"/>
      <c r="E365" s="9"/>
      <c r="G365" s="11"/>
    </row>
    <row r="366" spans="2:7" ht="14.25" customHeight="1" x14ac:dyDescent="0.3">
      <c r="B366" s="9"/>
      <c r="E366" s="9"/>
      <c r="G366" s="11"/>
    </row>
    <row r="367" spans="2:7" ht="14.25" customHeight="1" x14ac:dyDescent="0.3">
      <c r="B367" s="9"/>
      <c r="E367" s="9"/>
      <c r="G367" s="11"/>
    </row>
    <row r="368" spans="2:7" ht="14.25" customHeight="1" x14ac:dyDescent="0.3">
      <c r="B368" s="9"/>
      <c r="E368" s="9"/>
      <c r="G368" s="11"/>
    </row>
    <row r="369" spans="2:7" ht="14.25" customHeight="1" x14ac:dyDescent="0.3">
      <c r="B369" s="9"/>
      <c r="E369" s="9"/>
      <c r="G369" s="11"/>
    </row>
    <row r="370" spans="2:7" ht="14.25" customHeight="1" x14ac:dyDescent="0.3">
      <c r="B370" s="9"/>
      <c r="E370" s="9"/>
      <c r="G370" s="11"/>
    </row>
    <row r="371" spans="2:7" ht="14.25" customHeight="1" x14ac:dyDescent="0.3">
      <c r="B371" s="9"/>
      <c r="E371" s="9"/>
      <c r="G371" s="11"/>
    </row>
    <row r="372" spans="2:7" ht="14.25" customHeight="1" x14ac:dyDescent="0.3">
      <c r="B372" s="9"/>
      <c r="E372" s="9"/>
      <c r="G372" s="11"/>
    </row>
    <row r="373" spans="2:7" ht="14.25" customHeight="1" x14ac:dyDescent="0.3">
      <c r="B373" s="9"/>
      <c r="E373" s="9"/>
      <c r="G373" s="11"/>
    </row>
    <row r="374" spans="2:7" ht="14.25" customHeight="1" x14ac:dyDescent="0.3">
      <c r="B374" s="9"/>
      <c r="E374" s="9"/>
      <c r="G374" s="11"/>
    </row>
    <row r="375" spans="2:7" ht="14.25" customHeight="1" x14ac:dyDescent="0.3">
      <c r="B375" s="9"/>
      <c r="E375" s="9"/>
      <c r="G375" s="11"/>
    </row>
    <row r="376" spans="2:7" ht="14.25" customHeight="1" x14ac:dyDescent="0.3">
      <c r="B376" s="9"/>
      <c r="E376" s="9"/>
      <c r="G376" s="11"/>
    </row>
    <row r="377" spans="2:7" ht="14.25" customHeight="1" x14ac:dyDescent="0.3">
      <c r="B377" s="9"/>
      <c r="E377" s="9"/>
      <c r="G377" s="11"/>
    </row>
    <row r="378" spans="2:7" ht="14.25" customHeight="1" x14ac:dyDescent="0.3">
      <c r="B378" s="9"/>
      <c r="E378" s="9"/>
      <c r="G378" s="11"/>
    </row>
    <row r="379" spans="2:7" ht="14.25" customHeight="1" x14ac:dyDescent="0.3">
      <c r="B379" s="9"/>
      <c r="E379" s="9"/>
      <c r="G379" s="11"/>
    </row>
    <row r="380" spans="2:7" ht="14.25" customHeight="1" x14ac:dyDescent="0.3">
      <c r="B380" s="9"/>
      <c r="E380" s="9"/>
      <c r="G380" s="11"/>
    </row>
    <row r="381" spans="2:7" ht="14.25" customHeight="1" x14ac:dyDescent="0.3">
      <c r="B381" s="9"/>
      <c r="E381" s="9"/>
      <c r="G381" s="11"/>
    </row>
    <row r="382" spans="2:7" ht="14.25" customHeight="1" x14ac:dyDescent="0.3">
      <c r="B382" s="9"/>
      <c r="E382" s="9"/>
      <c r="G382" s="11"/>
    </row>
    <row r="383" spans="2:7" ht="14.25" customHeight="1" x14ac:dyDescent="0.3">
      <c r="B383" s="9"/>
      <c r="E383" s="9"/>
      <c r="G383" s="11"/>
    </row>
    <row r="384" spans="2:7" ht="14.25" customHeight="1" x14ac:dyDescent="0.3">
      <c r="B384" s="9"/>
      <c r="E384" s="9"/>
      <c r="G384" s="11"/>
    </row>
    <row r="385" spans="2:7" ht="14.25" customHeight="1" x14ac:dyDescent="0.3">
      <c r="B385" s="9"/>
      <c r="E385" s="9"/>
      <c r="G385" s="11"/>
    </row>
    <row r="386" spans="2:7" ht="14.25" customHeight="1" x14ac:dyDescent="0.3">
      <c r="B386" s="9"/>
      <c r="E386" s="9"/>
      <c r="G386" s="11"/>
    </row>
    <row r="387" spans="2:7" ht="14.25" customHeight="1" x14ac:dyDescent="0.3">
      <c r="B387" s="9"/>
      <c r="E387" s="9"/>
      <c r="G387" s="11"/>
    </row>
    <row r="388" spans="2:7" ht="14.25" customHeight="1" x14ac:dyDescent="0.3">
      <c r="B388" s="9"/>
      <c r="E388" s="9"/>
      <c r="G388" s="11"/>
    </row>
    <row r="389" spans="2:7" ht="14.25" customHeight="1" x14ac:dyDescent="0.3">
      <c r="B389" s="9"/>
      <c r="E389" s="9"/>
      <c r="G389" s="11"/>
    </row>
    <row r="390" spans="2:7" ht="14.25" customHeight="1" x14ac:dyDescent="0.3">
      <c r="B390" s="9"/>
      <c r="E390" s="9"/>
      <c r="G390" s="11"/>
    </row>
    <row r="391" spans="2:7" ht="14.25" customHeight="1" x14ac:dyDescent="0.3">
      <c r="B391" s="9"/>
      <c r="E391" s="9"/>
      <c r="G391" s="11"/>
    </row>
    <row r="392" spans="2:7" ht="14.25" customHeight="1" x14ac:dyDescent="0.3">
      <c r="B392" s="9"/>
      <c r="E392" s="9"/>
      <c r="G392" s="11"/>
    </row>
    <row r="393" spans="2:7" ht="14.25" customHeight="1" x14ac:dyDescent="0.3">
      <c r="B393" s="9"/>
      <c r="E393" s="9"/>
      <c r="G393" s="11"/>
    </row>
    <row r="394" spans="2:7" ht="14.25" customHeight="1" x14ac:dyDescent="0.3">
      <c r="B394" s="9"/>
      <c r="E394" s="9"/>
      <c r="G394" s="11"/>
    </row>
    <row r="395" spans="2:7" ht="14.25" customHeight="1" x14ac:dyDescent="0.3">
      <c r="B395" s="9"/>
      <c r="E395" s="9"/>
      <c r="G395" s="11"/>
    </row>
    <row r="396" spans="2:7" ht="14.25" customHeight="1" x14ac:dyDescent="0.3">
      <c r="B396" s="9"/>
      <c r="E396" s="9"/>
      <c r="G396" s="11"/>
    </row>
    <row r="397" spans="2:7" ht="14.25" customHeight="1" x14ac:dyDescent="0.3">
      <c r="B397" s="9"/>
      <c r="E397" s="9"/>
      <c r="G397" s="11"/>
    </row>
    <row r="398" spans="2:7" ht="14.25" customHeight="1" x14ac:dyDescent="0.3">
      <c r="B398" s="9"/>
      <c r="E398" s="9"/>
      <c r="G398" s="11"/>
    </row>
    <row r="399" spans="2:7" ht="14.25" customHeight="1" x14ac:dyDescent="0.3">
      <c r="B399" s="9"/>
      <c r="E399" s="9"/>
      <c r="G399" s="11"/>
    </row>
    <row r="400" spans="2:7" ht="14.25" customHeight="1" x14ac:dyDescent="0.3">
      <c r="B400" s="9"/>
      <c r="E400" s="9"/>
      <c r="G400" s="11"/>
    </row>
    <row r="401" spans="2:7" ht="14.25" customHeight="1" x14ac:dyDescent="0.3">
      <c r="B401" s="9"/>
      <c r="E401" s="9"/>
      <c r="G401" s="11"/>
    </row>
    <row r="402" spans="2:7" ht="14.25" customHeight="1" x14ac:dyDescent="0.3">
      <c r="B402" s="9"/>
      <c r="E402" s="9"/>
      <c r="G402" s="11"/>
    </row>
    <row r="403" spans="2:7" ht="14.25" customHeight="1" x14ac:dyDescent="0.3">
      <c r="B403" s="9"/>
      <c r="E403" s="9"/>
      <c r="G403" s="11"/>
    </row>
    <row r="404" spans="2:7" ht="14.25" customHeight="1" x14ac:dyDescent="0.3">
      <c r="B404" s="9"/>
      <c r="E404" s="9"/>
      <c r="G404" s="11"/>
    </row>
    <row r="405" spans="2:7" ht="14.25" customHeight="1" x14ac:dyDescent="0.3">
      <c r="B405" s="9"/>
      <c r="E405" s="9"/>
      <c r="G405" s="11"/>
    </row>
    <row r="406" spans="2:7" ht="14.25" customHeight="1" x14ac:dyDescent="0.3">
      <c r="B406" s="9"/>
      <c r="E406" s="9"/>
      <c r="G406" s="11"/>
    </row>
    <row r="407" spans="2:7" ht="14.25" customHeight="1" x14ac:dyDescent="0.3">
      <c r="B407" s="9"/>
      <c r="E407" s="9"/>
      <c r="G407" s="11"/>
    </row>
    <row r="408" spans="2:7" ht="14.25" customHeight="1" x14ac:dyDescent="0.3">
      <c r="B408" s="9"/>
      <c r="E408" s="9"/>
      <c r="G408" s="11"/>
    </row>
    <row r="409" spans="2:7" ht="14.25" customHeight="1" x14ac:dyDescent="0.3">
      <c r="B409" s="9"/>
      <c r="E409" s="9"/>
      <c r="G409" s="11"/>
    </row>
    <row r="410" spans="2:7" ht="14.25" customHeight="1" x14ac:dyDescent="0.3">
      <c r="B410" s="9"/>
      <c r="E410" s="9"/>
      <c r="G410" s="11"/>
    </row>
    <row r="411" spans="2:7" ht="14.25" customHeight="1" x14ac:dyDescent="0.3">
      <c r="B411" s="9"/>
      <c r="E411" s="9"/>
      <c r="G411" s="11"/>
    </row>
    <row r="412" spans="2:7" ht="14.25" customHeight="1" x14ac:dyDescent="0.3">
      <c r="B412" s="9"/>
      <c r="E412" s="9"/>
      <c r="G412" s="11"/>
    </row>
    <row r="413" spans="2:7" ht="14.25" customHeight="1" x14ac:dyDescent="0.3">
      <c r="B413" s="9"/>
      <c r="E413" s="9"/>
      <c r="G413" s="11"/>
    </row>
    <row r="414" spans="2:7" ht="14.25" customHeight="1" x14ac:dyDescent="0.3">
      <c r="B414" s="9"/>
      <c r="E414" s="9"/>
      <c r="G414" s="11"/>
    </row>
    <row r="415" spans="2:7" ht="14.25" customHeight="1" x14ac:dyDescent="0.3">
      <c r="B415" s="9"/>
      <c r="E415" s="9"/>
      <c r="G415" s="11"/>
    </row>
    <row r="416" spans="2:7" ht="14.25" customHeight="1" x14ac:dyDescent="0.3">
      <c r="B416" s="9"/>
      <c r="E416" s="9"/>
      <c r="G416" s="11"/>
    </row>
    <row r="417" spans="2:7" ht="14.25" customHeight="1" x14ac:dyDescent="0.3">
      <c r="B417" s="9"/>
      <c r="E417" s="9"/>
      <c r="G417" s="11"/>
    </row>
    <row r="418" spans="2:7" ht="14.25" customHeight="1" x14ac:dyDescent="0.3">
      <c r="B418" s="9"/>
      <c r="E418" s="9"/>
      <c r="G418" s="11"/>
    </row>
    <row r="419" spans="2:7" ht="14.25" customHeight="1" x14ac:dyDescent="0.3">
      <c r="B419" s="9"/>
      <c r="E419" s="9"/>
      <c r="G419" s="11"/>
    </row>
    <row r="420" spans="2:7" ht="14.25" customHeight="1" x14ac:dyDescent="0.3">
      <c r="B420" s="9"/>
      <c r="E420" s="9"/>
      <c r="G420" s="11"/>
    </row>
    <row r="421" spans="2:7" ht="14.25" customHeight="1" x14ac:dyDescent="0.3">
      <c r="B421" s="9"/>
      <c r="E421" s="9"/>
      <c r="G421" s="11"/>
    </row>
    <row r="422" spans="2:7" ht="14.25" customHeight="1" x14ac:dyDescent="0.3">
      <c r="B422" s="9"/>
      <c r="E422" s="9"/>
      <c r="G422" s="11"/>
    </row>
    <row r="423" spans="2:7" ht="14.25" customHeight="1" x14ac:dyDescent="0.3">
      <c r="B423" s="9"/>
      <c r="E423" s="9"/>
      <c r="G423" s="11"/>
    </row>
    <row r="424" spans="2:7" ht="14.25" customHeight="1" x14ac:dyDescent="0.3">
      <c r="B424" s="9"/>
      <c r="E424" s="9"/>
      <c r="G424" s="11"/>
    </row>
    <row r="425" spans="2:7" ht="14.25" customHeight="1" x14ac:dyDescent="0.3">
      <c r="B425" s="9"/>
      <c r="E425" s="9"/>
      <c r="G425" s="11"/>
    </row>
    <row r="426" spans="2:7" ht="14.25" customHeight="1" x14ac:dyDescent="0.3">
      <c r="B426" s="9"/>
      <c r="E426" s="9"/>
      <c r="G426" s="11"/>
    </row>
    <row r="427" spans="2:7" ht="14.25" customHeight="1" x14ac:dyDescent="0.3">
      <c r="B427" s="9"/>
      <c r="E427" s="9"/>
      <c r="G427" s="11"/>
    </row>
    <row r="428" spans="2:7" ht="14.25" customHeight="1" x14ac:dyDescent="0.3">
      <c r="B428" s="9"/>
      <c r="E428" s="9"/>
      <c r="G428" s="11"/>
    </row>
    <row r="429" spans="2:7" ht="14.25" customHeight="1" x14ac:dyDescent="0.3">
      <c r="B429" s="9"/>
      <c r="E429" s="9"/>
      <c r="G429" s="11"/>
    </row>
    <row r="430" spans="2:7" ht="14.25" customHeight="1" x14ac:dyDescent="0.3">
      <c r="B430" s="9"/>
      <c r="E430" s="9"/>
      <c r="G430" s="11"/>
    </row>
    <row r="431" spans="2:7" ht="14.25" customHeight="1" x14ac:dyDescent="0.3">
      <c r="B431" s="9"/>
      <c r="E431" s="9"/>
      <c r="G431" s="11"/>
    </row>
    <row r="432" spans="2:7" ht="14.25" customHeight="1" x14ac:dyDescent="0.3">
      <c r="B432" s="9"/>
      <c r="E432" s="9"/>
      <c r="G432" s="11"/>
    </row>
    <row r="433" spans="2:7" ht="14.25" customHeight="1" x14ac:dyDescent="0.3">
      <c r="B433" s="9"/>
      <c r="E433" s="9"/>
      <c r="G433" s="11"/>
    </row>
    <row r="434" spans="2:7" ht="14.25" customHeight="1" x14ac:dyDescent="0.3">
      <c r="B434" s="9"/>
      <c r="E434" s="9"/>
      <c r="G434" s="11"/>
    </row>
    <row r="435" spans="2:7" ht="14.25" customHeight="1" x14ac:dyDescent="0.3">
      <c r="B435" s="9"/>
      <c r="E435" s="9"/>
      <c r="G435" s="11"/>
    </row>
    <row r="436" spans="2:7" ht="14.25" customHeight="1" x14ac:dyDescent="0.3">
      <c r="B436" s="9"/>
      <c r="E436" s="9"/>
      <c r="G436" s="11"/>
    </row>
    <row r="437" spans="2:7" ht="14.25" customHeight="1" x14ac:dyDescent="0.3">
      <c r="B437" s="9"/>
      <c r="E437" s="9"/>
      <c r="G437" s="11"/>
    </row>
    <row r="438" spans="2:7" ht="14.25" customHeight="1" x14ac:dyDescent="0.3">
      <c r="B438" s="9"/>
      <c r="E438" s="9"/>
      <c r="G438" s="11"/>
    </row>
    <row r="439" spans="2:7" ht="14.25" customHeight="1" x14ac:dyDescent="0.3">
      <c r="B439" s="9"/>
      <c r="E439" s="9"/>
      <c r="G439" s="11"/>
    </row>
    <row r="440" spans="2:7" ht="14.25" customHeight="1" x14ac:dyDescent="0.3">
      <c r="B440" s="9"/>
      <c r="E440" s="9"/>
      <c r="G440" s="11"/>
    </row>
    <row r="441" spans="2:7" ht="14.25" customHeight="1" x14ac:dyDescent="0.3">
      <c r="B441" s="9"/>
      <c r="E441" s="9"/>
      <c r="G441" s="11"/>
    </row>
    <row r="442" spans="2:7" ht="14.25" customHeight="1" x14ac:dyDescent="0.3">
      <c r="B442" s="9"/>
      <c r="E442" s="9"/>
      <c r="G442" s="11"/>
    </row>
    <row r="443" spans="2:7" ht="14.25" customHeight="1" x14ac:dyDescent="0.3">
      <c r="B443" s="9"/>
      <c r="E443" s="9"/>
      <c r="G443" s="11"/>
    </row>
    <row r="444" spans="2:7" ht="14.25" customHeight="1" x14ac:dyDescent="0.3">
      <c r="B444" s="9"/>
      <c r="E444" s="9"/>
      <c r="G444" s="11"/>
    </row>
    <row r="445" spans="2:7" ht="14.25" customHeight="1" x14ac:dyDescent="0.3">
      <c r="B445" s="9"/>
      <c r="E445" s="9"/>
      <c r="G445" s="11"/>
    </row>
    <row r="446" spans="2:7" ht="14.25" customHeight="1" x14ac:dyDescent="0.3">
      <c r="B446" s="9"/>
      <c r="E446" s="9"/>
      <c r="G446" s="11"/>
    </row>
    <row r="447" spans="2:7" ht="14.25" customHeight="1" x14ac:dyDescent="0.3">
      <c r="B447" s="9"/>
      <c r="E447" s="9"/>
      <c r="G447" s="11"/>
    </row>
    <row r="448" spans="2:7" ht="14.25" customHeight="1" x14ac:dyDescent="0.3">
      <c r="B448" s="9"/>
      <c r="E448" s="9"/>
      <c r="G448" s="11"/>
    </row>
    <row r="449" spans="2:7" ht="14.25" customHeight="1" x14ac:dyDescent="0.3">
      <c r="B449" s="9"/>
      <c r="E449" s="9"/>
      <c r="G449" s="11"/>
    </row>
    <row r="450" spans="2:7" ht="14.25" customHeight="1" x14ac:dyDescent="0.3">
      <c r="B450" s="9"/>
      <c r="E450" s="9"/>
      <c r="G450" s="11"/>
    </row>
    <row r="451" spans="2:7" ht="14.25" customHeight="1" x14ac:dyDescent="0.3">
      <c r="B451" s="9"/>
      <c r="E451" s="9"/>
      <c r="G451" s="11"/>
    </row>
    <row r="452" spans="2:7" ht="14.25" customHeight="1" x14ac:dyDescent="0.3">
      <c r="B452" s="9"/>
      <c r="E452" s="9"/>
      <c r="G452" s="11"/>
    </row>
    <row r="453" spans="2:7" ht="14.25" customHeight="1" x14ac:dyDescent="0.3">
      <c r="B453" s="9"/>
      <c r="E453" s="9"/>
      <c r="G453" s="11"/>
    </row>
    <row r="454" spans="2:7" ht="14.25" customHeight="1" x14ac:dyDescent="0.3">
      <c r="B454" s="9"/>
      <c r="E454" s="9"/>
      <c r="G454" s="11"/>
    </row>
    <row r="455" spans="2:7" ht="14.25" customHeight="1" x14ac:dyDescent="0.3">
      <c r="B455" s="9"/>
      <c r="E455" s="9"/>
      <c r="G455" s="11"/>
    </row>
    <row r="456" spans="2:7" ht="14.25" customHeight="1" x14ac:dyDescent="0.3">
      <c r="B456" s="9"/>
      <c r="E456" s="9"/>
      <c r="G456" s="11"/>
    </row>
    <row r="457" spans="2:7" ht="14.25" customHeight="1" x14ac:dyDescent="0.3">
      <c r="B457" s="9"/>
      <c r="E457" s="9"/>
      <c r="G457" s="11"/>
    </row>
    <row r="458" spans="2:7" ht="14.25" customHeight="1" x14ac:dyDescent="0.3">
      <c r="B458" s="9"/>
      <c r="E458" s="9"/>
      <c r="G458" s="11"/>
    </row>
    <row r="459" spans="2:7" ht="14.25" customHeight="1" x14ac:dyDescent="0.3">
      <c r="B459" s="9"/>
      <c r="E459" s="9"/>
      <c r="G459" s="11"/>
    </row>
    <row r="460" spans="2:7" ht="14.25" customHeight="1" x14ac:dyDescent="0.3">
      <c r="B460" s="9"/>
      <c r="E460" s="9"/>
      <c r="G460" s="11"/>
    </row>
    <row r="461" spans="2:7" ht="14.25" customHeight="1" x14ac:dyDescent="0.3">
      <c r="B461" s="9"/>
      <c r="E461" s="9"/>
      <c r="G461" s="11"/>
    </row>
    <row r="462" spans="2:7" ht="14.25" customHeight="1" x14ac:dyDescent="0.3">
      <c r="B462" s="9"/>
      <c r="E462" s="9"/>
      <c r="G462" s="11"/>
    </row>
    <row r="463" spans="2:7" ht="14.25" customHeight="1" x14ac:dyDescent="0.3">
      <c r="B463" s="9"/>
      <c r="E463" s="9"/>
      <c r="G463" s="11"/>
    </row>
    <row r="464" spans="2:7" ht="14.25" customHeight="1" x14ac:dyDescent="0.3">
      <c r="B464" s="9"/>
      <c r="E464" s="9"/>
      <c r="G464" s="11"/>
    </row>
    <row r="465" spans="2:7" ht="14.25" customHeight="1" x14ac:dyDescent="0.3">
      <c r="B465" s="9"/>
      <c r="E465" s="9"/>
      <c r="G465" s="11"/>
    </row>
    <row r="466" spans="2:7" ht="14.25" customHeight="1" x14ac:dyDescent="0.3">
      <c r="B466" s="9"/>
      <c r="E466" s="9"/>
      <c r="G466" s="11"/>
    </row>
    <row r="467" spans="2:7" ht="14.25" customHeight="1" x14ac:dyDescent="0.3">
      <c r="B467" s="9"/>
      <c r="E467" s="9"/>
      <c r="G467" s="11"/>
    </row>
    <row r="468" spans="2:7" ht="14.25" customHeight="1" x14ac:dyDescent="0.3">
      <c r="B468" s="9"/>
      <c r="E468" s="9"/>
      <c r="G468" s="11"/>
    </row>
    <row r="469" spans="2:7" ht="14.25" customHeight="1" x14ac:dyDescent="0.3">
      <c r="B469" s="9"/>
      <c r="E469" s="9"/>
      <c r="G469" s="11"/>
    </row>
    <row r="470" spans="2:7" ht="14.25" customHeight="1" x14ac:dyDescent="0.3">
      <c r="B470" s="9"/>
      <c r="E470" s="9"/>
      <c r="G470" s="11"/>
    </row>
    <row r="471" spans="2:7" ht="14.25" customHeight="1" x14ac:dyDescent="0.3">
      <c r="B471" s="9"/>
      <c r="E471" s="9"/>
      <c r="G471" s="11"/>
    </row>
    <row r="472" spans="2:7" ht="14.25" customHeight="1" x14ac:dyDescent="0.3">
      <c r="B472" s="9"/>
      <c r="E472" s="9"/>
      <c r="G472" s="11"/>
    </row>
    <row r="473" spans="2:7" ht="14.25" customHeight="1" x14ac:dyDescent="0.3">
      <c r="B473" s="9"/>
      <c r="E473" s="9"/>
      <c r="G473" s="11"/>
    </row>
    <row r="474" spans="2:7" ht="14.25" customHeight="1" x14ac:dyDescent="0.3">
      <c r="B474" s="9"/>
      <c r="E474" s="9"/>
      <c r="G474" s="11"/>
    </row>
    <row r="475" spans="2:7" ht="14.25" customHeight="1" x14ac:dyDescent="0.3">
      <c r="B475" s="9"/>
      <c r="E475" s="9"/>
      <c r="G475" s="11"/>
    </row>
    <row r="476" spans="2:7" ht="14.25" customHeight="1" x14ac:dyDescent="0.3">
      <c r="B476" s="9"/>
      <c r="E476" s="9"/>
      <c r="G476" s="11"/>
    </row>
    <row r="477" spans="2:7" ht="14.25" customHeight="1" x14ac:dyDescent="0.3">
      <c r="B477" s="9"/>
      <c r="E477" s="9"/>
      <c r="G477" s="11"/>
    </row>
    <row r="478" spans="2:7" ht="14.25" customHeight="1" x14ac:dyDescent="0.3">
      <c r="B478" s="9"/>
      <c r="E478" s="9"/>
      <c r="G478" s="11"/>
    </row>
    <row r="479" spans="2:7" ht="14.25" customHeight="1" x14ac:dyDescent="0.3">
      <c r="B479" s="9"/>
      <c r="E479" s="9"/>
      <c r="G479" s="11"/>
    </row>
    <row r="480" spans="2:7" ht="14.25" customHeight="1" x14ac:dyDescent="0.3">
      <c r="B480" s="9"/>
      <c r="E480" s="9"/>
      <c r="G480" s="11"/>
    </row>
    <row r="481" spans="2:7" ht="14.25" customHeight="1" x14ac:dyDescent="0.3">
      <c r="B481" s="9"/>
      <c r="E481" s="9"/>
      <c r="G481" s="11"/>
    </row>
    <row r="482" spans="2:7" ht="14.25" customHeight="1" x14ac:dyDescent="0.3">
      <c r="B482" s="9"/>
      <c r="E482" s="9"/>
      <c r="G482" s="11"/>
    </row>
    <row r="483" spans="2:7" ht="14.25" customHeight="1" x14ac:dyDescent="0.3">
      <c r="B483" s="9"/>
      <c r="E483" s="9"/>
      <c r="G483" s="11"/>
    </row>
    <row r="484" spans="2:7" ht="14.25" customHeight="1" x14ac:dyDescent="0.3">
      <c r="B484" s="9"/>
      <c r="E484" s="9"/>
      <c r="G484" s="11"/>
    </row>
    <row r="485" spans="2:7" ht="14.25" customHeight="1" x14ac:dyDescent="0.3">
      <c r="B485" s="9"/>
      <c r="E485" s="9"/>
      <c r="G485" s="11"/>
    </row>
    <row r="486" spans="2:7" ht="14.25" customHeight="1" x14ac:dyDescent="0.3">
      <c r="B486" s="9"/>
      <c r="E486" s="9"/>
      <c r="G486" s="11"/>
    </row>
    <row r="487" spans="2:7" ht="14.25" customHeight="1" x14ac:dyDescent="0.3">
      <c r="B487" s="9"/>
      <c r="E487" s="9"/>
      <c r="G487" s="11"/>
    </row>
    <row r="488" spans="2:7" ht="14.25" customHeight="1" x14ac:dyDescent="0.3">
      <c r="B488" s="9"/>
      <c r="E488" s="9"/>
      <c r="G488" s="11"/>
    </row>
    <row r="489" spans="2:7" ht="14.25" customHeight="1" x14ac:dyDescent="0.3">
      <c r="B489" s="9"/>
      <c r="E489" s="9"/>
      <c r="G489" s="11"/>
    </row>
    <row r="490" spans="2:7" ht="14.25" customHeight="1" x14ac:dyDescent="0.3">
      <c r="B490" s="9"/>
      <c r="E490" s="9"/>
      <c r="G490" s="11"/>
    </row>
    <row r="491" spans="2:7" ht="14.25" customHeight="1" x14ac:dyDescent="0.3">
      <c r="B491" s="9"/>
      <c r="E491" s="9"/>
      <c r="G491" s="11"/>
    </row>
    <row r="492" spans="2:7" ht="14.25" customHeight="1" x14ac:dyDescent="0.3">
      <c r="B492" s="9"/>
      <c r="E492" s="9"/>
      <c r="G492" s="11"/>
    </row>
    <row r="493" spans="2:7" ht="14.25" customHeight="1" x14ac:dyDescent="0.3">
      <c r="B493" s="9"/>
      <c r="E493" s="9"/>
      <c r="G493" s="11"/>
    </row>
    <row r="494" spans="2:7" ht="14.25" customHeight="1" x14ac:dyDescent="0.3">
      <c r="B494" s="9"/>
      <c r="E494" s="9"/>
      <c r="G494" s="11"/>
    </row>
    <row r="495" spans="2:7" ht="14.25" customHeight="1" x14ac:dyDescent="0.3">
      <c r="B495" s="9"/>
      <c r="E495" s="9"/>
      <c r="G495" s="11"/>
    </row>
    <row r="496" spans="2:7" ht="14.25" customHeight="1" x14ac:dyDescent="0.3">
      <c r="B496" s="9"/>
      <c r="E496" s="9"/>
      <c r="G496" s="11"/>
    </row>
    <row r="497" spans="2:7" ht="14.25" customHeight="1" x14ac:dyDescent="0.3">
      <c r="B497" s="9"/>
      <c r="E497" s="9"/>
      <c r="G497" s="11"/>
    </row>
    <row r="498" spans="2:7" ht="14.25" customHeight="1" x14ac:dyDescent="0.3">
      <c r="B498" s="9"/>
      <c r="E498" s="9"/>
      <c r="G498" s="11"/>
    </row>
    <row r="499" spans="2:7" ht="14.25" customHeight="1" x14ac:dyDescent="0.3">
      <c r="B499" s="9"/>
      <c r="E499" s="9"/>
      <c r="G499" s="11"/>
    </row>
    <row r="500" spans="2:7" ht="14.25" customHeight="1" x14ac:dyDescent="0.3">
      <c r="B500" s="9"/>
      <c r="E500" s="9"/>
      <c r="G500" s="11"/>
    </row>
    <row r="501" spans="2:7" ht="14.25" customHeight="1" x14ac:dyDescent="0.3">
      <c r="B501" s="9"/>
      <c r="E501" s="9"/>
      <c r="G501" s="11"/>
    </row>
    <row r="502" spans="2:7" ht="14.25" customHeight="1" x14ac:dyDescent="0.3">
      <c r="B502" s="9"/>
      <c r="E502" s="9"/>
      <c r="G502" s="11"/>
    </row>
    <row r="503" spans="2:7" ht="14.25" customHeight="1" x14ac:dyDescent="0.3">
      <c r="B503" s="9"/>
      <c r="E503" s="9"/>
      <c r="G503" s="11"/>
    </row>
    <row r="504" spans="2:7" ht="14.25" customHeight="1" x14ac:dyDescent="0.3">
      <c r="B504" s="9"/>
      <c r="E504" s="9"/>
      <c r="G504" s="11"/>
    </row>
    <row r="505" spans="2:7" ht="14.25" customHeight="1" x14ac:dyDescent="0.3">
      <c r="B505" s="9"/>
      <c r="E505" s="9"/>
      <c r="G505" s="11"/>
    </row>
    <row r="506" spans="2:7" ht="14.25" customHeight="1" x14ac:dyDescent="0.3">
      <c r="B506" s="9"/>
      <c r="E506" s="9"/>
      <c r="G506" s="11"/>
    </row>
    <row r="507" spans="2:7" ht="14.25" customHeight="1" x14ac:dyDescent="0.3">
      <c r="B507" s="9"/>
      <c r="E507" s="9"/>
      <c r="G507" s="11"/>
    </row>
    <row r="508" spans="2:7" ht="14.25" customHeight="1" x14ac:dyDescent="0.3">
      <c r="B508" s="9"/>
      <c r="E508" s="9"/>
      <c r="G508" s="11"/>
    </row>
    <row r="509" spans="2:7" ht="14.25" customHeight="1" x14ac:dyDescent="0.3">
      <c r="B509" s="9"/>
      <c r="E509" s="9"/>
      <c r="G509" s="11"/>
    </row>
    <row r="510" spans="2:7" ht="14.25" customHeight="1" x14ac:dyDescent="0.3">
      <c r="B510" s="9"/>
      <c r="E510" s="9"/>
      <c r="G510" s="11"/>
    </row>
    <row r="511" spans="2:7" ht="14.25" customHeight="1" x14ac:dyDescent="0.3">
      <c r="B511" s="9"/>
      <c r="E511" s="9"/>
      <c r="G511" s="11"/>
    </row>
    <row r="512" spans="2:7" ht="14.25" customHeight="1" x14ac:dyDescent="0.3">
      <c r="B512" s="9"/>
      <c r="E512" s="9"/>
      <c r="G512" s="11"/>
    </row>
    <row r="513" spans="2:7" ht="14.25" customHeight="1" x14ac:dyDescent="0.3">
      <c r="B513" s="9"/>
      <c r="E513" s="9"/>
      <c r="G513" s="11"/>
    </row>
    <row r="514" spans="2:7" ht="14.25" customHeight="1" x14ac:dyDescent="0.3">
      <c r="B514" s="9"/>
      <c r="E514" s="9"/>
      <c r="G514" s="11"/>
    </row>
    <row r="515" spans="2:7" ht="14.25" customHeight="1" x14ac:dyDescent="0.3">
      <c r="B515" s="9"/>
      <c r="E515" s="9"/>
      <c r="G515" s="11"/>
    </row>
    <row r="516" spans="2:7" ht="14.25" customHeight="1" x14ac:dyDescent="0.3">
      <c r="B516" s="9"/>
      <c r="E516" s="9"/>
      <c r="G516" s="11"/>
    </row>
    <row r="517" spans="2:7" ht="14.25" customHeight="1" x14ac:dyDescent="0.3">
      <c r="B517" s="9"/>
      <c r="E517" s="9"/>
      <c r="G517" s="11"/>
    </row>
    <row r="518" spans="2:7" ht="14.25" customHeight="1" x14ac:dyDescent="0.3">
      <c r="B518" s="9"/>
      <c r="E518" s="9"/>
      <c r="G518" s="11"/>
    </row>
    <row r="519" spans="2:7" ht="14.25" customHeight="1" x14ac:dyDescent="0.3">
      <c r="B519" s="9"/>
      <c r="E519" s="9"/>
      <c r="G519" s="11"/>
    </row>
    <row r="520" spans="2:7" ht="14.25" customHeight="1" x14ac:dyDescent="0.3">
      <c r="B520" s="9"/>
      <c r="E520" s="9"/>
      <c r="G520" s="11"/>
    </row>
    <row r="521" spans="2:7" ht="14.25" customHeight="1" x14ac:dyDescent="0.3">
      <c r="B521" s="9"/>
      <c r="E521" s="9"/>
      <c r="G521" s="11"/>
    </row>
    <row r="522" spans="2:7" ht="14.25" customHeight="1" x14ac:dyDescent="0.3">
      <c r="B522" s="9"/>
      <c r="E522" s="9"/>
      <c r="G522" s="11"/>
    </row>
    <row r="523" spans="2:7" ht="14.25" customHeight="1" x14ac:dyDescent="0.3">
      <c r="B523" s="9"/>
      <c r="E523" s="9"/>
      <c r="G523" s="11"/>
    </row>
    <row r="524" spans="2:7" ht="14.25" customHeight="1" x14ac:dyDescent="0.3">
      <c r="B524" s="9"/>
      <c r="E524" s="9"/>
      <c r="G524" s="11"/>
    </row>
    <row r="525" spans="2:7" ht="14.25" customHeight="1" x14ac:dyDescent="0.3">
      <c r="B525" s="9"/>
      <c r="E525" s="9"/>
      <c r="G525" s="11"/>
    </row>
    <row r="526" spans="2:7" ht="14.25" customHeight="1" x14ac:dyDescent="0.3">
      <c r="B526" s="9"/>
      <c r="E526" s="9"/>
      <c r="G526" s="11"/>
    </row>
    <row r="527" spans="2:7" ht="14.25" customHeight="1" x14ac:dyDescent="0.3">
      <c r="B527" s="9"/>
      <c r="E527" s="9"/>
      <c r="G527" s="11"/>
    </row>
    <row r="528" spans="2:7" ht="14.25" customHeight="1" x14ac:dyDescent="0.3">
      <c r="B528" s="9"/>
      <c r="E528" s="9"/>
      <c r="G528" s="11"/>
    </row>
    <row r="529" spans="2:7" ht="14.25" customHeight="1" x14ac:dyDescent="0.3">
      <c r="B529" s="9"/>
      <c r="E529" s="9"/>
      <c r="G529" s="11"/>
    </row>
    <row r="530" spans="2:7" ht="14.25" customHeight="1" x14ac:dyDescent="0.3">
      <c r="B530" s="9"/>
      <c r="E530" s="9"/>
      <c r="G530" s="11"/>
    </row>
    <row r="531" spans="2:7" ht="14.25" customHeight="1" x14ac:dyDescent="0.3">
      <c r="B531" s="9"/>
      <c r="E531" s="9"/>
      <c r="G531" s="11"/>
    </row>
    <row r="532" spans="2:7" ht="14.25" customHeight="1" x14ac:dyDescent="0.3">
      <c r="B532" s="9"/>
      <c r="E532" s="9"/>
      <c r="G532" s="11"/>
    </row>
    <row r="533" spans="2:7" ht="14.25" customHeight="1" x14ac:dyDescent="0.3">
      <c r="B533" s="9"/>
      <c r="E533" s="9"/>
      <c r="G533" s="11"/>
    </row>
    <row r="534" spans="2:7" ht="14.25" customHeight="1" x14ac:dyDescent="0.3">
      <c r="B534" s="9"/>
      <c r="E534" s="9"/>
      <c r="G534" s="11"/>
    </row>
    <row r="535" spans="2:7" ht="14.25" customHeight="1" x14ac:dyDescent="0.3">
      <c r="B535" s="9"/>
      <c r="E535" s="9"/>
      <c r="G535" s="11"/>
    </row>
    <row r="536" spans="2:7" ht="14.25" customHeight="1" x14ac:dyDescent="0.3">
      <c r="B536" s="9"/>
      <c r="E536" s="9"/>
      <c r="G536" s="11"/>
    </row>
    <row r="537" spans="2:7" ht="14.25" customHeight="1" x14ac:dyDescent="0.3">
      <c r="B537" s="9"/>
      <c r="E537" s="9"/>
      <c r="G537" s="11"/>
    </row>
    <row r="538" spans="2:7" ht="14.25" customHeight="1" x14ac:dyDescent="0.3">
      <c r="B538" s="9"/>
      <c r="E538" s="9"/>
      <c r="G538" s="11"/>
    </row>
    <row r="539" spans="2:7" ht="14.25" customHeight="1" x14ac:dyDescent="0.3">
      <c r="B539" s="9"/>
      <c r="E539" s="9"/>
      <c r="G539" s="11"/>
    </row>
    <row r="540" spans="2:7" ht="14.25" customHeight="1" x14ac:dyDescent="0.3">
      <c r="B540" s="9"/>
      <c r="E540" s="9"/>
      <c r="G540" s="11"/>
    </row>
    <row r="541" spans="2:7" ht="14.25" customHeight="1" x14ac:dyDescent="0.3">
      <c r="B541" s="9"/>
      <c r="E541" s="9"/>
      <c r="G541" s="11"/>
    </row>
    <row r="542" spans="2:7" ht="14.25" customHeight="1" x14ac:dyDescent="0.3">
      <c r="B542" s="9"/>
      <c r="E542" s="9"/>
      <c r="G542" s="11"/>
    </row>
    <row r="543" spans="2:7" ht="14.25" customHeight="1" x14ac:dyDescent="0.3">
      <c r="B543" s="9"/>
      <c r="E543" s="9"/>
      <c r="G543" s="11"/>
    </row>
    <row r="544" spans="2:7" ht="14.25" customHeight="1" x14ac:dyDescent="0.3">
      <c r="B544" s="9"/>
      <c r="E544" s="9"/>
      <c r="G544" s="11"/>
    </row>
    <row r="545" spans="2:7" ht="14.25" customHeight="1" x14ac:dyDescent="0.3">
      <c r="B545" s="9"/>
      <c r="E545" s="9"/>
      <c r="G545" s="11"/>
    </row>
    <row r="546" spans="2:7" ht="14.25" customHeight="1" x14ac:dyDescent="0.3">
      <c r="B546" s="9"/>
      <c r="E546" s="9"/>
      <c r="G546" s="11"/>
    </row>
    <row r="547" spans="2:7" ht="14.25" customHeight="1" x14ac:dyDescent="0.3">
      <c r="B547" s="9"/>
      <c r="E547" s="9"/>
      <c r="G547" s="11"/>
    </row>
    <row r="548" spans="2:7" ht="14.25" customHeight="1" x14ac:dyDescent="0.3">
      <c r="B548" s="9"/>
      <c r="E548" s="9"/>
      <c r="G548" s="11"/>
    </row>
    <row r="549" spans="2:7" ht="14.25" customHeight="1" x14ac:dyDescent="0.3">
      <c r="B549" s="9"/>
      <c r="E549" s="9"/>
      <c r="G549" s="11"/>
    </row>
    <row r="550" spans="2:7" ht="14.25" customHeight="1" x14ac:dyDescent="0.3">
      <c r="B550" s="9"/>
      <c r="E550" s="9"/>
      <c r="G550" s="11"/>
    </row>
    <row r="551" spans="2:7" ht="14.25" customHeight="1" x14ac:dyDescent="0.3">
      <c r="B551" s="9"/>
      <c r="E551" s="9"/>
      <c r="G551" s="11"/>
    </row>
    <row r="552" spans="2:7" ht="14.25" customHeight="1" x14ac:dyDescent="0.3">
      <c r="B552" s="9"/>
      <c r="E552" s="9"/>
      <c r="G552" s="11"/>
    </row>
    <row r="553" spans="2:7" ht="14.25" customHeight="1" x14ac:dyDescent="0.3">
      <c r="B553" s="9"/>
      <c r="E553" s="9"/>
      <c r="G553" s="11"/>
    </row>
    <row r="554" spans="2:7" ht="14.25" customHeight="1" x14ac:dyDescent="0.3">
      <c r="B554" s="9"/>
      <c r="E554" s="9"/>
      <c r="G554" s="11"/>
    </row>
    <row r="555" spans="2:7" ht="14.25" customHeight="1" x14ac:dyDescent="0.3">
      <c r="B555" s="9"/>
      <c r="E555" s="9"/>
      <c r="G555" s="11"/>
    </row>
    <row r="556" spans="2:7" ht="14.25" customHeight="1" x14ac:dyDescent="0.3">
      <c r="B556" s="9"/>
      <c r="E556" s="9"/>
      <c r="G556" s="11"/>
    </row>
    <row r="557" spans="2:7" ht="14.25" customHeight="1" x14ac:dyDescent="0.3">
      <c r="B557" s="9"/>
      <c r="E557" s="9"/>
      <c r="G557" s="11"/>
    </row>
    <row r="558" spans="2:7" ht="14.25" customHeight="1" x14ac:dyDescent="0.3">
      <c r="B558" s="9"/>
      <c r="E558" s="9"/>
      <c r="G558" s="11"/>
    </row>
    <row r="559" spans="2:7" ht="14.25" customHeight="1" x14ac:dyDescent="0.3">
      <c r="B559" s="9"/>
      <c r="E559" s="9"/>
      <c r="G559" s="11"/>
    </row>
    <row r="560" spans="2:7" ht="14.25" customHeight="1" x14ac:dyDescent="0.3">
      <c r="B560" s="9"/>
      <c r="E560" s="9"/>
      <c r="G560" s="11"/>
    </row>
    <row r="561" spans="2:7" ht="14.25" customHeight="1" x14ac:dyDescent="0.3">
      <c r="B561" s="9"/>
      <c r="E561" s="9"/>
      <c r="G561" s="11"/>
    </row>
    <row r="562" spans="2:7" ht="14.25" customHeight="1" x14ac:dyDescent="0.3">
      <c r="B562" s="9"/>
      <c r="E562" s="9"/>
      <c r="G562" s="11"/>
    </row>
    <row r="563" spans="2:7" ht="14.25" customHeight="1" x14ac:dyDescent="0.3">
      <c r="B563" s="9"/>
      <c r="E563" s="9"/>
      <c r="G563" s="11"/>
    </row>
    <row r="564" spans="2:7" ht="14.25" customHeight="1" x14ac:dyDescent="0.3">
      <c r="B564" s="9"/>
      <c r="E564" s="9"/>
      <c r="G564" s="11"/>
    </row>
    <row r="565" spans="2:7" ht="14.25" customHeight="1" x14ac:dyDescent="0.3">
      <c r="B565" s="9"/>
      <c r="E565" s="9"/>
      <c r="G565" s="11"/>
    </row>
    <row r="566" spans="2:7" ht="14.25" customHeight="1" x14ac:dyDescent="0.3">
      <c r="B566" s="9"/>
      <c r="E566" s="9"/>
      <c r="G566" s="11"/>
    </row>
    <row r="567" spans="2:7" ht="14.25" customHeight="1" x14ac:dyDescent="0.3">
      <c r="B567" s="9"/>
      <c r="E567" s="9"/>
      <c r="G567" s="11"/>
    </row>
    <row r="568" spans="2:7" ht="14.25" customHeight="1" x14ac:dyDescent="0.3">
      <c r="B568" s="9"/>
      <c r="E568" s="9"/>
      <c r="G568" s="11"/>
    </row>
    <row r="569" spans="2:7" ht="14.25" customHeight="1" x14ac:dyDescent="0.3">
      <c r="B569" s="9"/>
      <c r="E569" s="9"/>
      <c r="G569" s="11"/>
    </row>
    <row r="570" spans="2:7" ht="14.25" customHeight="1" x14ac:dyDescent="0.3">
      <c r="B570" s="9"/>
      <c r="E570" s="9"/>
      <c r="G570" s="11"/>
    </row>
    <row r="571" spans="2:7" ht="14.25" customHeight="1" x14ac:dyDescent="0.3">
      <c r="B571" s="9"/>
      <c r="E571" s="9"/>
      <c r="G571" s="11"/>
    </row>
    <row r="572" spans="2:7" ht="14.25" customHeight="1" x14ac:dyDescent="0.3">
      <c r="B572" s="9"/>
      <c r="E572" s="9"/>
      <c r="G572" s="11"/>
    </row>
    <row r="573" spans="2:7" ht="14.25" customHeight="1" x14ac:dyDescent="0.3">
      <c r="B573" s="9"/>
      <c r="E573" s="9"/>
      <c r="G573" s="11"/>
    </row>
    <row r="574" spans="2:7" ht="14.25" customHeight="1" x14ac:dyDescent="0.3">
      <c r="B574" s="9"/>
      <c r="E574" s="9"/>
      <c r="G574" s="11"/>
    </row>
    <row r="575" spans="2:7" ht="14.25" customHeight="1" x14ac:dyDescent="0.3">
      <c r="B575" s="9"/>
      <c r="E575" s="9"/>
      <c r="G575" s="11"/>
    </row>
    <row r="576" spans="2:7" ht="14.25" customHeight="1" x14ac:dyDescent="0.3">
      <c r="B576" s="9"/>
      <c r="E576" s="9"/>
      <c r="G576" s="11"/>
    </row>
    <row r="577" spans="2:7" ht="14.25" customHeight="1" x14ac:dyDescent="0.3">
      <c r="B577" s="9"/>
      <c r="E577" s="9"/>
      <c r="G577" s="11"/>
    </row>
    <row r="578" spans="2:7" ht="14.25" customHeight="1" x14ac:dyDescent="0.3">
      <c r="B578" s="9"/>
      <c r="E578" s="9"/>
      <c r="G578" s="11"/>
    </row>
    <row r="579" spans="2:7" ht="14.25" customHeight="1" x14ac:dyDescent="0.3">
      <c r="B579" s="9"/>
      <c r="E579" s="9"/>
      <c r="G579" s="11"/>
    </row>
    <row r="580" spans="2:7" ht="14.25" customHeight="1" x14ac:dyDescent="0.3">
      <c r="B580" s="9"/>
      <c r="E580" s="9"/>
      <c r="G580" s="11"/>
    </row>
    <row r="581" spans="2:7" ht="14.25" customHeight="1" x14ac:dyDescent="0.3">
      <c r="B581" s="9"/>
      <c r="E581" s="9"/>
      <c r="G581" s="11"/>
    </row>
    <row r="582" spans="2:7" ht="14.25" customHeight="1" x14ac:dyDescent="0.3">
      <c r="B582" s="9"/>
      <c r="E582" s="9"/>
      <c r="G582" s="11"/>
    </row>
    <row r="583" spans="2:7" ht="14.25" customHeight="1" x14ac:dyDescent="0.3">
      <c r="B583" s="9"/>
      <c r="E583" s="9"/>
      <c r="G583" s="11"/>
    </row>
    <row r="584" spans="2:7" ht="14.25" customHeight="1" x14ac:dyDescent="0.3">
      <c r="B584" s="9"/>
      <c r="E584" s="9"/>
      <c r="G584" s="11"/>
    </row>
    <row r="585" spans="2:7" ht="14.25" customHeight="1" x14ac:dyDescent="0.3">
      <c r="B585" s="9"/>
      <c r="E585" s="9"/>
      <c r="G585" s="11"/>
    </row>
    <row r="586" spans="2:7" ht="14.25" customHeight="1" x14ac:dyDescent="0.3">
      <c r="B586" s="9"/>
      <c r="E586" s="9"/>
      <c r="G586" s="11"/>
    </row>
    <row r="587" spans="2:7" ht="14.25" customHeight="1" x14ac:dyDescent="0.3">
      <c r="B587" s="9"/>
      <c r="E587" s="9"/>
      <c r="G587" s="11"/>
    </row>
    <row r="588" spans="2:7" ht="14.25" customHeight="1" x14ac:dyDescent="0.3">
      <c r="B588" s="9"/>
      <c r="E588" s="9"/>
      <c r="G588" s="11"/>
    </row>
    <row r="589" spans="2:7" ht="14.25" customHeight="1" x14ac:dyDescent="0.3">
      <c r="B589" s="9"/>
      <c r="E589" s="9"/>
      <c r="G589" s="11"/>
    </row>
    <row r="590" spans="2:7" ht="14.25" customHeight="1" x14ac:dyDescent="0.3">
      <c r="B590" s="9"/>
      <c r="E590" s="9"/>
      <c r="G590" s="11"/>
    </row>
    <row r="591" spans="2:7" ht="14.25" customHeight="1" x14ac:dyDescent="0.3">
      <c r="B591" s="9"/>
      <c r="E591" s="9"/>
      <c r="G591" s="11"/>
    </row>
    <row r="592" spans="2:7" ht="14.25" customHeight="1" x14ac:dyDescent="0.3">
      <c r="B592" s="9"/>
      <c r="E592" s="9"/>
      <c r="G592" s="11"/>
    </row>
    <row r="593" spans="2:7" ht="14.25" customHeight="1" x14ac:dyDescent="0.3">
      <c r="B593" s="9"/>
      <c r="E593" s="9"/>
      <c r="G593" s="11"/>
    </row>
    <row r="594" spans="2:7" ht="14.25" customHeight="1" x14ac:dyDescent="0.3">
      <c r="B594" s="9"/>
      <c r="E594" s="9"/>
      <c r="G594" s="11"/>
    </row>
    <row r="595" spans="2:7" ht="14.25" customHeight="1" x14ac:dyDescent="0.3">
      <c r="B595" s="9"/>
      <c r="E595" s="9"/>
      <c r="G595" s="11"/>
    </row>
    <row r="596" spans="2:7" ht="14.25" customHeight="1" x14ac:dyDescent="0.3">
      <c r="B596" s="9"/>
      <c r="E596" s="9"/>
      <c r="G596" s="11"/>
    </row>
    <row r="597" spans="2:7" ht="14.25" customHeight="1" x14ac:dyDescent="0.3">
      <c r="B597" s="9"/>
      <c r="E597" s="9"/>
      <c r="G597" s="11"/>
    </row>
    <row r="598" spans="2:7" ht="14.25" customHeight="1" x14ac:dyDescent="0.3">
      <c r="B598" s="9"/>
      <c r="E598" s="9"/>
      <c r="G598" s="11"/>
    </row>
    <row r="599" spans="2:7" ht="14.25" customHeight="1" x14ac:dyDescent="0.3">
      <c r="B599" s="9"/>
      <c r="E599" s="9"/>
      <c r="G599" s="11"/>
    </row>
    <row r="600" spans="2:7" ht="14.25" customHeight="1" x14ac:dyDescent="0.3">
      <c r="B600" s="9"/>
      <c r="E600" s="9"/>
      <c r="G600" s="11"/>
    </row>
    <row r="601" spans="2:7" ht="14.25" customHeight="1" x14ac:dyDescent="0.3">
      <c r="B601" s="9"/>
      <c r="E601" s="9"/>
      <c r="G601" s="11"/>
    </row>
    <row r="602" spans="2:7" ht="14.25" customHeight="1" x14ac:dyDescent="0.3">
      <c r="B602" s="9"/>
      <c r="E602" s="9"/>
      <c r="G602" s="11"/>
    </row>
    <row r="603" spans="2:7" ht="14.25" customHeight="1" x14ac:dyDescent="0.3">
      <c r="B603" s="9"/>
      <c r="E603" s="9"/>
      <c r="G603" s="11"/>
    </row>
    <row r="604" spans="2:7" ht="14.25" customHeight="1" x14ac:dyDescent="0.3">
      <c r="B604" s="9"/>
      <c r="E604" s="9"/>
      <c r="G604" s="11"/>
    </row>
    <row r="605" spans="2:7" ht="14.25" customHeight="1" x14ac:dyDescent="0.3">
      <c r="B605" s="9"/>
      <c r="E605" s="9"/>
      <c r="G605" s="11"/>
    </row>
    <row r="606" spans="2:7" ht="14.25" customHeight="1" x14ac:dyDescent="0.3">
      <c r="B606" s="9"/>
      <c r="E606" s="9"/>
      <c r="G606" s="11"/>
    </row>
    <row r="607" spans="2:7" ht="14.25" customHeight="1" x14ac:dyDescent="0.3">
      <c r="B607" s="9"/>
      <c r="E607" s="9"/>
      <c r="G607" s="11"/>
    </row>
    <row r="608" spans="2:7" ht="14.25" customHeight="1" x14ac:dyDescent="0.3">
      <c r="B608" s="9"/>
      <c r="E608" s="9"/>
      <c r="G608" s="11"/>
    </row>
    <row r="609" spans="2:7" ht="14.25" customHeight="1" x14ac:dyDescent="0.3">
      <c r="B609" s="9"/>
      <c r="E609" s="9"/>
      <c r="G609" s="11"/>
    </row>
    <row r="610" spans="2:7" ht="14.25" customHeight="1" x14ac:dyDescent="0.3">
      <c r="B610" s="9"/>
      <c r="E610" s="9"/>
      <c r="G610" s="11"/>
    </row>
    <row r="611" spans="2:7" ht="14.25" customHeight="1" x14ac:dyDescent="0.3">
      <c r="B611" s="9"/>
      <c r="E611" s="9"/>
      <c r="G611" s="11"/>
    </row>
    <row r="612" spans="2:7" ht="14.25" customHeight="1" x14ac:dyDescent="0.3">
      <c r="B612" s="9"/>
      <c r="E612" s="9"/>
      <c r="G612" s="11"/>
    </row>
    <row r="613" spans="2:7" ht="14.25" customHeight="1" x14ac:dyDescent="0.3">
      <c r="B613" s="9"/>
      <c r="E613" s="9"/>
      <c r="G613" s="11"/>
    </row>
    <row r="614" spans="2:7" ht="14.25" customHeight="1" x14ac:dyDescent="0.3">
      <c r="B614" s="9"/>
      <c r="E614" s="9"/>
      <c r="G614" s="11"/>
    </row>
    <row r="615" spans="2:7" ht="14.25" customHeight="1" x14ac:dyDescent="0.3">
      <c r="B615" s="9"/>
      <c r="E615" s="9"/>
      <c r="G615" s="11"/>
    </row>
    <row r="616" spans="2:7" ht="14.25" customHeight="1" x14ac:dyDescent="0.3">
      <c r="B616" s="9"/>
      <c r="E616" s="9"/>
      <c r="G616" s="11"/>
    </row>
    <row r="617" spans="2:7" ht="14.25" customHeight="1" x14ac:dyDescent="0.3">
      <c r="B617" s="9"/>
      <c r="E617" s="9"/>
      <c r="G617" s="11"/>
    </row>
    <row r="618" spans="2:7" ht="14.25" customHeight="1" x14ac:dyDescent="0.3">
      <c r="B618" s="9"/>
      <c r="E618" s="9"/>
      <c r="G618" s="11"/>
    </row>
    <row r="619" spans="2:7" ht="14.25" customHeight="1" x14ac:dyDescent="0.3">
      <c r="B619" s="9"/>
      <c r="E619" s="9"/>
      <c r="G619" s="11"/>
    </row>
    <row r="620" spans="2:7" ht="14.25" customHeight="1" x14ac:dyDescent="0.3">
      <c r="B620" s="9"/>
      <c r="E620" s="9"/>
      <c r="G620" s="11"/>
    </row>
    <row r="621" spans="2:7" ht="14.25" customHeight="1" x14ac:dyDescent="0.3">
      <c r="B621" s="9"/>
      <c r="E621" s="9"/>
      <c r="G621" s="11"/>
    </row>
    <row r="622" spans="2:7" ht="14.25" customHeight="1" x14ac:dyDescent="0.3">
      <c r="B622" s="9"/>
      <c r="E622" s="9"/>
      <c r="G622" s="11"/>
    </row>
    <row r="623" spans="2:7" ht="14.25" customHeight="1" x14ac:dyDescent="0.3">
      <c r="B623" s="9"/>
      <c r="E623" s="9"/>
      <c r="G623" s="11"/>
    </row>
    <row r="624" spans="2:7" ht="14.25" customHeight="1" x14ac:dyDescent="0.3">
      <c r="B624" s="9"/>
      <c r="E624" s="9"/>
      <c r="G624" s="11"/>
    </row>
    <row r="625" spans="2:7" ht="14.25" customHeight="1" x14ac:dyDescent="0.3">
      <c r="B625" s="9"/>
      <c r="E625" s="9"/>
      <c r="G625" s="11"/>
    </row>
    <row r="626" spans="2:7" ht="14.25" customHeight="1" x14ac:dyDescent="0.3">
      <c r="B626" s="9"/>
      <c r="E626" s="9"/>
      <c r="G626" s="11"/>
    </row>
    <row r="627" spans="2:7" ht="14.25" customHeight="1" x14ac:dyDescent="0.3">
      <c r="B627" s="9"/>
      <c r="E627" s="9"/>
      <c r="G627" s="11"/>
    </row>
    <row r="628" spans="2:7" ht="14.25" customHeight="1" x14ac:dyDescent="0.3">
      <c r="B628" s="9"/>
      <c r="E628" s="9"/>
      <c r="G628" s="11"/>
    </row>
    <row r="629" spans="2:7" ht="14.25" customHeight="1" x14ac:dyDescent="0.3">
      <c r="B629" s="9"/>
      <c r="E629" s="9"/>
      <c r="G629" s="11"/>
    </row>
    <row r="630" spans="2:7" ht="14.25" customHeight="1" x14ac:dyDescent="0.3">
      <c r="B630" s="9"/>
      <c r="E630" s="9"/>
      <c r="G630" s="11"/>
    </row>
    <row r="631" spans="2:7" ht="14.25" customHeight="1" x14ac:dyDescent="0.3">
      <c r="B631" s="9"/>
      <c r="E631" s="9"/>
      <c r="G631" s="11"/>
    </row>
    <row r="632" spans="2:7" ht="14.25" customHeight="1" x14ac:dyDescent="0.3">
      <c r="B632" s="9"/>
      <c r="E632" s="9"/>
      <c r="G632" s="11"/>
    </row>
    <row r="633" spans="2:7" ht="14.25" customHeight="1" x14ac:dyDescent="0.3">
      <c r="B633" s="9"/>
      <c r="E633" s="9"/>
      <c r="G633" s="11"/>
    </row>
    <row r="634" spans="2:7" ht="14.25" customHeight="1" x14ac:dyDescent="0.3">
      <c r="B634" s="9"/>
      <c r="E634" s="9"/>
      <c r="G634" s="11"/>
    </row>
    <row r="635" spans="2:7" ht="14.25" customHeight="1" x14ac:dyDescent="0.3">
      <c r="B635" s="9"/>
      <c r="E635" s="9"/>
      <c r="G635" s="11"/>
    </row>
    <row r="636" spans="2:7" ht="14.25" customHeight="1" x14ac:dyDescent="0.3">
      <c r="B636" s="9"/>
      <c r="E636" s="9"/>
      <c r="G636" s="11"/>
    </row>
    <row r="637" spans="2:7" ht="14.25" customHeight="1" x14ac:dyDescent="0.3">
      <c r="B637" s="9"/>
      <c r="E637" s="9"/>
      <c r="G637" s="11"/>
    </row>
    <row r="638" spans="2:7" ht="14.25" customHeight="1" x14ac:dyDescent="0.3">
      <c r="B638" s="9"/>
      <c r="E638" s="9"/>
      <c r="G638" s="11"/>
    </row>
    <row r="639" spans="2:7" ht="14.25" customHeight="1" x14ac:dyDescent="0.3">
      <c r="B639" s="9"/>
      <c r="E639" s="9"/>
      <c r="G639" s="11"/>
    </row>
    <row r="640" spans="2:7" ht="14.25" customHeight="1" x14ac:dyDescent="0.3">
      <c r="B640" s="9"/>
      <c r="E640" s="9"/>
      <c r="G640" s="11"/>
    </row>
    <row r="641" spans="2:7" ht="14.25" customHeight="1" x14ac:dyDescent="0.3">
      <c r="B641" s="9"/>
      <c r="E641" s="9"/>
      <c r="G641" s="11"/>
    </row>
    <row r="642" spans="2:7" ht="14.25" customHeight="1" x14ac:dyDescent="0.3">
      <c r="B642" s="9"/>
      <c r="E642" s="9"/>
      <c r="G642" s="11"/>
    </row>
    <row r="643" spans="2:7" ht="14.25" customHeight="1" x14ac:dyDescent="0.3">
      <c r="B643" s="9"/>
      <c r="E643" s="9"/>
      <c r="G643" s="11"/>
    </row>
    <row r="644" spans="2:7" ht="14.25" customHeight="1" x14ac:dyDescent="0.3">
      <c r="B644" s="9"/>
      <c r="E644" s="9"/>
      <c r="G644" s="11"/>
    </row>
    <row r="645" spans="2:7" ht="14.25" customHeight="1" x14ac:dyDescent="0.3">
      <c r="B645" s="9"/>
      <c r="E645" s="9"/>
      <c r="G645" s="11"/>
    </row>
    <row r="646" spans="2:7" ht="14.25" customHeight="1" x14ac:dyDescent="0.3">
      <c r="B646" s="9"/>
      <c r="E646" s="9"/>
      <c r="G646" s="11"/>
    </row>
    <row r="647" spans="2:7" ht="14.25" customHeight="1" x14ac:dyDescent="0.3">
      <c r="B647" s="9"/>
      <c r="E647" s="9"/>
      <c r="G647" s="11"/>
    </row>
    <row r="648" spans="2:7" ht="14.25" customHeight="1" x14ac:dyDescent="0.3">
      <c r="B648" s="9"/>
      <c r="E648" s="9"/>
      <c r="G648" s="11"/>
    </row>
    <row r="649" spans="2:7" ht="14.25" customHeight="1" x14ac:dyDescent="0.3">
      <c r="B649" s="9"/>
      <c r="E649" s="9"/>
      <c r="G649" s="11"/>
    </row>
    <row r="650" spans="2:7" ht="14.25" customHeight="1" x14ac:dyDescent="0.3">
      <c r="B650" s="9"/>
      <c r="E650" s="9"/>
      <c r="G650" s="11"/>
    </row>
    <row r="651" spans="2:7" ht="14.25" customHeight="1" x14ac:dyDescent="0.3">
      <c r="B651" s="9"/>
      <c r="E651" s="9"/>
      <c r="G651" s="11"/>
    </row>
    <row r="652" spans="2:7" ht="14.25" customHeight="1" x14ac:dyDescent="0.3">
      <c r="B652" s="9"/>
      <c r="E652" s="9"/>
      <c r="G652" s="11"/>
    </row>
    <row r="653" spans="2:7" ht="14.25" customHeight="1" x14ac:dyDescent="0.3">
      <c r="B653" s="9"/>
      <c r="E653" s="9"/>
      <c r="G653" s="11"/>
    </row>
    <row r="654" spans="2:7" ht="14.25" customHeight="1" x14ac:dyDescent="0.3">
      <c r="B654" s="9"/>
      <c r="E654" s="9"/>
      <c r="G654" s="11"/>
    </row>
    <row r="655" spans="2:7" ht="14.25" customHeight="1" x14ac:dyDescent="0.3">
      <c r="B655" s="9"/>
      <c r="E655" s="9"/>
      <c r="G655" s="11"/>
    </row>
    <row r="656" spans="2:7" ht="14.25" customHeight="1" x14ac:dyDescent="0.3">
      <c r="B656" s="9"/>
      <c r="E656" s="9"/>
      <c r="G656" s="11"/>
    </row>
    <row r="657" spans="2:7" ht="14.25" customHeight="1" x14ac:dyDescent="0.3">
      <c r="B657" s="9"/>
      <c r="E657" s="9"/>
      <c r="G657" s="11"/>
    </row>
    <row r="658" spans="2:7" ht="14.25" customHeight="1" x14ac:dyDescent="0.3">
      <c r="B658" s="9"/>
      <c r="E658" s="9"/>
      <c r="G658" s="11"/>
    </row>
    <row r="659" spans="2:7" ht="14.25" customHeight="1" x14ac:dyDescent="0.3">
      <c r="B659" s="9"/>
      <c r="E659" s="9"/>
      <c r="G659" s="11"/>
    </row>
    <row r="660" spans="2:7" ht="14.25" customHeight="1" x14ac:dyDescent="0.3">
      <c r="B660" s="9"/>
      <c r="E660" s="9"/>
      <c r="G660" s="11"/>
    </row>
    <row r="661" spans="2:7" ht="14.25" customHeight="1" x14ac:dyDescent="0.3">
      <c r="B661" s="9"/>
      <c r="E661" s="9"/>
      <c r="G661" s="11"/>
    </row>
    <row r="662" spans="2:7" ht="14.25" customHeight="1" x14ac:dyDescent="0.3">
      <c r="B662" s="9"/>
      <c r="E662" s="9"/>
      <c r="G662" s="11"/>
    </row>
    <row r="663" spans="2:7" ht="14.25" customHeight="1" x14ac:dyDescent="0.3">
      <c r="B663" s="9"/>
      <c r="E663" s="9"/>
      <c r="G663" s="11"/>
    </row>
    <row r="664" spans="2:7" ht="14.25" customHeight="1" x14ac:dyDescent="0.3">
      <c r="B664" s="9"/>
      <c r="E664" s="9"/>
      <c r="G664" s="11"/>
    </row>
    <row r="665" spans="2:7" ht="14.25" customHeight="1" x14ac:dyDescent="0.3">
      <c r="B665" s="9"/>
      <c r="E665" s="9"/>
      <c r="G665" s="11"/>
    </row>
    <row r="666" spans="2:7" ht="14.25" customHeight="1" x14ac:dyDescent="0.3">
      <c r="B666" s="9"/>
      <c r="E666" s="9"/>
      <c r="G666" s="11"/>
    </row>
    <row r="667" spans="2:7" ht="14.25" customHeight="1" x14ac:dyDescent="0.3">
      <c r="B667" s="9"/>
      <c r="E667" s="9"/>
      <c r="G667" s="11"/>
    </row>
    <row r="668" spans="2:7" ht="14.25" customHeight="1" x14ac:dyDescent="0.3">
      <c r="B668" s="9"/>
      <c r="E668" s="9"/>
      <c r="G668" s="11"/>
    </row>
    <row r="669" spans="2:7" ht="14.25" customHeight="1" x14ac:dyDescent="0.3">
      <c r="B669" s="9"/>
      <c r="E669" s="9"/>
      <c r="G669" s="11"/>
    </row>
    <row r="670" spans="2:7" ht="14.25" customHeight="1" x14ac:dyDescent="0.3">
      <c r="B670" s="9"/>
      <c r="E670" s="9"/>
      <c r="G670" s="11"/>
    </row>
    <row r="671" spans="2:7" ht="14.25" customHeight="1" x14ac:dyDescent="0.3">
      <c r="B671" s="9"/>
      <c r="E671" s="9"/>
      <c r="G671" s="11"/>
    </row>
    <row r="672" spans="2:7" ht="14.25" customHeight="1" x14ac:dyDescent="0.3">
      <c r="B672" s="9"/>
      <c r="E672" s="9"/>
      <c r="G672" s="11"/>
    </row>
    <row r="673" spans="2:7" ht="14.25" customHeight="1" x14ac:dyDescent="0.3">
      <c r="B673" s="9"/>
      <c r="E673" s="9"/>
      <c r="G673" s="11"/>
    </row>
    <row r="674" spans="2:7" ht="14.25" customHeight="1" x14ac:dyDescent="0.3">
      <c r="B674" s="9"/>
      <c r="E674" s="9"/>
      <c r="G674" s="11"/>
    </row>
    <row r="675" spans="2:7" ht="14.25" customHeight="1" x14ac:dyDescent="0.3">
      <c r="B675" s="9"/>
      <c r="E675" s="9"/>
      <c r="G675" s="11"/>
    </row>
    <row r="676" spans="2:7" ht="14.25" customHeight="1" x14ac:dyDescent="0.3">
      <c r="B676" s="9"/>
      <c r="E676" s="9"/>
      <c r="G676" s="11"/>
    </row>
    <row r="677" spans="2:7" ht="14.25" customHeight="1" x14ac:dyDescent="0.3">
      <c r="B677" s="9"/>
      <c r="E677" s="9"/>
      <c r="G677" s="11"/>
    </row>
    <row r="678" spans="2:7" ht="14.25" customHeight="1" x14ac:dyDescent="0.3">
      <c r="B678" s="9"/>
      <c r="E678" s="9"/>
      <c r="G678" s="11"/>
    </row>
    <row r="679" spans="2:7" ht="14.25" customHeight="1" x14ac:dyDescent="0.3">
      <c r="B679" s="9"/>
      <c r="E679" s="9"/>
      <c r="G679" s="11"/>
    </row>
    <row r="680" spans="2:7" ht="14.25" customHeight="1" x14ac:dyDescent="0.3">
      <c r="B680" s="9"/>
      <c r="E680" s="9"/>
      <c r="G680" s="11"/>
    </row>
    <row r="681" spans="2:7" ht="14.25" customHeight="1" x14ac:dyDescent="0.3">
      <c r="B681" s="9"/>
      <c r="E681" s="9"/>
      <c r="G681" s="11"/>
    </row>
    <row r="682" spans="2:7" ht="14.25" customHeight="1" x14ac:dyDescent="0.3">
      <c r="B682" s="9"/>
      <c r="E682" s="9"/>
      <c r="G682" s="11"/>
    </row>
    <row r="683" spans="2:7" ht="14.25" customHeight="1" x14ac:dyDescent="0.3">
      <c r="B683" s="9"/>
      <c r="E683" s="9"/>
      <c r="G683" s="11"/>
    </row>
    <row r="684" spans="2:7" ht="14.25" customHeight="1" x14ac:dyDescent="0.3">
      <c r="B684" s="9"/>
      <c r="E684" s="9"/>
      <c r="G684" s="11"/>
    </row>
    <row r="685" spans="2:7" ht="14.25" customHeight="1" x14ac:dyDescent="0.3">
      <c r="B685" s="9"/>
      <c r="E685" s="9"/>
      <c r="G685" s="11"/>
    </row>
    <row r="686" spans="2:7" ht="14.25" customHeight="1" x14ac:dyDescent="0.3">
      <c r="B686" s="9"/>
      <c r="E686" s="9"/>
      <c r="G686" s="11"/>
    </row>
    <row r="687" spans="2:7" ht="14.25" customHeight="1" x14ac:dyDescent="0.3">
      <c r="B687" s="9"/>
      <c r="E687" s="9"/>
      <c r="G687" s="11"/>
    </row>
    <row r="688" spans="2:7" ht="14.25" customHeight="1" x14ac:dyDescent="0.3">
      <c r="B688" s="9"/>
      <c r="E688" s="9"/>
      <c r="G688" s="11"/>
    </row>
    <row r="689" spans="2:7" ht="14.25" customHeight="1" x14ac:dyDescent="0.3">
      <c r="B689" s="9"/>
      <c r="E689" s="9"/>
      <c r="G689" s="11"/>
    </row>
    <row r="690" spans="2:7" ht="14.25" customHeight="1" x14ac:dyDescent="0.3">
      <c r="B690" s="9"/>
      <c r="E690" s="9"/>
      <c r="G690" s="11"/>
    </row>
    <row r="691" spans="2:7" ht="14.25" customHeight="1" x14ac:dyDescent="0.3">
      <c r="B691" s="9"/>
      <c r="E691" s="9"/>
      <c r="G691" s="11"/>
    </row>
    <row r="692" spans="2:7" ht="14.25" customHeight="1" x14ac:dyDescent="0.3">
      <c r="B692" s="9"/>
      <c r="E692" s="9"/>
      <c r="G692" s="11"/>
    </row>
    <row r="693" spans="2:7" ht="14.25" customHeight="1" x14ac:dyDescent="0.3">
      <c r="B693" s="9"/>
      <c r="E693" s="9"/>
      <c r="G693" s="11"/>
    </row>
    <row r="694" spans="2:7" ht="14.25" customHeight="1" x14ac:dyDescent="0.3">
      <c r="B694" s="9"/>
      <c r="E694" s="9"/>
      <c r="G694" s="11"/>
    </row>
    <row r="695" spans="2:7" ht="14.25" customHeight="1" x14ac:dyDescent="0.3">
      <c r="B695" s="9"/>
      <c r="E695" s="9"/>
      <c r="G695" s="11"/>
    </row>
    <row r="696" spans="2:7" ht="14.25" customHeight="1" x14ac:dyDescent="0.3">
      <c r="B696" s="9"/>
      <c r="E696" s="9"/>
      <c r="G696" s="11"/>
    </row>
    <row r="697" spans="2:7" ht="14.25" customHeight="1" x14ac:dyDescent="0.3">
      <c r="B697" s="9"/>
      <c r="E697" s="9"/>
      <c r="G697" s="11"/>
    </row>
    <row r="698" spans="2:7" ht="14.25" customHeight="1" x14ac:dyDescent="0.3">
      <c r="B698" s="9"/>
      <c r="E698" s="9"/>
      <c r="G698" s="11"/>
    </row>
    <row r="699" spans="2:7" ht="14.25" customHeight="1" x14ac:dyDescent="0.3">
      <c r="B699" s="9"/>
      <c r="E699" s="9"/>
      <c r="G699" s="11"/>
    </row>
    <row r="700" spans="2:7" ht="14.25" customHeight="1" x14ac:dyDescent="0.3">
      <c r="B700" s="9"/>
      <c r="E700" s="9"/>
      <c r="G700" s="11"/>
    </row>
    <row r="701" spans="2:7" ht="14.25" customHeight="1" x14ac:dyDescent="0.3">
      <c r="B701" s="9"/>
      <c r="E701" s="9"/>
      <c r="G701" s="11"/>
    </row>
    <row r="702" spans="2:7" ht="14.25" customHeight="1" x14ac:dyDescent="0.3">
      <c r="B702" s="9"/>
      <c r="E702" s="9"/>
      <c r="G702" s="11"/>
    </row>
    <row r="703" spans="2:7" ht="14.25" customHeight="1" x14ac:dyDescent="0.3">
      <c r="B703" s="9"/>
      <c r="E703" s="9"/>
      <c r="G703" s="11"/>
    </row>
    <row r="704" spans="2:7" ht="14.25" customHeight="1" x14ac:dyDescent="0.3">
      <c r="B704" s="9"/>
      <c r="E704" s="9"/>
      <c r="G704" s="11"/>
    </row>
    <row r="705" spans="2:7" ht="14.25" customHeight="1" x14ac:dyDescent="0.3">
      <c r="B705" s="9"/>
      <c r="E705" s="9"/>
      <c r="G705" s="11"/>
    </row>
    <row r="706" spans="2:7" ht="14.25" customHeight="1" x14ac:dyDescent="0.3">
      <c r="B706" s="9"/>
      <c r="E706" s="9"/>
      <c r="G706" s="11"/>
    </row>
    <row r="707" spans="2:7" ht="14.25" customHeight="1" x14ac:dyDescent="0.3">
      <c r="B707" s="9"/>
      <c r="E707" s="9"/>
      <c r="G707" s="11"/>
    </row>
    <row r="708" spans="2:7" ht="14.25" customHeight="1" x14ac:dyDescent="0.3">
      <c r="B708" s="9"/>
      <c r="E708" s="9"/>
      <c r="G708" s="11"/>
    </row>
    <row r="709" spans="2:7" ht="14.25" customHeight="1" x14ac:dyDescent="0.3">
      <c r="B709" s="9"/>
      <c r="E709" s="9"/>
      <c r="G709" s="11"/>
    </row>
    <row r="710" spans="2:7" ht="14.25" customHeight="1" x14ac:dyDescent="0.3">
      <c r="B710" s="9"/>
      <c r="E710" s="9"/>
      <c r="G710" s="11"/>
    </row>
    <row r="711" spans="2:7" ht="14.25" customHeight="1" x14ac:dyDescent="0.3">
      <c r="B711" s="9"/>
      <c r="E711" s="9"/>
      <c r="G711" s="11"/>
    </row>
    <row r="712" spans="2:7" ht="14.25" customHeight="1" x14ac:dyDescent="0.3">
      <c r="B712" s="9"/>
      <c r="E712" s="9"/>
      <c r="G712" s="11"/>
    </row>
    <row r="713" spans="2:7" ht="14.25" customHeight="1" x14ac:dyDescent="0.3">
      <c r="B713" s="9"/>
      <c r="E713" s="9"/>
      <c r="G713" s="11"/>
    </row>
    <row r="714" spans="2:7" ht="14.25" customHeight="1" x14ac:dyDescent="0.3">
      <c r="B714" s="9"/>
      <c r="E714" s="9"/>
      <c r="G714" s="11"/>
    </row>
    <row r="715" spans="2:7" ht="14.25" customHeight="1" x14ac:dyDescent="0.3">
      <c r="B715" s="9"/>
      <c r="E715" s="9"/>
      <c r="G715" s="11"/>
    </row>
    <row r="716" spans="2:7" ht="14.25" customHeight="1" x14ac:dyDescent="0.3">
      <c r="B716" s="9"/>
      <c r="E716" s="9"/>
      <c r="G716" s="11"/>
    </row>
    <row r="717" spans="2:7" ht="14.25" customHeight="1" x14ac:dyDescent="0.3">
      <c r="B717" s="9"/>
      <c r="E717" s="9"/>
      <c r="G717" s="11"/>
    </row>
    <row r="718" spans="2:7" ht="14.25" customHeight="1" x14ac:dyDescent="0.3">
      <c r="B718" s="9"/>
      <c r="E718" s="9"/>
      <c r="G718" s="11"/>
    </row>
    <row r="719" spans="2:7" ht="14.25" customHeight="1" x14ac:dyDescent="0.3">
      <c r="B719" s="9"/>
      <c r="E719" s="9"/>
      <c r="G719" s="11"/>
    </row>
    <row r="720" spans="2:7" ht="14.25" customHeight="1" x14ac:dyDescent="0.3">
      <c r="B720" s="9"/>
      <c r="E720" s="9"/>
      <c r="G720" s="11"/>
    </row>
    <row r="721" spans="2:7" ht="14.25" customHeight="1" x14ac:dyDescent="0.3">
      <c r="B721" s="9"/>
      <c r="E721" s="9"/>
      <c r="G721" s="11"/>
    </row>
    <row r="722" spans="2:7" ht="14.25" customHeight="1" x14ac:dyDescent="0.3">
      <c r="B722" s="9"/>
      <c r="E722" s="9"/>
      <c r="G722" s="11"/>
    </row>
    <row r="723" spans="2:7" ht="14.25" customHeight="1" x14ac:dyDescent="0.3">
      <c r="B723" s="9"/>
      <c r="E723" s="9"/>
      <c r="G723" s="11"/>
    </row>
    <row r="724" spans="2:7" ht="14.25" customHeight="1" x14ac:dyDescent="0.3">
      <c r="B724" s="9"/>
      <c r="E724" s="9"/>
      <c r="G724" s="11"/>
    </row>
    <row r="725" spans="2:7" ht="14.25" customHeight="1" x14ac:dyDescent="0.3">
      <c r="B725" s="9"/>
      <c r="E725" s="9"/>
      <c r="G725" s="11"/>
    </row>
    <row r="726" spans="2:7" ht="14.25" customHeight="1" x14ac:dyDescent="0.3">
      <c r="B726" s="9"/>
      <c r="E726" s="9"/>
      <c r="G726" s="11"/>
    </row>
    <row r="727" spans="2:7" ht="14.25" customHeight="1" x14ac:dyDescent="0.3">
      <c r="B727" s="9"/>
      <c r="E727" s="9"/>
      <c r="G727" s="11"/>
    </row>
    <row r="728" spans="2:7" ht="14.25" customHeight="1" x14ac:dyDescent="0.3">
      <c r="B728" s="9"/>
      <c r="E728" s="9"/>
      <c r="G728" s="11"/>
    </row>
    <row r="729" spans="2:7" ht="14.25" customHeight="1" x14ac:dyDescent="0.3">
      <c r="B729" s="9"/>
      <c r="E729" s="9"/>
      <c r="G729" s="11"/>
    </row>
    <row r="730" spans="2:7" ht="14.25" customHeight="1" x14ac:dyDescent="0.3">
      <c r="B730" s="9"/>
      <c r="E730" s="9"/>
      <c r="G730" s="11"/>
    </row>
    <row r="731" spans="2:7" ht="14.25" customHeight="1" x14ac:dyDescent="0.3">
      <c r="B731" s="9"/>
      <c r="E731" s="9"/>
      <c r="G731" s="11"/>
    </row>
    <row r="732" spans="2:7" ht="14.25" customHeight="1" x14ac:dyDescent="0.3">
      <c r="B732" s="9"/>
      <c r="E732" s="9"/>
      <c r="G732" s="11"/>
    </row>
    <row r="733" spans="2:7" ht="14.25" customHeight="1" x14ac:dyDescent="0.3">
      <c r="B733" s="9"/>
      <c r="E733" s="9"/>
      <c r="G733" s="11"/>
    </row>
    <row r="734" spans="2:7" ht="14.25" customHeight="1" x14ac:dyDescent="0.3">
      <c r="B734" s="9"/>
      <c r="E734" s="9"/>
      <c r="G734" s="11"/>
    </row>
    <row r="735" spans="2:7" ht="14.25" customHeight="1" x14ac:dyDescent="0.3">
      <c r="B735" s="9"/>
      <c r="E735" s="9"/>
      <c r="G735" s="11"/>
    </row>
    <row r="736" spans="2:7" ht="14.25" customHeight="1" x14ac:dyDescent="0.3">
      <c r="B736" s="9"/>
      <c r="E736" s="9"/>
      <c r="G736" s="11"/>
    </row>
    <row r="737" spans="2:7" ht="14.25" customHeight="1" x14ac:dyDescent="0.3">
      <c r="B737" s="9"/>
      <c r="E737" s="9"/>
      <c r="G737" s="11"/>
    </row>
    <row r="738" spans="2:7" ht="14.25" customHeight="1" x14ac:dyDescent="0.3">
      <c r="B738" s="9"/>
      <c r="E738" s="9"/>
      <c r="G738" s="11"/>
    </row>
    <row r="739" spans="2:7" ht="14.25" customHeight="1" x14ac:dyDescent="0.3">
      <c r="B739" s="9"/>
      <c r="E739" s="9"/>
      <c r="G739" s="11"/>
    </row>
    <row r="740" spans="2:7" ht="14.25" customHeight="1" x14ac:dyDescent="0.3">
      <c r="B740" s="9"/>
      <c r="E740" s="9"/>
      <c r="G740" s="11"/>
    </row>
    <row r="741" spans="2:7" ht="14.25" customHeight="1" x14ac:dyDescent="0.3">
      <c r="B741" s="9"/>
      <c r="E741" s="9"/>
      <c r="G741" s="11"/>
    </row>
    <row r="742" spans="2:7" ht="14.25" customHeight="1" x14ac:dyDescent="0.3">
      <c r="B742" s="9"/>
      <c r="E742" s="9"/>
      <c r="G742" s="11"/>
    </row>
    <row r="743" spans="2:7" ht="14.25" customHeight="1" x14ac:dyDescent="0.3">
      <c r="B743" s="9"/>
      <c r="E743" s="9"/>
      <c r="G743" s="11"/>
    </row>
    <row r="744" spans="2:7" ht="14.25" customHeight="1" x14ac:dyDescent="0.3">
      <c r="B744" s="9"/>
      <c r="E744" s="9"/>
      <c r="G744" s="11"/>
    </row>
    <row r="745" spans="2:7" ht="14.25" customHeight="1" x14ac:dyDescent="0.3">
      <c r="B745" s="9"/>
      <c r="E745" s="9"/>
      <c r="G745" s="11"/>
    </row>
    <row r="746" spans="2:7" ht="14.25" customHeight="1" x14ac:dyDescent="0.3">
      <c r="B746" s="9"/>
      <c r="E746" s="9"/>
      <c r="G746" s="11"/>
    </row>
    <row r="747" spans="2:7" ht="14.25" customHeight="1" x14ac:dyDescent="0.3">
      <c r="B747" s="9"/>
      <c r="E747" s="9"/>
      <c r="G747" s="11"/>
    </row>
    <row r="748" spans="2:7" ht="14.25" customHeight="1" x14ac:dyDescent="0.3">
      <c r="B748" s="9"/>
      <c r="E748" s="9"/>
      <c r="G748" s="11"/>
    </row>
    <row r="749" spans="2:7" ht="14.25" customHeight="1" x14ac:dyDescent="0.3">
      <c r="B749" s="9"/>
      <c r="E749" s="9"/>
      <c r="G749" s="11"/>
    </row>
    <row r="750" spans="2:7" ht="14.25" customHeight="1" x14ac:dyDescent="0.3">
      <c r="B750" s="9"/>
      <c r="E750" s="9"/>
      <c r="G750" s="11"/>
    </row>
    <row r="751" spans="2:7" ht="14.25" customHeight="1" x14ac:dyDescent="0.3">
      <c r="B751" s="9"/>
      <c r="E751" s="9"/>
      <c r="G751" s="11"/>
    </row>
    <row r="752" spans="2:7" ht="14.25" customHeight="1" x14ac:dyDescent="0.3">
      <c r="B752" s="9"/>
      <c r="E752" s="9"/>
      <c r="G752" s="11"/>
    </row>
    <row r="753" spans="2:7" ht="14.25" customHeight="1" x14ac:dyDescent="0.3">
      <c r="B753" s="9"/>
      <c r="E753" s="9"/>
      <c r="G753" s="11"/>
    </row>
    <row r="754" spans="2:7" ht="14.25" customHeight="1" x14ac:dyDescent="0.3">
      <c r="B754" s="9"/>
      <c r="E754" s="9"/>
      <c r="G754" s="11"/>
    </row>
    <row r="755" spans="2:7" ht="14.25" customHeight="1" x14ac:dyDescent="0.3">
      <c r="B755" s="9"/>
      <c r="E755" s="9"/>
      <c r="G755" s="11"/>
    </row>
    <row r="756" spans="2:7" ht="14.25" customHeight="1" x14ac:dyDescent="0.3">
      <c r="B756" s="9"/>
      <c r="E756" s="9"/>
      <c r="G756" s="11"/>
    </row>
    <row r="757" spans="2:7" ht="14.25" customHeight="1" x14ac:dyDescent="0.3">
      <c r="B757" s="9"/>
      <c r="E757" s="9"/>
      <c r="G757" s="11"/>
    </row>
    <row r="758" spans="2:7" ht="14.25" customHeight="1" x14ac:dyDescent="0.3">
      <c r="B758" s="9"/>
      <c r="E758" s="9"/>
      <c r="G758" s="11"/>
    </row>
    <row r="759" spans="2:7" ht="14.25" customHeight="1" x14ac:dyDescent="0.3">
      <c r="B759" s="9"/>
      <c r="E759" s="9"/>
      <c r="G759" s="11"/>
    </row>
    <row r="760" spans="2:7" ht="14.25" customHeight="1" x14ac:dyDescent="0.3">
      <c r="B760" s="9"/>
      <c r="E760" s="9"/>
      <c r="G760" s="11"/>
    </row>
    <row r="761" spans="2:7" ht="14.25" customHeight="1" x14ac:dyDescent="0.3">
      <c r="B761" s="9"/>
      <c r="E761" s="9"/>
      <c r="G761" s="11"/>
    </row>
    <row r="762" spans="2:7" ht="14.25" customHeight="1" x14ac:dyDescent="0.3">
      <c r="B762" s="9"/>
      <c r="E762" s="9"/>
      <c r="G762" s="11"/>
    </row>
    <row r="763" spans="2:7" ht="14.25" customHeight="1" x14ac:dyDescent="0.3">
      <c r="B763" s="9"/>
      <c r="E763" s="9"/>
      <c r="G763" s="11"/>
    </row>
    <row r="764" spans="2:7" ht="14.25" customHeight="1" x14ac:dyDescent="0.3">
      <c r="B764" s="9"/>
      <c r="E764" s="9"/>
      <c r="G764" s="11"/>
    </row>
    <row r="765" spans="2:7" ht="14.25" customHeight="1" x14ac:dyDescent="0.3">
      <c r="B765" s="9"/>
      <c r="E765" s="9"/>
      <c r="G765" s="11"/>
    </row>
    <row r="766" spans="2:7" ht="14.25" customHeight="1" x14ac:dyDescent="0.3">
      <c r="B766" s="9"/>
      <c r="E766" s="9"/>
      <c r="G766" s="11"/>
    </row>
    <row r="767" spans="2:7" ht="14.25" customHeight="1" x14ac:dyDescent="0.3">
      <c r="B767" s="9"/>
      <c r="E767" s="9"/>
      <c r="G767" s="11"/>
    </row>
    <row r="768" spans="2:7" ht="14.25" customHeight="1" x14ac:dyDescent="0.3">
      <c r="B768" s="9"/>
      <c r="E768" s="9"/>
      <c r="G768" s="11"/>
    </row>
    <row r="769" spans="2:7" ht="14.25" customHeight="1" x14ac:dyDescent="0.3">
      <c r="B769" s="9"/>
      <c r="E769" s="9"/>
      <c r="G769" s="11"/>
    </row>
    <row r="770" spans="2:7" ht="14.25" customHeight="1" x14ac:dyDescent="0.3">
      <c r="B770" s="9"/>
      <c r="E770" s="9"/>
      <c r="G770" s="11"/>
    </row>
    <row r="771" spans="2:7" ht="14.25" customHeight="1" x14ac:dyDescent="0.3">
      <c r="B771" s="9"/>
      <c r="E771" s="9"/>
      <c r="G771" s="11"/>
    </row>
    <row r="772" spans="2:7" ht="14.25" customHeight="1" x14ac:dyDescent="0.3">
      <c r="B772" s="9"/>
      <c r="E772" s="9"/>
      <c r="G772" s="11"/>
    </row>
    <row r="773" spans="2:7" ht="14.25" customHeight="1" x14ac:dyDescent="0.3">
      <c r="B773" s="9"/>
      <c r="E773" s="9"/>
      <c r="G773" s="11"/>
    </row>
    <row r="774" spans="2:7" ht="14.25" customHeight="1" x14ac:dyDescent="0.3">
      <c r="B774" s="9"/>
      <c r="E774" s="9"/>
      <c r="G774" s="11"/>
    </row>
    <row r="775" spans="2:7" ht="14.25" customHeight="1" x14ac:dyDescent="0.3">
      <c r="B775" s="9"/>
      <c r="E775" s="9"/>
      <c r="G775" s="11"/>
    </row>
    <row r="776" spans="2:7" ht="14.25" customHeight="1" x14ac:dyDescent="0.3">
      <c r="B776" s="9"/>
      <c r="E776" s="9"/>
      <c r="G776" s="11"/>
    </row>
    <row r="777" spans="2:7" ht="14.25" customHeight="1" x14ac:dyDescent="0.3">
      <c r="B777" s="9"/>
      <c r="E777" s="9"/>
      <c r="G777" s="11"/>
    </row>
    <row r="778" spans="2:7" ht="14.25" customHeight="1" x14ac:dyDescent="0.3">
      <c r="B778" s="9"/>
      <c r="E778" s="9"/>
      <c r="G778" s="11"/>
    </row>
    <row r="779" spans="2:7" ht="14.25" customHeight="1" x14ac:dyDescent="0.3">
      <c r="B779" s="9"/>
      <c r="E779" s="9"/>
      <c r="G779" s="11"/>
    </row>
    <row r="780" spans="2:7" ht="14.25" customHeight="1" x14ac:dyDescent="0.3">
      <c r="B780" s="9"/>
      <c r="E780" s="9"/>
      <c r="G780" s="11"/>
    </row>
    <row r="781" spans="2:7" ht="14.25" customHeight="1" x14ac:dyDescent="0.3">
      <c r="B781" s="9"/>
      <c r="E781" s="9"/>
      <c r="G781" s="11"/>
    </row>
    <row r="782" spans="2:7" ht="14.25" customHeight="1" x14ac:dyDescent="0.3">
      <c r="B782" s="9"/>
      <c r="E782" s="9"/>
      <c r="G782" s="11"/>
    </row>
    <row r="783" spans="2:7" ht="14.25" customHeight="1" x14ac:dyDescent="0.3">
      <c r="B783" s="9"/>
      <c r="E783" s="9"/>
      <c r="G783" s="11"/>
    </row>
    <row r="784" spans="2:7" ht="14.25" customHeight="1" x14ac:dyDescent="0.3">
      <c r="B784" s="9"/>
      <c r="E784" s="9"/>
      <c r="G784" s="11"/>
    </row>
    <row r="785" spans="2:7" ht="14.25" customHeight="1" x14ac:dyDescent="0.3">
      <c r="B785" s="9"/>
      <c r="E785" s="9"/>
      <c r="G785" s="11"/>
    </row>
    <row r="786" spans="2:7" ht="14.25" customHeight="1" x14ac:dyDescent="0.3">
      <c r="B786" s="9"/>
      <c r="E786" s="9"/>
      <c r="G786" s="11"/>
    </row>
    <row r="787" spans="2:7" ht="14.25" customHeight="1" x14ac:dyDescent="0.3">
      <c r="B787" s="9"/>
      <c r="E787" s="9"/>
      <c r="G787" s="11"/>
    </row>
    <row r="788" spans="2:7" ht="14.25" customHeight="1" x14ac:dyDescent="0.3">
      <c r="B788" s="9"/>
      <c r="E788" s="9"/>
      <c r="G788" s="11"/>
    </row>
    <row r="789" spans="2:7" ht="14.25" customHeight="1" x14ac:dyDescent="0.3">
      <c r="B789" s="9"/>
      <c r="E789" s="9"/>
      <c r="G789" s="11"/>
    </row>
    <row r="790" spans="2:7" ht="14.25" customHeight="1" x14ac:dyDescent="0.3">
      <c r="B790" s="9"/>
      <c r="E790" s="9"/>
      <c r="G790" s="11"/>
    </row>
    <row r="791" spans="2:7" ht="14.25" customHeight="1" x14ac:dyDescent="0.3">
      <c r="B791" s="9"/>
      <c r="E791" s="9"/>
      <c r="G791" s="11"/>
    </row>
    <row r="792" spans="2:7" ht="14.25" customHeight="1" x14ac:dyDescent="0.3">
      <c r="B792" s="9"/>
      <c r="E792" s="9"/>
      <c r="G792" s="11"/>
    </row>
    <row r="793" spans="2:7" ht="14.25" customHeight="1" x14ac:dyDescent="0.3">
      <c r="B793" s="9"/>
      <c r="E793" s="9"/>
      <c r="G793" s="11"/>
    </row>
    <row r="794" spans="2:7" ht="14.25" customHeight="1" x14ac:dyDescent="0.3">
      <c r="B794" s="9"/>
      <c r="E794" s="9"/>
      <c r="G794" s="11"/>
    </row>
    <row r="795" spans="2:7" ht="14.25" customHeight="1" x14ac:dyDescent="0.3">
      <c r="B795" s="9"/>
      <c r="E795" s="9"/>
      <c r="G795" s="11"/>
    </row>
    <row r="796" spans="2:7" ht="14.25" customHeight="1" x14ac:dyDescent="0.3">
      <c r="B796" s="9"/>
      <c r="E796" s="9"/>
      <c r="G796" s="11"/>
    </row>
    <row r="797" spans="2:7" ht="14.25" customHeight="1" x14ac:dyDescent="0.3">
      <c r="B797" s="9"/>
      <c r="E797" s="9"/>
      <c r="G797" s="11"/>
    </row>
    <row r="798" spans="2:7" ht="14.25" customHeight="1" x14ac:dyDescent="0.3">
      <c r="B798" s="9"/>
      <c r="E798" s="9"/>
      <c r="G798" s="11"/>
    </row>
    <row r="799" spans="2:7" ht="14.25" customHeight="1" x14ac:dyDescent="0.3">
      <c r="B799" s="9"/>
      <c r="E799" s="9"/>
      <c r="G799" s="11"/>
    </row>
    <row r="800" spans="2:7" ht="14.25" customHeight="1" x14ac:dyDescent="0.3">
      <c r="B800" s="9"/>
      <c r="E800" s="9"/>
      <c r="G800" s="11"/>
    </row>
    <row r="801" spans="2:7" ht="14.25" customHeight="1" x14ac:dyDescent="0.3">
      <c r="B801" s="9"/>
      <c r="E801" s="9"/>
      <c r="G801" s="11"/>
    </row>
    <row r="802" spans="2:7" ht="14.25" customHeight="1" x14ac:dyDescent="0.3">
      <c r="B802" s="9"/>
      <c r="E802" s="9"/>
      <c r="G802" s="11"/>
    </row>
    <row r="803" spans="2:7" ht="14.25" customHeight="1" x14ac:dyDescent="0.3">
      <c r="B803" s="9"/>
      <c r="E803" s="9"/>
      <c r="G803" s="11"/>
    </row>
    <row r="804" spans="2:7" ht="14.25" customHeight="1" x14ac:dyDescent="0.3">
      <c r="B804" s="9"/>
      <c r="E804" s="9"/>
      <c r="G804" s="11"/>
    </row>
    <row r="805" spans="2:7" ht="14.25" customHeight="1" x14ac:dyDescent="0.3">
      <c r="B805" s="9"/>
      <c r="E805" s="9"/>
      <c r="G805" s="11"/>
    </row>
    <row r="806" spans="2:7" ht="14.25" customHeight="1" x14ac:dyDescent="0.3">
      <c r="B806" s="9"/>
      <c r="E806" s="9"/>
      <c r="G806" s="11"/>
    </row>
    <row r="807" spans="2:7" ht="14.25" customHeight="1" x14ac:dyDescent="0.3">
      <c r="B807" s="9"/>
      <c r="E807" s="9"/>
      <c r="G807" s="11"/>
    </row>
    <row r="808" spans="2:7" ht="14.25" customHeight="1" x14ac:dyDescent="0.3">
      <c r="B808" s="9"/>
      <c r="E808" s="9"/>
      <c r="G808" s="11"/>
    </row>
    <row r="809" spans="2:7" ht="14.25" customHeight="1" x14ac:dyDescent="0.3">
      <c r="B809" s="9"/>
      <c r="E809" s="9"/>
      <c r="G809" s="11"/>
    </row>
    <row r="810" spans="2:7" ht="14.25" customHeight="1" x14ac:dyDescent="0.3">
      <c r="B810" s="9"/>
      <c r="E810" s="9"/>
      <c r="G810" s="11"/>
    </row>
    <row r="811" spans="2:7" ht="14.25" customHeight="1" x14ac:dyDescent="0.3">
      <c r="B811" s="9"/>
      <c r="E811" s="9"/>
      <c r="G811" s="11"/>
    </row>
    <row r="812" spans="2:7" ht="14.25" customHeight="1" x14ac:dyDescent="0.3">
      <c r="B812" s="9"/>
      <c r="E812" s="9"/>
      <c r="G812" s="11"/>
    </row>
    <row r="813" spans="2:7" ht="14.25" customHeight="1" x14ac:dyDescent="0.3">
      <c r="B813" s="9"/>
      <c r="E813" s="9"/>
      <c r="G813" s="11"/>
    </row>
    <row r="814" spans="2:7" ht="14.25" customHeight="1" x14ac:dyDescent="0.3">
      <c r="B814" s="9"/>
      <c r="E814" s="9"/>
      <c r="G814" s="11"/>
    </row>
    <row r="815" spans="2:7" ht="14.25" customHeight="1" x14ac:dyDescent="0.3">
      <c r="B815" s="9"/>
      <c r="E815" s="9"/>
      <c r="G815" s="11"/>
    </row>
    <row r="816" spans="2:7" ht="14.25" customHeight="1" x14ac:dyDescent="0.3">
      <c r="B816" s="9"/>
      <c r="E816" s="9"/>
      <c r="G816" s="11"/>
    </row>
    <row r="817" spans="2:7" ht="14.25" customHeight="1" x14ac:dyDescent="0.3">
      <c r="B817" s="9"/>
      <c r="E817" s="9"/>
      <c r="G817" s="11"/>
    </row>
    <row r="818" spans="2:7" ht="14.25" customHeight="1" x14ac:dyDescent="0.3">
      <c r="B818" s="9"/>
      <c r="E818" s="9"/>
      <c r="G818" s="11"/>
    </row>
    <row r="819" spans="2:7" ht="14.25" customHeight="1" x14ac:dyDescent="0.3">
      <c r="B819" s="9"/>
      <c r="E819" s="9"/>
      <c r="G819" s="11"/>
    </row>
    <row r="820" spans="2:7" ht="14.25" customHeight="1" x14ac:dyDescent="0.3">
      <c r="B820" s="9"/>
      <c r="E820" s="9"/>
      <c r="G820" s="11"/>
    </row>
    <row r="821" spans="2:7" ht="14.25" customHeight="1" x14ac:dyDescent="0.3">
      <c r="B821" s="9"/>
      <c r="E821" s="9"/>
      <c r="G821" s="11"/>
    </row>
    <row r="822" spans="2:7" ht="14.25" customHeight="1" x14ac:dyDescent="0.3">
      <c r="B822" s="9"/>
      <c r="E822" s="9"/>
      <c r="G822" s="11"/>
    </row>
    <row r="823" spans="2:7" ht="14.25" customHeight="1" x14ac:dyDescent="0.3">
      <c r="B823" s="9"/>
      <c r="E823" s="9"/>
      <c r="G823" s="11"/>
    </row>
    <row r="824" spans="2:7" ht="14.25" customHeight="1" x14ac:dyDescent="0.3">
      <c r="B824" s="9"/>
      <c r="E824" s="9"/>
      <c r="G824" s="11"/>
    </row>
    <row r="825" spans="2:7" ht="14.25" customHeight="1" x14ac:dyDescent="0.3">
      <c r="B825" s="9"/>
      <c r="E825" s="9"/>
      <c r="G825" s="11"/>
    </row>
    <row r="826" spans="2:7" ht="14.25" customHeight="1" x14ac:dyDescent="0.3">
      <c r="B826" s="9"/>
      <c r="E826" s="9"/>
      <c r="G826" s="11"/>
    </row>
    <row r="827" spans="2:7" ht="14.25" customHeight="1" x14ac:dyDescent="0.3">
      <c r="B827" s="9"/>
      <c r="E827" s="9"/>
      <c r="G827" s="11"/>
    </row>
    <row r="828" spans="2:7" ht="14.25" customHeight="1" x14ac:dyDescent="0.3">
      <c r="B828" s="9"/>
      <c r="E828" s="9"/>
      <c r="G828" s="11"/>
    </row>
    <row r="829" spans="2:7" ht="14.25" customHeight="1" x14ac:dyDescent="0.3">
      <c r="B829" s="9"/>
      <c r="E829" s="9"/>
      <c r="G829" s="11"/>
    </row>
    <row r="830" spans="2:7" ht="14.25" customHeight="1" x14ac:dyDescent="0.3">
      <c r="B830" s="9"/>
      <c r="E830" s="9"/>
      <c r="G830" s="11"/>
    </row>
    <row r="831" spans="2:7" ht="14.25" customHeight="1" x14ac:dyDescent="0.3">
      <c r="B831" s="9"/>
      <c r="E831" s="9"/>
      <c r="G831" s="11"/>
    </row>
    <row r="832" spans="2:7" ht="14.25" customHeight="1" x14ac:dyDescent="0.3">
      <c r="B832" s="9"/>
      <c r="E832" s="9"/>
      <c r="G832" s="11"/>
    </row>
    <row r="833" spans="2:7" ht="14.25" customHeight="1" x14ac:dyDescent="0.3">
      <c r="B833" s="9"/>
      <c r="E833" s="9"/>
      <c r="G833" s="11"/>
    </row>
    <row r="834" spans="2:7" ht="14.25" customHeight="1" x14ac:dyDescent="0.3">
      <c r="B834" s="9"/>
      <c r="E834" s="9"/>
      <c r="G834" s="11"/>
    </row>
    <row r="835" spans="2:7" ht="14.25" customHeight="1" x14ac:dyDescent="0.3">
      <c r="B835" s="9"/>
      <c r="E835" s="9"/>
      <c r="G835" s="11"/>
    </row>
    <row r="836" spans="2:7" ht="14.25" customHeight="1" x14ac:dyDescent="0.3">
      <c r="B836" s="9"/>
      <c r="E836" s="9"/>
      <c r="G836" s="11"/>
    </row>
    <row r="837" spans="2:7" ht="14.25" customHeight="1" x14ac:dyDescent="0.3">
      <c r="B837" s="9"/>
      <c r="E837" s="9"/>
      <c r="G837" s="11"/>
    </row>
    <row r="838" spans="2:7" ht="14.25" customHeight="1" x14ac:dyDescent="0.3">
      <c r="B838" s="9"/>
      <c r="E838" s="9"/>
      <c r="G838" s="11"/>
    </row>
    <row r="839" spans="2:7" ht="14.25" customHeight="1" x14ac:dyDescent="0.3">
      <c r="B839" s="9"/>
      <c r="E839" s="9"/>
      <c r="G839" s="11"/>
    </row>
    <row r="840" spans="2:7" ht="14.25" customHeight="1" x14ac:dyDescent="0.3">
      <c r="B840" s="9"/>
      <c r="E840" s="9"/>
      <c r="G840" s="11"/>
    </row>
    <row r="841" spans="2:7" ht="14.25" customHeight="1" x14ac:dyDescent="0.3">
      <c r="B841" s="9"/>
      <c r="E841" s="9"/>
      <c r="G841" s="11"/>
    </row>
    <row r="842" spans="2:7" ht="14.25" customHeight="1" x14ac:dyDescent="0.3">
      <c r="B842" s="9"/>
      <c r="E842" s="9"/>
      <c r="G842" s="11"/>
    </row>
    <row r="843" spans="2:7" ht="14.25" customHeight="1" x14ac:dyDescent="0.3">
      <c r="B843" s="9"/>
      <c r="E843" s="9"/>
      <c r="G843" s="11"/>
    </row>
    <row r="844" spans="2:7" ht="14.25" customHeight="1" x14ac:dyDescent="0.3">
      <c r="B844" s="9"/>
      <c r="E844" s="9"/>
      <c r="G844" s="11"/>
    </row>
    <row r="845" spans="2:7" ht="14.25" customHeight="1" x14ac:dyDescent="0.3">
      <c r="B845" s="9"/>
      <c r="E845" s="9"/>
      <c r="G845" s="11"/>
    </row>
    <row r="846" spans="2:7" ht="14.25" customHeight="1" x14ac:dyDescent="0.3">
      <c r="B846" s="9"/>
      <c r="E846" s="9"/>
      <c r="G846" s="11"/>
    </row>
    <row r="847" spans="2:7" ht="14.25" customHeight="1" x14ac:dyDescent="0.3">
      <c r="B847" s="9"/>
      <c r="E847" s="9"/>
      <c r="G847" s="11"/>
    </row>
    <row r="848" spans="2:7" ht="14.25" customHeight="1" x14ac:dyDescent="0.3">
      <c r="B848" s="9"/>
      <c r="E848" s="9"/>
      <c r="G848" s="11"/>
    </row>
    <row r="849" spans="2:7" ht="14.25" customHeight="1" x14ac:dyDescent="0.3">
      <c r="B849" s="9"/>
      <c r="E849" s="9"/>
      <c r="G849" s="11"/>
    </row>
    <row r="850" spans="2:7" ht="14.25" customHeight="1" x14ac:dyDescent="0.3">
      <c r="B850" s="9"/>
      <c r="E850" s="9"/>
      <c r="G850" s="11"/>
    </row>
    <row r="851" spans="2:7" ht="14.25" customHeight="1" x14ac:dyDescent="0.3">
      <c r="B851" s="9"/>
      <c r="E851" s="9"/>
      <c r="G851" s="11"/>
    </row>
    <row r="852" spans="2:7" ht="14.25" customHeight="1" x14ac:dyDescent="0.3">
      <c r="B852" s="9"/>
      <c r="E852" s="9"/>
      <c r="G852" s="11"/>
    </row>
    <row r="853" spans="2:7" ht="14.25" customHeight="1" x14ac:dyDescent="0.3">
      <c r="B853" s="9"/>
      <c r="E853" s="9"/>
      <c r="G853" s="11"/>
    </row>
    <row r="854" spans="2:7" ht="14.25" customHeight="1" x14ac:dyDescent="0.3">
      <c r="B854" s="9"/>
      <c r="E854" s="9"/>
      <c r="G854" s="11"/>
    </row>
    <row r="855" spans="2:7" ht="14.25" customHeight="1" x14ac:dyDescent="0.3">
      <c r="B855" s="9"/>
      <c r="E855" s="9"/>
      <c r="G855" s="11"/>
    </row>
    <row r="856" spans="2:7" ht="14.25" customHeight="1" x14ac:dyDescent="0.3">
      <c r="B856" s="9"/>
      <c r="E856" s="9"/>
      <c r="G856" s="11"/>
    </row>
    <row r="857" spans="2:7" ht="14.25" customHeight="1" x14ac:dyDescent="0.3">
      <c r="B857" s="9"/>
      <c r="E857" s="9"/>
      <c r="G857" s="11"/>
    </row>
    <row r="858" spans="2:7" ht="14.25" customHeight="1" x14ac:dyDescent="0.3">
      <c r="B858" s="9"/>
      <c r="E858" s="9"/>
      <c r="G858" s="11"/>
    </row>
    <row r="859" spans="2:7" ht="14.25" customHeight="1" x14ac:dyDescent="0.3">
      <c r="B859" s="9"/>
      <c r="E859" s="9"/>
      <c r="G859" s="11"/>
    </row>
    <row r="860" spans="2:7" ht="14.25" customHeight="1" x14ac:dyDescent="0.3">
      <c r="B860" s="9"/>
      <c r="E860" s="9"/>
      <c r="G860" s="11"/>
    </row>
    <row r="861" spans="2:7" ht="14.25" customHeight="1" x14ac:dyDescent="0.3">
      <c r="B861" s="9"/>
      <c r="E861" s="9"/>
      <c r="G861" s="11"/>
    </row>
    <row r="862" spans="2:7" ht="14.25" customHeight="1" x14ac:dyDescent="0.3">
      <c r="B862" s="9"/>
      <c r="E862" s="9"/>
      <c r="G862" s="11"/>
    </row>
    <row r="863" spans="2:7" ht="14.25" customHeight="1" x14ac:dyDescent="0.3">
      <c r="B863" s="9"/>
      <c r="E863" s="9"/>
      <c r="G863" s="11"/>
    </row>
    <row r="864" spans="2:7" ht="14.25" customHeight="1" x14ac:dyDescent="0.3">
      <c r="B864" s="9"/>
      <c r="E864" s="9"/>
      <c r="G864" s="11"/>
    </row>
    <row r="865" spans="2:7" ht="14.25" customHeight="1" x14ac:dyDescent="0.3">
      <c r="B865" s="9"/>
      <c r="E865" s="9"/>
      <c r="G865" s="11"/>
    </row>
    <row r="866" spans="2:7" ht="14.25" customHeight="1" x14ac:dyDescent="0.3">
      <c r="B866" s="9"/>
      <c r="E866" s="9"/>
      <c r="G866" s="11"/>
    </row>
    <row r="867" spans="2:7" ht="14.25" customHeight="1" x14ac:dyDescent="0.3">
      <c r="B867" s="9"/>
      <c r="E867" s="9"/>
      <c r="G867" s="11"/>
    </row>
    <row r="868" spans="2:7" ht="14.25" customHeight="1" x14ac:dyDescent="0.3">
      <c r="B868" s="9"/>
      <c r="E868" s="9"/>
      <c r="G868" s="11"/>
    </row>
    <row r="869" spans="2:7" ht="14.25" customHeight="1" x14ac:dyDescent="0.3">
      <c r="B869" s="9"/>
      <c r="E869" s="9"/>
      <c r="G869" s="11"/>
    </row>
    <row r="870" spans="2:7" ht="14.25" customHeight="1" x14ac:dyDescent="0.3">
      <c r="B870" s="9"/>
      <c r="E870" s="9"/>
      <c r="G870" s="11"/>
    </row>
    <row r="871" spans="2:7" ht="14.25" customHeight="1" x14ac:dyDescent="0.3">
      <c r="B871" s="9"/>
      <c r="E871" s="9"/>
      <c r="G871" s="11"/>
    </row>
    <row r="872" spans="2:7" ht="14.25" customHeight="1" x14ac:dyDescent="0.3">
      <c r="B872" s="9"/>
      <c r="E872" s="9"/>
      <c r="G872" s="11"/>
    </row>
    <row r="873" spans="2:7" ht="14.25" customHeight="1" x14ac:dyDescent="0.3">
      <c r="B873" s="9"/>
      <c r="E873" s="9"/>
      <c r="G873" s="11"/>
    </row>
    <row r="874" spans="2:7" ht="14.25" customHeight="1" x14ac:dyDescent="0.3">
      <c r="B874" s="9"/>
      <c r="E874" s="9"/>
      <c r="G874" s="11"/>
    </row>
    <row r="875" spans="2:7" ht="14.25" customHeight="1" x14ac:dyDescent="0.3">
      <c r="B875" s="9"/>
      <c r="E875" s="9"/>
      <c r="G875" s="11"/>
    </row>
    <row r="876" spans="2:7" ht="14.25" customHeight="1" x14ac:dyDescent="0.3">
      <c r="B876" s="9"/>
      <c r="E876" s="9"/>
      <c r="G876" s="11"/>
    </row>
    <row r="877" spans="2:7" ht="14.25" customHeight="1" x14ac:dyDescent="0.3">
      <c r="B877" s="9"/>
      <c r="E877" s="9"/>
      <c r="G877" s="11"/>
    </row>
    <row r="878" spans="2:7" ht="14.25" customHeight="1" x14ac:dyDescent="0.3">
      <c r="B878" s="9"/>
      <c r="E878" s="9"/>
      <c r="G878" s="11"/>
    </row>
    <row r="879" spans="2:7" ht="14.25" customHeight="1" x14ac:dyDescent="0.3">
      <c r="B879" s="9"/>
      <c r="E879" s="9"/>
      <c r="G879" s="11"/>
    </row>
    <row r="880" spans="2:7" ht="14.25" customHeight="1" x14ac:dyDescent="0.3">
      <c r="B880" s="9"/>
      <c r="E880" s="9"/>
      <c r="G880" s="11"/>
    </row>
    <row r="881" spans="2:7" ht="14.25" customHeight="1" x14ac:dyDescent="0.3">
      <c r="B881" s="9"/>
      <c r="E881" s="9"/>
      <c r="G881" s="11"/>
    </row>
    <row r="882" spans="2:7" ht="14.25" customHeight="1" x14ac:dyDescent="0.3">
      <c r="B882" s="9"/>
      <c r="E882" s="9"/>
      <c r="G882" s="11"/>
    </row>
    <row r="883" spans="2:7" ht="14.25" customHeight="1" x14ac:dyDescent="0.3">
      <c r="B883" s="9"/>
      <c r="E883" s="9"/>
      <c r="G883" s="11"/>
    </row>
    <row r="884" spans="2:7" ht="14.25" customHeight="1" x14ac:dyDescent="0.3">
      <c r="B884" s="9"/>
      <c r="E884" s="9"/>
      <c r="G884" s="11"/>
    </row>
    <row r="885" spans="2:7" ht="14.25" customHeight="1" x14ac:dyDescent="0.3">
      <c r="B885" s="9"/>
      <c r="E885" s="9"/>
      <c r="G885" s="11"/>
    </row>
    <row r="886" spans="2:7" ht="14.25" customHeight="1" x14ac:dyDescent="0.3">
      <c r="B886" s="9"/>
      <c r="E886" s="9"/>
      <c r="G886" s="11"/>
    </row>
    <row r="887" spans="2:7" ht="14.25" customHeight="1" x14ac:dyDescent="0.3">
      <c r="B887" s="9"/>
      <c r="E887" s="9"/>
      <c r="G887" s="11"/>
    </row>
    <row r="888" spans="2:7" ht="14.25" customHeight="1" x14ac:dyDescent="0.3">
      <c r="B888" s="9"/>
      <c r="E888" s="9"/>
      <c r="G888" s="11"/>
    </row>
    <row r="889" spans="2:7" ht="14.25" customHeight="1" x14ac:dyDescent="0.3">
      <c r="B889" s="9"/>
      <c r="E889" s="9"/>
      <c r="G889" s="11"/>
    </row>
    <row r="890" spans="2:7" ht="14.25" customHeight="1" x14ac:dyDescent="0.3">
      <c r="B890" s="9"/>
      <c r="E890" s="9"/>
      <c r="G890" s="11"/>
    </row>
    <row r="891" spans="2:7" ht="14.25" customHeight="1" x14ac:dyDescent="0.3">
      <c r="B891" s="9"/>
      <c r="E891" s="9"/>
      <c r="G891" s="11"/>
    </row>
    <row r="892" spans="2:7" ht="14.25" customHeight="1" x14ac:dyDescent="0.3">
      <c r="B892" s="9"/>
      <c r="E892" s="9"/>
      <c r="G892" s="11"/>
    </row>
    <row r="893" spans="2:7" ht="14.25" customHeight="1" x14ac:dyDescent="0.3">
      <c r="B893" s="9"/>
      <c r="E893" s="9"/>
      <c r="G893" s="11"/>
    </row>
    <row r="894" spans="2:7" ht="14.25" customHeight="1" x14ac:dyDescent="0.3">
      <c r="B894" s="9"/>
      <c r="E894" s="9"/>
      <c r="G894" s="11"/>
    </row>
    <row r="895" spans="2:7" ht="14.25" customHeight="1" x14ac:dyDescent="0.3">
      <c r="B895" s="9"/>
      <c r="E895" s="9"/>
      <c r="G895" s="11"/>
    </row>
    <row r="896" spans="2:7" ht="14.25" customHeight="1" x14ac:dyDescent="0.3">
      <c r="B896" s="9"/>
      <c r="E896" s="9"/>
      <c r="G896" s="11"/>
    </row>
    <row r="897" spans="2:7" ht="14.25" customHeight="1" x14ac:dyDescent="0.3">
      <c r="B897" s="9"/>
      <c r="E897" s="9"/>
      <c r="G897" s="11"/>
    </row>
    <row r="898" spans="2:7" ht="14.25" customHeight="1" x14ac:dyDescent="0.3">
      <c r="B898" s="9"/>
      <c r="E898" s="9"/>
      <c r="G898" s="11"/>
    </row>
    <row r="899" spans="2:7" ht="14.25" customHeight="1" x14ac:dyDescent="0.3">
      <c r="B899" s="9"/>
      <c r="E899" s="9"/>
      <c r="G899" s="11"/>
    </row>
    <row r="900" spans="2:7" ht="14.25" customHeight="1" x14ac:dyDescent="0.3">
      <c r="B900" s="9"/>
      <c r="E900" s="9"/>
      <c r="G900" s="11"/>
    </row>
    <row r="901" spans="2:7" ht="14.25" customHeight="1" x14ac:dyDescent="0.3">
      <c r="B901" s="9"/>
      <c r="E901" s="9"/>
      <c r="G901" s="11"/>
    </row>
    <row r="902" spans="2:7" ht="14.25" customHeight="1" x14ac:dyDescent="0.3">
      <c r="B902" s="9"/>
      <c r="E902" s="9"/>
      <c r="G902" s="11"/>
    </row>
    <row r="903" spans="2:7" ht="14.25" customHeight="1" x14ac:dyDescent="0.3">
      <c r="B903" s="9"/>
      <c r="E903" s="9"/>
      <c r="G903" s="11"/>
    </row>
    <row r="904" spans="2:7" ht="14.25" customHeight="1" x14ac:dyDescent="0.3">
      <c r="B904" s="9"/>
      <c r="E904" s="9"/>
      <c r="G904" s="11"/>
    </row>
    <row r="905" spans="2:7" ht="14.25" customHeight="1" x14ac:dyDescent="0.3">
      <c r="B905" s="9"/>
      <c r="E905" s="9"/>
      <c r="G905" s="11"/>
    </row>
    <row r="906" spans="2:7" ht="14.25" customHeight="1" x14ac:dyDescent="0.3">
      <c r="B906" s="9"/>
      <c r="E906" s="9"/>
      <c r="G906" s="11"/>
    </row>
    <row r="907" spans="2:7" ht="14.25" customHeight="1" x14ac:dyDescent="0.3">
      <c r="B907" s="9"/>
      <c r="E907" s="9"/>
      <c r="G907" s="11"/>
    </row>
    <row r="908" spans="2:7" ht="14.25" customHeight="1" x14ac:dyDescent="0.3">
      <c r="B908" s="9"/>
      <c r="E908" s="9"/>
      <c r="G908" s="11"/>
    </row>
    <row r="909" spans="2:7" ht="14.25" customHeight="1" x14ac:dyDescent="0.3">
      <c r="B909" s="9"/>
      <c r="E909" s="9"/>
      <c r="G909" s="11"/>
    </row>
    <row r="910" spans="2:7" ht="14.25" customHeight="1" x14ac:dyDescent="0.3">
      <c r="B910" s="9"/>
      <c r="E910" s="9"/>
      <c r="G910" s="11"/>
    </row>
    <row r="911" spans="2:7" ht="14.25" customHeight="1" x14ac:dyDescent="0.3">
      <c r="B911" s="9"/>
      <c r="E911" s="9"/>
      <c r="G911" s="11"/>
    </row>
    <row r="912" spans="2:7" ht="14.25" customHeight="1" x14ac:dyDescent="0.3">
      <c r="B912" s="9"/>
      <c r="E912" s="9"/>
      <c r="G912" s="11"/>
    </row>
    <row r="913" spans="2:7" ht="14.25" customHeight="1" x14ac:dyDescent="0.3">
      <c r="B913" s="9"/>
      <c r="E913" s="9"/>
      <c r="G913" s="11"/>
    </row>
    <row r="914" spans="2:7" ht="14.25" customHeight="1" x14ac:dyDescent="0.3">
      <c r="B914" s="9"/>
      <c r="E914" s="9"/>
      <c r="G914" s="11"/>
    </row>
    <row r="915" spans="2:7" ht="14.25" customHeight="1" x14ac:dyDescent="0.3">
      <c r="B915" s="9"/>
      <c r="E915" s="9"/>
      <c r="G915" s="11"/>
    </row>
    <row r="916" spans="2:7" ht="14.25" customHeight="1" x14ac:dyDescent="0.3">
      <c r="B916" s="9"/>
      <c r="E916" s="9"/>
      <c r="G916" s="11"/>
    </row>
    <row r="917" spans="2:7" ht="14.25" customHeight="1" x14ac:dyDescent="0.3">
      <c r="B917" s="9"/>
      <c r="E917" s="9"/>
      <c r="G917" s="11"/>
    </row>
    <row r="918" spans="2:7" ht="14.25" customHeight="1" x14ac:dyDescent="0.3">
      <c r="B918" s="9"/>
      <c r="E918" s="9"/>
      <c r="G918" s="11"/>
    </row>
    <row r="919" spans="2:7" ht="14.25" customHeight="1" x14ac:dyDescent="0.3">
      <c r="B919" s="9"/>
      <c r="E919" s="9"/>
      <c r="G919" s="11"/>
    </row>
    <row r="920" spans="2:7" ht="14.25" customHeight="1" x14ac:dyDescent="0.3">
      <c r="B920" s="9"/>
      <c r="E920" s="9"/>
      <c r="G920" s="11"/>
    </row>
    <row r="921" spans="2:7" ht="14.25" customHeight="1" x14ac:dyDescent="0.3">
      <c r="B921" s="9"/>
      <c r="E921" s="9"/>
      <c r="G921" s="11"/>
    </row>
    <row r="922" spans="2:7" ht="14.25" customHeight="1" x14ac:dyDescent="0.3">
      <c r="B922" s="9"/>
      <c r="E922" s="9"/>
      <c r="G922" s="11"/>
    </row>
    <row r="923" spans="2:7" ht="14.25" customHeight="1" x14ac:dyDescent="0.3">
      <c r="B923" s="9"/>
      <c r="E923" s="9"/>
      <c r="G923" s="11"/>
    </row>
    <row r="924" spans="2:7" ht="14.25" customHeight="1" x14ac:dyDescent="0.3">
      <c r="B924" s="9"/>
      <c r="E924" s="9"/>
      <c r="G924" s="11"/>
    </row>
    <row r="925" spans="2:7" ht="14.25" customHeight="1" x14ac:dyDescent="0.3">
      <c r="B925" s="9"/>
      <c r="E925" s="9"/>
      <c r="G925" s="11"/>
    </row>
    <row r="926" spans="2:7" ht="14.25" customHeight="1" x14ac:dyDescent="0.3">
      <c r="B926" s="9"/>
      <c r="E926" s="9"/>
      <c r="G926" s="11"/>
    </row>
    <row r="927" spans="2:7" ht="14.25" customHeight="1" x14ac:dyDescent="0.3">
      <c r="B927" s="9"/>
      <c r="E927" s="9"/>
      <c r="G927" s="11"/>
    </row>
    <row r="928" spans="2:7" ht="14.25" customHeight="1" x14ac:dyDescent="0.3">
      <c r="B928" s="9"/>
      <c r="E928" s="9"/>
      <c r="G928" s="11"/>
    </row>
    <row r="929" spans="2:7" ht="14.25" customHeight="1" x14ac:dyDescent="0.3">
      <c r="B929" s="9"/>
      <c r="E929" s="9"/>
      <c r="G929" s="11"/>
    </row>
    <row r="930" spans="2:7" ht="14.25" customHeight="1" x14ac:dyDescent="0.3">
      <c r="B930" s="9"/>
      <c r="E930" s="9"/>
      <c r="G930" s="11"/>
    </row>
    <row r="931" spans="2:7" ht="14.25" customHeight="1" x14ac:dyDescent="0.3">
      <c r="B931" s="9"/>
      <c r="E931" s="9"/>
      <c r="G931" s="11"/>
    </row>
    <row r="932" spans="2:7" ht="14.25" customHeight="1" x14ac:dyDescent="0.3">
      <c r="B932" s="9"/>
      <c r="E932" s="9"/>
      <c r="G932" s="11"/>
    </row>
    <row r="933" spans="2:7" ht="14.25" customHeight="1" x14ac:dyDescent="0.3">
      <c r="B933" s="9"/>
      <c r="E933" s="9"/>
      <c r="G933" s="11"/>
    </row>
    <row r="934" spans="2:7" ht="14.25" customHeight="1" x14ac:dyDescent="0.3">
      <c r="B934" s="9"/>
      <c r="E934" s="9"/>
      <c r="G934" s="11"/>
    </row>
    <row r="935" spans="2:7" ht="14.25" customHeight="1" x14ac:dyDescent="0.3">
      <c r="B935" s="9"/>
      <c r="E935" s="9"/>
      <c r="G935" s="11"/>
    </row>
    <row r="936" spans="2:7" ht="14.25" customHeight="1" x14ac:dyDescent="0.3">
      <c r="B936" s="9"/>
      <c r="E936" s="9"/>
      <c r="G936" s="11"/>
    </row>
    <row r="937" spans="2:7" ht="14.25" customHeight="1" x14ac:dyDescent="0.3">
      <c r="B937" s="9"/>
      <c r="E937" s="9"/>
      <c r="G937" s="11"/>
    </row>
    <row r="938" spans="2:7" ht="14.25" customHeight="1" x14ac:dyDescent="0.3">
      <c r="B938" s="9"/>
      <c r="E938" s="9"/>
      <c r="G938" s="11"/>
    </row>
    <row r="939" spans="2:7" ht="14.25" customHeight="1" x14ac:dyDescent="0.3">
      <c r="B939" s="9"/>
      <c r="E939" s="9"/>
      <c r="G939" s="11"/>
    </row>
    <row r="940" spans="2:7" ht="14.25" customHeight="1" x14ac:dyDescent="0.3">
      <c r="B940" s="9"/>
      <c r="E940" s="9"/>
      <c r="G940" s="11"/>
    </row>
    <row r="941" spans="2:7" ht="14.25" customHeight="1" x14ac:dyDescent="0.3">
      <c r="B941" s="9"/>
      <c r="E941" s="9"/>
      <c r="G941" s="11"/>
    </row>
    <row r="942" spans="2:7" ht="14.25" customHeight="1" x14ac:dyDescent="0.3">
      <c r="B942" s="9"/>
      <c r="E942" s="9"/>
      <c r="G942" s="11"/>
    </row>
    <row r="943" spans="2:7" ht="14.25" customHeight="1" x14ac:dyDescent="0.3">
      <c r="B943" s="9"/>
      <c r="E943" s="9"/>
      <c r="G943" s="11"/>
    </row>
    <row r="944" spans="2:7" ht="14.25" customHeight="1" x14ac:dyDescent="0.3">
      <c r="B944" s="9"/>
      <c r="E944" s="9"/>
      <c r="G944" s="11"/>
    </row>
    <row r="945" spans="2:7" ht="14.25" customHeight="1" x14ac:dyDescent="0.3">
      <c r="B945" s="9"/>
      <c r="E945" s="9"/>
      <c r="G945" s="11"/>
    </row>
    <row r="946" spans="2:7" ht="14.25" customHeight="1" x14ac:dyDescent="0.3">
      <c r="B946" s="9"/>
      <c r="E946" s="9"/>
      <c r="G946" s="11"/>
    </row>
    <row r="947" spans="2:7" ht="14.25" customHeight="1" x14ac:dyDescent="0.3">
      <c r="B947" s="9"/>
      <c r="E947" s="9"/>
      <c r="G947" s="11"/>
    </row>
    <row r="948" spans="2:7" ht="14.25" customHeight="1" x14ac:dyDescent="0.3">
      <c r="B948" s="9"/>
      <c r="E948" s="9"/>
      <c r="G948" s="11"/>
    </row>
    <row r="949" spans="2:7" ht="14.25" customHeight="1" x14ac:dyDescent="0.3">
      <c r="B949" s="9"/>
      <c r="E949" s="9"/>
      <c r="G949" s="11"/>
    </row>
    <row r="950" spans="2:7" ht="14.25" customHeight="1" x14ac:dyDescent="0.3">
      <c r="B950" s="9"/>
      <c r="E950" s="9"/>
      <c r="G950" s="11"/>
    </row>
    <row r="951" spans="2:7" ht="14.25" customHeight="1" x14ac:dyDescent="0.3">
      <c r="B951" s="9"/>
      <c r="E951" s="9"/>
      <c r="G951" s="11"/>
    </row>
    <row r="952" spans="2:7" ht="14.25" customHeight="1" x14ac:dyDescent="0.3">
      <c r="B952" s="9"/>
      <c r="E952" s="9"/>
      <c r="G952" s="11"/>
    </row>
    <row r="953" spans="2:7" ht="14.25" customHeight="1" x14ac:dyDescent="0.3">
      <c r="B953" s="9"/>
      <c r="E953" s="9"/>
      <c r="G953" s="11"/>
    </row>
    <row r="954" spans="2:7" ht="14.25" customHeight="1" x14ac:dyDescent="0.3">
      <c r="B954" s="9"/>
      <c r="E954" s="9"/>
      <c r="G954" s="11"/>
    </row>
    <row r="955" spans="2:7" ht="14.25" customHeight="1" x14ac:dyDescent="0.3">
      <c r="B955" s="9"/>
      <c r="E955" s="9"/>
      <c r="G955" s="11"/>
    </row>
    <row r="956" spans="2:7" ht="14.25" customHeight="1" x14ac:dyDescent="0.3">
      <c r="B956" s="9"/>
      <c r="E956" s="9"/>
      <c r="G956" s="11"/>
    </row>
    <row r="957" spans="2:7" ht="14.25" customHeight="1" x14ac:dyDescent="0.3">
      <c r="B957" s="9"/>
      <c r="E957" s="9"/>
      <c r="G957" s="11"/>
    </row>
    <row r="958" spans="2:7" ht="14.25" customHeight="1" x14ac:dyDescent="0.3">
      <c r="B958" s="9"/>
      <c r="E958" s="9"/>
      <c r="G958" s="11"/>
    </row>
    <row r="959" spans="2:7" ht="14.25" customHeight="1" x14ac:dyDescent="0.3">
      <c r="B959" s="9"/>
      <c r="E959" s="9"/>
      <c r="G959" s="11"/>
    </row>
    <row r="960" spans="2:7" ht="14.25" customHeight="1" x14ac:dyDescent="0.3">
      <c r="B960" s="9"/>
      <c r="E960" s="9"/>
      <c r="G960" s="11"/>
    </row>
    <row r="961" spans="2:7" ht="14.25" customHeight="1" x14ac:dyDescent="0.3">
      <c r="B961" s="9"/>
      <c r="E961" s="9"/>
      <c r="G961" s="11"/>
    </row>
    <row r="962" spans="2:7" ht="14.25" customHeight="1" x14ac:dyDescent="0.3">
      <c r="B962" s="9"/>
      <c r="E962" s="9"/>
      <c r="G962" s="11"/>
    </row>
    <row r="963" spans="2:7" ht="14.25" customHeight="1" x14ac:dyDescent="0.3">
      <c r="B963" s="9"/>
      <c r="E963" s="9"/>
      <c r="G963" s="11"/>
    </row>
    <row r="964" spans="2:7" ht="14.25" customHeight="1" x14ac:dyDescent="0.3">
      <c r="B964" s="9"/>
      <c r="E964" s="9"/>
      <c r="G964" s="11"/>
    </row>
    <row r="965" spans="2:7" ht="14.25" customHeight="1" x14ac:dyDescent="0.3">
      <c r="B965" s="9"/>
      <c r="E965" s="9"/>
      <c r="G965" s="11"/>
    </row>
    <row r="966" spans="2:7" ht="14.25" customHeight="1" x14ac:dyDescent="0.3">
      <c r="B966" s="9"/>
      <c r="E966" s="9"/>
      <c r="G966" s="11"/>
    </row>
    <row r="967" spans="2:7" ht="14.25" customHeight="1" x14ac:dyDescent="0.3">
      <c r="B967" s="9"/>
      <c r="E967" s="9"/>
      <c r="G967" s="11"/>
    </row>
    <row r="968" spans="2:7" ht="14.25" customHeight="1" x14ac:dyDescent="0.3">
      <c r="B968" s="9"/>
      <c r="E968" s="9"/>
      <c r="G968" s="11"/>
    </row>
    <row r="969" spans="2:7" ht="14.25" customHeight="1" x14ac:dyDescent="0.3">
      <c r="B969" s="9"/>
      <c r="E969" s="9"/>
      <c r="G969" s="11"/>
    </row>
    <row r="970" spans="2:7" ht="14.25" customHeight="1" x14ac:dyDescent="0.3">
      <c r="B970" s="9"/>
      <c r="E970" s="9"/>
      <c r="G970" s="11"/>
    </row>
    <row r="971" spans="2:7" ht="14.25" customHeight="1" x14ac:dyDescent="0.3">
      <c r="B971" s="9"/>
      <c r="E971" s="9"/>
      <c r="G971" s="11"/>
    </row>
    <row r="972" spans="2:7" ht="14.25" customHeight="1" x14ac:dyDescent="0.3">
      <c r="B972" s="9"/>
      <c r="E972" s="9"/>
      <c r="G972" s="11"/>
    </row>
    <row r="973" spans="2:7" ht="14.25" customHeight="1" x14ac:dyDescent="0.3">
      <c r="B973" s="9"/>
      <c r="E973" s="9"/>
      <c r="G973" s="11"/>
    </row>
    <row r="974" spans="2:7" ht="14.25" customHeight="1" x14ac:dyDescent="0.3">
      <c r="B974" s="9"/>
      <c r="E974" s="9"/>
      <c r="G974" s="11"/>
    </row>
    <row r="975" spans="2:7" ht="14.25" customHeight="1" x14ac:dyDescent="0.3">
      <c r="B975" s="9"/>
      <c r="E975" s="9"/>
      <c r="G975" s="11"/>
    </row>
    <row r="976" spans="2:7" ht="14.25" customHeight="1" x14ac:dyDescent="0.3">
      <c r="B976" s="9"/>
      <c r="E976" s="9"/>
      <c r="G976" s="11"/>
    </row>
    <row r="977" spans="2:7" ht="14.25" customHeight="1" x14ac:dyDescent="0.3">
      <c r="B977" s="9"/>
      <c r="E977" s="9"/>
      <c r="G977" s="11"/>
    </row>
    <row r="978" spans="2:7" ht="14.25" customHeight="1" x14ac:dyDescent="0.3">
      <c r="B978" s="9"/>
      <c r="E978" s="9"/>
      <c r="G978" s="11"/>
    </row>
    <row r="979" spans="2:7" ht="14.25" customHeight="1" x14ac:dyDescent="0.3">
      <c r="B979" s="9"/>
      <c r="E979" s="9"/>
      <c r="G979" s="11"/>
    </row>
    <row r="980" spans="2:7" ht="14.25" customHeight="1" x14ac:dyDescent="0.3">
      <c r="B980" s="9"/>
      <c r="E980" s="9"/>
      <c r="G980" s="11"/>
    </row>
    <row r="981" spans="2:7" ht="14.25" customHeight="1" x14ac:dyDescent="0.3">
      <c r="B981" s="9"/>
      <c r="E981" s="9"/>
      <c r="G981" s="11"/>
    </row>
    <row r="982" spans="2:7" ht="14.25" customHeight="1" x14ac:dyDescent="0.3">
      <c r="B982" s="9"/>
      <c r="E982" s="9"/>
      <c r="G982" s="11"/>
    </row>
    <row r="983" spans="2:7" ht="14.25" customHeight="1" x14ac:dyDescent="0.3">
      <c r="B983" s="9"/>
      <c r="E983" s="9"/>
      <c r="G983" s="11"/>
    </row>
    <row r="984" spans="2:7" ht="14.25" customHeight="1" x14ac:dyDescent="0.3">
      <c r="B984" s="9"/>
      <c r="E984" s="9"/>
      <c r="G984" s="11"/>
    </row>
    <row r="985" spans="2:7" ht="14.25" customHeight="1" x14ac:dyDescent="0.3">
      <c r="B985" s="9"/>
      <c r="E985" s="9"/>
      <c r="G985" s="11"/>
    </row>
    <row r="986" spans="2:7" ht="14.25" customHeight="1" x14ac:dyDescent="0.3">
      <c r="B986" s="9"/>
      <c r="E986" s="9"/>
      <c r="G986" s="11"/>
    </row>
    <row r="987" spans="2:7" ht="14.25" customHeight="1" x14ac:dyDescent="0.3">
      <c r="B987" s="9"/>
      <c r="E987" s="9"/>
      <c r="G987" s="11"/>
    </row>
    <row r="988" spans="2:7" ht="14.25" customHeight="1" x14ac:dyDescent="0.3">
      <c r="B988" s="9"/>
      <c r="E988" s="9"/>
      <c r="G988" s="11"/>
    </row>
    <row r="989" spans="2:7" ht="14.25" customHeight="1" x14ac:dyDescent="0.3">
      <c r="B989" s="9"/>
      <c r="E989" s="9"/>
      <c r="G989" s="11"/>
    </row>
    <row r="990" spans="2:7" ht="14.25" customHeight="1" x14ac:dyDescent="0.3">
      <c r="B990" s="9"/>
      <c r="E990" s="9"/>
      <c r="G990" s="11"/>
    </row>
    <row r="991" spans="2:7" ht="14.25" customHeight="1" x14ac:dyDescent="0.3">
      <c r="B991" s="9"/>
      <c r="E991" s="9"/>
      <c r="G991" s="11"/>
    </row>
    <row r="992" spans="2:7" ht="14.25" customHeight="1" x14ac:dyDescent="0.3">
      <c r="B992" s="9"/>
      <c r="E992" s="9"/>
      <c r="G992" s="11"/>
    </row>
    <row r="993" spans="2:7" ht="14.25" customHeight="1" x14ac:dyDescent="0.3">
      <c r="B993" s="9"/>
      <c r="E993" s="9"/>
      <c r="G993" s="11"/>
    </row>
    <row r="994" spans="2:7" ht="14.25" customHeight="1" x14ac:dyDescent="0.3">
      <c r="B994" s="9"/>
      <c r="E994" s="9"/>
      <c r="G994" s="11"/>
    </row>
    <row r="995" spans="2:7" ht="14.25" customHeight="1" x14ac:dyDescent="0.3">
      <c r="B995" s="9"/>
      <c r="E995" s="9"/>
      <c r="G995" s="11"/>
    </row>
    <row r="996" spans="2:7" ht="14.25" customHeight="1" x14ac:dyDescent="0.3">
      <c r="B996" s="9"/>
      <c r="E996" s="9"/>
      <c r="G996" s="11"/>
    </row>
    <row r="997" spans="2:7" ht="14.25" customHeight="1" x14ac:dyDescent="0.3">
      <c r="B997" s="9"/>
      <c r="E997" s="9"/>
      <c r="G997" s="11"/>
    </row>
    <row r="998" spans="2:7" ht="14.25" customHeight="1" x14ac:dyDescent="0.3">
      <c r="B998" s="9"/>
      <c r="E998" s="9"/>
      <c r="G998" s="11"/>
    </row>
    <row r="999" spans="2:7" ht="14.25" customHeight="1" x14ac:dyDescent="0.3">
      <c r="B999" s="9"/>
      <c r="E999" s="9"/>
      <c r="G999" s="11"/>
    </row>
    <row r="1000" spans="2:7" ht="14.25" customHeight="1" x14ac:dyDescent="0.3">
      <c r="B1000" s="9"/>
      <c r="E1000" s="9"/>
      <c r="G1000" s="11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E077-E498-45D8-B91E-FEFD2A42518F}">
  <dimension ref="A1:H1000"/>
  <sheetViews>
    <sheetView workbookViewId="0">
      <pane ySplit="1" topLeftCell="A2" activePane="bottomLeft" state="frozen"/>
      <selection pane="bottomLeft" activeCell="K25" sqref="K25"/>
    </sheetView>
  </sheetViews>
  <sheetFormatPr defaultColWidth="14.44140625" defaultRowHeight="15" customHeight="1" x14ac:dyDescent="0.3"/>
  <cols>
    <col min="1" max="1" width="17.5546875" style="10" customWidth="1"/>
    <col min="2" max="2" width="10.21875" customWidth="1"/>
    <col min="3" max="3" width="15.5546875" style="10" customWidth="1"/>
    <col min="4" max="4" width="11.44140625" style="10" customWidth="1"/>
    <col min="5" max="5" width="16" style="10" customWidth="1"/>
    <col min="6" max="6" width="19" style="10" customWidth="1"/>
    <col min="7" max="7" width="11.5546875" style="10" customWidth="1"/>
    <col min="8" max="8" width="13.109375" customWidth="1"/>
    <col min="9" max="26" width="8.6640625" customWidth="1"/>
  </cols>
  <sheetData>
    <row r="1" spans="1:8" ht="14.25" customHeight="1" x14ac:dyDescent="0.3">
      <c r="A1" s="65" t="s">
        <v>393</v>
      </c>
      <c r="B1" s="65" t="s">
        <v>26</v>
      </c>
      <c r="C1" s="74" t="s">
        <v>394</v>
      </c>
      <c r="D1" s="65" t="s">
        <v>395</v>
      </c>
      <c r="E1" s="74" t="s">
        <v>396</v>
      </c>
      <c r="F1" s="74" t="s">
        <v>397</v>
      </c>
      <c r="G1" s="74" t="s">
        <v>398</v>
      </c>
      <c r="H1" s="74" t="s">
        <v>399</v>
      </c>
    </row>
    <row r="2" spans="1:8" ht="14.25" customHeight="1" x14ac:dyDescent="0.3">
      <c r="A2" s="7">
        <v>45446</v>
      </c>
      <c r="B2" s="5" t="s">
        <v>27</v>
      </c>
      <c r="C2" s="75">
        <v>1135</v>
      </c>
      <c r="D2" s="75">
        <v>88</v>
      </c>
      <c r="E2" s="75">
        <v>344084</v>
      </c>
      <c r="F2" s="76">
        <v>8.06</v>
      </c>
      <c r="G2" s="78">
        <v>5904</v>
      </c>
      <c r="H2" s="75">
        <f>Engagement_Table[[#This Row],[New_Followers]]-Engagement_Table[[#This Row],[Unfollows]]</f>
        <v>1047</v>
      </c>
    </row>
    <row r="3" spans="1:8" ht="14.25" customHeight="1" x14ac:dyDescent="0.3">
      <c r="A3" s="7">
        <v>45446</v>
      </c>
      <c r="B3" s="5" t="s">
        <v>28</v>
      </c>
      <c r="C3" s="75">
        <v>1312</v>
      </c>
      <c r="D3" s="75">
        <v>310</v>
      </c>
      <c r="E3" s="75">
        <v>42654</v>
      </c>
      <c r="F3" s="76">
        <v>4.9800000000000004</v>
      </c>
      <c r="G3" s="78">
        <v>9566</v>
      </c>
      <c r="H3" s="75">
        <f>Engagement_Table[[#This Row],[New_Followers]]-Engagement_Table[[#This Row],[Unfollows]]</f>
        <v>1002</v>
      </c>
    </row>
    <row r="4" spans="1:8" ht="14.25" customHeight="1" x14ac:dyDescent="0.3">
      <c r="A4" s="7">
        <v>45446</v>
      </c>
      <c r="B4" s="5" t="s">
        <v>29</v>
      </c>
      <c r="C4" s="75">
        <v>584</v>
      </c>
      <c r="D4" s="75">
        <v>169</v>
      </c>
      <c r="E4" s="75">
        <v>146834</v>
      </c>
      <c r="F4" s="76">
        <v>8.31</v>
      </c>
      <c r="G4" s="78">
        <v>26752</v>
      </c>
      <c r="H4" s="75">
        <f>Engagement_Table[[#This Row],[New_Followers]]-Engagement_Table[[#This Row],[Unfollows]]</f>
        <v>415</v>
      </c>
    </row>
    <row r="5" spans="1:8" ht="14.25" customHeight="1" x14ac:dyDescent="0.3">
      <c r="A5" s="7">
        <v>45446</v>
      </c>
      <c r="B5" s="5" t="s">
        <v>30</v>
      </c>
      <c r="C5" s="75">
        <v>1535</v>
      </c>
      <c r="D5" s="75">
        <v>445</v>
      </c>
      <c r="E5" s="75">
        <v>395536</v>
      </c>
      <c r="F5" s="76">
        <v>4.1100000000000003</v>
      </c>
      <c r="G5" s="78">
        <v>30671</v>
      </c>
      <c r="H5" s="75">
        <f>Engagement_Table[[#This Row],[New_Followers]]-Engagement_Table[[#This Row],[Unfollows]]</f>
        <v>1090</v>
      </c>
    </row>
    <row r="6" spans="1:8" ht="14.25" customHeight="1" x14ac:dyDescent="0.3">
      <c r="A6" s="7">
        <v>45453</v>
      </c>
      <c r="B6" s="5" t="s">
        <v>27</v>
      </c>
      <c r="C6" s="75">
        <v>656</v>
      </c>
      <c r="D6" s="75">
        <v>139</v>
      </c>
      <c r="E6" s="75">
        <v>49157</v>
      </c>
      <c r="F6" s="76">
        <v>9.0500000000000007</v>
      </c>
      <c r="G6" s="78">
        <v>9920</v>
      </c>
      <c r="H6" s="75">
        <f>Engagement_Table[[#This Row],[New_Followers]]-Engagement_Table[[#This Row],[Unfollows]]</f>
        <v>517</v>
      </c>
    </row>
    <row r="7" spans="1:8" ht="14.25" customHeight="1" x14ac:dyDescent="0.3">
      <c r="A7" s="7">
        <v>45453</v>
      </c>
      <c r="B7" s="5" t="s">
        <v>28</v>
      </c>
      <c r="C7" s="75">
        <v>1697</v>
      </c>
      <c r="D7" s="75">
        <v>414</v>
      </c>
      <c r="E7" s="75">
        <v>316555</v>
      </c>
      <c r="F7" s="76">
        <v>2.37</v>
      </c>
      <c r="G7" s="78">
        <v>7924</v>
      </c>
      <c r="H7" s="75">
        <f>Engagement_Table[[#This Row],[New_Followers]]-Engagement_Table[[#This Row],[Unfollows]]</f>
        <v>1283</v>
      </c>
    </row>
    <row r="8" spans="1:8" ht="14.25" customHeight="1" x14ac:dyDescent="0.3">
      <c r="A8" s="7">
        <v>45453</v>
      </c>
      <c r="B8" s="5" t="s">
        <v>29</v>
      </c>
      <c r="C8" s="75">
        <v>436</v>
      </c>
      <c r="D8" s="75">
        <v>250</v>
      </c>
      <c r="E8" s="75">
        <v>254347</v>
      </c>
      <c r="F8" s="76">
        <v>4.01</v>
      </c>
      <c r="G8" s="78">
        <v>8912</v>
      </c>
      <c r="H8" s="75">
        <f>Engagement_Table[[#This Row],[New_Followers]]-Engagement_Table[[#This Row],[Unfollows]]</f>
        <v>186</v>
      </c>
    </row>
    <row r="9" spans="1:8" ht="14.25" customHeight="1" x14ac:dyDescent="0.3">
      <c r="A9" s="7">
        <v>45453</v>
      </c>
      <c r="B9" s="5" t="s">
        <v>30</v>
      </c>
      <c r="C9" s="75">
        <v>1197</v>
      </c>
      <c r="D9" s="75">
        <v>203</v>
      </c>
      <c r="E9" s="75">
        <v>413878</v>
      </c>
      <c r="F9" s="76">
        <v>3.16</v>
      </c>
      <c r="G9" s="78">
        <v>21205</v>
      </c>
      <c r="H9" s="75">
        <f>Engagement_Table[[#This Row],[New_Followers]]-Engagement_Table[[#This Row],[Unfollows]]</f>
        <v>994</v>
      </c>
    </row>
    <row r="10" spans="1:8" ht="14.25" customHeight="1" x14ac:dyDescent="0.3">
      <c r="A10" s="7">
        <v>45460</v>
      </c>
      <c r="B10" s="5" t="s">
        <v>27</v>
      </c>
      <c r="C10" s="75">
        <v>1048</v>
      </c>
      <c r="D10" s="75">
        <v>155</v>
      </c>
      <c r="E10" s="75">
        <v>456946</v>
      </c>
      <c r="F10" s="76">
        <v>2.46</v>
      </c>
      <c r="G10" s="78">
        <v>11329</v>
      </c>
      <c r="H10" s="75">
        <f>Engagement_Table[[#This Row],[New_Followers]]-Engagement_Table[[#This Row],[Unfollows]]</f>
        <v>893</v>
      </c>
    </row>
    <row r="11" spans="1:8" ht="14.25" customHeight="1" x14ac:dyDescent="0.3">
      <c r="A11" s="7">
        <v>45460</v>
      </c>
      <c r="B11" s="5" t="s">
        <v>28</v>
      </c>
      <c r="C11" s="75">
        <v>1753</v>
      </c>
      <c r="D11" s="75">
        <v>371</v>
      </c>
      <c r="E11" s="75">
        <v>169496</v>
      </c>
      <c r="F11" s="76">
        <v>8.11</v>
      </c>
      <c r="G11" s="78">
        <v>46670</v>
      </c>
      <c r="H11" s="75">
        <f>Engagement_Table[[#This Row],[New_Followers]]-Engagement_Table[[#This Row],[Unfollows]]</f>
        <v>1382</v>
      </c>
    </row>
    <row r="12" spans="1:8" ht="14.25" customHeight="1" x14ac:dyDescent="0.3">
      <c r="A12" s="7">
        <v>45460</v>
      </c>
      <c r="B12" s="5" t="s">
        <v>29</v>
      </c>
      <c r="C12" s="75">
        <v>1335</v>
      </c>
      <c r="D12" s="75">
        <v>40</v>
      </c>
      <c r="E12" s="75">
        <v>122732</v>
      </c>
      <c r="F12" s="76">
        <v>8.19</v>
      </c>
      <c r="G12" s="78">
        <v>22482</v>
      </c>
      <c r="H12" s="75">
        <f>Engagement_Table[[#This Row],[New_Followers]]-Engagement_Table[[#This Row],[Unfollows]]</f>
        <v>1295</v>
      </c>
    </row>
    <row r="13" spans="1:8" ht="14.25" customHeight="1" x14ac:dyDescent="0.3">
      <c r="A13" s="7">
        <v>45460</v>
      </c>
      <c r="B13" s="5" t="s">
        <v>30</v>
      </c>
      <c r="C13" s="75">
        <v>403</v>
      </c>
      <c r="D13" s="75">
        <v>66</v>
      </c>
      <c r="E13" s="75">
        <v>382851</v>
      </c>
      <c r="F13" s="76">
        <v>3.49</v>
      </c>
      <c r="G13" s="78">
        <v>24313</v>
      </c>
      <c r="H13" s="75">
        <f>Engagement_Table[[#This Row],[New_Followers]]-Engagement_Table[[#This Row],[Unfollows]]</f>
        <v>337</v>
      </c>
    </row>
    <row r="14" spans="1:8" ht="14.25" customHeight="1" x14ac:dyDescent="0.3">
      <c r="A14" s="7">
        <v>45467</v>
      </c>
      <c r="B14" s="5" t="s">
        <v>27</v>
      </c>
      <c r="C14" s="75">
        <v>911</v>
      </c>
      <c r="D14" s="75">
        <v>282</v>
      </c>
      <c r="E14" s="75">
        <v>35664</v>
      </c>
      <c r="F14" s="76">
        <v>6.92</v>
      </c>
      <c r="G14" s="78">
        <v>18050</v>
      </c>
      <c r="H14" s="75">
        <f>Engagement_Table[[#This Row],[New_Followers]]-Engagement_Table[[#This Row],[Unfollows]]</f>
        <v>629</v>
      </c>
    </row>
    <row r="15" spans="1:8" ht="14.25" customHeight="1" x14ac:dyDescent="0.3">
      <c r="A15" s="7">
        <v>45467</v>
      </c>
      <c r="B15" s="5" t="s">
        <v>28</v>
      </c>
      <c r="C15" s="75">
        <v>1779</v>
      </c>
      <c r="D15" s="75">
        <v>109</v>
      </c>
      <c r="E15" s="75">
        <v>26295</v>
      </c>
      <c r="F15" s="76">
        <v>9.1199999999999992</v>
      </c>
      <c r="G15" s="78">
        <v>30635</v>
      </c>
      <c r="H15" s="75">
        <f>Engagement_Table[[#This Row],[New_Followers]]-Engagement_Table[[#This Row],[Unfollows]]</f>
        <v>1670</v>
      </c>
    </row>
    <row r="16" spans="1:8" ht="14.25" customHeight="1" x14ac:dyDescent="0.3">
      <c r="A16" s="7">
        <v>45467</v>
      </c>
      <c r="B16" s="5" t="s">
        <v>29</v>
      </c>
      <c r="C16" s="75">
        <v>1238</v>
      </c>
      <c r="D16" s="75">
        <v>403</v>
      </c>
      <c r="E16" s="75">
        <v>298421</v>
      </c>
      <c r="F16" s="76">
        <v>3.5</v>
      </c>
      <c r="G16" s="78">
        <v>31280</v>
      </c>
      <c r="H16" s="75">
        <f>Engagement_Table[[#This Row],[New_Followers]]-Engagement_Table[[#This Row],[Unfollows]]</f>
        <v>835</v>
      </c>
    </row>
    <row r="17" spans="1:8" ht="14.25" customHeight="1" x14ac:dyDescent="0.3">
      <c r="A17" s="7">
        <v>45467</v>
      </c>
      <c r="B17" s="5" t="s">
        <v>30</v>
      </c>
      <c r="C17" s="75">
        <v>308</v>
      </c>
      <c r="D17" s="75">
        <v>431</v>
      </c>
      <c r="E17" s="75">
        <v>426184</v>
      </c>
      <c r="F17" s="76">
        <v>2.62</v>
      </c>
      <c r="G17" s="78">
        <v>1783</v>
      </c>
      <c r="H17" s="75">
        <f>Engagement_Table[[#This Row],[New_Followers]]-Engagement_Table[[#This Row],[Unfollows]]</f>
        <v>-123</v>
      </c>
    </row>
    <row r="18" spans="1:8" ht="14.25" customHeight="1" x14ac:dyDescent="0.3">
      <c r="A18" s="7">
        <v>45474</v>
      </c>
      <c r="B18" s="5" t="s">
        <v>27</v>
      </c>
      <c r="C18" s="75">
        <v>226</v>
      </c>
      <c r="D18" s="75">
        <v>445</v>
      </c>
      <c r="E18" s="75">
        <v>419447</v>
      </c>
      <c r="F18" s="76">
        <v>9.36</v>
      </c>
      <c r="G18" s="78">
        <v>9566</v>
      </c>
      <c r="H18" s="75">
        <f>Engagement_Table[[#This Row],[New_Followers]]-Engagement_Table[[#This Row],[Unfollows]]</f>
        <v>-219</v>
      </c>
    </row>
    <row r="19" spans="1:8" ht="14.25" customHeight="1" x14ac:dyDescent="0.3">
      <c r="A19" s="7">
        <v>45474</v>
      </c>
      <c r="B19" s="5" t="s">
        <v>28</v>
      </c>
      <c r="C19" s="75">
        <v>505</v>
      </c>
      <c r="D19" s="75">
        <v>441</v>
      </c>
      <c r="E19" s="75">
        <v>220020</v>
      </c>
      <c r="F19" s="76">
        <v>4.4800000000000004</v>
      </c>
      <c r="G19" s="78">
        <v>42307</v>
      </c>
      <c r="H19" s="75">
        <f>Engagement_Table[[#This Row],[New_Followers]]-Engagement_Table[[#This Row],[Unfollows]]</f>
        <v>64</v>
      </c>
    </row>
    <row r="20" spans="1:8" ht="14.25" customHeight="1" x14ac:dyDescent="0.3">
      <c r="A20" s="7">
        <v>45474</v>
      </c>
      <c r="B20" s="5" t="s">
        <v>29</v>
      </c>
      <c r="C20" s="75">
        <v>1420</v>
      </c>
      <c r="D20" s="75">
        <v>63</v>
      </c>
      <c r="E20" s="75">
        <v>315305</v>
      </c>
      <c r="F20" s="76">
        <v>6.19</v>
      </c>
      <c r="G20" s="78">
        <v>5914</v>
      </c>
      <c r="H20" s="75">
        <f>Engagement_Table[[#This Row],[New_Followers]]-Engagement_Table[[#This Row],[Unfollows]]</f>
        <v>1357</v>
      </c>
    </row>
    <row r="21" spans="1:8" ht="14.25" customHeight="1" x14ac:dyDescent="0.3">
      <c r="A21" s="7">
        <v>45474</v>
      </c>
      <c r="B21" s="5" t="s">
        <v>30</v>
      </c>
      <c r="C21" s="75">
        <v>144</v>
      </c>
      <c r="D21" s="75">
        <v>53</v>
      </c>
      <c r="E21" s="75">
        <v>113678</v>
      </c>
      <c r="F21" s="76">
        <v>8.7200000000000006</v>
      </c>
      <c r="G21" s="78">
        <v>30060</v>
      </c>
      <c r="H21" s="75">
        <f>Engagement_Table[[#This Row],[New_Followers]]-Engagement_Table[[#This Row],[Unfollows]]</f>
        <v>91</v>
      </c>
    </row>
    <row r="22" spans="1:8" ht="14.25" customHeight="1" x14ac:dyDescent="0.3">
      <c r="A22" s="7">
        <v>45481</v>
      </c>
      <c r="B22" s="5" t="s">
        <v>27</v>
      </c>
      <c r="C22" s="75">
        <v>1757</v>
      </c>
      <c r="D22" s="75">
        <v>85</v>
      </c>
      <c r="E22" s="75">
        <v>58223</v>
      </c>
      <c r="F22" s="76">
        <v>8.74</v>
      </c>
      <c r="G22" s="78">
        <v>22728</v>
      </c>
      <c r="H22" s="75">
        <f>Engagement_Table[[#This Row],[New_Followers]]-Engagement_Table[[#This Row],[Unfollows]]</f>
        <v>1672</v>
      </c>
    </row>
    <row r="23" spans="1:8" ht="14.25" customHeight="1" x14ac:dyDescent="0.3">
      <c r="A23" s="7">
        <v>45481</v>
      </c>
      <c r="B23" s="5" t="s">
        <v>28</v>
      </c>
      <c r="C23" s="75">
        <v>350</v>
      </c>
      <c r="D23" s="75">
        <v>41</v>
      </c>
      <c r="E23" s="75">
        <v>251694</v>
      </c>
      <c r="F23" s="76">
        <v>1.91</v>
      </c>
      <c r="G23" s="78">
        <v>38610</v>
      </c>
      <c r="H23" s="75">
        <f>Engagement_Table[[#This Row],[New_Followers]]-Engagement_Table[[#This Row],[Unfollows]]</f>
        <v>309</v>
      </c>
    </row>
    <row r="24" spans="1:8" ht="14.25" customHeight="1" x14ac:dyDescent="0.3">
      <c r="A24" s="7">
        <v>45481</v>
      </c>
      <c r="B24" s="5" t="s">
        <v>29</v>
      </c>
      <c r="C24" s="75">
        <v>987</v>
      </c>
      <c r="D24" s="75">
        <v>440</v>
      </c>
      <c r="E24" s="75">
        <v>389810</v>
      </c>
      <c r="F24" s="76">
        <v>4.66</v>
      </c>
      <c r="G24" s="78">
        <v>2932</v>
      </c>
      <c r="H24" s="75">
        <f>Engagement_Table[[#This Row],[New_Followers]]-Engagement_Table[[#This Row],[Unfollows]]</f>
        <v>547</v>
      </c>
    </row>
    <row r="25" spans="1:8" ht="14.25" customHeight="1" x14ac:dyDescent="0.3">
      <c r="A25" s="7">
        <v>45481</v>
      </c>
      <c r="B25" s="5" t="s">
        <v>30</v>
      </c>
      <c r="C25" s="75">
        <v>883</v>
      </c>
      <c r="D25" s="75">
        <v>369</v>
      </c>
      <c r="E25" s="75">
        <v>233694</v>
      </c>
      <c r="F25" s="76">
        <v>2.88</v>
      </c>
      <c r="G25" s="78">
        <v>15071</v>
      </c>
      <c r="H25" s="75">
        <f>Engagement_Table[[#This Row],[New_Followers]]-Engagement_Table[[#This Row],[Unfollows]]</f>
        <v>514</v>
      </c>
    </row>
    <row r="26" spans="1:8" ht="14.25" customHeight="1" x14ac:dyDescent="0.3">
      <c r="A26" s="7">
        <v>45488</v>
      </c>
      <c r="B26" s="5" t="s">
        <v>27</v>
      </c>
      <c r="C26" s="75">
        <v>1960</v>
      </c>
      <c r="D26" s="75">
        <v>115</v>
      </c>
      <c r="E26" s="75">
        <v>154169</v>
      </c>
      <c r="F26" s="76">
        <v>3.74</v>
      </c>
      <c r="G26" s="78">
        <v>10740</v>
      </c>
      <c r="H26" s="75">
        <f>Engagement_Table[[#This Row],[New_Followers]]-Engagement_Table[[#This Row],[Unfollows]]</f>
        <v>1845</v>
      </c>
    </row>
    <row r="27" spans="1:8" ht="14.25" customHeight="1" x14ac:dyDescent="0.3">
      <c r="A27" s="7">
        <v>45488</v>
      </c>
      <c r="B27" s="5" t="s">
        <v>28</v>
      </c>
      <c r="C27" s="75">
        <v>170</v>
      </c>
      <c r="D27" s="75">
        <v>334</v>
      </c>
      <c r="E27" s="75">
        <v>334626</v>
      </c>
      <c r="F27" s="76">
        <v>6.44</v>
      </c>
      <c r="G27" s="78">
        <v>43420</v>
      </c>
      <c r="H27" s="75">
        <f>Engagement_Table[[#This Row],[New_Followers]]-Engagement_Table[[#This Row],[Unfollows]]</f>
        <v>-164</v>
      </c>
    </row>
    <row r="28" spans="1:8" ht="14.25" customHeight="1" x14ac:dyDescent="0.3">
      <c r="A28" s="7">
        <v>45488</v>
      </c>
      <c r="B28" s="5" t="s">
        <v>29</v>
      </c>
      <c r="C28" s="75">
        <v>704</v>
      </c>
      <c r="D28" s="75">
        <v>275</v>
      </c>
      <c r="E28" s="75">
        <v>226002</v>
      </c>
      <c r="F28" s="76">
        <v>8.56</v>
      </c>
      <c r="G28" s="78">
        <v>32393</v>
      </c>
      <c r="H28" s="75">
        <f>Engagement_Table[[#This Row],[New_Followers]]-Engagement_Table[[#This Row],[Unfollows]]</f>
        <v>429</v>
      </c>
    </row>
    <row r="29" spans="1:8" ht="14.25" customHeight="1" x14ac:dyDescent="0.3">
      <c r="A29" s="7">
        <v>45488</v>
      </c>
      <c r="B29" s="5" t="s">
        <v>30</v>
      </c>
      <c r="C29" s="75">
        <v>224</v>
      </c>
      <c r="D29" s="75">
        <v>64</v>
      </c>
      <c r="E29" s="75">
        <v>156683</v>
      </c>
      <c r="F29" s="76">
        <v>4.5599999999999996</v>
      </c>
      <c r="G29" s="78">
        <v>28474</v>
      </c>
      <c r="H29" s="75">
        <f>Engagement_Table[[#This Row],[New_Followers]]-Engagement_Table[[#This Row],[Unfollows]]</f>
        <v>160</v>
      </c>
    </row>
    <row r="30" spans="1:8" ht="14.25" customHeight="1" x14ac:dyDescent="0.3">
      <c r="A30" s="7">
        <v>45495</v>
      </c>
      <c r="B30" s="5" t="s">
        <v>27</v>
      </c>
      <c r="C30" s="75">
        <v>508</v>
      </c>
      <c r="D30" s="75">
        <v>349</v>
      </c>
      <c r="E30" s="75">
        <v>473812</v>
      </c>
      <c r="F30" s="76">
        <v>7.88</v>
      </c>
      <c r="G30" s="78">
        <v>17328</v>
      </c>
      <c r="H30" s="75">
        <f>Engagement_Table[[#This Row],[New_Followers]]-Engagement_Table[[#This Row],[Unfollows]]</f>
        <v>159</v>
      </c>
    </row>
    <row r="31" spans="1:8" ht="14.25" customHeight="1" x14ac:dyDescent="0.3">
      <c r="A31" s="7">
        <v>45495</v>
      </c>
      <c r="B31" s="5" t="s">
        <v>28</v>
      </c>
      <c r="C31" s="75">
        <v>1391</v>
      </c>
      <c r="D31" s="75">
        <v>430</v>
      </c>
      <c r="E31" s="75">
        <v>295032</v>
      </c>
      <c r="F31" s="76">
        <v>7.86</v>
      </c>
      <c r="G31" s="78">
        <v>26067</v>
      </c>
      <c r="H31" s="75">
        <f>Engagement_Table[[#This Row],[New_Followers]]-Engagement_Table[[#This Row],[Unfollows]]</f>
        <v>961</v>
      </c>
    </row>
    <row r="32" spans="1:8" ht="14.25" customHeight="1" x14ac:dyDescent="0.3">
      <c r="A32" s="7">
        <v>45495</v>
      </c>
      <c r="B32" s="5" t="s">
        <v>29</v>
      </c>
      <c r="C32" s="75">
        <v>1701</v>
      </c>
      <c r="D32" s="75">
        <v>385</v>
      </c>
      <c r="E32" s="75">
        <v>198278</v>
      </c>
      <c r="F32" s="76">
        <v>5.34</v>
      </c>
      <c r="G32" s="78">
        <v>32763</v>
      </c>
      <c r="H32" s="75">
        <f>Engagement_Table[[#This Row],[New_Followers]]-Engagement_Table[[#This Row],[Unfollows]]</f>
        <v>1316</v>
      </c>
    </row>
    <row r="33" spans="1:8" ht="14.25" customHeight="1" x14ac:dyDescent="0.3">
      <c r="A33" s="7">
        <v>45495</v>
      </c>
      <c r="B33" s="5" t="s">
        <v>30</v>
      </c>
      <c r="C33" s="75">
        <v>804</v>
      </c>
      <c r="D33" s="75">
        <v>487</v>
      </c>
      <c r="E33" s="75">
        <v>306564</v>
      </c>
      <c r="F33" s="76">
        <v>5.52</v>
      </c>
      <c r="G33" s="78">
        <v>26452</v>
      </c>
      <c r="H33" s="75">
        <f>Engagement_Table[[#This Row],[New_Followers]]-Engagement_Table[[#This Row],[Unfollows]]</f>
        <v>317</v>
      </c>
    </row>
    <row r="34" spans="1:8" ht="14.25" customHeight="1" x14ac:dyDescent="0.3">
      <c r="A34" s="7">
        <v>45502</v>
      </c>
      <c r="B34" s="5" t="s">
        <v>27</v>
      </c>
      <c r="C34" s="75">
        <v>653</v>
      </c>
      <c r="D34" s="75">
        <v>112</v>
      </c>
      <c r="E34" s="75">
        <v>23664</v>
      </c>
      <c r="F34" s="76">
        <v>4.05</v>
      </c>
      <c r="G34" s="78">
        <v>15353</v>
      </c>
      <c r="H34" s="75">
        <f>Engagement_Table[[#This Row],[New_Followers]]-Engagement_Table[[#This Row],[Unfollows]]</f>
        <v>541</v>
      </c>
    </row>
    <row r="35" spans="1:8" ht="14.25" customHeight="1" x14ac:dyDescent="0.3">
      <c r="A35" s="7">
        <v>45502</v>
      </c>
      <c r="B35" s="5" t="s">
        <v>28</v>
      </c>
      <c r="C35" s="75">
        <v>160</v>
      </c>
      <c r="D35" s="75">
        <v>478</v>
      </c>
      <c r="E35" s="75">
        <v>435034</v>
      </c>
      <c r="F35" s="76">
        <v>7.73</v>
      </c>
      <c r="G35" s="78">
        <v>4839</v>
      </c>
      <c r="H35" s="75">
        <f>Engagement_Table[[#This Row],[New_Followers]]-Engagement_Table[[#This Row],[Unfollows]]</f>
        <v>-318</v>
      </c>
    </row>
    <row r="36" spans="1:8" ht="14.25" customHeight="1" x14ac:dyDescent="0.3">
      <c r="A36" s="7">
        <v>45502</v>
      </c>
      <c r="B36" s="5" t="s">
        <v>29</v>
      </c>
      <c r="C36" s="75">
        <v>1756</v>
      </c>
      <c r="D36" s="75">
        <v>261</v>
      </c>
      <c r="E36" s="75">
        <v>287574</v>
      </c>
      <c r="F36" s="76">
        <v>4.3600000000000003</v>
      </c>
      <c r="G36" s="78">
        <v>39272</v>
      </c>
      <c r="H36" s="75">
        <f>Engagement_Table[[#This Row],[New_Followers]]-Engagement_Table[[#This Row],[Unfollows]]</f>
        <v>1495</v>
      </c>
    </row>
    <row r="37" spans="1:8" ht="14.25" customHeight="1" x14ac:dyDescent="0.3">
      <c r="A37" s="7">
        <v>45502</v>
      </c>
      <c r="B37" s="5" t="s">
        <v>30</v>
      </c>
      <c r="C37" s="75">
        <v>576</v>
      </c>
      <c r="D37" s="75">
        <v>101</v>
      </c>
      <c r="E37" s="75">
        <v>62499</v>
      </c>
      <c r="F37" s="76">
        <v>3.48</v>
      </c>
      <c r="G37" s="78">
        <v>16804</v>
      </c>
      <c r="H37" s="75">
        <f>Engagement_Table[[#This Row],[New_Followers]]-Engagement_Table[[#This Row],[Unfollows]]</f>
        <v>475</v>
      </c>
    </row>
    <row r="38" spans="1:8" ht="14.25" customHeight="1" x14ac:dyDescent="0.3">
      <c r="A38" s="7">
        <v>45509</v>
      </c>
      <c r="B38" s="5" t="s">
        <v>27</v>
      </c>
      <c r="C38" s="75">
        <v>645</v>
      </c>
      <c r="D38" s="75">
        <v>293</v>
      </c>
      <c r="E38" s="75">
        <v>437968</v>
      </c>
      <c r="F38" s="76">
        <v>7.83</v>
      </c>
      <c r="G38" s="78">
        <v>49303</v>
      </c>
      <c r="H38" s="75">
        <f>Engagement_Table[[#This Row],[New_Followers]]-Engagement_Table[[#This Row],[Unfollows]]</f>
        <v>352</v>
      </c>
    </row>
    <row r="39" spans="1:8" ht="14.25" customHeight="1" x14ac:dyDescent="0.3">
      <c r="A39" s="7">
        <v>45509</v>
      </c>
      <c r="B39" s="5" t="s">
        <v>28</v>
      </c>
      <c r="C39" s="75">
        <v>214</v>
      </c>
      <c r="D39" s="75">
        <v>411</v>
      </c>
      <c r="E39" s="75">
        <v>125034</v>
      </c>
      <c r="F39" s="76">
        <v>6.11</v>
      </c>
      <c r="G39" s="78">
        <v>26455</v>
      </c>
      <c r="H39" s="75">
        <f>Engagement_Table[[#This Row],[New_Followers]]-Engagement_Table[[#This Row],[Unfollows]]</f>
        <v>-197</v>
      </c>
    </row>
    <row r="40" spans="1:8" ht="14.25" customHeight="1" x14ac:dyDescent="0.3">
      <c r="A40" s="7">
        <v>45509</v>
      </c>
      <c r="B40" s="5" t="s">
        <v>29</v>
      </c>
      <c r="C40" s="75">
        <v>826</v>
      </c>
      <c r="D40" s="75">
        <v>498</v>
      </c>
      <c r="E40" s="75">
        <v>449994</v>
      </c>
      <c r="F40" s="76">
        <v>9.43</v>
      </c>
      <c r="G40" s="78">
        <v>12384</v>
      </c>
      <c r="H40" s="75">
        <f>Engagement_Table[[#This Row],[New_Followers]]-Engagement_Table[[#This Row],[Unfollows]]</f>
        <v>328</v>
      </c>
    </row>
    <row r="41" spans="1:8" ht="14.25" customHeight="1" x14ac:dyDescent="0.3">
      <c r="A41" s="7">
        <v>45509</v>
      </c>
      <c r="B41" s="5" t="s">
        <v>30</v>
      </c>
      <c r="C41" s="75">
        <v>460</v>
      </c>
      <c r="D41" s="75">
        <v>141</v>
      </c>
      <c r="E41" s="75">
        <v>320650</v>
      </c>
      <c r="F41" s="76">
        <v>4.04</v>
      </c>
      <c r="G41" s="78">
        <v>49372</v>
      </c>
      <c r="H41" s="75">
        <f>Engagement_Table[[#This Row],[New_Followers]]-Engagement_Table[[#This Row],[Unfollows]]</f>
        <v>319</v>
      </c>
    </row>
    <row r="42" spans="1:8" ht="14.25" customHeight="1" x14ac:dyDescent="0.3">
      <c r="A42" s="7">
        <v>45516</v>
      </c>
      <c r="B42" s="5" t="s">
        <v>27</v>
      </c>
      <c r="C42" s="75">
        <v>1528</v>
      </c>
      <c r="D42" s="75">
        <v>203</v>
      </c>
      <c r="E42" s="75">
        <v>489188</v>
      </c>
      <c r="F42" s="76">
        <v>6.23</v>
      </c>
      <c r="G42" s="78">
        <v>47101</v>
      </c>
      <c r="H42" s="75">
        <f>Engagement_Table[[#This Row],[New_Followers]]-Engagement_Table[[#This Row],[Unfollows]]</f>
        <v>1325</v>
      </c>
    </row>
    <row r="43" spans="1:8" ht="14.25" customHeight="1" x14ac:dyDescent="0.3">
      <c r="A43" s="7">
        <v>45516</v>
      </c>
      <c r="B43" s="5" t="s">
        <v>28</v>
      </c>
      <c r="C43" s="75">
        <v>1534</v>
      </c>
      <c r="D43" s="75">
        <v>200</v>
      </c>
      <c r="E43" s="75">
        <v>307612</v>
      </c>
      <c r="F43" s="76">
        <v>6.01</v>
      </c>
      <c r="G43" s="78">
        <v>37903</v>
      </c>
      <c r="H43" s="75">
        <f>Engagement_Table[[#This Row],[New_Followers]]-Engagement_Table[[#This Row],[Unfollows]]</f>
        <v>1334</v>
      </c>
    </row>
    <row r="44" spans="1:8" ht="14.25" customHeight="1" x14ac:dyDescent="0.3">
      <c r="A44" s="7">
        <v>45516</v>
      </c>
      <c r="B44" s="5" t="s">
        <v>29</v>
      </c>
      <c r="C44" s="75">
        <v>485</v>
      </c>
      <c r="D44" s="75">
        <v>448</v>
      </c>
      <c r="E44" s="75">
        <v>434883</v>
      </c>
      <c r="F44" s="76">
        <v>8.5500000000000007</v>
      </c>
      <c r="G44" s="78">
        <v>33258</v>
      </c>
      <c r="H44" s="75">
        <f>Engagement_Table[[#This Row],[New_Followers]]-Engagement_Table[[#This Row],[Unfollows]]</f>
        <v>37</v>
      </c>
    </row>
    <row r="45" spans="1:8" ht="14.25" customHeight="1" x14ac:dyDescent="0.3">
      <c r="A45" s="7">
        <v>45516</v>
      </c>
      <c r="B45" s="5" t="s">
        <v>30</v>
      </c>
      <c r="C45" s="75">
        <v>1210</v>
      </c>
      <c r="D45" s="75">
        <v>178</v>
      </c>
      <c r="E45" s="75">
        <v>102042</v>
      </c>
      <c r="F45" s="76">
        <v>5.42</v>
      </c>
      <c r="G45" s="78">
        <v>6915</v>
      </c>
      <c r="H45" s="75">
        <f>Engagement_Table[[#This Row],[New_Followers]]-Engagement_Table[[#This Row],[Unfollows]]</f>
        <v>1032</v>
      </c>
    </row>
    <row r="46" spans="1:8" ht="14.25" customHeight="1" x14ac:dyDescent="0.3">
      <c r="A46" s="7">
        <v>45523</v>
      </c>
      <c r="B46" s="5" t="s">
        <v>27</v>
      </c>
      <c r="C46" s="75">
        <v>215</v>
      </c>
      <c r="D46" s="75">
        <v>139</v>
      </c>
      <c r="E46" s="75">
        <v>325444</v>
      </c>
      <c r="F46" s="76">
        <v>3.25</v>
      </c>
      <c r="G46" s="78">
        <v>35501</v>
      </c>
      <c r="H46" s="75">
        <f>Engagement_Table[[#This Row],[New_Followers]]-Engagement_Table[[#This Row],[Unfollows]]</f>
        <v>76</v>
      </c>
    </row>
    <row r="47" spans="1:8" ht="14.25" customHeight="1" x14ac:dyDescent="0.3">
      <c r="A47" s="7">
        <v>45523</v>
      </c>
      <c r="B47" s="5" t="s">
        <v>28</v>
      </c>
      <c r="C47" s="75">
        <v>1078</v>
      </c>
      <c r="D47" s="75">
        <v>20</v>
      </c>
      <c r="E47" s="75">
        <v>183924</v>
      </c>
      <c r="F47" s="76">
        <v>8.84</v>
      </c>
      <c r="G47" s="78">
        <v>14203</v>
      </c>
      <c r="H47" s="75">
        <f>Engagement_Table[[#This Row],[New_Followers]]-Engagement_Table[[#This Row],[Unfollows]]</f>
        <v>1058</v>
      </c>
    </row>
    <row r="48" spans="1:8" ht="14.25" customHeight="1" x14ac:dyDescent="0.3">
      <c r="A48" s="7">
        <v>45523</v>
      </c>
      <c r="B48" s="5" t="s">
        <v>29</v>
      </c>
      <c r="C48" s="75">
        <v>1751</v>
      </c>
      <c r="D48" s="75">
        <v>86</v>
      </c>
      <c r="E48" s="75">
        <v>188655</v>
      </c>
      <c r="F48" s="76">
        <v>7.24</v>
      </c>
      <c r="G48" s="78">
        <v>22206</v>
      </c>
      <c r="H48" s="75">
        <f>Engagement_Table[[#This Row],[New_Followers]]-Engagement_Table[[#This Row],[Unfollows]]</f>
        <v>1665</v>
      </c>
    </row>
    <row r="49" spans="1:8" ht="14.25" customHeight="1" x14ac:dyDescent="0.3">
      <c r="A49" s="7">
        <v>45523</v>
      </c>
      <c r="B49" s="5" t="s">
        <v>30</v>
      </c>
      <c r="C49" s="75">
        <v>221</v>
      </c>
      <c r="D49" s="75">
        <v>31</v>
      </c>
      <c r="E49" s="75">
        <v>87443</v>
      </c>
      <c r="F49" s="76">
        <v>6.19</v>
      </c>
      <c r="G49" s="78">
        <v>10283</v>
      </c>
      <c r="H49" s="75">
        <f>Engagement_Table[[#This Row],[New_Followers]]-Engagement_Table[[#This Row],[Unfollows]]</f>
        <v>190</v>
      </c>
    </row>
    <row r="50" spans="1:8" ht="14.25" customHeight="1" x14ac:dyDescent="0.3">
      <c r="A50" s="7">
        <v>45530</v>
      </c>
      <c r="B50" s="5" t="s">
        <v>27</v>
      </c>
      <c r="C50" s="75">
        <v>1685</v>
      </c>
      <c r="D50" s="75">
        <v>76</v>
      </c>
      <c r="E50" s="75">
        <v>453799</v>
      </c>
      <c r="F50" s="76">
        <v>5.71</v>
      </c>
      <c r="G50" s="78">
        <v>24913</v>
      </c>
      <c r="H50" s="75">
        <f>Engagement_Table[[#This Row],[New_Followers]]-Engagement_Table[[#This Row],[Unfollows]]</f>
        <v>1609</v>
      </c>
    </row>
    <row r="51" spans="1:8" ht="14.25" customHeight="1" x14ac:dyDescent="0.3">
      <c r="A51" s="7">
        <v>45530</v>
      </c>
      <c r="B51" s="5" t="s">
        <v>28</v>
      </c>
      <c r="C51" s="75">
        <v>248</v>
      </c>
      <c r="D51" s="75">
        <v>211</v>
      </c>
      <c r="E51" s="75">
        <v>379380</v>
      </c>
      <c r="F51" s="76">
        <v>9.0399999999999991</v>
      </c>
      <c r="G51" s="78">
        <v>26925</v>
      </c>
      <c r="H51" s="75">
        <f>Engagement_Table[[#This Row],[New_Followers]]-Engagement_Table[[#This Row],[Unfollows]]</f>
        <v>37</v>
      </c>
    </row>
    <row r="52" spans="1:8" ht="14.25" customHeight="1" x14ac:dyDescent="0.3">
      <c r="A52" s="7">
        <v>45530</v>
      </c>
      <c r="B52" s="5" t="s">
        <v>29</v>
      </c>
      <c r="C52" s="75">
        <v>1300</v>
      </c>
      <c r="D52" s="75">
        <v>71</v>
      </c>
      <c r="E52" s="75">
        <v>186454</v>
      </c>
      <c r="F52" s="76">
        <v>3.91</v>
      </c>
      <c r="G52" s="78">
        <v>9942</v>
      </c>
      <c r="H52" s="75">
        <f>Engagement_Table[[#This Row],[New_Followers]]-Engagement_Table[[#This Row],[Unfollows]]</f>
        <v>1229</v>
      </c>
    </row>
    <row r="53" spans="1:8" ht="14.25" customHeight="1" x14ac:dyDescent="0.3">
      <c r="A53" s="7">
        <v>45530</v>
      </c>
      <c r="B53" s="5" t="s">
        <v>30</v>
      </c>
      <c r="C53" s="75">
        <v>422</v>
      </c>
      <c r="D53" s="75">
        <v>394</v>
      </c>
      <c r="E53" s="75">
        <v>239044</v>
      </c>
      <c r="F53" s="76">
        <v>7.83</v>
      </c>
      <c r="G53" s="78">
        <v>32929</v>
      </c>
      <c r="H53" s="75">
        <f>Engagement_Table[[#This Row],[New_Followers]]-Engagement_Table[[#This Row],[Unfollows]]</f>
        <v>28</v>
      </c>
    </row>
    <row r="54" spans="1:8" ht="14.25" customHeight="1" x14ac:dyDescent="0.3">
      <c r="A54" s="7">
        <v>45537</v>
      </c>
      <c r="B54" s="5" t="s">
        <v>27</v>
      </c>
      <c r="C54" s="75">
        <v>1429</v>
      </c>
      <c r="D54" s="75">
        <v>182</v>
      </c>
      <c r="E54" s="75">
        <v>101332</v>
      </c>
      <c r="F54" s="76">
        <v>7.16</v>
      </c>
      <c r="G54" s="78">
        <v>37829</v>
      </c>
      <c r="H54" s="75">
        <f>Engagement_Table[[#This Row],[New_Followers]]-Engagement_Table[[#This Row],[Unfollows]]</f>
        <v>1247</v>
      </c>
    </row>
    <row r="55" spans="1:8" ht="14.25" customHeight="1" x14ac:dyDescent="0.3">
      <c r="A55" s="7">
        <v>45537</v>
      </c>
      <c r="B55" s="5" t="s">
        <v>28</v>
      </c>
      <c r="C55" s="75">
        <v>1520</v>
      </c>
      <c r="D55" s="75">
        <v>475</v>
      </c>
      <c r="E55" s="75">
        <v>496982</v>
      </c>
      <c r="F55" s="76">
        <v>6.41</v>
      </c>
      <c r="G55" s="78">
        <v>24384</v>
      </c>
      <c r="H55" s="75">
        <f>Engagement_Table[[#This Row],[New_Followers]]-Engagement_Table[[#This Row],[Unfollows]]</f>
        <v>1045</v>
      </c>
    </row>
    <row r="56" spans="1:8" ht="14.25" customHeight="1" x14ac:dyDescent="0.3">
      <c r="A56" s="7">
        <v>45537</v>
      </c>
      <c r="B56" s="5" t="s">
        <v>29</v>
      </c>
      <c r="C56" s="75">
        <v>557</v>
      </c>
      <c r="D56" s="75">
        <v>360</v>
      </c>
      <c r="E56" s="75">
        <v>318779</v>
      </c>
      <c r="F56" s="76">
        <v>8.02</v>
      </c>
      <c r="G56" s="78">
        <v>25797</v>
      </c>
      <c r="H56" s="75">
        <f>Engagement_Table[[#This Row],[New_Followers]]-Engagement_Table[[#This Row],[Unfollows]]</f>
        <v>197</v>
      </c>
    </row>
    <row r="57" spans="1:8" ht="14.25" customHeight="1" x14ac:dyDescent="0.3">
      <c r="A57" s="7">
        <v>45537</v>
      </c>
      <c r="B57" s="5" t="s">
        <v>30</v>
      </c>
      <c r="C57" s="75">
        <v>728</v>
      </c>
      <c r="D57" s="75">
        <v>395</v>
      </c>
      <c r="E57" s="75">
        <v>370971</v>
      </c>
      <c r="F57" s="76">
        <v>3.86</v>
      </c>
      <c r="G57" s="78">
        <v>12646</v>
      </c>
      <c r="H57" s="75">
        <f>Engagement_Table[[#This Row],[New_Followers]]-Engagement_Table[[#This Row],[Unfollows]]</f>
        <v>333</v>
      </c>
    </row>
    <row r="58" spans="1:8" ht="14.25" customHeight="1" x14ac:dyDescent="0.3">
      <c r="A58" s="7">
        <v>45544</v>
      </c>
      <c r="B58" s="5" t="s">
        <v>27</v>
      </c>
      <c r="C58" s="75">
        <v>1592</v>
      </c>
      <c r="D58" s="75">
        <v>20</v>
      </c>
      <c r="E58" s="75">
        <v>378054</v>
      </c>
      <c r="F58" s="76">
        <v>9.09</v>
      </c>
      <c r="G58" s="78">
        <v>26663</v>
      </c>
      <c r="H58" s="75">
        <f>Engagement_Table[[#This Row],[New_Followers]]-Engagement_Table[[#This Row],[Unfollows]]</f>
        <v>1572</v>
      </c>
    </row>
    <row r="59" spans="1:8" ht="14.25" customHeight="1" x14ac:dyDescent="0.3">
      <c r="A59" s="7">
        <v>45544</v>
      </c>
      <c r="B59" s="5" t="s">
        <v>28</v>
      </c>
      <c r="C59" s="75">
        <v>1842</v>
      </c>
      <c r="D59" s="75">
        <v>414</v>
      </c>
      <c r="E59" s="75">
        <v>307524</v>
      </c>
      <c r="F59" s="76">
        <v>1.76</v>
      </c>
      <c r="G59" s="78">
        <v>40478</v>
      </c>
      <c r="H59" s="75">
        <f>Engagement_Table[[#This Row],[New_Followers]]-Engagement_Table[[#This Row],[Unfollows]]</f>
        <v>1428</v>
      </c>
    </row>
    <row r="60" spans="1:8" ht="14.25" customHeight="1" x14ac:dyDescent="0.3">
      <c r="A60" s="7">
        <v>45544</v>
      </c>
      <c r="B60" s="5" t="s">
        <v>29</v>
      </c>
      <c r="C60" s="75">
        <v>751</v>
      </c>
      <c r="D60" s="75">
        <v>491</v>
      </c>
      <c r="E60" s="75">
        <v>434047</v>
      </c>
      <c r="F60" s="76">
        <v>9.24</v>
      </c>
      <c r="G60" s="78">
        <v>15476</v>
      </c>
      <c r="H60" s="75">
        <f>Engagement_Table[[#This Row],[New_Followers]]-Engagement_Table[[#This Row],[Unfollows]]</f>
        <v>260</v>
      </c>
    </row>
    <row r="61" spans="1:8" ht="14.25" customHeight="1" x14ac:dyDescent="0.3">
      <c r="A61" s="7">
        <v>45544</v>
      </c>
      <c r="B61" s="5" t="s">
        <v>30</v>
      </c>
      <c r="C61" s="75">
        <v>1409</v>
      </c>
      <c r="D61" s="75">
        <v>309</v>
      </c>
      <c r="E61" s="75">
        <v>64583</v>
      </c>
      <c r="F61" s="76">
        <v>8.99</v>
      </c>
      <c r="G61" s="78">
        <v>10217</v>
      </c>
      <c r="H61" s="75">
        <f>Engagement_Table[[#This Row],[New_Followers]]-Engagement_Table[[#This Row],[Unfollows]]</f>
        <v>1100</v>
      </c>
    </row>
    <row r="62" spans="1:8" ht="14.25" customHeight="1" x14ac:dyDescent="0.3">
      <c r="A62" s="7">
        <v>45551</v>
      </c>
      <c r="B62" s="5" t="s">
        <v>27</v>
      </c>
      <c r="C62" s="75">
        <v>778</v>
      </c>
      <c r="D62" s="75">
        <v>401</v>
      </c>
      <c r="E62" s="75">
        <v>50793</v>
      </c>
      <c r="F62" s="76">
        <v>3.4</v>
      </c>
      <c r="G62" s="78">
        <v>21939</v>
      </c>
      <c r="H62" s="75">
        <f>Engagement_Table[[#This Row],[New_Followers]]-Engagement_Table[[#This Row],[Unfollows]]</f>
        <v>377</v>
      </c>
    </row>
    <row r="63" spans="1:8" ht="14.25" customHeight="1" x14ac:dyDescent="0.3">
      <c r="A63" s="7">
        <v>45551</v>
      </c>
      <c r="B63" s="5" t="s">
        <v>28</v>
      </c>
      <c r="C63" s="75">
        <v>443</v>
      </c>
      <c r="D63" s="75">
        <v>345</v>
      </c>
      <c r="E63" s="75">
        <v>474162</v>
      </c>
      <c r="F63" s="76">
        <v>9.1999999999999993</v>
      </c>
      <c r="G63" s="78">
        <v>47462</v>
      </c>
      <c r="H63" s="75">
        <f>Engagement_Table[[#This Row],[New_Followers]]-Engagement_Table[[#This Row],[Unfollows]]</f>
        <v>98</v>
      </c>
    </row>
    <row r="64" spans="1:8" ht="14.25" customHeight="1" x14ac:dyDescent="0.3">
      <c r="A64" s="7">
        <v>45551</v>
      </c>
      <c r="B64" s="5" t="s">
        <v>29</v>
      </c>
      <c r="C64" s="75">
        <v>1472</v>
      </c>
      <c r="D64" s="75">
        <v>347</v>
      </c>
      <c r="E64" s="75">
        <v>392355</v>
      </c>
      <c r="F64" s="76">
        <v>8.59</v>
      </c>
      <c r="G64" s="78">
        <v>30270</v>
      </c>
      <c r="H64" s="75">
        <f>Engagement_Table[[#This Row],[New_Followers]]-Engagement_Table[[#This Row],[Unfollows]]</f>
        <v>1125</v>
      </c>
    </row>
    <row r="65" spans="1:8" ht="14.25" customHeight="1" x14ac:dyDescent="0.3">
      <c r="A65" s="7">
        <v>45551</v>
      </c>
      <c r="B65" s="5" t="s">
        <v>30</v>
      </c>
      <c r="C65" s="75">
        <v>123</v>
      </c>
      <c r="D65" s="75">
        <v>155</v>
      </c>
      <c r="E65" s="75">
        <v>119934</v>
      </c>
      <c r="F65" s="76">
        <v>3.5</v>
      </c>
      <c r="G65" s="78">
        <v>5442</v>
      </c>
      <c r="H65" s="75">
        <f>Engagement_Table[[#This Row],[New_Followers]]-Engagement_Table[[#This Row],[Unfollows]]</f>
        <v>-32</v>
      </c>
    </row>
    <row r="66" spans="1:8" ht="14.25" customHeight="1" x14ac:dyDescent="0.3">
      <c r="A66" s="7">
        <v>45558</v>
      </c>
      <c r="B66" s="5" t="s">
        <v>27</v>
      </c>
      <c r="C66" s="75">
        <v>817</v>
      </c>
      <c r="D66" s="75">
        <v>151</v>
      </c>
      <c r="E66" s="75">
        <v>422625</v>
      </c>
      <c r="F66" s="76">
        <v>2.36</v>
      </c>
      <c r="G66" s="78">
        <v>1083</v>
      </c>
      <c r="H66" s="75">
        <f>Engagement_Table[[#This Row],[New_Followers]]-Engagement_Table[[#This Row],[Unfollows]]</f>
        <v>666</v>
      </c>
    </row>
    <row r="67" spans="1:8" ht="14.25" customHeight="1" x14ac:dyDescent="0.3">
      <c r="A67" s="7">
        <v>45558</v>
      </c>
      <c r="B67" s="5" t="s">
        <v>28</v>
      </c>
      <c r="C67" s="75">
        <v>198</v>
      </c>
      <c r="D67" s="75">
        <v>217</v>
      </c>
      <c r="E67" s="75">
        <v>239753</v>
      </c>
      <c r="F67" s="76">
        <v>7.36</v>
      </c>
      <c r="G67" s="78">
        <v>11901</v>
      </c>
      <c r="H67" s="75">
        <f>Engagement_Table[[#This Row],[New_Followers]]-Engagement_Table[[#This Row],[Unfollows]]</f>
        <v>-19</v>
      </c>
    </row>
    <row r="68" spans="1:8" ht="14.25" customHeight="1" x14ac:dyDescent="0.3">
      <c r="A68" s="7">
        <v>45558</v>
      </c>
      <c r="B68" s="5" t="s">
        <v>29</v>
      </c>
      <c r="C68" s="75">
        <v>1911</v>
      </c>
      <c r="D68" s="75">
        <v>231</v>
      </c>
      <c r="E68" s="75">
        <v>268516</v>
      </c>
      <c r="F68" s="76">
        <v>8.5500000000000007</v>
      </c>
      <c r="G68" s="78">
        <v>24018</v>
      </c>
      <c r="H68" s="75">
        <f>Engagement_Table[[#This Row],[New_Followers]]-Engagement_Table[[#This Row],[Unfollows]]</f>
        <v>1680</v>
      </c>
    </row>
    <row r="69" spans="1:8" ht="14.25" customHeight="1" x14ac:dyDescent="0.3">
      <c r="A69" s="7">
        <v>45558</v>
      </c>
      <c r="B69" s="5" t="s">
        <v>30</v>
      </c>
      <c r="C69" s="75">
        <v>1218</v>
      </c>
      <c r="D69" s="75">
        <v>212</v>
      </c>
      <c r="E69" s="75">
        <v>63177</v>
      </c>
      <c r="F69" s="76">
        <v>8.1300000000000008</v>
      </c>
      <c r="G69" s="78">
        <v>38883</v>
      </c>
      <c r="H69" s="75">
        <f>Engagement_Table[[#This Row],[New_Followers]]-Engagement_Table[[#This Row],[Unfollows]]</f>
        <v>1006</v>
      </c>
    </row>
    <row r="70" spans="1:8" ht="14.25" customHeight="1" x14ac:dyDescent="0.3">
      <c r="A70" s="7">
        <v>45565</v>
      </c>
      <c r="B70" s="5" t="s">
        <v>27</v>
      </c>
      <c r="C70" s="75">
        <v>1433</v>
      </c>
      <c r="D70" s="75">
        <v>408</v>
      </c>
      <c r="E70" s="75">
        <v>370269</v>
      </c>
      <c r="F70" s="76">
        <v>3.3</v>
      </c>
      <c r="G70" s="78">
        <v>30575</v>
      </c>
      <c r="H70" s="75">
        <f>Engagement_Table[[#This Row],[New_Followers]]-Engagement_Table[[#This Row],[Unfollows]]</f>
        <v>1025</v>
      </c>
    </row>
    <row r="71" spans="1:8" ht="14.25" customHeight="1" x14ac:dyDescent="0.3">
      <c r="A71" s="7">
        <v>45565</v>
      </c>
      <c r="B71" s="5" t="s">
        <v>28</v>
      </c>
      <c r="C71" s="75">
        <v>250</v>
      </c>
      <c r="D71" s="75">
        <v>429</v>
      </c>
      <c r="E71" s="75">
        <v>453423</v>
      </c>
      <c r="F71" s="76">
        <v>1.77</v>
      </c>
      <c r="G71" s="78">
        <v>2315</v>
      </c>
      <c r="H71" s="75">
        <f>Engagement_Table[[#This Row],[New_Followers]]-Engagement_Table[[#This Row],[Unfollows]]</f>
        <v>-179</v>
      </c>
    </row>
    <row r="72" spans="1:8" ht="14.25" customHeight="1" x14ac:dyDescent="0.3">
      <c r="A72" s="7">
        <v>45565</v>
      </c>
      <c r="B72" s="5" t="s">
        <v>29</v>
      </c>
      <c r="C72" s="75">
        <v>752</v>
      </c>
      <c r="D72" s="75">
        <v>153</v>
      </c>
      <c r="E72" s="75">
        <v>64906</v>
      </c>
      <c r="F72" s="76">
        <v>2.09</v>
      </c>
      <c r="G72" s="78">
        <v>12148</v>
      </c>
      <c r="H72" s="75">
        <f>Engagement_Table[[#This Row],[New_Followers]]-Engagement_Table[[#This Row],[Unfollows]]</f>
        <v>599</v>
      </c>
    </row>
    <row r="73" spans="1:8" ht="14.25" customHeight="1" x14ac:dyDescent="0.3">
      <c r="A73" s="7">
        <v>45565</v>
      </c>
      <c r="B73" s="5" t="s">
        <v>30</v>
      </c>
      <c r="C73" s="75">
        <v>1918</v>
      </c>
      <c r="D73" s="75">
        <v>212</v>
      </c>
      <c r="E73" s="75">
        <v>94360</v>
      </c>
      <c r="F73" s="76">
        <v>7.36</v>
      </c>
      <c r="G73" s="78">
        <v>36851</v>
      </c>
      <c r="H73" s="75">
        <f>Engagement_Table[[#This Row],[New_Followers]]-Engagement_Table[[#This Row],[Unfollows]]</f>
        <v>1706</v>
      </c>
    </row>
    <row r="74" spans="1:8" ht="14.25" customHeight="1" x14ac:dyDescent="0.3">
      <c r="A74" s="7">
        <v>45572</v>
      </c>
      <c r="B74" s="5" t="s">
        <v>27</v>
      </c>
      <c r="C74" s="75">
        <v>1939</v>
      </c>
      <c r="D74" s="75">
        <v>67</v>
      </c>
      <c r="E74" s="75">
        <v>187183</v>
      </c>
      <c r="F74" s="76">
        <v>6.25</v>
      </c>
      <c r="G74" s="78">
        <v>41215</v>
      </c>
      <c r="H74" s="75">
        <f>Engagement_Table[[#This Row],[New_Followers]]-Engagement_Table[[#This Row],[Unfollows]]</f>
        <v>1872</v>
      </c>
    </row>
    <row r="75" spans="1:8" ht="14.25" customHeight="1" x14ac:dyDescent="0.3">
      <c r="A75" s="7">
        <v>45572</v>
      </c>
      <c r="B75" s="5" t="s">
        <v>28</v>
      </c>
      <c r="C75" s="75">
        <v>1929</v>
      </c>
      <c r="D75" s="75">
        <v>267</v>
      </c>
      <c r="E75" s="75">
        <v>379363</v>
      </c>
      <c r="F75" s="76">
        <v>1.75</v>
      </c>
      <c r="G75" s="78">
        <v>43836</v>
      </c>
      <c r="H75" s="75">
        <f>Engagement_Table[[#This Row],[New_Followers]]-Engagement_Table[[#This Row],[Unfollows]]</f>
        <v>1662</v>
      </c>
    </row>
    <row r="76" spans="1:8" ht="14.25" customHeight="1" x14ac:dyDescent="0.3">
      <c r="A76" s="7">
        <v>45572</v>
      </c>
      <c r="B76" s="5" t="s">
        <v>29</v>
      </c>
      <c r="C76" s="75">
        <v>437</v>
      </c>
      <c r="D76" s="75">
        <v>330</v>
      </c>
      <c r="E76" s="75">
        <v>476486</v>
      </c>
      <c r="F76" s="76">
        <v>4.97</v>
      </c>
      <c r="G76" s="78">
        <v>4509</v>
      </c>
      <c r="H76" s="75">
        <f>Engagement_Table[[#This Row],[New_Followers]]-Engagement_Table[[#This Row],[Unfollows]]</f>
        <v>107</v>
      </c>
    </row>
    <row r="77" spans="1:8" ht="14.25" customHeight="1" x14ac:dyDescent="0.3">
      <c r="A77" s="7">
        <v>45572</v>
      </c>
      <c r="B77" s="5" t="s">
        <v>30</v>
      </c>
      <c r="C77" s="75">
        <v>307</v>
      </c>
      <c r="D77" s="75">
        <v>189</v>
      </c>
      <c r="E77" s="75">
        <v>117767</v>
      </c>
      <c r="F77" s="76">
        <v>9.3000000000000007</v>
      </c>
      <c r="G77" s="78">
        <v>27822</v>
      </c>
      <c r="H77" s="75">
        <f>Engagement_Table[[#This Row],[New_Followers]]-Engagement_Table[[#This Row],[Unfollows]]</f>
        <v>118</v>
      </c>
    </row>
    <row r="78" spans="1:8" ht="14.25" customHeight="1" x14ac:dyDescent="0.3">
      <c r="A78" s="7">
        <v>45579</v>
      </c>
      <c r="B78" s="5" t="s">
        <v>27</v>
      </c>
      <c r="C78" s="75">
        <v>1527</v>
      </c>
      <c r="D78" s="75">
        <v>303</v>
      </c>
      <c r="E78" s="75">
        <v>388555</v>
      </c>
      <c r="F78" s="76">
        <v>8.9</v>
      </c>
      <c r="G78" s="78">
        <v>36397</v>
      </c>
      <c r="H78" s="75">
        <f>Engagement_Table[[#This Row],[New_Followers]]-Engagement_Table[[#This Row],[Unfollows]]</f>
        <v>1224</v>
      </c>
    </row>
    <row r="79" spans="1:8" ht="14.25" customHeight="1" x14ac:dyDescent="0.3">
      <c r="A79" s="7">
        <v>45579</v>
      </c>
      <c r="B79" s="5" t="s">
        <v>28</v>
      </c>
      <c r="C79" s="75">
        <v>643</v>
      </c>
      <c r="D79" s="75">
        <v>358</v>
      </c>
      <c r="E79" s="75">
        <v>157599</v>
      </c>
      <c r="F79" s="76">
        <v>3.88</v>
      </c>
      <c r="G79" s="78">
        <v>7285</v>
      </c>
      <c r="H79" s="75">
        <f>Engagement_Table[[#This Row],[New_Followers]]-Engagement_Table[[#This Row],[Unfollows]]</f>
        <v>285</v>
      </c>
    </row>
    <row r="80" spans="1:8" ht="14.25" customHeight="1" x14ac:dyDescent="0.3">
      <c r="A80" s="7">
        <v>45579</v>
      </c>
      <c r="B80" s="5" t="s">
        <v>29</v>
      </c>
      <c r="C80" s="75">
        <v>201</v>
      </c>
      <c r="D80" s="75">
        <v>221</v>
      </c>
      <c r="E80" s="75">
        <v>309772</v>
      </c>
      <c r="F80" s="76">
        <v>5.9</v>
      </c>
      <c r="G80" s="78">
        <v>33174</v>
      </c>
      <c r="H80" s="75">
        <f>Engagement_Table[[#This Row],[New_Followers]]-Engagement_Table[[#This Row],[Unfollows]]</f>
        <v>-20</v>
      </c>
    </row>
    <row r="81" spans="1:8" ht="14.25" customHeight="1" x14ac:dyDescent="0.3">
      <c r="A81" s="7">
        <v>45579</v>
      </c>
      <c r="B81" s="5" t="s">
        <v>30</v>
      </c>
      <c r="C81" s="75">
        <v>414</v>
      </c>
      <c r="D81" s="75">
        <v>47</v>
      </c>
      <c r="E81" s="75">
        <v>199178</v>
      </c>
      <c r="F81" s="76">
        <v>1.53</v>
      </c>
      <c r="G81" s="78">
        <v>6742</v>
      </c>
      <c r="H81" s="75">
        <f>Engagement_Table[[#This Row],[New_Followers]]-Engagement_Table[[#This Row],[Unfollows]]</f>
        <v>367</v>
      </c>
    </row>
    <row r="82" spans="1:8" ht="14.25" customHeight="1" x14ac:dyDescent="0.3">
      <c r="A82" s="7">
        <v>45586</v>
      </c>
      <c r="B82" s="5" t="s">
        <v>27</v>
      </c>
      <c r="C82" s="75">
        <v>703</v>
      </c>
      <c r="D82" s="75">
        <v>441</v>
      </c>
      <c r="E82" s="75">
        <v>357089</v>
      </c>
      <c r="F82" s="76">
        <v>6.5</v>
      </c>
      <c r="G82" s="78">
        <v>32478</v>
      </c>
      <c r="H82" s="75">
        <f>Engagement_Table[[#This Row],[New_Followers]]-Engagement_Table[[#This Row],[Unfollows]]</f>
        <v>262</v>
      </c>
    </row>
    <row r="83" spans="1:8" ht="14.25" customHeight="1" x14ac:dyDescent="0.3">
      <c r="A83" s="7">
        <v>45586</v>
      </c>
      <c r="B83" s="5" t="s">
        <v>28</v>
      </c>
      <c r="C83" s="75">
        <v>508</v>
      </c>
      <c r="D83" s="75">
        <v>69</v>
      </c>
      <c r="E83" s="75">
        <v>23492</v>
      </c>
      <c r="F83" s="76">
        <v>3.16</v>
      </c>
      <c r="G83" s="78">
        <v>42824</v>
      </c>
      <c r="H83" s="75">
        <f>Engagement_Table[[#This Row],[New_Followers]]-Engagement_Table[[#This Row],[Unfollows]]</f>
        <v>439</v>
      </c>
    </row>
    <row r="84" spans="1:8" ht="14.25" customHeight="1" x14ac:dyDescent="0.3">
      <c r="A84" s="7">
        <v>45586</v>
      </c>
      <c r="B84" s="5" t="s">
        <v>29</v>
      </c>
      <c r="C84" s="75">
        <v>697</v>
      </c>
      <c r="D84" s="75">
        <v>61</v>
      </c>
      <c r="E84" s="75">
        <v>258287</v>
      </c>
      <c r="F84" s="76">
        <v>8.25</v>
      </c>
      <c r="G84" s="78">
        <v>21208</v>
      </c>
      <c r="H84" s="75">
        <f>Engagement_Table[[#This Row],[New_Followers]]-Engagement_Table[[#This Row],[Unfollows]]</f>
        <v>636</v>
      </c>
    </row>
    <row r="85" spans="1:8" ht="14.25" customHeight="1" x14ac:dyDescent="0.3">
      <c r="A85" s="7">
        <v>45586</v>
      </c>
      <c r="B85" s="5" t="s">
        <v>30</v>
      </c>
      <c r="C85" s="75">
        <v>1707</v>
      </c>
      <c r="D85" s="75">
        <v>223</v>
      </c>
      <c r="E85" s="75">
        <v>256910</v>
      </c>
      <c r="F85" s="76">
        <v>5.41</v>
      </c>
      <c r="G85" s="78">
        <v>44321</v>
      </c>
      <c r="H85" s="75">
        <f>Engagement_Table[[#This Row],[New_Followers]]-Engagement_Table[[#This Row],[Unfollows]]</f>
        <v>1484</v>
      </c>
    </row>
    <row r="86" spans="1:8" ht="14.25" customHeight="1" x14ac:dyDescent="0.3">
      <c r="A86" s="7">
        <v>45593</v>
      </c>
      <c r="B86" s="5" t="s">
        <v>27</v>
      </c>
      <c r="C86" s="75">
        <v>642</v>
      </c>
      <c r="D86" s="75">
        <v>66</v>
      </c>
      <c r="E86" s="75">
        <v>346522</v>
      </c>
      <c r="F86" s="76">
        <v>5.85</v>
      </c>
      <c r="G86" s="78">
        <v>13116</v>
      </c>
      <c r="H86" s="75">
        <f>Engagement_Table[[#This Row],[New_Followers]]-Engagement_Table[[#This Row],[Unfollows]]</f>
        <v>576</v>
      </c>
    </row>
    <row r="87" spans="1:8" ht="14.25" customHeight="1" x14ac:dyDescent="0.3">
      <c r="A87" s="7">
        <v>45593</v>
      </c>
      <c r="B87" s="5" t="s">
        <v>28</v>
      </c>
      <c r="C87" s="75">
        <v>859</v>
      </c>
      <c r="D87" s="75">
        <v>473</v>
      </c>
      <c r="E87" s="75">
        <v>209987</v>
      </c>
      <c r="F87" s="76">
        <v>4.46</v>
      </c>
      <c r="G87" s="78">
        <v>30214</v>
      </c>
      <c r="H87" s="75">
        <f>Engagement_Table[[#This Row],[New_Followers]]-Engagement_Table[[#This Row],[Unfollows]]</f>
        <v>386</v>
      </c>
    </row>
    <row r="88" spans="1:8" ht="14.25" customHeight="1" x14ac:dyDescent="0.3">
      <c r="A88" s="7">
        <v>45593</v>
      </c>
      <c r="B88" s="5" t="s">
        <v>29</v>
      </c>
      <c r="C88" s="75">
        <v>191</v>
      </c>
      <c r="D88" s="75">
        <v>154</v>
      </c>
      <c r="E88" s="75">
        <v>240550</v>
      </c>
      <c r="F88" s="76">
        <v>5.22</v>
      </c>
      <c r="G88" s="78">
        <v>15827</v>
      </c>
      <c r="H88" s="75">
        <f>Engagement_Table[[#This Row],[New_Followers]]-Engagement_Table[[#This Row],[Unfollows]]</f>
        <v>37</v>
      </c>
    </row>
    <row r="89" spans="1:8" ht="14.25" customHeight="1" x14ac:dyDescent="0.3">
      <c r="A89" s="7">
        <v>45593</v>
      </c>
      <c r="B89" s="5" t="s">
        <v>30</v>
      </c>
      <c r="C89" s="75">
        <v>1814</v>
      </c>
      <c r="D89" s="75">
        <v>157</v>
      </c>
      <c r="E89" s="75">
        <v>305827</v>
      </c>
      <c r="F89" s="76">
        <v>1.99</v>
      </c>
      <c r="G89" s="78">
        <v>46643</v>
      </c>
      <c r="H89" s="75">
        <f>Engagement_Table[[#This Row],[New_Followers]]-Engagement_Table[[#This Row],[Unfollows]]</f>
        <v>1657</v>
      </c>
    </row>
    <row r="90" spans="1:8" ht="14.25" customHeight="1" x14ac:dyDescent="0.3">
      <c r="A90" s="7">
        <v>45600</v>
      </c>
      <c r="B90" s="5" t="s">
        <v>27</v>
      </c>
      <c r="C90" s="75">
        <v>1466</v>
      </c>
      <c r="D90" s="75">
        <v>69</v>
      </c>
      <c r="E90" s="75">
        <v>54935</v>
      </c>
      <c r="F90" s="76">
        <v>6.85</v>
      </c>
      <c r="G90" s="78">
        <v>36484</v>
      </c>
      <c r="H90" s="75">
        <f>Engagement_Table[[#This Row],[New_Followers]]-Engagement_Table[[#This Row],[Unfollows]]</f>
        <v>1397</v>
      </c>
    </row>
    <row r="91" spans="1:8" ht="14.25" customHeight="1" x14ac:dyDescent="0.3">
      <c r="A91" s="7">
        <v>45600</v>
      </c>
      <c r="B91" s="5" t="s">
        <v>28</v>
      </c>
      <c r="C91" s="75">
        <v>947</v>
      </c>
      <c r="D91" s="75">
        <v>407</v>
      </c>
      <c r="E91" s="75">
        <v>319186</v>
      </c>
      <c r="F91" s="76">
        <v>3.32</v>
      </c>
      <c r="G91" s="78">
        <v>4996</v>
      </c>
      <c r="H91" s="75">
        <f>Engagement_Table[[#This Row],[New_Followers]]-Engagement_Table[[#This Row],[Unfollows]]</f>
        <v>540</v>
      </c>
    </row>
    <row r="92" spans="1:8" ht="14.25" customHeight="1" x14ac:dyDescent="0.3">
      <c r="A92" s="7">
        <v>45600</v>
      </c>
      <c r="B92" s="5" t="s">
        <v>29</v>
      </c>
      <c r="C92" s="75">
        <v>1821</v>
      </c>
      <c r="D92" s="75">
        <v>218</v>
      </c>
      <c r="E92" s="75">
        <v>439080</v>
      </c>
      <c r="F92" s="76">
        <v>5.68</v>
      </c>
      <c r="G92" s="78">
        <v>36095</v>
      </c>
      <c r="H92" s="75">
        <f>Engagement_Table[[#This Row],[New_Followers]]-Engagement_Table[[#This Row],[Unfollows]]</f>
        <v>1603</v>
      </c>
    </row>
    <row r="93" spans="1:8" ht="14.25" customHeight="1" x14ac:dyDescent="0.3">
      <c r="A93" s="7">
        <v>45600</v>
      </c>
      <c r="B93" s="5" t="s">
        <v>30</v>
      </c>
      <c r="C93" s="75">
        <v>1507</v>
      </c>
      <c r="D93" s="75">
        <v>463</v>
      </c>
      <c r="E93" s="75">
        <v>258944</v>
      </c>
      <c r="F93" s="76">
        <v>6.08</v>
      </c>
      <c r="G93" s="78">
        <v>16443</v>
      </c>
      <c r="H93" s="75">
        <f>Engagement_Table[[#This Row],[New_Followers]]-Engagement_Table[[#This Row],[Unfollows]]</f>
        <v>1044</v>
      </c>
    </row>
    <row r="94" spans="1:8" ht="14.25" customHeight="1" x14ac:dyDescent="0.3">
      <c r="A94" s="7">
        <v>45607</v>
      </c>
      <c r="B94" s="5" t="s">
        <v>27</v>
      </c>
      <c r="C94" s="75">
        <v>1075</v>
      </c>
      <c r="D94" s="75">
        <v>173</v>
      </c>
      <c r="E94" s="75">
        <v>51395</v>
      </c>
      <c r="F94" s="76">
        <v>4.66</v>
      </c>
      <c r="G94" s="78">
        <v>47812</v>
      </c>
      <c r="H94" s="75">
        <f>Engagement_Table[[#This Row],[New_Followers]]-Engagement_Table[[#This Row],[Unfollows]]</f>
        <v>902</v>
      </c>
    </row>
    <row r="95" spans="1:8" ht="14.25" customHeight="1" x14ac:dyDescent="0.3">
      <c r="A95" s="7">
        <v>45607</v>
      </c>
      <c r="B95" s="5" t="s">
        <v>28</v>
      </c>
      <c r="C95" s="75">
        <v>171</v>
      </c>
      <c r="D95" s="75">
        <v>277</v>
      </c>
      <c r="E95" s="75">
        <v>309483</v>
      </c>
      <c r="F95" s="76">
        <v>8.6999999999999993</v>
      </c>
      <c r="G95" s="78">
        <v>38452</v>
      </c>
      <c r="H95" s="75">
        <f>Engagement_Table[[#This Row],[New_Followers]]-Engagement_Table[[#This Row],[Unfollows]]</f>
        <v>-106</v>
      </c>
    </row>
    <row r="96" spans="1:8" ht="14.25" customHeight="1" x14ac:dyDescent="0.3">
      <c r="A96" s="7">
        <v>45607</v>
      </c>
      <c r="B96" s="5" t="s">
        <v>29</v>
      </c>
      <c r="C96" s="75">
        <v>1487</v>
      </c>
      <c r="D96" s="75">
        <v>337</v>
      </c>
      <c r="E96" s="75">
        <v>87305</v>
      </c>
      <c r="F96" s="76">
        <v>2.46</v>
      </c>
      <c r="G96" s="78">
        <v>30428</v>
      </c>
      <c r="H96" s="75">
        <f>Engagement_Table[[#This Row],[New_Followers]]-Engagement_Table[[#This Row],[Unfollows]]</f>
        <v>1150</v>
      </c>
    </row>
    <row r="97" spans="1:8" ht="14.25" customHeight="1" x14ac:dyDescent="0.3">
      <c r="A97" s="7">
        <v>45607</v>
      </c>
      <c r="B97" s="5" t="s">
        <v>30</v>
      </c>
      <c r="C97" s="75">
        <v>454</v>
      </c>
      <c r="D97" s="75">
        <v>105</v>
      </c>
      <c r="E97" s="75">
        <v>121091</v>
      </c>
      <c r="F97" s="76">
        <v>7.97</v>
      </c>
      <c r="G97" s="78">
        <v>9269</v>
      </c>
      <c r="H97" s="75">
        <f>Engagement_Table[[#This Row],[New_Followers]]-Engagement_Table[[#This Row],[Unfollows]]</f>
        <v>349</v>
      </c>
    </row>
    <row r="98" spans="1:8" ht="14.25" customHeight="1" x14ac:dyDescent="0.3">
      <c r="A98" s="7">
        <v>45614</v>
      </c>
      <c r="B98" s="5" t="s">
        <v>27</v>
      </c>
      <c r="C98" s="75">
        <v>187</v>
      </c>
      <c r="D98" s="75">
        <v>236</v>
      </c>
      <c r="E98" s="75">
        <v>51087</v>
      </c>
      <c r="F98" s="76">
        <v>9.41</v>
      </c>
      <c r="G98" s="78">
        <v>29533</v>
      </c>
      <c r="H98" s="75">
        <f>Engagement_Table[[#This Row],[New_Followers]]-Engagement_Table[[#This Row],[Unfollows]]</f>
        <v>-49</v>
      </c>
    </row>
    <row r="99" spans="1:8" ht="14.25" customHeight="1" x14ac:dyDescent="0.3">
      <c r="A99" s="7">
        <v>45614</v>
      </c>
      <c r="B99" s="5" t="s">
        <v>28</v>
      </c>
      <c r="C99" s="75">
        <v>513</v>
      </c>
      <c r="D99" s="75">
        <v>441</v>
      </c>
      <c r="E99" s="75">
        <v>338847</v>
      </c>
      <c r="F99" s="76">
        <v>2.68</v>
      </c>
      <c r="G99" s="78">
        <v>39997</v>
      </c>
      <c r="H99" s="75">
        <f>Engagement_Table[[#This Row],[New_Followers]]-Engagement_Table[[#This Row],[Unfollows]]</f>
        <v>72</v>
      </c>
    </row>
    <row r="100" spans="1:8" ht="14.25" customHeight="1" x14ac:dyDescent="0.3">
      <c r="A100" s="7">
        <v>45614</v>
      </c>
      <c r="B100" s="5" t="s">
        <v>29</v>
      </c>
      <c r="C100" s="75">
        <v>628</v>
      </c>
      <c r="D100" s="75">
        <v>183</v>
      </c>
      <c r="E100" s="75">
        <v>487523</v>
      </c>
      <c r="F100" s="76">
        <v>7.32</v>
      </c>
      <c r="G100" s="78">
        <v>5391</v>
      </c>
      <c r="H100" s="75">
        <f>Engagement_Table[[#This Row],[New_Followers]]-Engagement_Table[[#This Row],[Unfollows]]</f>
        <v>445</v>
      </c>
    </row>
    <row r="101" spans="1:8" ht="14.25" customHeight="1" x14ac:dyDescent="0.3">
      <c r="A101" s="7">
        <v>45614</v>
      </c>
      <c r="B101" s="5" t="s">
        <v>30</v>
      </c>
      <c r="C101" s="75">
        <v>278</v>
      </c>
      <c r="D101" s="75">
        <v>218</v>
      </c>
      <c r="E101" s="75">
        <v>301695</v>
      </c>
      <c r="F101" s="76">
        <v>4.68</v>
      </c>
      <c r="G101" s="78">
        <v>22373</v>
      </c>
      <c r="H101" s="75">
        <f>Engagement_Table[[#This Row],[New_Followers]]-Engagement_Table[[#This Row],[Unfollows]]</f>
        <v>60</v>
      </c>
    </row>
    <row r="102" spans="1:8" ht="14.25" customHeight="1" x14ac:dyDescent="0.3">
      <c r="A102" s="7">
        <v>45621</v>
      </c>
      <c r="B102" s="5" t="s">
        <v>27</v>
      </c>
      <c r="C102" s="75">
        <v>1854</v>
      </c>
      <c r="D102" s="75">
        <v>161</v>
      </c>
      <c r="E102" s="75">
        <v>282466</v>
      </c>
      <c r="F102" s="76">
        <v>5.17</v>
      </c>
      <c r="G102" s="78">
        <v>1810</v>
      </c>
      <c r="H102" s="75">
        <f>Engagement_Table[[#This Row],[New_Followers]]-Engagement_Table[[#This Row],[Unfollows]]</f>
        <v>1693</v>
      </c>
    </row>
    <row r="103" spans="1:8" ht="14.25" customHeight="1" x14ac:dyDescent="0.3">
      <c r="A103" s="7">
        <v>45621</v>
      </c>
      <c r="B103" s="5" t="s">
        <v>28</v>
      </c>
      <c r="C103" s="75">
        <v>1710</v>
      </c>
      <c r="D103" s="75">
        <v>378</v>
      </c>
      <c r="E103" s="75">
        <v>336661</v>
      </c>
      <c r="F103" s="76">
        <v>6.2</v>
      </c>
      <c r="G103" s="78">
        <v>28498</v>
      </c>
      <c r="H103" s="75">
        <f>Engagement_Table[[#This Row],[New_Followers]]-Engagement_Table[[#This Row],[Unfollows]]</f>
        <v>1332</v>
      </c>
    </row>
    <row r="104" spans="1:8" ht="14.25" customHeight="1" x14ac:dyDescent="0.3">
      <c r="A104" s="7">
        <v>45621</v>
      </c>
      <c r="B104" s="5" t="s">
        <v>29</v>
      </c>
      <c r="C104" s="75">
        <v>330</v>
      </c>
      <c r="D104" s="75">
        <v>232</v>
      </c>
      <c r="E104" s="75">
        <v>88455</v>
      </c>
      <c r="F104" s="76">
        <v>2.69</v>
      </c>
      <c r="G104" s="78">
        <v>39530</v>
      </c>
      <c r="H104" s="75">
        <f>Engagement_Table[[#This Row],[New_Followers]]-Engagement_Table[[#This Row],[Unfollows]]</f>
        <v>98</v>
      </c>
    </row>
    <row r="105" spans="1:8" ht="14.25" customHeight="1" x14ac:dyDescent="0.3">
      <c r="A105" s="7">
        <v>45621</v>
      </c>
      <c r="B105" s="5" t="s">
        <v>30</v>
      </c>
      <c r="C105" s="75">
        <v>1293</v>
      </c>
      <c r="D105" s="75">
        <v>408</v>
      </c>
      <c r="E105" s="75">
        <v>62535</v>
      </c>
      <c r="F105" s="76">
        <v>8.9</v>
      </c>
      <c r="G105" s="78">
        <v>37876</v>
      </c>
      <c r="H105" s="75">
        <f>Engagement_Table[[#This Row],[New_Followers]]-Engagement_Table[[#This Row],[Unfollows]]</f>
        <v>885</v>
      </c>
    </row>
    <row r="106" spans="1:8" ht="14.25" customHeight="1" x14ac:dyDescent="0.3">
      <c r="A106" s="7">
        <v>45628</v>
      </c>
      <c r="B106" s="5" t="s">
        <v>27</v>
      </c>
      <c r="C106" s="75">
        <v>1696</v>
      </c>
      <c r="D106" s="75">
        <v>71</v>
      </c>
      <c r="E106" s="75">
        <v>421957</v>
      </c>
      <c r="F106" s="76">
        <v>3.79</v>
      </c>
      <c r="G106" s="78">
        <v>36103</v>
      </c>
      <c r="H106" s="75">
        <f>Engagement_Table[[#This Row],[New_Followers]]-Engagement_Table[[#This Row],[Unfollows]]</f>
        <v>1625</v>
      </c>
    </row>
    <row r="107" spans="1:8" ht="14.25" customHeight="1" x14ac:dyDescent="0.3">
      <c r="A107" s="7">
        <v>45628</v>
      </c>
      <c r="B107" s="5" t="s">
        <v>28</v>
      </c>
      <c r="C107" s="75">
        <v>1902</v>
      </c>
      <c r="D107" s="75">
        <v>196</v>
      </c>
      <c r="E107" s="75">
        <v>470269</v>
      </c>
      <c r="F107" s="76">
        <v>4.79</v>
      </c>
      <c r="G107" s="78">
        <v>26103</v>
      </c>
      <c r="H107" s="75">
        <f>Engagement_Table[[#This Row],[New_Followers]]-Engagement_Table[[#This Row],[Unfollows]]</f>
        <v>1706</v>
      </c>
    </row>
    <row r="108" spans="1:8" ht="14.25" customHeight="1" x14ac:dyDescent="0.3">
      <c r="A108" s="7">
        <v>45628</v>
      </c>
      <c r="B108" s="5" t="s">
        <v>29</v>
      </c>
      <c r="C108" s="75">
        <v>1441</v>
      </c>
      <c r="D108" s="75">
        <v>268</v>
      </c>
      <c r="E108" s="75">
        <v>309904</v>
      </c>
      <c r="F108" s="76">
        <v>6.37</v>
      </c>
      <c r="G108" s="78">
        <v>3455</v>
      </c>
      <c r="H108" s="75">
        <f>Engagement_Table[[#This Row],[New_Followers]]-Engagement_Table[[#This Row],[Unfollows]]</f>
        <v>1173</v>
      </c>
    </row>
    <row r="109" spans="1:8" ht="14.25" customHeight="1" x14ac:dyDescent="0.3">
      <c r="A109" s="7">
        <v>45628</v>
      </c>
      <c r="B109" s="5" t="s">
        <v>30</v>
      </c>
      <c r="C109" s="75">
        <v>452</v>
      </c>
      <c r="D109" s="75">
        <v>161</v>
      </c>
      <c r="E109" s="75">
        <v>221274</v>
      </c>
      <c r="F109" s="76">
        <v>2.65</v>
      </c>
      <c r="G109" s="78">
        <v>40888</v>
      </c>
      <c r="H109" s="75">
        <f>Engagement_Table[[#This Row],[New_Followers]]-Engagement_Table[[#This Row],[Unfollows]]</f>
        <v>291</v>
      </c>
    </row>
    <row r="110" spans="1:8" ht="14.25" customHeight="1" x14ac:dyDescent="0.3">
      <c r="A110" s="7">
        <v>45635</v>
      </c>
      <c r="B110" s="5" t="s">
        <v>27</v>
      </c>
      <c r="C110" s="75">
        <v>1494</v>
      </c>
      <c r="D110" s="75">
        <v>375</v>
      </c>
      <c r="E110" s="75">
        <v>220616</v>
      </c>
      <c r="F110" s="76">
        <v>1.81</v>
      </c>
      <c r="G110" s="78">
        <v>22724</v>
      </c>
      <c r="H110" s="75">
        <f>Engagement_Table[[#This Row],[New_Followers]]-Engagement_Table[[#This Row],[Unfollows]]</f>
        <v>1119</v>
      </c>
    </row>
    <row r="111" spans="1:8" ht="14.25" customHeight="1" x14ac:dyDescent="0.3">
      <c r="A111" s="7">
        <v>45635</v>
      </c>
      <c r="B111" s="5" t="s">
        <v>28</v>
      </c>
      <c r="C111" s="75">
        <v>1514</v>
      </c>
      <c r="D111" s="75">
        <v>141</v>
      </c>
      <c r="E111" s="75">
        <v>35842</v>
      </c>
      <c r="F111" s="76">
        <v>7.47</v>
      </c>
      <c r="G111" s="78">
        <v>18601</v>
      </c>
      <c r="H111" s="75">
        <f>Engagement_Table[[#This Row],[New_Followers]]-Engagement_Table[[#This Row],[Unfollows]]</f>
        <v>1373</v>
      </c>
    </row>
    <row r="112" spans="1:8" ht="14.25" customHeight="1" x14ac:dyDescent="0.3">
      <c r="A112" s="7">
        <v>45635</v>
      </c>
      <c r="B112" s="5" t="s">
        <v>29</v>
      </c>
      <c r="C112" s="75">
        <v>1937</v>
      </c>
      <c r="D112" s="75">
        <v>210</v>
      </c>
      <c r="E112" s="75">
        <v>20607</v>
      </c>
      <c r="F112" s="76">
        <v>4.2</v>
      </c>
      <c r="G112" s="78">
        <v>20861</v>
      </c>
      <c r="H112" s="75">
        <f>Engagement_Table[[#This Row],[New_Followers]]-Engagement_Table[[#This Row],[Unfollows]]</f>
        <v>1727</v>
      </c>
    </row>
    <row r="113" spans="1:8" ht="14.25" customHeight="1" x14ac:dyDescent="0.3">
      <c r="A113" s="7">
        <v>45635</v>
      </c>
      <c r="B113" s="5" t="s">
        <v>30</v>
      </c>
      <c r="C113" s="75">
        <v>736</v>
      </c>
      <c r="D113" s="75">
        <v>163</v>
      </c>
      <c r="E113" s="75">
        <v>451894</v>
      </c>
      <c r="F113" s="76">
        <v>5.43</v>
      </c>
      <c r="G113" s="78">
        <v>46625</v>
      </c>
      <c r="H113" s="75">
        <f>Engagement_Table[[#This Row],[New_Followers]]-Engagement_Table[[#This Row],[Unfollows]]</f>
        <v>573</v>
      </c>
    </row>
    <row r="114" spans="1:8" ht="14.25" customHeight="1" x14ac:dyDescent="0.3">
      <c r="A114" s="7">
        <v>45642</v>
      </c>
      <c r="B114" s="5" t="s">
        <v>27</v>
      </c>
      <c r="C114" s="75">
        <v>1502</v>
      </c>
      <c r="D114" s="75">
        <v>70</v>
      </c>
      <c r="E114" s="75">
        <v>465553</v>
      </c>
      <c r="F114" s="76">
        <v>3.32</v>
      </c>
      <c r="G114" s="78">
        <v>20692</v>
      </c>
      <c r="H114" s="75">
        <f>Engagement_Table[[#This Row],[New_Followers]]-Engagement_Table[[#This Row],[Unfollows]]</f>
        <v>1432</v>
      </c>
    </row>
    <row r="115" spans="1:8" ht="14.25" customHeight="1" x14ac:dyDescent="0.3">
      <c r="A115" s="7">
        <v>45642</v>
      </c>
      <c r="B115" s="5" t="s">
        <v>28</v>
      </c>
      <c r="C115" s="75">
        <v>1623</v>
      </c>
      <c r="D115" s="75">
        <v>246</v>
      </c>
      <c r="E115" s="75">
        <v>415815</v>
      </c>
      <c r="F115" s="76">
        <v>8.11</v>
      </c>
      <c r="G115" s="78">
        <v>18656</v>
      </c>
      <c r="H115" s="75">
        <f>Engagement_Table[[#This Row],[New_Followers]]-Engagement_Table[[#This Row],[Unfollows]]</f>
        <v>1377</v>
      </c>
    </row>
    <row r="116" spans="1:8" ht="14.25" customHeight="1" x14ac:dyDescent="0.3">
      <c r="A116" s="7">
        <v>45642</v>
      </c>
      <c r="B116" s="5" t="s">
        <v>29</v>
      </c>
      <c r="C116" s="75">
        <v>1592</v>
      </c>
      <c r="D116" s="75">
        <v>233</v>
      </c>
      <c r="E116" s="75">
        <v>327183</v>
      </c>
      <c r="F116" s="76">
        <v>6.66</v>
      </c>
      <c r="G116" s="78">
        <v>13316</v>
      </c>
      <c r="H116" s="75">
        <f>Engagement_Table[[#This Row],[New_Followers]]-Engagement_Table[[#This Row],[Unfollows]]</f>
        <v>1359</v>
      </c>
    </row>
    <row r="117" spans="1:8" ht="14.25" customHeight="1" x14ac:dyDescent="0.3">
      <c r="A117" s="7">
        <v>45642</v>
      </c>
      <c r="B117" s="5" t="s">
        <v>30</v>
      </c>
      <c r="C117" s="75">
        <v>1004</v>
      </c>
      <c r="D117" s="75">
        <v>128</v>
      </c>
      <c r="E117" s="75">
        <v>488901</v>
      </c>
      <c r="F117" s="76">
        <v>8.09</v>
      </c>
      <c r="G117" s="78">
        <v>49558</v>
      </c>
      <c r="H117" s="75">
        <f>Engagement_Table[[#This Row],[New_Followers]]-Engagement_Table[[#This Row],[Unfollows]]</f>
        <v>876</v>
      </c>
    </row>
    <row r="118" spans="1:8" ht="14.25" customHeight="1" x14ac:dyDescent="0.3">
      <c r="A118" s="7">
        <v>45649</v>
      </c>
      <c r="B118" s="5" t="s">
        <v>27</v>
      </c>
      <c r="C118" s="75">
        <v>1092</v>
      </c>
      <c r="D118" s="75">
        <v>408</v>
      </c>
      <c r="E118" s="75">
        <v>280795</v>
      </c>
      <c r="F118" s="76">
        <v>8.44</v>
      </c>
      <c r="G118" s="78">
        <v>4683</v>
      </c>
      <c r="H118" s="75">
        <f>Engagement_Table[[#This Row],[New_Followers]]-Engagement_Table[[#This Row],[Unfollows]]</f>
        <v>684</v>
      </c>
    </row>
    <row r="119" spans="1:8" ht="14.25" customHeight="1" x14ac:dyDescent="0.3">
      <c r="A119" s="7">
        <v>45649</v>
      </c>
      <c r="B119" s="5" t="s">
        <v>28</v>
      </c>
      <c r="C119" s="75">
        <v>1155</v>
      </c>
      <c r="D119" s="75">
        <v>425</v>
      </c>
      <c r="E119" s="75">
        <v>93347</v>
      </c>
      <c r="F119" s="76">
        <v>2.02</v>
      </c>
      <c r="G119" s="78">
        <v>47502</v>
      </c>
      <c r="H119" s="75">
        <f>Engagement_Table[[#This Row],[New_Followers]]-Engagement_Table[[#This Row],[Unfollows]]</f>
        <v>730</v>
      </c>
    </row>
    <row r="120" spans="1:8" ht="14.25" customHeight="1" x14ac:dyDescent="0.3">
      <c r="A120" s="7">
        <v>45649</v>
      </c>
      <c r="B120" s="5" t="s">
        <v>29</v>
      </c>
      <c r="C120" s="75">
        <v>1137</v>
      </c>
      <c r="D120" s="75">
        <v>226</v>
      </c>
      <c r="E120" s="75">
        <v>81119</v>
      </c>
      <c r="F120" s="76">
        <v>7.74</v>
      </c>
      <c r="G120" s="78">
        <v>35359</v>
      </c>
      <c r="H120" s="75">
        <f>Engagement_Table[[#This Row],[New_Followers]]-Engagement_Table[[#This Row],[Unfollows]]</f>
        <v>911</v>
      </c>
    </row>
    <row r="121" spans="1:8" ht="14.25" customHeight="1" x14ac:dyDescent="0.3">
      <c r="A121" s="7">
        <v>45649</v>
      </c>
      <c r="B121" s="5" t="s">
        <v>30</v>
      </c>
      <c r="C121" s="75">
        <v>1900</v>
      </c>
      <c r="D121" s="75">
        <v>311</v>
      </c>
      <c r="E121" s="75">
        <v>25177</v>
      </c>
      <c r="F121" s="76">
        <v>2.89</v>
      </c>
      <c r="G121" s="78">
        <v>14154</v>
      </c>
      <c r="H121" s="75">
        <f>Engagement_Table[[#This Row],[New_Followers]]-Engagement_Table[[#This Row],[Unfollows]]</f>
        <v>1589</v>
      </c>
    </row>
    <row r="122" spans="1:8" ht="14.25" customHeight="1" x14ac:dyDescent="0.3">
      <c r="A122" s="7">
        <v>45656</v>
      </c>
      <c r="B122" s="5" t="s">
        <v>27</v>
      </c>
      <c r="C122" s="75">
        <v>1814</v>
      </c>
      <c r="D122" s="75">
        <v>49</v>
      </c>
      <c r="E122" s="75">
        <v>140804</v>
      </c>
      <c r="F122" s="76">
        <v>1.76</v>
      </c>
      <c r="G122" s="78">
        <v>4313</v>
      </c>
      <c r="H122" s="75">
        <f>Engagement_Table[[#This Row],[New_Followers]]-Engagement_Table[[#This Row],[Unfollows]]</f>
        <v>1765</v>
      </c>
    </row>
    <row r="123" spans="1:8" ht="14.25" customHeight="1" x14ac:dyDescent="0.3">
      <c r="A123" s="7">
        <v>45656</v>
      </c>
      <c r="B123" s="5" t="s">
        <v>28</v>
      </c>
      <c r="C123" s="75">
        <v>1980</v>
      </c>
      <c r="D123" s="75">
        <v>204</v>
      </c>
      <c r="E123" s="75">
        <v>379431</v>
      </c>
      <c r="F123" s="76">
        <v>3.09</v>
      </c>
      <c r="G123" s="78">
        <v>25140</v>
      </c>
      <c r="H123" s="75">
        <f>Engagement_Table[[#This Row],[New_Followers]]-Engagement_Table[[#This Row],[Unfollows]]</f>
        <v>1776</v>
      </c>
    </row>
    <row r="124" spans="1:8" ht="14.25" customHeight="1" x14ac:dyDescent="0.3">
      <c r="A124" s="7">
        <v>45656</v>
      </c>
      <c r="B124" s="5" t="s">
        <v>29</v>
      </c>
      <c r="C124" s="75">
        <v>1786</v>
      </c>
      <c r="D124" s="75">
        <v>257</v>
      </c>
      <c r="E124" s="75">
        <v>274831</v>
      </c>
      <c r="F124" s="76">
        <v>4.68</v>
      </c>
      <c r="G124" s="78">
        <v>9118</v>
      </c>
      <c r="H124" s="75">
        <f>Engagement_Table[[#This Row],[New_Followers]]-Engagement_Table[[#This Row],[Unfollows]]</f>
        <v>1529</v>
      </c>
    </row>
    <row r="125" spans="1:8" ht="14.25" customHeight="1" x14ac:dyDescent="0.3">
      <c r="A125" s="7">
        <v>45656</v>
      </c>
      <c r="B125" s="5" t="s">
        <v>30</v>
      </c>
      <c r="C125" s="75">
        <v>1495</v>
      </c>
      <c r="D125" s="75">
        <v>35</v>
      </c>
      <c r="E125" s="75">
        <v>136845</v>
      </c>
      <c r="F125" s="76">
        <v>4.4800000000000004</v>
      </c>
      <c r="G125" s="78">
        <v>39931</v>
      </c>
      <c r="H125" s="75">
        <f>Engagement_Table[[#This Row],[New_Followers]]-Engagement_Table[[#This Row],[Unfollows]]</f>
        <v>1460</v>
      </c>
    </row>
    <row r="126" spans="1:8" ht="14.25" customHeight="1" x14ac:dyDescent="0.3">
      <c r="A126" s="7">
        <v>45663</v>
      </c>
      <c r="B126" s="5" t="s">
        <v>27</v>
      </c>
      <c r="C126" s="75">
        <v>1013</v>
      </c>
      <c r="D126" s="75">
        <v>110</v>
      </c>
      <c r="E126" s="75">
        <v>466382</v>
      </c>
      <c r="F126" s="76">
        <v>5.3</v>
      </c>
      <c r="G126" s="78">
        <v>37132</v>
      </c>
      <c r="H126" s="75">
        <f>Engagement_Table[[#This Row],[New_Followers]]-Engagement_Table[[#This Row],[Unfollows]]</f>
        <v>903</v>
      </c>
    </row>
    <row r="127" spans="1:8" ht="14.25" customHeight="1" x14ac:dyDescent="0.3">
      <c r="A127" s="7">
        <v>45663</v>
      </c>
      <c r="B127" s="5" t="s">
        <v>28</v>
      </c>
      <c r="C127" s="75">
        <v>816</v>
      </c>
      <c r="D127" s="75">
        <v>196</v>
      </c>
      <c r="E127" s="75">
        <v>95728</v>
      </c>
      <c r="F127" s="76">
        <v>8.1999999999999993</v>
      </c>
      <c r="G127" s="78">
        <v>17951</v>
      </c>
      <c r="H127" s="75">
        <f>Engagement_Table[[#This Row],[New_Followers]]-Engagement_Table[[#This Row],[Unfollows]]</f>
        <v>620</v>
      </c>
    </row>
    <row r="128" spans="1:8" ht="14.25" customHeight="1" x14ac:dyDescent="0.3">
      <c r="A128" s="7">
        <v>45663</v>
      </c>
      <c r="B128" s="5" t="s">
        <v>29</v>
      </c>
      <c r="C128" s="75">
        <v>1633</v>
      </c>
      <c r="D128" s="75">
        <v>445</v>
      </c>
      <c r="E128" s="75">
        <v>371156</v>
      </c>
      <c r="F128" s="76">
        <v>2.2200000000000002</v>
      </c>
      <c r="G128" s="78">
        <v>2798</v>
      </c>
      <c r="H128" s="75">
        <f>Engagement_Table[[#This Row],[New_Followers]]-Engagement_Table[[#This Row],[Unfollows]]</f>
        <v>1188</v>
      </c>
    </row>
    <row r="129" spans="1:8" ht="14.25" customHeight="1" x14ac:dyDescent="0.3">
      <c r="A129" s="7">
        <v>45663</v>
      </c>
      <c r="B129" s="5" t="s">
        <v>30</v>
      </c>
      <c r="C129" s="75">
        <v>891</v>
      </c>
      <c r="D129" s="75">
        <v>45</v>
      </c>
      <c r="E129" s="75">
        <v>95410</v>
      </c>
      <c r="F129" s="76">
        <v>8.33</v>
      </c>
      <c r="G129" s="78">
        <v>15045</v>
      </c>
      <c r="H129" s="75">
        <f>Engagement_Table[[#This Row],[New_Followers]]-Engagement_Table[[#This Row],[Unfollows]]</f>
        <v>846</v>
      </c>
    </row>
    <row r="130" spans="1:8" ht="14.25" customHeight="1" x14ac:dyDescent="0.3">
      <c r="A130" s="7">
        <v>45670</v>
      </c>
      <c r="B130" s="5" t="s">
        <v>27</v>
      </c>
      <c r="C130" s="75">
        <v>1855</v>
      </c>
      <c r="D130" s="75">
        <v>133</v>
      </c>
      <c r="E130" s="75">
        <v>349413</v>
      </c>
      <c r="F130" s="76">
        <v>3.3</v>
      </c>
      <c r="G130" s="78">
        <v>14548</v>
      </c>
      <c r="H130" s="75">
        <f>Engagement_Table[[#This Row],[New_Followers]]-Engagement_Table[[#This Row],[Unfollows]]</f>
        <v>1722</v>
      </c>
    </row>
    <row r="131" spans="1:8" ht="14.25" customHeight="1" x14ac:dyDescent="0.3">
      <c r="A131" s="7">
        <v>45670</v>
      </c>
      <c r="B131" s="5" t="s">
        <v>28</v>
      </c>
      <c r="C131" s="75">
        <v>651</v>
      </c>
      <c r="D131" s="75">
        <v>353</v>
      </c>
      <c r="E131" s="75">
        <v>224699</v>
      </c>
      <c r="F131" s="76">
        <v>5.61</v>
      </c>
      <c r="G131" s="78">
        <v>45708</v>
      </c>
      <c r="H131" s="75">
        <f>Engagement_Table[[#This Row],[New_Followers]]-Engagement_Table[[#This Row],[Unfollows]]</f>
        <v>298</v>
      </c>
    </row>
    <row r="132" spans="1:8" ht="14.25" customHeight="1" x14ac:dyDescent="0.3">
      <c r="A132" s="7">
        <v>45670</v>
      </c>
      <c r="B132" s="5" t="s">
        <v>29</v>
      </c>
      <c r="C132" s="75">
        <v>118</v>
      </c>
      <c r="D132" s="75">
        <v>262</v>
      </c>
      <c r="E132" s="75">
        <v>487896</v>
      </c>
      <c r="F132" s="76">
        <v>2.56</v>
      </c>
      <c r="G132" s="78">
        <v>12350</v>
      </c>
      <c r="H132" s="75">
        <f>Engagement_Table[[#This Row],[New_Followers]]-Engagement_Table[[#This Row],[Unfollows]]</f>
        <v>-144</v>
      </c>
    </row>
    <row r="133" spans="1:8" ht="14.25" customHeight="1" x14ac:dyDescent="0.3">
      <c r="A133" s="7">
        <v>45670</v>
      </c>
      <c r="B133" s="5" t="s">
        <v>30</v>
      </c>
      <c r="C133" s="75">
        <v>1331</v>
      </c>
      <c r="D133" s="75">
        <v>430</v>
      </c>
      <c r="E133" s="75">
        <v>14437</v>
      </c>
      <c r="F133" s="76">
        <v>3.29</v>
      </c>
      <c r="G133" s="78">
        <v>40868</v>
      </c>
      <c r="H133" s="75">
        <f>Engagement_Table[[#This Row],[New_Followers]]-Engagement_Table[[#This Row],[Unfollows]]</f>
        <v>901</v>
      </c>
    </row>
    <row r="134" spans="1:8" ht="14.25" customHeight="1" x14ac:dyDescent="0.3">
      <c r="A134" s="7">
        <v>45677</v>
      </c>
      <c r="B134" s="5" t="s">
        <v>27</v>
      </c>
      <c r="C134" s="75">
        <v>1748</v>
      </c>
      <c r="D134" s="75">
        <v>176</v>
      </c>
      <c r="E134" s="75">
        <v>383681</v>
      </c>
      <c r="F134" s="76">
        <v>9.24</v>
      </c>
      <c r="G134" s="78">
        <v>43122</v>
      </c>
      <c r="H134" s="75">
        <f>Engagement_Table[[#This Row],[New_Followers]]-Engagement_Table[[#This Row],[Unfollows]]</f>
        <v>1572</v>
      </c>
    </row>
    <row r="135" spans="1:8" ht="14.25" customHeight="1" x14ac:dyDescent="0.3">
      <c r="A135" s="7">
        <v>45677</v>
      </c>
      <c r="B135" s="5" t="s">
        <v>28</v>
      </c>
      <c r="C135" s="75">
        <v>663</v>
      </c>
      <c r="D135" s="75">
        <v>236</v>
      </c>
      <c r="E135" s="75">
        <v>479490</v>
      </c>
      <c r="F135" s="76">
        <v>4.51</v>
      </c>
      <c r="G135" s="78">
        <v>23853</v>
      </c>
      <c r="H135" s="75">
        <f>Engagement_Table[[#This Row],[New_Followers]]-Engagement_Table[[#This Row],[Unfollows]]</f>
        <v>427</v>
      </c>
    </row>
    <row r="136" spans="1:8" ht="14.25" customHeight="1" x14ac:dyDescent="0.3">
      <c r="A136" s="7">
        <v>45677</v>
      </c>
      <c r="B136" s="5" t="s">
        <v>29</v>
      </c>
      <c r="C136" s="75">
        <v>1040</v>
      </c>
      <c r="D136" s="75">
        <v>149</v>
      </c>
      <c r="E136" s="75">
        <v>124404</v>
      </c>
      <c r="F136" s="76">
        <v>5.23</v>
      </c>
      <c r="G136" s="78">
        <v>45380</v>
      </c>
      <c r="H136" s="75">
        <f>Engagement_Table[[#This Row],[New_Followers]]-Engagement_Table[[#This Row],[Unfollows]]</f>
        <v>891</v>
      </c>
    </row>
    <row r="137" spans="1:8" ht="14.25" customHeight="1" x14ac:dyDescent="0.3">
      <c r="A137" s="7">
        <v>45677</v>
      </c>
      <c r="B137" s="5" t="s">
        <v>30</v>
      </c>
      <c r="C137" s="75">
        <v>1166</v>
      </c>
      <c r="D137" s="75">
        <v>442</v>
      </c>
      <c r="E137" s="75">
        <v>336949</v>
      </c>
      <c r="F137" s="76">
        <v>4.68</v>
      </c>
      <c r="G137" s="78">
        <v>7705</v>
      </c>
      <c r="H137" s="75">
        <f>Engagement_Table[[#This Row],[New_Followers]]-Engagement_Table[[#This Row],[Unfollows]]</f>
        <v>724</v>
      </c>
    </row>
    <row r="138" spans="1:8" ht="14.25" customHeight="1" x14ac:dyDescent="0.3">
      <c r="A138" s="7">
        <v>45684</v>
      </c>
      <c r="B138" s="5" t="s">
        <v>27</v>
      </c>
      <c r="C138" s="75">
        <v>115</v>
      </c>
      <c r="D138" s="75">
        <v>281</v>
      </c>
      <c r="E138" s="75">
        <v>357265</v>
      </c>
      <c r="F138" s="76">
        <v>9.23</v>
      </c>
      <c r="G138" s="78">
        <v>25525</v>
      </c>
      <c r="H138" s="75">
        <f>Engagement_Table[[#This Row],[New_Followers]]-Engagement_Table[[#This Row],[Unfollows]]</f>
        <v>-166</v>
      </c>
    </row>
    <row r="139" spans="1:8" ht="14.25" customHeight="1" x14ac:dyDescent="0.3">
      <c r="A139" s="7">
        <v>45684</v>
      </c>
      <c r="B139" s="5" t="s">
        <v>28</v>
      </c>
      <c r="C139" s="75">
        <v>1249</v>
      </c>
      <c r="D139" s="75">
        <v>351</v>
      </c>
      <c r="E139" s="75">
        <v>321307</v>
      </c>
      <c r="F139" s="76">
        <v>6.37</v>
      </c>
      <c r="G139" s="78">
        <v>20560</v>
      </c>
      <c r="H139" s="75">
        <f>Engagement_Table[[#This Row],[New_Followers]]-Engagement_Table[[#This Row],[Unfollows]]</f>
        <v>898</v>
      </c>
    </row>
    <row r="140" spans="1:8" ht="14.25" customHeight="1" x14ac:dyDescent="0.3">
      <c r="A140" s="7">
        <v>45684</v>
      </c>
      <c r="B140" s="5" t="s">
        <v>29</v>
      </c>
      <c r="C140" s="75">
        <v>1501</v>
      </c>
      <c r="D140" s="75">
        <v>75</v>
      </c>
      <c r="E140" s="75">
        <v>262569</v>
      </c>
      <c r="F140" s="76">
        <v>2.0099999999999998</v>
      </c>
      <c r="G140" s="78">
        <v>19119</v>
      </c>
      <c r="H140" s="75">
        <f>Engagement_Table[[#This Row],[New_Followers]]-Engagement_Table[[#This Row],[Unfollows]]</f>
        <v>1426</v>
      </c>
    </row>
    <row r="141" spans="1:8" ht="14.25" customHeight="1" x14ac:dyDescent="0.3">
      <c r="A141" s="7">
        <v>45684</v>
      </c>
      <c r="B141" s="5" t="s">
        <v>30</v>
      </c>
      <c r="C141" s="75">
        <v>1411</v>
      </c>
      <c r="D141" s="75">
        <v>186</v>
      </c>
      <c r="E141" s="75">
        <v>461669</v>
      </c>
      <c r="F141" s="76">
        <v>3.72</v>
      </c>
      <c r="G141" s="78">
        <v>43999</v>
      </c>
      <c r="H141" s="75">
        <f>Engagement_Table[[#This Row],[New_Followers]]-Engagement_Table[[#This Row],[Unfollows]]</f>
        <v>1225</v>
      </c>
    </row>
    <row r="142" spans="1:8" ht="14.25" customHeight="1" x14ac:dyDescent="0.3">
      <c r="A142" s="7">
        <v>45691</v>
      </c>
      <c r="B142" s="5" t="s">
        <v>27</v>
      </c>
      <c r="C142" s="75">
        <v>1556</v>
      </c>
      <c r="D142" s="75">
        <v>476</v>
      </c>
      <c r="E142" s="75">
        <v>351556</v>
      </c>
      <c r="F142" s="76">
        <v>3.89</v>
      </c>
      <c r="G142" s="78">
        <v>10825</v>
      </c>
      <c r="H142" s="75">
        <f>Engagement_Table[[#This Row],[New_Followers]]-Engagement_Table[[#This Row],[Unfollows]]</f>
        <v>1080</v>
      </c>
    </row>
    <row r="143" spans="1:8" ht="14.25" customHeight="1" x14ac:dyDescent="0.3">
      <c r="A143" s="7">
        <v>45691</v>
      </c>
      <c r="B143" s="5" t="s">
        <v>28</v>
      </c>
      <c r="C143" s="75">
        <v>1159</v>
      </c>
      <c r="D143" s="75">
        <v>411</v>
      </c>
      <c r="E143" s="75">
        <v>135987</v>
      </c>
      <c r="F143" s="76">
        <v>8.6999999999999993</v>
      </c>
      <c r="G143" s="78">
        <v>40323</v>
      </c>
      <c r="H143" s="75">
        <f>Engagement_Table[[#This Row],[New_Followers]]-Engagement_Table[[#This Row],[Unfollows]]</f>
        <v>748</v>
      </c>
    </row>
    <row r="144" spans="1:8" ht="14.25" customHeight="1" x14ac:dyDescent="0.3">
      <c r="A144" s="7">
        <v>45691</v>
      </c>
      <c r="B144" s="5" t="s">
        <v>29</v>
      </c>
      <c r="C144" s="75">
        <v>927</v>
      </c>
      <c r="D144" s="75">
        <v>358</v>
      </c>
      <c r="E144" s="75">
        <v>177554</v>
      </c>
      <c r="F144" s="76">
        <v>6.95</v>
      </c>
      <c r="G144" s="78">
        <v>48270</v>
      </c>
      <c r="H144" s="75">
        <f>Engagement_Table[[#This Row],[New_Followers]]-Engagement_Table[[#This Row],[Unfollows]]</f>
        <v>569</v>
      </c>
    </row>
    <row r="145" spans="1:8" ht="14.25" customHeight="1" x14ac:dyDescent="0.3">
      <c r="A145" s="7">
        <v>45691</v>
      </c>
      <c r="B145" s="5" t="s">
        <v>30</v>
      </c>
      <c r="C145" s="75">
        <v>152</v>
      </c>
      <c r="D145" s="75">
        <v>355</v>
      </c>
      <c r="E145" s="75">
        <v>270766</v>
      </c>
      <c r="F145" s="76">
        <v>9.48</v>
      </c>
      <c r="G145" s="78">
        <v>18001</v>
      </c>
      <c r="H145" s="75">
        <f>Engagement_Table[[#This Row],[New_Followers]]-Engagement_Table[[#This Row],[Unfollows]]</f>
        <v>-203</v>
      </c>
    </row>
    <row r="146" spans="1:8" ht="14.25" customHeight="1" x14ac:dyDescent="0.3">
      <c r="A146" s="7">
        <v>45698</v>
      </c>
      <c r="B146" s="5" t="s">
        <v>27</v>
      </c>
      <c r="C146" s="75">
        <v>1957</v>
      </c>
      <c r="D146" s="75">
        <v>234</v>
      </c>
      <c r="E146" s="75">
        <v>222126</v>
      </c>
      <c r="F146" s="76">
        <v>4.6100000000000003</v>
      </c>
      <c r="G146" s="78">
        <v>3314</v>
      </c>
      <c r="H146" s="75">
        <f>Engagement_Table[[#This Row],[New_Followers]]-Engagement_Table[[#This Row],[Unfollows]]</f>
        <v>1723</v>
      </c>
    </row>
    <row r="147" spans="1:8" ht="14.25" customHeight="1" x14ac:dyDescent="0.3">
      <c r="A147" s="7">
        <v>45698</v>
      </c>
      <c r="B147" s="5" t="s">
        <v>28</v>
      </c>
      <c r="C147" s="75">
        <v>1294</v>
      </c>
      <c r="D147" s="75">
        <v>382</v>
      </c>
      <c r="E147" s="75">
        <v>309914</v>
      </c>
      <c r="F147" s="76">
        <v>8.0299999999999994</v>
      </c>
      <c r="G147" s="78">
        <v>23489</v>
      </c>
      <c r="H147" s="75">
        <f>Engagement_Table[[#This Row],[New_Followers]]-Engagement_Table[[#This Row],[Unfollows]]</f>
        <v>912</v>
      </c>
    </row>
    <row r="148" spans="1:8" ht="14.25" customHeight="1" x14ac:dyDescent="0.3">
      <c r="A148" s="7">
        <v>45698</v>
      </c>
      <c r="B148" s="5" t="s">
        <v>29</v>
      </c>
      <c r="C148" s="75">
        <v>1587</v>
      </c>
      <c r="D148" s="75">
        <v>385</v>
      </c>
      <c r="E148" s="75">
        <v>126582</v>
      </c>
      <c r="F148" s="76">
        <v>6.99</v>
      </c>
      <c r="G148" s="78">
        <v>42832</v>
      </c>
      <c r="H148" s="75">
        <f>Engagement_Table[[#This Row],[New_Followers]]-Engagement_Table[[#This Row],[Unfollows]]</f>
        <v>1202</v>
      </c>
    </row>
    <row r="149" spans="1:8" ht="14.25" customHeight="1" x14ac:dyDescent="0.3">
      <c r="A149" s="7">
        <v>45698</v>
      </c>
      <c r="B149" s="5" t="s">
        <v>30</v>
      </c>
      <c r="C149" s="75">
        <v>1707</v>
      </c>
      <c r="D149" s="75">
        <v>263</v>
      </c>
      <c r="E149" s="75">
        <v>485280</v>
      </c>
      <c r="F149" s="76">
        <v>9.0299999999999994</v>
      </c>
      <c r="G149" s="78">
        <v>24494</v>
      </c>
      <c r="H149" s="75">
        <f>Engagement_Table[[#This Row],[New_Followers]]-Engagement_Table[[#This Row],[Unfollows]]</f>
        <v>1444</v>
      </c>
    </row>
    <row r="150" spans="1:8" ht="14.25" customHeight="1" x14ac:dyDescent="0.3">
      <c r="A150" s="7">
        <v>45705</v>
      </c>
      <c r="B150" s="5" t="s">
        <v>27</v>
      </c>
      <c r="C150" s="75">
        <v>1138</v>
      </c>
      <c r="D150" s="75">
        <v>173</v>
      </c>
      <c r="E150" s="75">
        <v>453243</v>
      </c>
      <c r="F150" s="76">
        <v>2.86</v>
      </c>
      <c r="G150" s="78">
        <v>44097</v>
      </c>
      <c r="H150" s="75">
        <f>Engagement_Table[[#This Row],[New_Followers]]-Engagement_Table[[#This Row],[Unfollows]]</f>
        <v>965</v>
      </c>
    </row>
    <row r="151" spans="1:8" ht="14.25" customHeight="1" x14ac:dyDescent="0.3">
      <c r="A151" s="7">
        <v>45705</v>
      </c>
      <c r="B151" s="5" t="s">
        <v>28</v>
      </c>
      <c r="C151" s="75">
        <v>1895</v>
      </c>
      <c r="D151" s="75">
        <v>305</v>
      </c>
      <c r="E151" s="75">
        <v>104967</v>
      </c>
      <c r="F151" s="76">
        <v>3.85</v>
      </c>
      <c r="G151" s="78">
        <v>31853</v>
      </c>
      <c r="H151" s="75">
        <f>Engagement_Table[[#This Row],[New_Followers]]-Engagement_Table[[#This Row],[Unfollows]]</f>
        <v>1590</v>
      </c>
    </row>
    <row r="152" spans="1:8" ht="14.25" customHeight="1" x14ac:dyDescent="0.3">
      <c r="A152" s="7">
        <v>45705</v>
      </c>
      <c r="B152" s="5" t="s">
        <v>29</v>
      </c>
      <c r="C152" s="75">
        <v>362</v>
      </c>
      <c r="D152" s="75">
        <v>399</v>
      </c>
      <c r="E152" s="75">
        <v>145608</v>
      </c>
      <c r="F152" s="76">
        <v>7.3</v>
      </c>
      <c r="G152" s="78">
        <v>37636</v>
      </c>
      <c r="H152" s="75">
        <f>Engagement_Table[[#This Row],[New_Followers]]-Engagement_Table[[#This Row],[Unfollows]]</f>
        <v>-37</v>
      </c>
    </row>
    <row r="153" spans="1:8" ht="14.25" customHeight="1" x14ac:dyDescent="0.3">
      <c r="A153" s="7">
        <v>45705</v>
      </c>
      <c r="B153" s="5" t="s">
        <v>30</v>
      </c>
      <c r="C153" s="75">
        <v>1662</v>
      </c>
      <c r="D153" s="75">
        <v>487</v>
      </c>
      <c r="E153" s="75">
        <v>105980</v>
      </c>
      <c r="F153" s="76">
        <v>9.08</v>
      </c>
      <c r="G153" s="78">
        <v>22996</v>
      </c>
      <c r="H153" s="75">
        <f>Engagement_Table[[#This Row],[New_Followers]]-Engagement_Table[[#This Row],[Unfollows]]</f>
        <v>1175</v>
      </c>
    </row>
    <row r="154" spans="1:8" ht="14.25" customHeight="1" x14ac:dyDescent="0.3">
      <c r="A154" s="7">
        <v>45712</v>
      </c>
      <c r="B154" s="5" t="s">
        <v>27</v>
      </c>
      <c r="C154" s="75">
        <v>1440</v>
      </c>
      <c r="D154" s="75">
        <v>65</v>
      </c>
      <c r="E154" s="75">
        <v>126524</v>
      </c>
      <c r="F154" s="76">
        <v>4.34</v>
      </c>
      <c r="G154" s="78">
        <v>49772</v>
      </c>
      <c r="H154" s="75">
        <f>Engagement_Table[[#This Row],[New_Followers]]-Engagement_Table[[#This Row],[Unfollows]]</f>
        <v>1375</v>
      </c>
    </row>
    <row r="155" spans="1:8" ht="14.25" customHeight="1" x14ac:dyDescent="0.3">
      <c r="A155" s="7">
        <v>45712</v>
      </c>
      <c r="B155" s="5" t="s">
        <v>28</v>
      </c>
      <c r="C155" s="75">
        <v>1884</v>
      </c>
      <c r="D155" s="75">
        <v>177</v>
      </c>
      <c r="E155" s="75">
        <v>230448</v>
      </c>
      <c r="F155" s="76">
        <v>7.8</v>
      </c>
      <c r="G155" s="78">
        <v>22713</v>
      </c>
      <c r="H155" s="75">
        <f>Engagement_Table[[#This Row],[New_Followers]]-Engagement_Table[[#This Row],[Unfollows]]</f>
        <v>1707</v>
      </c>
    </row>
    <row r="156" spans="1:8" ht="14.25" customHeight="1" x14ac:dyDescent="0.3">
      <c r="A156" s="7">
        <v>45712</v>
      </c>
      <c r="B156" s="5" t="s">
        <v>29</v>
      </c>
      <c r="C156" s="75">
        <v>861</v>
      </c>
      <c r="D156" s="75">
        <v>153</v>
      </c>
      <c r="E156" s="75">
        <v>317007</v>
      </c>
      <c r="F156" s="76">
        <v>3.85</v>
      </c>
      <c r="G156" s="78">
        <v>8718</v>
      </c>
      <c r="H156" s="75">
        <f>Engagement_Table[[#This Row],[New_Followers]]-Engagement_Table[[#This Row],[Unfollows]]</f>
        <v>708</v>
      </c>
    </row>
    <row r="157" spans="1:8" ht="14.25" customHeight="1" x14ac:dyDescent="0.3">
      <c r="A157" s="7">
        <v>45712</v>
      </c>
      <c r="B157" s="5" t="s">
        <v>30</v>
      </c>
      <c r="C157" s="75">
        <v>1063</v>
      </c>
      <c r="D157" s="75">
        <v>47</v>
      </c>
      <c r="E157" s="75">
        <v>464239</v>
      </c>
      <c r="F157" s="76">
        <v>6.58</v>
      </c>
      <c r="G157" s="78">
        <v>39031</v>
      </c>
      <c r="H157" s="75">
        <f>Engagement_Table[[#This Row],[New_Followers]]-Engagement_Table[[#This Row],[Unfollows]]</f>
        <v>1016</v>
      </c>
    </row>
    <row r="158" spans="1:8" ht="14.25" customHeight="1" x14ac:dyDescent="0.3">
      <c r="A158" s="7">
        <v>45719</v>
      </c>
      <c r="B158" s="5" t="s">
        <v>27</v>
      </c>
      <c r="C158" s="75">
        <v>1371</v>
      </c>
      <c r="D158" s="75">
        <v>56</v>
      </c>
      <c r="E158" s="75">
        <v>257579</v>
      </c>
      <c r="F158" s="76">
        <v>8.6199999999999992</v>
      </c>
      <c r="G158" s="78">
        <v>33799</v>
      </c>
      <c r="H158" s="75">
        <f>Engagement_Table[[#This Row],[New_Followers]]-Engagement_Table[[#This Row],[Unfollows]]</f>
        <v>1315</v>
      </c>
    </row>
    <row r="159" spans="1:8" ht="14.25" customHeight="1" x14ac:dyDescent="0.3">
      <c r="A159" s="7">
        <v>45719</v>
      </c>
      <c r="B159" s="5" t="s">
        <v>28</v>
      </c>
      <c r="C159" s="75">
        <v>345</v>
      </c>
      <c r="D159" s="75">
        <v>464</v>
      </c>
      <c r="E159" s="75">
        <v>366881</v>
      </c>
      <c r="F159" s="76">
        <v>4.55</v>
      </c>
      <c r="G159" s="78">
        <v>20553</v>
      </c>
      <c r="H159" s="75">
        <f>Engagement_Table[[#This Row],[New_Followers]]-Engagement_Table[[#This Row],[Unfollows]]</f>
        <v>-119</v>
      </c>
    </row>
    <row r="160" spans="1:8" ht="14.25" customHeight="1" x14ac:dyDescent="0.3">
      <c r="A160" s="7">
        <v>45719</v>
      </c>
      <c r="B160" s="5" t="s">
        <v>29</v>
      </c>
      <c r="C160" s="75">
        <v>946</v>
      </c>
      <c r="D160" s="75">
        <v>47</v>
      </c>
      <c r="E160" s="75">
        <v>466575</v>
      </c>
      <c r="F160" s="76">
        <v>8.33</v>
      </c>
      <c r="G160" s="78">
        <v>10002</v>
      </c>
      <c r="H160" s="75">
        <f>Engagement_Table[[#This Row],[New_Followers]]-Engagement_Table[[#This Row],[Unfollows]]</f>
        <v>899</v>
      </c>
    </row>
    <row r="161" spans="1:8" ht="14.25" customHeight="1" x14ac:dyDescent="0.3">
      <c r="A161" s="7">
        <v>45719</v>
      </c>
      <c r="B161" s="5" t="s">
        <v>30</v>
      </c>
      <c r="C161" s="75">
        <v>510</v>
      </c>
      <c r="D161" s="75">
        <v>195</v>
      </c>
      <c r="E161" s="75">
        <v>224534</v>
      </c>
      <c r="F161" s="76">
        <v>9.4</v>
      </c>
      <c r="G161" s="78">
        <v>30987</v>
      </c>
      <c r="H161" s="75">
        <f>Engagement_Table[[#This Row],[New_Followers]]-Engagement_Table[[#This Row],[Unfollows]]</f>
        <v>315</v>
      </c>
    </row>
    <row r="162" spans="1:8" ht="14.25" customHeight="1" x14ac:dyDescent="0.3">
      <c r="A162" s="7">
        <v>45726</v>
      </c>
      <c r="B162" s="5" t="s">
        <v>27</v>
      </c>
      <c r="C162" s="75">
        <v>393</v>
      </c>
      <c r="D162" s="75">
        <v>181</v>
      </c>
      <c r="E162" s="75">
        <v>462142</v>
      </c>
      <c r="F162" s="76">
        <v>7.23</v>
      </c>
      <c r="G162" s="78">
        <v>6296</v>
      </c>
      <c r="H162" s="75">
        <f>Engagement_Table[[#This Row],[New_Followers]]-Engagement_Table[[#This Row],[Unfollows]]</f>
        <v>212</v>
      </c>
    </row>
    <row r="163" spans="1:8" ht="14.25" customHeight="1" x14ac:dyDescent="0.3">
      <c r="A163" s="7">
        <v>45726</v>
      </c>
      <c r="B163" s="5" t="s">
        <v>28</v>
      </c>
      <c r="C163" s="75">
        <v>1098</v>
      </c>
      <c r="D163" s="75">
        <v>190</v>
      </c>
      <c r="E163" s="75">
        <v>340842</v>
      </c>
      <c r="F163" s="76">
        <v>9.39</v>
      </c>
      <c r="G163" s="78">
        <v>21539</v>
      </c>
      <c r="H163" s="75">
        <f>Engagement_Table[[#This Row],[New_Followers]]-Engagement_Table[[#This Row],[Unfollows]]</f>
        <v>908</v>
      </c>
    </row>
    <row r="164" spans="1:8" ht="14.25" customHeight="1" x14ac:dyDescent="0.3">
      <c r="A164" s="7">
        <v>45726</v>
      </c>
      <c r="B164" s="5" t="s">
        <v>29</v>
      </c>
      <c r="C164" s="75">
        <v>1399</v>
      </c>
      <c r="D164" s="75">
        <v>49</v>
      </c>
      <c r="E164" s="75">
        <v>12471</v>
      </c>
      <c r="F164" s="76">
        <v>5.12</v>
      </c>
      <c r="G164" s="78">
        <v>14722</v>
      </c>
      <c r="H164" s="75">
        <f>Engagement_Table[[#This Row],[New_Followers]]-Engagement_Table[[#This Row],[Unfollows]]</f>
        <v>1350</v>
      </c>
    </row>
    <row r="165" spans="1:8" ht="14.25" customHeight="1" x14ac:dyDescent="0.3">
      <c r="A165" s="7">
        <v>45726</v>
      </c>
      <c r="B165" s="5" t="s">
        <v>30</v>
      </c>
      <c r="C165" s="75">
        <v>1658</v>
      </c>
      <c r="D165" s="75">
        <v>416</v>
      </c>
      <c r="E165" s="75">
        <v>98397</v>
      </c>
      <c r="F165" s="76">
        <v>6.11</v>
      </c>
      <c r="G165" s="78">
        <v>11383</v>
      </c>
      <c r="H165" s="75">
        <f>Engagement_Table[[#This Row],[New_Followers]]-Engagement_Table[[#This Row],[Unfollows]]</f>
        <v>1242</v>
      </c>
    </row>
    <row r="166" spans="1:8" ht="14.25" customHeight="1" x14ac:dyDescent="0.3">
      <c r="A166" s="7">
        <v>45733</v>
      </c>
      <c r="B166" s="5" t="s">
        <v>27</v>
      </c>
      <c r="C166" s="75">
        <v>1102</v>
      </c>
      <c r="D166" s="75">
        <v>422</v>
      </c>
      <c r="E166" s="75">
        <v>410330</v>
      </c>
      <c r="F166" s="76">
        <v>7.74</v>
      </c>
      <c r="G166" s="78">
        <v>9480</v>
      </c>
      <c r="H166" s="75">
        <f>Engagement_Table[[#This Row],[New_Followers]]-Engagement_Table[[#This Row],[Unfollows]]</f>
        <v>680</v>
      </c>
    </row>
    <row r="167" spans="1:8" ht="14.25" customHeight="1" x14ac:dyDescent="0.3">
      <c r="A167" s="7">
        <v>45733</v>
      </c>
      <c r="B167" s="5" t="s">
        <v>28</v>
      </c>
      <c r="C167" s="75">
        <v>1358</v>
      </c>
      <c r="D167" s="75">
        <v>242</v>
      </c>
      <c r="E167" s="75">
        <v>342129</v>
      </c>
      <c r="F167" s="76">
        <v>4.9400000000000004</v>
      </c>
      <c r="G167" s="78">
        <v>29116</v>
      </c>
      <c r="H167" s="75">
        <f>Engagement_Table[[#This Row],[New_Followers]]-Engagement_Table[[#This Row],[Unfollows]]</f>
        <v>1116</v>
      </c>
    </row>
    <row r="168" spans="1:8" ht="14.25" customHeight="1" x14ac:dyDescent="0.3">
      <c r="A168" s="7">
        <v>45733</v>
      </c>
      <c r="B168" s="5" t="s">
        <v>29</v>
      </c>
      <c r="C168" s="75">
        <v>1077</v>
      </c>
      <c r="D168" s="75">
        <v>216</v>
      </c>
      <c r="E168" s="75">
        <v>12447</v>
      </c>
      <c r="F168" s="76">
        <v>1.8</v>
      </c>
      <c r="G168" s="78">
        <v>14068</v>
      </c>
      <c r="H168" s="75">
        <f>Engagement_Table[[#This Row],[New_Followers]]-Engagement_Table[[#This Row],[Unfollows]]</f>
        <v>861</v>
      </c>
    </row>
    <row r="169" spans="1:8" ht="14.25" customHeight="1" x14ac:dyDescent="0.3">
      <c r="A169" s="7">
        <v>45733</v>
      </c>
      <c r="B169" s="5" t="s">
        <v>30</v>
      </c>
      <c r="C169" s="75">
        <v>1596</v>
      </c>
      <c r="D169" s="75">
        <v>211</v>
      </c>
      <c r="E169" s="75">
        <v>17380</v>
      </c>
      <c r="F169" s="76">
        <v>8.64</v>
      </c>
      <c r="G169" s="78">
        <v>35801</v>
      </c>
      <c r="H169" s="75">
        <f>Engagement_Table[[#This Row],[New_Followers]]-Engagement_Table[[#This Row],[Unfollows]]</f>
        <v>1385</v>
      </c>
    </row>
    <row r="170" spans="1:8" ht="14.25" customHeight="1" x14ac:dyDescent="0.3">
      <c r="A170" s="7">
        <v>45740</v>
      </c>
      <c r="B170" s="5" t="s">
        <v>27</v>
      </c>
      <c r="C170" s="75">
        <v>490</v>
      </c>
      <c r="D170" s="75">
        <v>29</v>
      </c>
      <c r="E170" s="75">
        <v>364810</v>
      </c>
      <c r="F170" s="76">
        <v>1.53</v>
      </c>
      <c r="G170" s="78">
        <v>49077</v>
      </c>
      <c r="H170" s="75">
        <f>Engagement_Table[[#This Row],[New_Followers]]-Engagement_Table[[#This Row],[Unfollows]]</f>
        <v>461</v>
      </c>
    </row>
    <row r="171" spans="1:8" ht="14.25" customHeight="1" x14ac:dyDescent="0.3">
      <c r="A171" s="7">
        <v>45740</v>
      </c>
      <c r="B171" s="5" t="s">
        <v>28</v>
      </c>
      <c r="C171" s="75">
        <v>609</v>
      </c>
      <c r="D171" s="75">
        <v>135</v>
      </c>
      <c r="E171" s="75">
        <v>373606</v>
      </c>
      <c r="F171" s="76">
        <v>8.52</v>
      </c>
      <c r="G171" s="78">
        <v>21453</v>
      </c>
      <c r="H171" s="75">
        <f>Engagement_Table[[#This Row],[New_Followers]]-Engagement_Table[[#This Row],[Unfollows]]</f>
        <v>474</v>
      </c>
    </row>
    <row r="172" spans="1:8" ht="14.25" customHeight="1" x14ac:dyDescent="0.3">
      <c r="A172" s="7">
        <v>45740</v>
      </c>
      <c r="B172" s="5" t="s">
        <v>29</v>
      </c>
      <c r="C172" s="75">
        <v>364</v>
      </c>
      <c r="D172" s="75">
        <v>72</v>
      </c>
      <c r="E172" s="75">
        <v>211090</v>
      </c>
      <c r="F172" s="76">
        <v>5.53</v>
      </c>
      <c r="G172" s="78">
        <v>21061</v>
      </c>
      <c r="H172" s="75">
        <f>Engagement_Table[[#This Row],[New_Followers]]-Engagement_Table[[#This Row],[Unfollows]]</f>
        <v>292</v>
      </c>
    </row>
    <row r="173" spans="1:8" ht="14.25" customHeight="1" x14ac:dyDescent="0.3">
      <c r="A173" s="7">
        <v>45740</v>
      </c>
      <c r="B173" s="5" t="s">
        <v>30</v>
      </c>
      <c r="C173" s="75">
        <v>442</v>
      </c>
      <c r="D173" s="75">
        <v>53</v>
      </c>
      <c r="E173" s="75">
        <v>441931</v>
      </c>
      <c r="F173" s="76">
        <v>1.87</v>
      </c>
      <c r="G173" s="78">
        <v>20059</v>
      </c>
      <c r="H173" s="75">
        <f>Engagement_Table[[#This Row],[New_Followers]]-Engagement_Table[[#This Row],[Unfollows]]</f>
        <v>389</v>
      </c>
    </row>
    <row r="174" spans="1:8" ht="14.25" customHeight="1" x14ac:dyDescent="0.3">
      <c r="A174" s="7">
        <v>45747</v>
      </c>
      <c r="B174" s="5" t="s">
        <v>27</v>
      </c>
      <c r="C174" s="75">
        <v>1033</v>
      </c>
      <c r="D174" s="75">
        <v>392</v>
      </c>
      <c r="E174" s="75">
        <v>282780</v>
      </c>
      <c r="F174" s="76">
        <v>6.27</v>
      </c>
      <c r="G174" s="78">
        <v>23140</v>
      </c>
      <c r="H174" s="75">
        <f>Engagement_Table[[#This Row],[New_Followers]]-Engagement_Table[[#This Row],[Unfollows]]</f>
        <v>641</v>
      </c>
    </row>
    <row r="175" spans="1:8" ht="14.25" customHeight="1" x14ac:dyDescent="0.3">
      <c r="A175" s="7">
        <v>45747</v>
      </c>
      <c r="B175" s="5" t="s">
        <v>28</v>
      </c>
      <c r="C175" s="75">
        <v>988</v>
      </c>
      <c r="D175" s="75">
        <v>474</v>
      </c>
      <c r="E175" s="75">
        <v>370070</v>
      </c>
      <c r="F175" s="76">
        <v>9.4600000000000009</v>
      </c>
      <c r="G175" s="78">
        <v>23461</v>
      </c>
      <c r="H175" s="75">
        <f>Engagement_Table[[#This Row],[New_Followers]]-Engagement_Table[[#This Row],[Unfollows]]</f>
        <v>514</v>
      </c>
    </row>
    <row r="176" spans="1:8" ht="14.25" customHeight="1" x14ac:dyDescent="0.3">
      <c r="A176" s="7">
        <v>45747</v>
      </c>
      <c r="B176" s="5" t="s">
        <v>29</v>
      </c>
      <c r="C176" s="75">
        <v>1946</v>
      </c>
      <c r="D176" s="75">
        <v>270</v>
      </c>
      <c r="E176" s="75">
        <v>198350</v>
      </c>
      <c r="F176" s="76">
        <v>7.5</v>
      </c>
      <c r="G176" s="78">
        <v>11805</v>
      </c>
      <c r="H176" s="75">
        <f>Engagement_Table[[#This Row],[New_Followers]]-Engagement_Table[[#This Row],[Unfollows]]</f>
        <v>1676</v>
      </c>
    </row>
    <row r="177" spans="1:8" ht="14.25" customHeight="1" x14ac:dyDescent="0.3">
      <c r="A177" s="7">
        <v>45747</v>
      </c>
      <c r="B177" s="5" t="s">
        <v>30</v>
      </c>
      <c r="C177" s="75">
        <v>1957</v>
      </c>
      <c r="D177" s="75">
        <v>490</v>
      </c>
      <c r="E177" s="75">
        <v>435726</v>
      </c>
      <c r="F177" s="76">
        <v>4.7300000000000004</v>
      </c>
      <c r="G177" s="78">
        <v>15969</v>
      </c>
      <c r="H177" s="75">
        <f>Engagement_Table[[#This Row],[New_Followers]]-Engagement_Table[[#This Row],[Unfollows]]</f>
        <v>1467</v>
      </c>
    </row>
    <row r="178" spans="1:8" ht="14.25" customHeight="1" x14ac:dyDescent="0.3">
      <c r="A178" s="7">
        <v>45754</v>
      </c>
      <c r="B178" s="5" t="s">
        <v>27</v>
      </c>
      <c r="C178" s="75">
        <v>559</v>
      </c>
      <c r="D178" s="75">
        <v>392</v>
      </c>
      <c r="E178" s="75">
        <v>78789</v>
      </c>
      <c r="F178" s="76">
        <v>3.19</v>
      </c>
      <c r="G178" s="78">
        <v>2436</v>
      </c>
      <c r="H178" s="75">
        <f>Engagement_Table[[#This Row],[New_Followers]]-Engagement_Table[[#This Row],[Unfollows]]</f>
        <v>167</v>
      </c>
    </row>
    <row r="179" spans="1:8" ht="14.25" customHeight="1" x14ac:dyDescent="0.3">
      <c r="A179" s="7">
        <v>45754</v>
      </c>
      <c r="B179" s="5" t="s">
        <v>28</v>
      </c>
      <c r="C179" s="75">
        <v>1307</v>
      </c>
      <c r="D179" s="75">
        <v>278</v>
      </c>
      <c r="E179" s="75">
        <v>98596</v>
      </c>
      <c r="F179" s="76">
        <v>2.4900000000000002</v>
      </c>
      <c r="G179" s="78">
        <v>47603</v>
      </c>
      <c r="H179" s="75">
        <f>Engagement_Table[[#This Row],[New_Followers]]-Engagement_Table[[#This Row],[Unfollows]]</f>
        <v>1029</v>
      </c>
    </row>
    <row r="180" spans="1:8" ht="14.25" customHeight="1" x14ac:dyDescent="0.3">
      <c r="A180" s="7">
        <v>45754</v>
      </c>
      <c r="B180" s="5" t="s">
        <v>29</v>
      </c>
      <c r="C180" s="75">
        <v>1432</v>
      </c>
      <c r="D180" s="75">
        <v>425</v>
      </c>
      <c r="E180" s="75">
        <v>29589</v>
      </c>
      <c r="F180" s="76">
        <v>4.5</v>
      </c>
      <c r="G180" s="78">
        <v>42964</v>
      </c>
      <c r="H180" s="75">
        <f>Engagement_Table[[#This Row],[New_Followers]]-Engagement_Table[[#This Row],[Unfollows]]</f>
        <v>1007</v>
      </c>
    </row>
    <row r="181" spans="1:8" ht="14.25" customHeight="1" x14ac:dyDescent="0.3">
      <c r="A181" s="7">
        <v>45754</v>
      </c>
      <c r="B181" s="5" t="s">
        <v>30</v>
      </c>
      <c r="C181" s="75">
        <v>623</v>
      </c>
      <c r="D181" s="75">
        <v>414</v>
      </c>
      <c r="E181" s="75">
        <v>290354</v>
      </c>
      <c r="F181" s="76">
        <v>6.49</v>
      </c>
      <c r="G181" s="78">
        <v>39923</v>
      </c>
      <c r="H181" s="75">
        <f>Engagement_Table[[#This Row],[New_Followers]]-Engagement_Table[[#This Row],[Unfollows]]</f>
        <v>209</v>
      </c>
    </row>
    <row r="182" spans="1:8" ht="14.25" customHeight="1" x14ac:dyDescent="0.3">
      <c r="A182" s="7">
        <v>45761</v>
      </c>
      <c r="B182" s="5" t="s">
        <v>27</v>
      </c>
      <c r="C182" s="75">
        <v>198</v>
      </c>
      <c r="D182" s="75">
        <v>358</v>
      </c>
      <c r="E182" s="75">
        <v>66682</v>
      </c>
      <c r="F182" s="76">
        <v>6.73</v>
      </c>
      <c r="G182" s="78">
        <v>2293</v>
      </c>
      <c r="H182" s="75">
        <f>Engagement_Table[[#This Row],[New_Followers]]-Engagement_Table[[#This Row],[Unfollows]]</f>
        <v>-160</v>
      </c>
    </row>
    <row r="183" spans="1:8" ht="14.25" customHeight="1" x14ac:dyDescent="0.3">
      <c r="A183" s="7">
        <v>45761</v>
      </c>
      <c r="B183" s="5" t="s">
        <v>28</v>
      </c>
      <c r="C183" s="75">
        <v>198</v>
      </c>
      <c r="D183" s="75">
        <v>373</v>
      </c>
      <c r="E183" s="75">
        <v>70707</v>
      </c>
      <c r="F183" s="76">
        <v>4.83</v>
      </c>
      <c r="G183" s="78">
        <v>25920</v>
      </c>
      <c r="H183" s="75">
        <f>Engagement_Table[[#This Row],[New_Followers]]-Engagement_Table[[#This Row],[Unfollows]]</f>
        <v>-175</v>
      </c>
    </row>
    <row r="184" spans="1:8" ht="14.25" customHeight="1" x14ac:dyDescent="0.3">
      <c r="A184" s="7">
        <v>45761</v>
      </c>
      <c r="B184" s="5" t="s">
        <v>29</v>
      </c>
      <c r="C184" s="75">
        <v>353</v>
      </c>
      <c r="D184" s="75">
        <v>300</v>
      </c>
      <c r="E184" s="75">
        <v>142507</v>
      </c>
      <c r="F184" s="76">
        <v>5.3</v>
      </c>
      <c r="G184" s="78">
        <v>11035</v>
      </c>
      <c r="H184" s="75">
        <f>Engagement_Table[[#This Row],[New_Followers]]-Engagement_Table[[#This Row],[Unfollows]]</f>
        <v>53</v>
      </c>
    </row>
    <row r="185" spans="1:8" ht="14.25" customHeight="1" x14ac:dyDescent="0.3">
      <c r="A185" s="7">
        <v>45761</v>
      </c>
      <c r="B185" s="5" t="s">
        <v>30</v>
      </c>
      <c r="C185" s="75">
        <v>520</v>
      </c>
      <c r="D185" s="75">
        <v>375</v>
      </c>
      <c r="E185" s="75">
        <v>369525</v>
      </c>
      <c r="F185" s="76">
        <v>6.54</v>
      </c>
      <c r="G185" s="78">
        <v>20733</v>
      </c>
      <c r="H185" s="75">
        <f>Engagement_Table[[#This Row],[New_Followers]]-Engagement_Table[[#This Row],[Unfollows]]</f>
        <v>145</v>
      </c>
    </row>
    <row r="186" spans="1:8" ht="14.25" customHeight="1" x14ac:dyDescent="0.3">
      <c r="A186" s="7">
        <v>45768</v>
      </c>
      <c r="B186" s="5" t="s">
        <v>27</v>
      </c>
      <c r="C186" s="75">
        <v>961</v>
      </c>
      <c r="D186" s="75">
        <v>358</v>
      </c>
      <c r="E186" s="75">
        <v>62942</v>
      </c>
      <c r="F186" s="76">
        <v>6.8</v>
      </c>
      <c r="G186" s="78">
        <v>18693</v>
      </c>
      <c r="H186" s="75">
        <f>Engagement_Table[[#This Row],[New_Followers]]-Engagement_Table[[#This Row],[Unfollows]]</f>
        <v>603</v>
      </c>
    </row>
    <row r="187" spans="1:8" ht="14.25" customHeight="1" x14ac:dyDescent="0.3">
      <c r="A187" s="7">
        <v>45768</v>
      </c>
      <c r="B187" s="5" t="s">
        <v>28</v>
      </c>
      <c r="C187" s="75">
        <v>1375</v>
      </c>
      <c r="D187" s="75">
        <v>330</v>
      </c>
      <c r="E187" s="75">
        <v>377382</v>
      </c>
      <c r="F187" s="76">
        <v>2.6</v>
      </c>
      <c r="G187" s="78">
        <v>7875</v>
      </c>
      <c r="H187" s="75">
        <f>Engagement_Table[[#This Row],[New_Followers]]-Engagement_Table[[#This Row],[Unfollows]]</f>
        <v>1045</v>
      </c>
    </row>
    <row r="188" spans="1:8" ht="14.25" customHeight="1" x14ac:dyDescent="0.3">
      <c r="A188" s="7">
        <v>45768</v>
      </c>
      <c r="B188" s="5" t="s">
        <v>29</v>
      </c>
      <c r="C188" s="75">
        <v>1147</v>
      </c>
      <c r="D188" s="75">
        <v>388</v>
      </c>
      <c r="E188" s="75">
        <v>333851</v>
      </c>
      <c r="F188" s="76">
        <v>2.44</v>
      </c>
      <c r="G188" s="78">
        <v>8471</v>
      </c>
      <c r="H188" s="75">
        <f>Engagement_Table[[#This Row],[New_Followers]]-Engagement_Table[[#This Row],[Unfollows]]</f>
        <v>759</v>
      </c>
    </row>
    <row r="189" spans="1:8" ht="14.25" customHeight="1" x14ac:dyDescent="0.3">
      <c r="A189" s="7">
        <v>45768</v>
      </c>
      <c r="B189" s="5" t="s">
        <v>30</v>
      </c>
      <c r="C189" s="75">
        <v>1707</v>
      </c>
      <c r="D189" s="75">
        <v>74</v>
      </c>
      <c r="E189" s="75">
        <v>270958</v>
      </c>
      <c r="F189" s="76">
        <v>3.09</v>
      </c>
      <c r="G189" s="78">
        <v>14090</v>
      </c>
      <c r="H189" s="75">
        <f>Engagement_Table[[#This Row],[New_Followers]]-Engagement_Table[[#This Row],[Unfollows]]</f>
        <v>1633</v>
      </c>
    </row>
    <row r="190" spans="1:8" ht="14.25" customHeight="1" x14ac:dyDescent="0.3">
      <c r="A190" s="7">
        <v>45775</v>
      </c>
      <c r="B190" s="5" t="s">
        <v>27</v>
      </c>
      <c r="C190" s="75">
        <v>1693</v>
      </c>
      <c r="D190" s="75">
        <v>154</v>
      </c>
      <c r="E190" s="75">
        <v>445944</v>
      </c>
      <c r="F190" s="76">
        <v>5.69</v>
      </c>
      <c r="G190" s="78">
        <v>14216</v>
      </c>
      <c r="H190" s="75">
        <f>Engagement_Table[[#This Row],[New_Followers]]-Engagement_Table[[#This Row],[Unfollows]]</f>
        <v>1539</v>
      </c>
    </row>
    <row r="191" spans="1:8" ht="14.25" customHeight="1" x14ac:dyDescent="0.3">
      <c r="A191" s="7">
        <v>45775</v>
      </c>
      <c r="B191" s="5" t="s">
        <v>28</v>
      </c>
      <c r="C191" s="75">
        <v>833</v>
      </c>
      <c r="D191" s="75">
        <v>380</v>
      </c>
      <c r="E191" s="75">
        <v>224830</v>
      </c>
      <c r="F191" s="76">
        <v>3.86</v>
      </c>
      <c r="G191" s="78">
        <v>3582</v>
      </c>
      <c r="H191" s="75">
        <f>Engagement_Table[[#This Row],[New_Followers]]-Engagement_Table[[#This Row],[Unfollows]]</f>
        <v>453</v>
      </c>
    </row>
    <row r="192" spans="1:8" ht="14.25" customHeight="1" x14ac:dyDescent="0.3">
      <c r="A192" s="7">
        <v>45775</v>
      </c>
      <c r="B192" s="5" t="s">
        <v>29</v>
      </c>
      <c r="C192" s="75">
        <v>1222</v>
      </c>
      <c r="D192" s="75">
        <v>274</v>
      </c>
      <c r="E192" s="75">
        <v>487289</v>
      </c>
      <c r="F192" s="76">
        <v>3.16</v>
      </c>
      <c r="G192" s="78">
        <v>32500</v>
      </c>
      <c r="H192" s="75">
        <f>Engagement_Table[[#This Row],[New_Followers]]-Engagement_Table[[#This Row],[Unfollows]]</f>
        <v>948</v>
      </c>
    </row>
    <row r="193" spans="1:8" ht="14.25" customHeight="1" x14ac:dyDescent="0.3">
      <c r="A193" s="7">
        <v>45775</v>
      </c>
      <c r="B193" s="5" t="s">
        <v>30</v>
      </c>
      <c r="C193" s="75">
        <v>777</v>
      </c>
      <c r="D193" s="75">
        <v>140</v>
      </c>
      <c r="E193" s="75">
        <v>11435</v>
      </c>
      <c r="F193" s="76">
        <v>1.6</v>
      </c>
      <c r="G193" s="78">
        <v>6832</v>
      </c>
      <c r="H193" s="75">
        <f>Engagement_Table[[#This Row],[New_Followers]]-Engagement_Table[[#This Row],[Unfollows]]</f>
        <v>637</v>
      </c>
    </row>
    <row r="194" spans="1:8" ht="14.25" customHeight="1" x14ac:dyDescent="0.3">
      <c r="A194" s="7">
        <v>45782</v>
      </c>
      <c r="B194" s="5" t="s">
        <v>27</v>
      </c>
      <c r="C194" s="75">
        <v>1957</v>
      </c>
      <c r="D194" s="75">
        <v>76</v>
      </c>
      <c r="E194" s="75">
        <v>447902</v>
      </c>
      <c r="F194" s="76">
        <v>6.09</v>
      </c>
      <c r="G194" s="78">
        <v>33381</v>
      </c>
      <c r="H194" s="75">
        <f>Engagement_Table[[#This Row],[New_Followers]]-Engagement_Table[[#This Row],[Unfollows]]</f>
        <v>1881</v>
      </c>
    </row>
    <row r="195" spans="1:8" ht="14.25" customHeight="1" x14ac:dyDescent="0.3">
      <c r="A195" s="7">
        <v>45782</v>
      </c>
      <c r="B195" s="5" t="s">
        <v>28</v>
      </c>
      <c r="C195" s="75">
        <v>405</v>
      </c>
      <c r="D195" s="75">
        <v>66</v>
      </c>
      <c r="E195" s="75">
        <v>418696</v>
      </c>
      <c r="F195" s="76">
        <v>5.59</v>
      </c>
      <c r="G195" s="78">
        <v>48419</v>
      </c>
      <c r="H195" s="75">
        <f>Engagement_Table[[#This Row],[New_Followers]]-Engagement_Table[[#This Row],[Unfollows]]</f>
        <v>339</v>
      </c>
    </row>
    <row r="196" spans="1:8" ht="14.25" customHeight="1" x14ac:dyDescent="0.3">
      <c r="A196" s="7">
        <v>45782</v>
      </c>
      <c r="B196" s="5" t="s">
        <v>29</v>
      </c>
      <c r="C196" s="75">
        <v>1581</v>
      </c>
      <c r="D196" s="75">
        <v>71</v>
      </c>
      <c r="E196" s="75">
        <v>484364</v>
      </c>
      <c r="F196" s="76">
        <v>3.55</v>
      </c>
      <c r="G196" s="78">
        <v>16149</v>
      </c>
      <c r="H196" s="75">
        <f>Engagement_Table[[#This Row],[New_Followers]]-Engagement_Table[[#This Row],[Unfollows]]</f>
        <v>1510</v>
      </c>
    </row>
    <row r="197" spans="1:8" ht="14.25" customHeight="1" x14ac:dyDescent="0.3">
      <c r="A197" s="7">
        <v>45782</v>
      </c>
      <c r="B197" s="5" t="s">
        <v>30</v>
      </c>
      <c r="C197" s="75">
        <v>1035</v>
      </c>
      <c r="D197" s="75">
        <v>171</v>
      </c>
      <c r="E197" s="75">
        <v>148477</v>
      </c>
      <c r="F197" s="76">
        <v>5.21</v>
      </c>
      <c r="G197" s="78">
        <v>7541</v>
      </c>
      <c r="H197" s="75">
        <f>Engagement_Table[[#This Row],[New_Followers]]-Engagement_Table[[#This Row],[Unfollows]]</f>
        <v>864</v>
      </c>
    </row>
    <row r="198" spans="1:8" ht="14.25" customHeight="1" x14ac:dyDescent="0.3">
      <c r="A198" s="7">
        <v>45789</v>
      </c>
      <c r="B198" s="5" t="s">
        <v>27</v>
      </c>
      <c r="C198" s="75">
        <v>1765</v>
      </c>
      <c r="D198" s="75">
        <v>109</v>
      </c>
      <c r="E198" s="75">
        <v>468301</v>
      </c>
      <c r="F198" s="76">
        <v>1.82</v>
      </c>
      <c r="G198" s="78">
        <v>20042</v>
      </c>
      <c r="H198" s="75">
        <f>Engagement_Table[[#This Row],[New_Followers]]-Engagement_Table[[#This Row],[Unfollows]]</f>
        <v>1656</v>
      </c>
    </row>
    <row r="199" spans="1:8" ht="14.25" customHeight="1" x14ac:dyDescent="0.3">
      <c r="A199" s="7">
        <v>45789</v>
      </c>
      <c r="B199" s="5" t="s">
        <v>28</v>
      </c>
      <c r="C199" s="75">
        <v>837</v>
      </c>
      <c r="D199" s="75">
        <v>430</v>
      </c>
      <c r="E199" s="75">
        <v>364820</v>
      </c>
      <c r="F199" s="76">
        <v>4</v>
      </c>
      <c r="G199" s="78">
        <v>49400</v>
      </c>
      <c r="H199" s="75">
        <f>Engagement_Table[[#This Row],[New_Followers]]-Engagement_Table[[#This Row],[Unfollows]]</f>
        <v>407</v>
      </c>
    </row>
    <row r="200" spans="1:8" ht="14.25" customHeight="1" x14ac:dyDescent="0.3">
      <c r="A200" s="7">
        <v>45789</v>
      </c>
      <c r="B200" s="5" t="s">
        <v>29</v>
      </c>
      <c r="C200" s="75">
        <v>337</v>
      </c>
      <c r="D200" s="75">
        <v>68</v>
      </c>
      <c r="E200" s="75">
        <v>456298</v>
      </c>
      <c r="F200" s="76">
        <v>7.57</v>
      </c>
      <c r="G200" s="78">
        <v>4007</v>
      </c>
      <c r="H200" s="75">
        <f>Engagement_Table[[#This Row],[New_Followers]]-Engagement_Table[[#This Row],[Unfollows]]</f>
        <v>269</v>
      </c>
    </row>
    <row r="201" spans="1:8" ht="14.25" customHeight="1" x14ac:dyDescent="0.3">
      <c r="A201" s="7">
        <v>45789</v>
      </c>
      <c r="B201" s="5" t="s">
        <v>30</v>
      </c>
      <c r="C201" s="75">
        <v>119</v>
      </c>
      <c r="D201" s="75">
        <v>456</v>
      </c>
      <c r="E201" s="75">
        <v>82558</v>
      </c>
      <c r="F201" s="76">
        <v>6.81</v>
      </c>
      <c r="G201" s="78">
        <v>12174</v>
      </c>
      <c r="H201" s="75">
        <f>Engagement_Table[[#This Row],[New_Followers]]-Engagement_Table[[#This Row],[Unfollows]]</f>
        <v>-337</v>
      </c>
    </row>
    <row r="202" spans="1:8" ht="14.25" customHeight="1" x14ac:dyDescent="0.3"/>
    <row r="203" spans="1:8" ht="14.25" customHeight="1" x14ac:dyDescent="0.3"/>
    <row r="204" spans="1:8" ht="14.25" customHeight="1" x14ac:dyDescent="0.3"/>
    <row r="205" spans="1:8" ht="14.25" customHeight="1" x14ac:dyDescent="0.3"/>
    <row r="206" spans="1:8" ht="14.25" customHeight="1" x14ac:dyDescent="0.3"/>
    <row r="207" spans="1:8" ht="14.25" customHeight="1" x14ac:dyDescent="0.3"/>
    <row r="208" spans="1: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63E0-4154-476B-85FA-1CDBB4932CE5}">
  <dimension ref="A1:L48"/>
  <sheetViews>
    <sheetView showGridLines="0" zoomScale="101" workbookViewId="0">
      <selection activeCell="F19" sqref="F19"/>
    </sheetView>
  </sheetViews>
  <sheetFormatPr defaultRowHeight="14.4" x14ac:dyDescent="0.3"/>
  <cols>
    <col min="1" max="1" width="17.33203125" customWidth="1"/>
    <col min="2" max="2" width="14.33203125" bestFit="1" customWidth="1"/>
    <col min="3" max="3" width="17.44140625" bestFit="1" customWidth="1"/>
    <col min="4" max="4" width="14.5546875" style="10" bestFit="1" customWidth="1"/>
    <col min="5" max="5" width="14.88671875" style="10" customWidth="1"/>
    <col min="6" max="7" width="17.77734375" bestFit="1" customWidth="1"/>
    <col min="8" max="9" width="22.44140625" bestFit="1" customWidth="1"/>
    <col min="10" max="10" width="19.88671875" customWidth="1"/>
  </cols>
  <sheetData>
    <row r="1" spans="1:12" x14ac:dyDescent="0.3">
      <c r="A1" s="35" t="s">
        <v>0</v>
      </c>
      <c r="B1" s="36" t="s">
        <v>1</v>
      </c>
      <c r="C1" s="35" t="s">
        <v>2</v>
      </c>
      <c r="D1" s="37" t="s">
        <v>31</v>
      </c>
      <c r="E1" s="82" t="s">
        <v>402</v>
      </c>
      <c r="F1" t="s">
        <v>380</v>
      </c>
      <c r="G1" t="s">
        <v>32</v>
      </c>
      <c r="H1" s="38" t="s">
        <v>33</v>
      </c>
      <c r="I1" t="s">
        <v>379</v>
      </c>
      <c r="J1" t="s">
        <v>34</v>
      </c>
    </row>
    <row r="2" spans="1:12" x14ac:dyDescent="0.3">
      <c r="A2" s="46" t="s">
        <v>8</v>
      </c>
      <c r="B2" s="47">
        <v>45458</v>
      </c>
      <c r="C2" s="48">
        <v>45488</v>
      </c>
      <c r="D2" s="49">
        <f>C2-B2+1</f>
        <v>31</v>
      </c>
      <c r="E2" s="50">
        <f>B2-D2</f>
        <v>45427</v>
      </c>
      <c r="F2" s="51">
        <f>SUMIFS(Posts!$L:$L, Posts!$C:$C, "&gt;=" &amp; B2, Posts!$C:$C, "&lt;=" &amp; C2)</f>
        <v>103773</v>
      </c>
      <c r="G2" s="51">
        <f>SUMIFS(Posts!$L:$L, Posts!$C:$C, "&gt;=" &amp; (B2-30), Posts!$C:$C, "&lt;=" &amp; B2)</f>
        <v>47286</v>
      </c>
      <c r="H2" s="52">
        <f>F2/D2</f>
        <v>3347.516129032258</v>
      </c>
      <c r="I2" s="52">
        <f>G2/D2</f>
        <v>1525.3548387096773</v>
      </c>
      <c r="J2" s="53">
        <f>(H2-I2)/H2*100</f>
        <v>54.433234078228445</v>
      </c>
    </row>
    <row r="3" spans="1:12" x14ac:dyDescent="0.3">
      <c r="A3" s="54" t="s">
        <v>13</v>
      </c>
      <c r="B3" s="44">
        <v>45566</v>
      </c>
      <c r="C3" s="45">
        <v>45596</v>
      </c>
      <c r="D3" s="10">
        <f t="shared" ref="D3:D5" si="0">C3-B3+1</f>
        <v>31</v>
      </c>
      <c r="E3" s="41">
        <f t="shared" ref="E3:E5" si="1">B3-D3</f>
        <v>45535</v>
      </c>
      <c r="F3" s="42">
        <f>SUMIFS(Posts!$L:$L, Posts!$C:$C, "&gt;=" &amp; B3, Posts!$C:$C, "&lt;=" &amp; C3)</f>
        <v>137691</v>
      </c>
      <c r="G3" s="42">
        <f>SUMIFS(Posts!$L:$L, Posts!$C:$C, "&gt;=" &amp; (B3-30), Posts!$C:$C, "&lt;=" &amp; B3)</f>
        <v>50228</v>
      </c>
      <c r="H3" s="43">
        <f t="shared" ref="H3:H5" si="2">F3/D3</f>
        <v>4441.6451612903229</v>
      </c>
      <c r="I3" s="43">
        <f t="shared" ref="I3:I5" si="3">G3/D3</f>
        <v>1620.258064516129</v>
      </c>
      <c r="J3" s="55">
        <f t="shared" ref="J3:J5" si="4">(H3-I3)/H3*100</f>
        <v>63.521217799275199</v>
      </c>
    </row>
    <row r="4" spans="1:12" x14ac:dyDescent="0.3">
      <c r="A4" s="56" t="s">
        <v>17</v>
      </c>
      <c r="B4" s="39">
        <v>45651</v>
      </c>
      <c r="C4" s="40">
        <v>45667</v>
      </c>
      <c r="D4" s="10">
        <f t="shared" si="0"/>
        <v>17</v>
      </c>
      <c r="E4" s="41">
        <f t="shared" si="1"/>
        <v>45634</v>
      </c>
      <c r="F4" s="42">
        <f>SUMIFS(Posts!$L:$L, Posts!$C:$C, "&gt;=" &amp; B4, Posts!$C:$C, "&lt;=" &amp; C4)</f>
        <v>33044</v>
      </c>
      <c r="G4" s="42">
        <f>SUMIFS(Posts!$L:$L, Posts!$C:$C, "&gt;=" &amp; (B4-30), Posts!$C:$C, "&lt;=" &amp; B4)</f>
        <v>104809</v>
      </c>
      <c r="H4" s="43">
        <f t="shared" si="2"/>
        <v>1943.7647058823529</v>
      </c>
      <c r="I4" s="43">
        <f t="shared" si="3"/>
        <v>6165.2352941176468</v>
      </c>
      <c r="J4" s="55">
        <f t="shared" si="4"/>
        <v>-217.18012347173465</v>
      </c>
    </row>
    <row r="5" spans="1:12" x14ac:dyDescent="0.3">
      <c r="A5" s="57" t="s">
        <v>21</v>
      </c>
      <c r="B5" s="58">
        <v>45717</v>
      </c>
      <c r="C5" s="59">
        <v>45747</v>
      </c>
      <c r="D5" s="60">
        <f t="shared" si="0"/>
        <v>31</v>
      </c>
      <c r="E5" s="61">
        <f t="shared" si="1"/>
        <v>45686</v>
      </c>
      <c r="F5" s="62">
        <f>SUMIFS(Posts!$L:$L, Posts!$C:$C, "&gt;=" &amp; B5, Posts!$C:$C, "&lt;=" &amp; C5)</f>
        <v>106020</v>
      </c>
      <c r="G5" s="62">
        <f>SUMIFS(Posts!$L:$L, Posts!$C:$C, "&gt;=" &amp; (B5-30), Posts!$C:$C, "&lt;=" &amp; B5)</f>
        <v>72976</v>
      </c>
      <c r="H5" s="63">
        <f t="shared" si="2"/>
        <v>3420</v>
      </c>
      <c r="I5" s="63">
        <f t="shared" si="3"/>
        <v>2354.0645161290322</v>
      </c>
      <c r="J5" s="64">
        <f t="shared" si="4"/>
        <v>31.167704206753445</v>
      </c>
    </row>
    <row r="10" spans="1:12" ht="15" x14ac:dyDescent="0.35">
      <c r="L10" s="12"/>
    </row>
    <row r="11" spans="1:12" ht="15" x14ac:dyDescent="0.35">
      <c r="L11" s="12"/>
    </row>
    <row r="12" spans="1:12" ht="15" x14ac:dyDescent="0.35">
      <c r="L12" s="12"/>
    </row>
    <row r="13" spans="1:12" ht="15" x14ac:dyDescent="0.35">
      <c r="L13" s="12"/>
    </row>
    <row r="14" spans="1:12" ht="15" x14ac:dyDescent="0.35">
      <c r="L14" s="12"/>
    </row>
    <row r="15" spans="1:12" ht="15" x14ac:dyDescent="0.35">
      <c r="L15" s="12"/>
    </row>
    <row r="16" spans="1:12" ht="15" x14ac:dyDescent="0.35">
      <c r="L16" s="12"/>
    </row>
    <row r="17" spans="1:12" ht="15" x14ac:dyDescent="0.35">
      <c r="L17" s="12"/>
    </row>
    <row r="18" spans="1:12" ht="15" x14ac:dyDescent="0.35">
      <c r="H18" s="69"/>
      <c r="L18" s="12"/>
    </row>
    <row r="19" spans="1:12" ht="15" x14ac:dyDescent="0.35">
      <c r="H19" s="12"/>
    </row>
    <row r="22" spans="1:12" x14ac:dyDescent="0.3">
      <c r="A22" s="71" t="s">
        <v>0</v>
      </c>
      <c r="B22" s="72" t="s">
        <v>4</v>
      </c>
      <c r="C22" s="73" t="s">
        <v>400</v>
      </c>
      <c r="D22" s="10" t="s">
        <v>391</v>
      </c>
      <c r="E22" s="10" t="s">
        <v>390</v>
      </c>
    </row>
    <row r="23" spans="1:12" x14ac:dyDescent="0.3">
      <c r="A23" s="5" t="s">
        <v>21</v>
      </c>
      <c r="B23" s="81">
        <v>180000</v>
      </c>
      <c r="C23" s="42">
        <f>SUMIFS(Posts!$L$2:$L$301,Posts!$M$2:$M$301,"=" &amp; A23 )</f>
        <v>240483</v>
      </c>
      <c r="D23" s="70">
        <f>C23/B23</f>
        <v>1.3360166666666666</v>
      </c>
      <c r="E23">
        <f>_xlfn.RANK.EQ(D23,$D$23:$D$26,0)</f>
        <v>1</v>
      </c>
    </row>
    <row r="24" spans="1:12" x14ac:dyDescent="0.3">
      <c r="A24" s="5" t="s">
        <v>8</v>
      </c>
      <c r="B24" s="81">
        <v>150000</v>
      </c>
      <c r="C24" s="42">
        <f>SUMIFS(Posts!$L$2:$L$301,Posts!$M$2:$M$301,"=" &amp; A24 )</f>
        <v>173901</v>
      </c>
      <c r="D24" s="70">
        <f>C24/B24</f>
        <v>1.15934</v>
      </c>
      <c r="E24">
        <f>_xlfn.RANK.EQ(D24,$D$23:$D$26,0)</f>
        <v>2</v>
      </c>
    </row>
    <row r="25" spans="1:12" x14ac:dyDescent="0.3">
      <c r="A25" s="5" t="s">
        <v>13</v>
      </c>
      <c r="B25" s="81">
        <v>200000</v>
      </c>
      <c r="C25" s="42">
        <f>SUMIFS(Posts!$L$2:$L$301,Posts!$M$2:$M$301,"=" &amp; A25 )</f>
        <v>201739</v>
      </c>
      <c r="D25" s="70">
        <f>C25/B25</f>
        <v>1.0086949999999999</v>
      </c>
      <c r="E25">
        <f>_xlfn.RANK.EQ(D25,$D$23:$D$26,0)</f>
        <v>3</v>
      </c>
    </row>
    <row r="26" spans="1:12" x14ac:dyDescent="0.3">
      <c r="A26" s="5" t="s">
        <v>17</v>
      </c>
      <c r="B26" s="81">
        <v>250000</v>
      </c>
      <c r="C26" s="42">
        <f>SUMIFS(Posts!$L$2:$L$301,Posts!$M$2:$M$301,"=" &amp; A26 )</f>
        <v>232821</v>
      </c>
      <c r="D26" s="70">
        <f>C26/B26</f>
        <v>0.931284</v>
      </c>
      <c r="E26">
        <f>_xlfn.RANK.EQ(D26,$D$23:$D$26,0)</f>
        <v>4</v>
      </c>
    </row>
    <row r="27" spans="1:12" x14ac:dyDescent="0.3">
      <c r="F27" s="42"/>
    </row>
    <row r="44" spans="1:6" x14ac:dyDescent="0.3">
      <c r="A44" s="71" t="s">
        <v>0</v>
      </c>
      <c r="B44" s="72" t="s">
        <v>1</v>
      </c>
      <c r="C44" s="71" t="s">
        <v>2</v>
      </c>
      <c r="D44" s="71" t="s">
        <v>392</v>
      </c>
      <c r="E44" s="79" t="s">
        <v>401</v>
      </c>
      <c r="F44" s="80" t="s">
        <v>390</v>
      </c>
    </row>
    <row r="45" spans="1:6" x14ac:dyDescent="0.3">
      <c r="A45" s="5" t="s">
        <v>21</v>
      </c>
      <c r="B45" s="6">
        <v>45717</v>
      </c>
      <c r="C45" s="7">
        <v>45747</v>
      </c>
      <c r="D45" s="77">
        <f>C45-B45+1</f>
        <v>31</v>
      </c>
      <c r="E45">
        <f>SUMIFS('Engagement Summary'!$H:$H,'Engagement Summary'!$A:$A, "&gt;=" &amp; B45,'Engagement Summary'!$A:$A, "&lt;=" &amp; C45)</f>
        <v>16078</v>
      </c>
      <c r="F45">
        <f>_xlfn.RANK.EQ(Growth_impact_Table[[#This Row],[Followe Growth]],$E$45:$E$48,0)</f>
        <v>1</v>
      </c>
    </row>
    <row r="46" spans="1:6" x14ac:dyDescent="0.3">
      <c r="A46" s="5" t="s">
        <v>8</v>
      </c>
      <c r="B46" s="6">
        <v>45458</v>
      </c>
      <c r="C46" s="7">
        <v>45488</v>
      </c>
      <c r="D46" s="77">
        <f>C46-B46+1</f>
        <v>31</v>
      </c>
      <c r="E46">
        <f>SUMIFS('Engagement Summary'!$H:$H,'Engagement Summary'!$A:$A, "&gt;=" &amp; B46,'Engagement Summary'!$A:$A, "&lt;=" &amp; C46)</f>
        <v>13523</v>
      </c>
      <c r="F46">
        <f>_xlfn.RANK.EQ(Growth_impact_Table[[#This Row],[Followe Growth]],$E$45:$E$48,0)</f>
        <v>2</v>
      </c>
    </row>
    <row r="47" spans="1:6" x14ac:dyDescent="0.3">
      <c r="A47" s="5" t="s">
        <v>13</v>
      </c>
      <c r="B47" s="6">
        <v>45566</v>
      </c>
      <c r="C47" s="7">
        <v>45596</v>
      </c>
      <c r="D47" s="77">
        <f>C47-B47+1</f>
        <v>31</v>
      </c>
      <c r="E47">
        <f>SUMIFS('Engagement Summary'!$H:$H,'Engagement Summary'!$A:$A, "&gt;=" &amp; B47,'Engagement Summary'!$A:$A, "&lt;=" &amp; C47)</f>
        <v>11092</v>
      </c>
      <c r="F47">
        <f>_xlfn.RANK.EQ(Growth_impact_Table[[#This Row],[Followe Growth]],$E$45:$E$48,0)</f>
        <v>3</v>
      </c>
    </row>
    <row r="48" spans="1:6" x14ac:dyDescent="0.3">
      <c r="A48" s="5" t="s">
        <v>17</v>
      </c>
      <c r="B48" s="6">
        <v>45651</v>
      </c>
      <c r="C48" s="7">
        <v>45667</v>
      </c>
      <c r="D48" s="77">
        <f>C48-B48+1</f>
        <v>17</v>
      </c>
      <c r="E48">
        <f>SUMIFS('Engagement Summary'!$H:$H,'Engagement Summary'!$A:$A, "&gt;=" &amp; B48,'Engagement Summary'!$A:$A, "&lt;=" &amp; C48)</f>
        <v>10087</v>
      </c>
      <c r="F48">
        <f>_xlfn.RANK.EQ(Growth_impact_Table[[#This Row],[Followe Growth]],$E$45:$E$48,0)</f>
        <v>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126E-56BB-4EC1-A6D5-A3E7EFD7DF54}">
  <dimension ref="C1:C3"/>
  <sheetViews>
    <sheetView tabSelected="1" workbookViewId="0">
      <selection activeCell="C3" sqref="C3"/>
    </sheetView>
  </sheetViews>
  <sheetFormatPr defaultRowHeight="14.4" x14ac:dyDescent="0.3"/>
  <sheetData>
    <row r="1" spans="3:3" ht="69" customHeight="1" x14ac:dyDescent="0.45">
      <c r="C1" s="83" t="s">
        <v>403</v>
      </c>
    </row>
    <row r="3" spans="3:3" ht="23.4" x14ac:dyDescent="0.45">
      <c r="C3" s="83" t="s">
        <v>404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F g O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w W A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g O W y i K R 7 g O A A A A E Q A A A B M A H A B G b 3 J t d W x h c y 9 T Z W N 0 a W 9 u M S 5 t I K I Y A C i g F A A A A A A A A A A A A A A A A A A A A A A A A A A A A C t O T S 7 J z M 9 T C I b Q h t Y A U E s B A i 0 A F A A C A A g A s F g O W x X I G O S m A A A A 9 w A A A B I A A A A A A A A A A A A A A A A A A A A A A E N v b m Z p Z y 9 Q Y W N r Y W d l L n h t b F B L A Q I t A B Q A A g A I A L B Y D l s P y u m r p A A A A O k A A A A T A A A A A A A A A A A A A A A A A P I A A A B b Q 2 9 u d G V u d F 9 U e X B l c 1 0 u e G 1 s U E s B A i 0 A F A A C A A g A s F g O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v g P a 1 o q E 5 N r d z J r l X j D z E A A A A A A g A A A A A A E G Y A A A A B A A A g A A A A u 1 t 0 f a c g F U 9 Y 3 8 W / b B C V l G z Z j x P n + I / g n Y m H x w N 3 Q I A A A A A A D o A A A A A C A A A g A A A A d 7 / 5 L z m r g M r b W Y i 9 H U M 5 p O u V y 6 U Y P e D w G W 0 w W T r R 4 z p Q A A A A q u / T a p W 3 S 9 I + D 2 / G a 3 2 z / M s p n 8 Y M 4 V u g 7 Z Q 5 U k j q H U a g 8 w N S D L H r e / G 6 a A i 2 Z c X i K M e 4 x L u 4 9 L S B 0 8 3 R i + 2 O p g 6 e 8 z n p h 3 i V n f H + C s Y 6 z d p A A A A A g J L I X j L F X r n t E u 7 R V M v P O Z 2 W B L w M + y M w S B h X E a L K 4 3 2 E v C v R L H 1 g P w r E 5 X q / x v R Y / J I a 8 S K N X r L C M 7 W 3 R c h 0 Z A = = < / D a t a M a s h u p > 
</file>

<file path=customXml/itemProps1.xml><?xml version="1.0" encoding="utf-8"?>
<ds:datastoreItem xmlns:ds="http://schemas.openxmlformats.org/officeDocument/2006/customXml" ds:itemID="{6686392F-FE33-4281-B373-814DC8A58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Posts</vt:lpstr>
      <vt:lpstr>Pivot Table</vt:lpstr>
      <vt:lpstr>Campaign Metadata</vt:lpstr>
      <vt:lpstr>Engagement Summary</vt:lpstr>
      <vt:lpstr>Campaign Results</vt:lpstr>
      <vt:lpstr>Video Explanation</vt:lpstr>
      <vt:lpstr>Posts!PostsTable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bornarekrishna@gmail.com</dc:creator>
  <cp:lastModifiedBy>bornarekrishna@gmail.com</cp:lastModifiedBy>
  <dcterms:created xsi:type="dcterms:W3CDTF">2025-08-13T18:30:31Z</dcterms:created>
  <dcterms:modified xsi:type="dcterms:W3CDTF">2025-08-18T18:25:51Z</dcterms:modified>
</cp:coreProperties>
</file>