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71" firstSheet="0" activeTab="0"/>
  </bookViews>
  <sheets>
    <sheet name="Conversion" sheetId="1" state="visible" r:id="rId2"/>
    <sheet name="Resources" sheetId="2" state="visible" r:id="rId3"/>
    <sheet name="Config" sheetId="3" state="visible" r:id="rId4"/>
    <sheet name="Output Rates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<sst xmlns="http://schemas.openxmlformats.org/spreadsheetml/2006/main" count="292" uniqueCount="196">
  <si>
    <t>Process</t>
  </si>
  <si>
    <t>EC Input</t>
  </si>
  <si>
    <t>EC Output</t>
  </si>
  <si>
    <t>Heat</t>
  </si>
  <si>
    <t>Rate</t>
  </si>
  <si>
    <t>Efficiency</t>
  </si>
  <si>
    <t>Scale</t>
  </si>
  <si>
    <t>Input 1</t>
  </si>
  <si>
    <t>Mols In</t>
  </si>
  <si>
    <t>Mass</t>
  </si>
  <si>
    <t>Units</t>
  </si>
  <si>
    <t>Input 2</t>
  </si>
  <si>
    <t>Input 3</t>
  </si>
  <si>
    <t>Output 1</t>
  </si>
  <si>
    <t>Mols Out</t>
  </si>
  <si>
    <t>Output 2</t>
  </si>
  <si>
    <t>Output 3</t>
  </si>
  <si>
    <t>Output 4</t>
  </si>
  <si>
    <t>CONFIG</t>
  </si>
  <si>
    <t>Water Electrolysis</t>
  </si>
  <si>
    <t>Water</t>
  </si>
  <si>
    <t>Hydrogen</t>
  </si>
  <si>
    <t>Oxygen</t>
  </si>
  <si>
    <t>Water Gas Shift</t>
  </si>
  <si>
    <t>CarbonMonoxide</t>
  </si>
  <si>
    <t>CarbonDioxide</t>
  </si>
  <si>
    <t>Reverse Water Gas Shift</t>
  </si>
  <si>
    <t>Sabatier Reaction</t>
  </si>
  <si>
    <t>Methane</t>
  </si>
  <si>
    <t>Methane Pyrolysis</t>
  </si>
  <si>
    <t>Carbon</t>
  </si>
  <si>
    <t>Haber-Bosch Process</t>
  </si>
  <si>
    <t>Nitrogen</t>
  </si>
  <si>
    <t>Ammonia</t>
  </si>
  <si>
    <t>Anthraquinone Process</t>
  </si>
  <si>
    <t>HTP</t>
  </si>
  <si>
    <t>HTP-Hydrazine Production</t>
  </si>
  <si>
    <t>Hydrazine</t>
  </si>
  <si>
    <t>Solid Oxide Electrolysis</t>
  </si>
  <si>
    <t>Bosch Reaction</t>
  </si>
  <si>
    <t>HTP Decomposition</t>
  </si>
  <si>
    <t>Ammonia Oxidization</t>
  </si>
  <si>
    <t>NTO</t>
  </si>
  <si>
    <t>Fisher-Tropsch Process</t>
  </si>
  <si>
    <t>Kerosene</t>
  </si>
  <si>
    <t>Liquefy Oxygen</t>
  </si>
  <si>
    <t>lqdOxygen</t>
  </si>
  <si>
    <t>Liquefy Hydrogen</t>
  </si>
  <si>
    <t>lqdHydrogen</t>
  </si>
  <si>
    <t>Liquefy Ammonia</t>
  </si>
  <si>
    <t>lqdAmmonia</t>
  </si>
  <si>
    <t>Liquefy Methane</t>
  </si>
  <si>
    <t>lqdMethane</t>
  </si>
  <si>
    <t>Resource Name</t>
  </si>
  <si>
    <t>Density (mg/l)</t>
  </si>
  <si>
    <t>g/mol</t>
  </si>
  <si>
    <t>mg/mol</t>
  </si>
  <si>
    <t>mols/l</t>
  </si>
  <si>
    <t>makeup</t>
  </si>
  <si>
    <t>Actinides</t>
  </si>
  <si>
    <t>Aerozine50</t>
  </si>
  <si>
    <t>AK20</t>
  </si>
  <si>
    <t>AK27</t>
  </si>
  <si>
    <t>Alumina</t>
  </si>
  <si>
    <t>Al2O3</t>
  </si>
  <si>
    <t>Aluminium</t>
  </si>
  <si>
    <t>Al</t>
  </si>
  <si>
    <t>NH3</t>
  </si>
  <si>
    <t>Aniline</t>
  </si>
  <si>
    <t>C6H5NH2</t>
  </si>
  <si>
    <t>Antimatter</t>
  </si>
  <si>
    <t>ArgonGas</t>
  </si>
  <si>
    <t>Ar</t>
  </si>
  <si>
    <t>AvGas</t>
  </si>
  <si>
    <t>Boron</t>
  </si>
  <si>
    <t>B</t>
  </si>
  <si>
    <t>C</t>
  </si>
  <si>
    <t>CO2</t>
  </si>
  <si>
    <t>CO</t>
  </si>
  <si>
    <t>CaveaB</t>
  </si>
  <si>
    <t>ChargedParticles</t>
  </si>
  <si>
    <t>Chemicals</t>
  </si>
  <si>
    <t>ClF3</t>
  </si>
  <si>
    <t>ClF5</t>
  </si>
  <si>
    <t>DepletedFuel</t>
  </si>
  <si>
    <t>DepletedUranium</t>
  </si>
  <si>
    <t>Diborane</t>
  </si>
  <si>
    <t>B2H6</t>
  </si>
  <si>
    <t>EnrichedUranium</t>
  </si>
  <si>
    <t>Ethane</t>
  </si>
  <si>
    <t>C2H6</t>
  </si>
  <si>
    <t>Ethanol75</t>
  </si>
  <si>
    <t>Ethylene</t>
  </si>
  <si>
    <t>C2H4</t>
  </si>
  <si>
    <t>ExoticMatter</t>
  </si>
  <si>
    <t>FLOX30</t>
  </si>
  <si>
    <t>FLOX70</t>
  </si>
  <si>
    <t>FLOX88</t>
  </si>
  <si>
    <t>Fluorine</t>
  </si>
  <si>
    <t>F2</t>
  </si>
  <si>
    <t>Food</t>
  </si>
  <si>
    <t>Furfuryl</t>
  </si>
  <si>
    <t>C5H6O2</t>
  </si>
  <si>
    <t>Helium</t>
  </si>
  <si>
    <t>He</t>
  </si>
  <si>
    <t>HNIW</t>
  </si>
  <si>
    <t>N2O2</t>
  </si>
  <si>
    <t>HTPB</t>
  </si>
  <si>
    <t>Hydrates</t>
  </si>
  <si>
    <t>N2H4</t>
  </si>
  <si>
    <t>H2</t>
  </si>
  <si>
    <t>Hydyne</t>
  </si>
  <si>
    <t>IntakeAir</t>
  </si>
  <si>
    <t>IntakeAtm</t>
  </si>
  <si>
    <t>IRFNA-III</t>
  </si>
  <si>
    <t>IRFNA-IV</t>
  </si>
  <si>
    <t>IWFNA</t>
  </si>
  <si>
    <t>Karbonite</t>
  </si>
  <si>
    <t>Karborundrum</t>
  </si>
  <si>
    <t>C12H26</t>
  </si>
  <si>
    <t>KryptonGas</t>
  </si>
  <si>
    <t>LeadBallast</t>
  </si>
  <si>
    <t>LiquidFuel</t>
  </si>
  <si>
    <t>Lithium</t>
  </si>
  <si>
    <t>Li</t>
  </si>
  <si>
    <t>LqdAmmonia</t>
  </si>
  <si>
    <t>LqdCO2</t>
  </si>
  <si>
    <t>LqdDeuterium</t>
  </si>
  <si>
    <t>LqdFluorine</t>
  </si>
  <si>
    <t>LqdHe3</t>
  </si>
  <si>
    <t>LqdHelium</t>
  </si>
  <si>
    <t>LqdHydrogen</t>
  </si>
  <si>
    <t>LqdMethane</t>
  </si>
  <si>
    <t>CH4</t>
  </si>
  <si>
    <t>LqdNitrogen</t>
  </si>
  <si>
    <t>N2</t>
  </si>
  <si>
    <t>LqdOxygen</t>
  </si>
  <si>
    <t>O2</t>
  </si>
  <si>
    <t>LqdTritium</t>
  </si>
  <si>
    <t>Megajoules</t>
  </si>
  <si>
    <t>Metal</t>
  </si>
  <si>
    <t>Methanol</t>
  </si>
  <si>
    <t>CH3OH</t>
  </si>
  <si>
    <t>Minerals</t>
  </si>
  <si>
    <t>MMH</t>
  </si>
  <si>
    <t>CH3(NH)NH2</t>
  </si>
  <si>
    <t>MON1</t>
  </si>
  <si>
    <t>MON3</t>
  </si>
  <si>
    <t>MON10</t>
  </si>
  <si>
    <t>MON15</t>
  </si>
  <si>
    <t>MON20</t>
  </si>
  <si>
    <t>N2F4</t>
  </si>
  <si>
    <t>NeonGas</t>
  </si>
  <si>
    <t>NE</t>
  </si>
  <si>
    <t>NGNC</t>
  </si>
  <si>
    <t>NitrousOxide</t>
  </si>
  <si>
    <t>N2O</t>
  </si>
  <si>
    <t>N2O4</t>
  </si>
  <si>
    <t>OF2</t>
  </si>
  <si>
    <t>Ore</t>
  </si>
  <si>
    <t>Organics</t>
  </si>
  <si>
    <t>Oxidizer</t>
  </si>
  <si>
    <t>PBAN</t>
  </si>
  <si>
    <t>Pentaborane</t>
  </si>
  <si>
    <t>B5H11</t>
  </si>
  <si>
    <t>Plutonium-238</t>
  </si>
  <si>
    <t>Polymers</t>
  </si>
  <si>
    <t>PSPC</t>
  </si>
  <si>
    <t>Rock</t>
  </si>
  <si>
    <t>RocketParts</t>
  </si>
  <si>
    <t>SpareParts</t>
  </si>
  <si>
    <t>StoredCharge</t>
  </si>
  <si>
    <t>Substrate</t>
  </si>
  <si>
    <t>Syntin</t>
  </si>
  <si>
    <t>C10H16</t>
  </si>
  <si>
    <t>SystemHeat</t>
  </si>
  <si>
    <t>TEATEB</t>
  </si>
  <si>
    <t>Teflon</t>
  </si>
  <si>
    <t>ThermalPower</t>
  </si>
  <si>
    <t>ThF4</t>
  </si>
  <si>
    <t>Tonka250</t>
  </si>
  <si>
    <t>Tonka500</t>
  </si>
  <si>
    <t>UDMH</t>
  </si>
  <si>
    <t>C2H8N2</t>
  </si>
  <si>
    <t>UH25</t>
  </si>
  <si>
    <t>Uraninite</t>
  </si>
  <si>
    <t>UraniumNitride</t>
  </si>
  <si>
    <t>VacuumPlasma</t>
  </si>
  <si>
    <t>Waste</t>
  </si>
  <si>
    <t>WasteHeat</t>
  </si>
  <si>
    <t>WasteWater</t>
  </si>
  <si>
    <t>H2O</t>
  </si>
  <si>
    <t>XenonGas</t>
  </si>
  <si>
    <t>Xe</t>
  </si>
  <si>
    <t>Config Out</t>
  </si>
  <si>
    <t>L/sec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</si>
</sst>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.00000"/>
    <numFmt numFmtId="167" formatCode="0.0000000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</font>
    <font>
      <b val="true"/>
      <sz val="11"/>
      <name val="Arial"/>
      <family val="2"/>
    </font>
    <font>
      <b val="true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  <fill>
      <patternFill patternType="solid">
        <fgColor rgb="FFCCFF99"/>
        <bgColor rgb="FFFFFF99"/>
      </patternFill>
    </fill>
    <fill>
      <patternFill patternType="solid">
        <fgColor rgb="FFAECF00"/>
        <bgColor rgb="FFFFCC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>
        <color rgb="FF666666"/>
      </left>
      <right style="hair">
        <color rgb="FF666666"/>
      </right>
      <top style="hair">
        <color rgb="FF666666"/>
      </top>
      <bottom style="hair">
        <color rgb="FF666666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AECF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4" activeCellId="0" sqref="D4"/>
    </sheetView>
  </sheetViews>
  <sheetFormatPr defaultRowHeight="13.8"/>
  <cols>
    <col collapsed="false" hidden="false" max="6" min="1" style="1" width="11.5204081632653"/>
    <col collapsed="false" hidden="false" max="7" min="7" style="2" width="11.5204081632653"/>
    <col collapsed="false" hidden="false" max="9" min="8" style="1" width="11.5204081632653"/>
    <col collapsed="false" hidden="false" max="11" min="10" style="2" width="11.5204081632653"/>
    <col collapsed="false" hidden="false" max="13" min="12" style="1" width="11.5204081632653"/>
    <col collapsed="false" hidden="false" max="15" min="14" style="2" width="11.5204081632653"/>
    <col collapsed="false" hidden="false" max="17" min="16" style="1" width="11.5204081632653"/>
    <col collapsed="false" hidden="false" max="19" min="18" style="2" width="11.5204081632653"/>
    <col collapsed="false" hidden="false" max="21" min="20" style="1" width="11.5204081632653"/>
    <col collapsed="false" hidden="false" max="23" min="22" style="2" width="11.5204081632653"/>
    <col collapsed="false" hidden="false" max="25" min="24" style="1" width="11.5204081632653"/>
    <col collapsed="false" hidden="false" max="27" min="26" style="2" width="11.5204081632653"/>
    <col collapsed="false" hidden="false" max="29" min="28" style="1" width="11.5204081632653"/>
    <col collapsed="false" hidden="false" max="31" min="30" style="2" width="11.5204081632653"/>
    <col collapsed="false" hidden="false" max="33" min="32" style="1" width="11.5204081632653"/>
    <col collapsed="false" hidden="false" max="35" min="34" style="2" width="11.5204081632653"/>
    <col collapsed="false" hidden="false" max="36" min="36" style="3" width="11.5204081632653"/>
    <col collapsed="false" hidden="false" max="1022" min="37" style="4" width="11.5204081632653"/>
    <col collapsed="false" hidden="false" max="1025" min="1023" style="0" width="11.5204081632653"/>
  </cols>
  <sheetData>
    <row r="1" s="6" customFormat="true" ht="1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8</v>
      </c>
      <c r="N1" s="5" t="s">
        <v>9</v>
      </c>
      <c r="O1" s="5" t="s">
        <v>10</v>
      </c>
      <c r="P1" s="5" t="s">
        <v>12</v>
      </c>
      <c r="Q1" s="5" t="s">
        <v>8</v>
      </c>
      <c r="R1" s="5" t="s">
        <v>9</v>
      </c>
      <c r="S1" s="5" t="s">
        <v>10</v>
      </c>
      <c r="T1" s="5" t="s">
        <v>13</v>
      </c>
      <c r="U1" s="5" t="s">
        <v>14</v>
      </c>
      <c r="V1" s="5" t="s">
        <v>9</v>
      </c>
      <c r="W1" s="5" t="s">
        <v>10</v>
      </c>
      <c r="X1" s="5" t="s">
        <v>15</v>
      </c>
      <c r="Y1" s="5" t="s">
        <v>14</v>
      </c>
      <c r="Z1" s="5" t="s">
        <v>9</v>
      </c>
      <c r="AA1" s="5" t="s">
        <v>10</v>
      </c>
      <c r="AB1" s="5" t="s">
        <v>16</v>
      </c>
      <c r="AC1" s="5" t="s">
        <v>14</v>
      </c>
      <c r="AD1" s="5" t="s">
        <v>9</v>
      </c>
      <c r="AE1" s="5" t="s">
        <v>10</v>
      </c>
      <c r="AF1" s="5" t="s">
        <v>17</v>
      </c>
      <c r="AG1" s="5" t="s">
        <v>14</v>
      </c>
      <c r="AH1" s="5" t="s">
        <v>9</v>
      </c>
      <c r="AI1" s="5" t="s">
        <v>10</v>
      </c>
      <c r="AJ1" s="5" t="s">
        <v>18</v>
      </c>
      <c r="AMI1" s="0"/>
      <c r="AMJ1" s="0"/>
    </row>
    <row r="2" customFormat="false" ht="15.1" hidden="false" customHeight="true" outlineLevel="0" collapsed="false">
      <c r="A2" s="7" t="s">
        <v>19</v>
      </c>
      <c r="B2" s="1" t="n">
        <v>600</v>
      </c>
      <c r="E2" s="1" t="n">
        <v>1</v>
      </c>
      <c r="F2" s="1" t="n">
        <v>0.9</v>
      </c>
      <c r="G2" s="2" t="n">
        <f aca="false">VLOOKUP(H2,Resources!$A$2:$F$799,5,0)/I2</f>
        <v>27.754217530896</v>
      </c>
      <c r="H2" s="1" t="s">
        <v>20</v>
      </c>
      <c r="I2" s="1" t="n">
        <v>2</v>
      </c>
      <c r="J2" s="2" t="n">
        <f aca="false">VLOOKUP(H2,Resources!$A$2:$F$799,4,0)*I2*G2*$E2</f>
        <v>0.001</v>
      </c>
      <c r="K2" s="2" t="n">
        <f aca="false">J2/VLOOKUP(H2,Resources!$A$2:$F$799,2,0)</f>
        <v>1</v>
      </c>
      <c r="N2" s="2" t="e">
        <f aca="false">VLOOKUP(L2,Resources!$A$2:$F$799,4,0)*M2*$G2*$E2</f>
        <v>#N/A</v>
      </c>
      <c r="O2" s="2" t="e">
        <f aca="false">N2/VLOOKUP(L2,Resources!$A$2:$F$799,2,0)</f>
        <v>#N/A</v>
      </c>
      <c r="R2" s="2" t="e">
        <f aca="false">VLOOKUP(P2,Resources!$A$2:$F$799,4,0)*Q2*$G2*$E2</f>
        <v>#N/A</v>
      </c>
      <c r="S2" s="2" t="e">
        <f aca="false">R2/VLOOKUP(P2,Resources!$A$2:$F$799,2,0)</f>
        <v>#N/A</v>
      </c>
      <c r="T2" s="1" t="s">
        <v>21</v>
      </c>
      <c r="U2" s="1" t="n">
        <v>2</v>
      </c>
      <c r="V2" s="2" t="n">
        <f aca="false">VLOOKUP(T2,Resources!$A$2:$F$799,4,0)*U2*$G2*$F2*$E2</f>
        <v>5.03522565289021E-005</v>
      </c>
      <c r="W2" s="2" t="n">
        <f aca="false">V2/VLOOKUP(T2,Resources!$A$2:$F$799,2,0)</f>
        <v>560.091841255863</v>
      </c>
      <c r="X2" s="1" t="s">
        <v>22</v>
      </c>
      <c r="Y2" s="1" t="n">
        <v>1</v>
      </c>
      <c r="Z2" s="2" t="n">
        <f aca="false">VLOOKUP(X2,Resources!$A$2:$F$799,4,0)*Y2*$G2*$F2*$E2</f>
        <v>0.000399635753649124</v>
      </c>
      <c r="AA2" s="2" t="n">
        <f aca="false">Z2/VLOOKUP(X2,Resources!$A$2:$F$799,2,0)</f>
        <v>283.42961251711</v>
      </c>
      <c r="AD2" s="2" t="e">
        <f aca="false">VLOOKUP(AB2,Resources!$A$2:$F$799,4,0)*AC2*$G2*$F2*$E2</f>
        <v>#N/A</v>
      </c>
      <c r="AE2" s="2" t="e">
        <f aca="false">AD2/VLOOKUP(AB2,Resources!$A$2:$F$799,2,0)</f>
        <v>#N/A</v>
      </c>
      <c r="AH2" s="2" t="e">
        <f aca="false">VLOOKUP(AF2,Resources!$A$2:$F$799,4,0)*AG2*$G2*$F2*$E2</f>
        <v>#N/A</v>
      </c>
      <c r="AI2" s="2" t="e">
        <f aca="false">AH2/VLOOKUP(AF2,Resources!$A$2:$F$799,2,0)</f>
        <v>#N/A</v>
      </c>
      <c r="AJ2" s="8" t="str">
        <f aca="false">Config!A2</f>
        <v>    MODULE
    {
        name = ModuleResourceConverter
        ConverterName = Water Electrolysis
        StartActionName = Start Water Electrolysis
        StopActionName = Stop Water Electrolysis
        AutoShutdown = false
        GeneratesHeat = true
        UseSpecialistBonus = false
        INPUT_RESOURCE
        {
            ResourceName = ElectricCharge
            Ratio = 600
        }
        INPUT_RESOURCE
        {
            ResourceName = Water
            Ratio = 1
        }
        OUTPUT_RESOURCE
        {
            ResourceName = Hydrogen
            Ratio = 560.091841255863
            DumpExcess = false
        }
        OUTPUT_RESOURCE
        {
            ResourceName = Oxygen
            Ratio = 283.42961251711
            DumpExcess = false
        }
    }</v>
      </c>
    </row>
    <row r="3" customFormat="false" ht="15.1" hidden="false" customHeight="true" outlineLevel="0" collapsed="false">
      <c r="A3" s="7" t="s">
        <v>23</v>
      </c>
      <c r="B3" s="1" t="n">
        <v>500</v>
      </c>
      <c r="E3" s="1" t="n">
        <v>1</v>
      </c>
      <c r="F3" s="1" t="n">
        <v>0.9</v>
      </c>
      <c r="G3" s="2" t="n">
        <f aca="false">VLOOKUP(H3,Resources!$A$2:$F$799,5,0)/I3</f>
        <v>0.0446269189575152</v>
      </c>
      <c r="H3" s="1" t="s">
        <v>24</v>
      </c>
      <c r="I3" s="1" t="n">
        <v>1</v>
      </c>
      <c r="J3" s="2" t="n">
        <f aca="false">VLOOKUP(H3,Resources!$A$2:$F$799,4,0)*I3*G3</f>
        <v>1.25E-006</v>
      </c>
      <c r="K3" s="2" t="n">
        <f aca="false">J3/VLOOKUP(H3,Resources!$A$2:$F$799,2,0)</f>
        <v>1</v>
      </c>
      <c r="L3" s="1" t="s">
        <v>20</v>
      </c>
      <c r="M3" s="1" t="n">
        <v>1</v>
      </c>
      <c r="N3" s="2" t="n">
        <f aca="false">VLOOKUP(L3,Resources!$A$2:$F$799,4,0)*M3*$G3</f>
        <v>8.03966440556944E-007</v>
      </c>
      <c r="O3" s="2" t="n">
        <f aca="false">N3/VLOOKUP(L3,Resources!$A$2:$F$799,2,0)</f>
        <v>0.000803966440556944</v>
      </c>
      <c r="R3" s="2" t="e">
        <f aca="false">VLOOKUP(P3,Resources!$A$2:$F$799,4,0)*Q3*$G3</f>
        <v>#N/A</v>
      </c>
      <c r="S3" s="2" t="e">
        <f aca="false">R3/VLOOKUP(P3,Resources!$A$2:$F$799,2,0)</f>
        <v>#N/A</v>
      </c>
      <c r="T3" s="1" t="s">
        <v>25</v>
      </c>
      <c r="U3" s="1" t="n">
        <v>1</v>
      </c>
      <c r="V3" s="2" t="n">
        <f aca="false">VLOOKUP(T3,Resources!$A$2:$F$799,4,0)*U3*$G3*$F3</f>
        <v>1.76762763298822E-006</v>
      </c>
      <c r="W3" s="2" t="n">
        <f aca="false">V3/VLOOKUP(T3,Resources!$A$2:$F$799,2,0)</f>
        <v>0.906011088153879</v>
      </c>
      <c r="X3" s="1" t="s">
        <v>21</v>
      </c>
      <c r="Y3" s="1" t="n">
        <v>1</v>
      </c>
      <c r="Z3" s="2" t="n">
        <f aca="false">VLOOKUP(X3,Resources!$A$2:$F$799,4,0)*Y3*$G3*$F3</f>
        <v>4.04815244555516E-008</v>
      </c>
      <c r="AA3" s="2" t="n">
        <f aca="false">Z3/VLOOKUP(X3,Resources!$A$2:$F$799,2,0)</f>
        <v>0.450295043999461</v>
      </c>
      <c r="AD3" s="2" t="e">
        <f aca="false">VLOOKUP(AB3,Resources!$A$2:$F$799,4,0)*AC3*$G3*$F3</f>
        <v>#N/A</v>
      </c>
      <c r="AE3" s="2" t="e">
        <f aca="false">AD3/VLOOKUP(AB3,Resources!$A$2:$F$799,2,0)</f>
        <v>#N/A</v>
      </c>
      <c r="AH3" s="2" t="e">
        <f aca="false">VLOOKUP(AF3,Resources!$A$2:$F$799,4,0)*AG3*$G3*$F3</f>
        <v>#N/A</v>
      </c>
      <c r="AI3" s="2" t="e">
        <f aca="false">AH3/VLOOKUP(AF3,Resources!$A$2:$F$799,2,0)</f>
        <v>#N/A</v>
      </c>
      <c r="AJ3" s="8" t="str">
        <f aca="false">Config!A3</f>
        <v>    MODULE
    {
        name = ModuleResourceConverter
        ConverterName = Water Gas Shift
        StartActionName = Start Water Gas Shift
        StopActionName = Stop Water Gas Shift
        AutoShutdown = false
        GeneratesHeat = true
        UseSpecialistBonus = false
        INPUT_RESOURCE
        {
            ResourceName = ElectricCharge
            Ratio = 500
        }
        INPUT_RESOURCE
        {
            ResourceName = CarbonMonoxide
            Ratio = 1
        }
        INPUT_RESOURCE
        {
            ResourceName = Water
            Ratio = 0.000803966440556944
        }
        OUTPUT_RESOURCE
        {
            ResourceName = CarbonDioxide
            Ratio = 0.906011088153879
            DumpExcess = false
        }
        OUTPUT_RESOURCE
        {
            ResourceName = Hydrogen
            Ratio = 0.450295043999461
            DumpExcess = false
        }
    }</v>
      </c>
    </row>
    <row r="4" customFormat="false" ht="15.1" hidden="false" customHeight="true" outlineLevel="0" collapsed="false">
      <c r="A4" s="7" t="s">
        <v>26</v>
      </c>
      <c r="B4" s="1" t="n">
        <v>500</v>
      </c>
      <c r="E4" s="1" t="n">
        <v>1</v>
      </c>
      <c r="F4" s="1" t="n">
        <v>0.9</v>
      </c>
      <c r="G4" s="2" t="n">
        <f aca="false">VLOOKUP(H4,Resources!$A$2:$F$799,5,0)/I4</f>
        <v>0.0443308339013861</v>
      </c>
      <c r="H4" s="1" t="s">
        <v>25</v>
      </c>
      <c r="I4" s="1" t="n">
        <v>1</v>
      </c>
      <c r="J4" s="2" t="n">
        <f aca="false">VLOOKUP(H4,Resources!$A$2:$F$799,4,0)*I4*G4</f>
        <v>1.951E-006</v>
      </c>
      <c r="K4" s="2" t="n">
        <f aca="false">J4/VLOOKUP(H4,Resources!$A$2:$F$799,2,0)</f>
        <v>1</v>
      </c>
      <c r="L4" s="1" t="s">
        <v>21</v>
      </c>
      <c r="M4" s="1" t="n">
        <v>1</v>
      </c>
      <c r="N4" s="2" t="n">
        <f aca="false">VLOOKUP(L4,Resources!$A$2:$F$799,4,0)*M4*$G4</f>
        <v>4.4681047489207E-008</v>
      </c>
      <c r="O4" s="2" t="n">
        <f aca="false">N4/VLOOKUP(L4,Resources!$A$2:$F$799,2,0)</f>
        <v>0.49700831467416</v>
      </c>
      <c r="R4" s="2" t="e">
        <f aca="false">VLOOKUP(P4,Resources!$A$2:$F$799,4,0)*Q4*$G4</f>
        <v>#N/A</v>
      </c>
      <c r="S4" s="2" t="e">
        <f aca="false">R4/VLOOKUP(P4,Resources!$A$2:$F$799,2,0)</f>
        <v>#N/A</v>
      </c>
      <c r="T4" s="1" t="s">
        <v>24</v>
      </c>
      <c r="U4" s="1" t="n">
        <v>1</v>
      </c>
      <c r="V4" s="2" t="n">
        <f aca="false">VLOOKUP(T4,Resources!$A$2:$F$799,4,0)*U4*$G4*$F4</f>
        <v>1.11753599182004E-006</v>
      </c>
      <c r="W4" s="2" t="n">
        <f aca="false">V4/VLOOKUP(T4,Resources!$A$2:$F$799,2,0)</f>
        <v>0.894028793456033</v>
      </c>
      <c r="X4" s="1" t="s">
        <v>20</v>
      </c>
      <c r="Y4" s="1" t="n">
        <v>1</v>
      </c>
      <c r="Z4" s="2" t="n">
        <f aca="false">VLOOKUP(X4,Resources!$A$2:$F$799,4,0)*Y4*$G4*$F4</f>
        <v>7.18769146830266E-007</v>
      </c>
      <c r="AA4" s="2" t="n">
        <f aca="false">Z4/VLOOKUP(X4,Resources!$A$2:$F$799,2,0)</f>
        <v>0.000718769146830266</v>
      </c>
      <c r="AD4" s="2" t="e">
        <f aca="false">VLOOKUP(AB4,Resources!$A$2:$F$799,4,0)*AC4*$G4*$F4</f>
        <v>#N/A</v>
      </c>
      <c r="AE4" s="2" t="e">
        <f aca="false">AD4/VLOOKUP(AB4,Resources!$A$2:$F$799,2,0)</f>
        <v>#N/A</v>
      </c>
      <c r="AH4" s="2" t="e">
        <f aca="false">VLOOKUP(AF4,Resources!$A$2:$F$799,4,0)*AG4*$G4*$F4</f>
        <v>#N/A</v>
      </c>
      <c r="AI4" s="2" t="e">
        <f aca="false">AH4/VLOOKUP(AF4,Resources!$A$2:$F$799,2,0)</f>
        <v>#N/A</v>
      </c>
      <c r="AJ4" s="8" t="str">
        <f aca="false">Config!A4</f>
        <v>    MODULE
    {
        name = ModuleResourceConverter
        ConverterName = Reverse Water Gas Shift
        StartActionName = Start Reverse Water Gas Shift
        StopActionName = Stop Reverse Water Gas Shift
        AutoShutdown = false
        GeneratesHeat = true
        UseSpecialistBonus = false
        INPUT_RESOURCE
        {
            ResourceName = ElectricCharge
            Ratio = 500
        }
        INPUT_RESOURCE
        {
            ResourceName = CarbonDioxide
            Ratio = 1
        }
        INPUT_RESOURCE
        {
            ResourceName = Hydrogen
            Ratio = 0.49700831467416
        }
        OUTPUT_RESOURCE
        {
            ResourceName = CarbonMonoxide
            Ratio = 0.894028793456033
            DumpExcess = false
        }
        OUTPUT_RESOURCE
        {
            ResourceName = Water
            Ratio = 0.000718769146830266
            DumpExcess = false
        }
    }</v>
      </c>
    </row>
    <row r="5" customFormat="false" ht="15.1" hidden="false" customHeight="true" outlineLevel="0" collapsed="false">
      <c r="A5" s="7" t="s">
        <v>27</v>
      </c>
      <c r="C5" s="1" t="n">
        <v>300</v>
      </c>
      <c r="E5" s="1" t="n">
        <v>1</v>
      </c>
      <c r="F5" s="1" t="n">
        <v>0.9</v>
      </c>
      <c r="G5" s="2" t="n">
        <f aca="false">VLOOKUP(H5,Resources!$A$2:$F$799,5,0)/I5</f>
        <v>0.0443308339013861</v>
      </c>
      <c r="H5" s="1" t="s">
        <v>25</v>
      </c>
      <c r="I5" s="1" t="n">
        <v>1</v>
      </c>
      <c r="J5" s="2" t="n">
        <f aca="false">VLOOKUP(H5,Resources!$A$2:$F$799,4,0)*I5*G5</f>
        <v>1.951E-006</v>
      </c>
      <c r="K5" s="2" t="n">
        <f aca="false">J5/VLOOKUP(H5,Resources!$A$2:$F$799,2,0)</f>
        <v>1</v>
      </c>
      <c r="L5" s="1" t="s">
        <v>21</v>
      </c>
      <c r="M5" s="1" t="n">
        <v>4</v>
      </c>
      <c r="N5" s="2" t="n">
        <f aca="false">VLOOKUP(L5,Resources!$A$2:$F$799,4,0)*M5*$G5</f>
        <v>1.78724189956828E-007</v>
      </c>
      <c r="O5" s="2" t="n">
        <f aca="false">N5/VLOOKUP(L5,Resources!$A$2:$F$799,2,0)</f>
        <v>1.98803325869664</v>
      </c>
      <c r="R5" s="2" t="e">
        <f aca="false">VLOOKUP(P5,Resources!$A$2:$F$799,4,0)*Q5*$G5</f>
        <v>#N/A</v>
      </c>
      <c r="S5" s="2" t="e">
        <f aca="false">R5/VLOOKUP(P5,Resources!$A$2:$F$799,2,0)</f>
        <v>#N/A</v>
      </c>
      <c r="T5" s="1" t="s">
        <v>28</v>
      </c>
      <c r="U5" s="1" t="n">
        <v>1</v>
      </c>
      <c r="V5" s="2" t="n">
        <f aca="false">VLOOKUP(T5,Resources!$A$2:$F$799,4,0)*U5*$G5*$F5</f>
        <v>6.39959918200409E-007</v>
      </c>
      <c r="W5" s="2" t="n">
        <f aca="false">V5/VLOOKUP(T5,Resources!$A$2:$F$799,2,0)</f>
        <v>0.892552187169329</v>
      </c>
      <c r="X5" s="1" t="s">
        <v>20</v>
      </c>
      <c r="Y5" s="1" t="n">
        <v>2</v>
      </c>
      <c r="Z5" s="2" t="n">
        <f aca="false">VLOOKUP(X5,Resources!$A$2:$F$799,4,0)*Y5*$G5*$F5</f>
        <v>1.43753829366053E-006</v>
      </c>
      <c r="AA5" s="2" t="n">
        <f aca="false">Z5/VLOOKUP(X5,Resources!$A$2:$F$799,2,0)</f>
        <v>0.00143753829366053</v>
      </c>
      <c r="AD5" s="2" t="e">
        <f aca="false">VLOOKUP(AB5,Resources!$A$2:$F$799,4,0)*AC5*$G5*$F5</f>
        <v>#N/A</v>
      </c>
      <c r="AE5" s="2" t="e">
        <f aca="false">AD5/VLOOKUP(AB5,Resources!$A$2:$F$799,2,0)</f>
        <v>#N/A</v>
      </c>
      <c r="AH5" s="2" t="e">
        <f aca="false">VLOOKUP(AF5,Resources!$A$2:$F$799,4,0)*AG5*$G5*$F5</f>
        <v>#N/A</v>
      </c>
      <c r="AI5" s="2" t="e">
        <f aca="false">AH5/VLOOKUP(AF5,Resources!$A$2:$F$799,2,0)</f>
        <v>#N/A</v>
      </c>
      <c r="AJ5" s="8" t="str">
        <f aca="false">Config!A5</f>
        <v>    MODULE
    {
        name = ModuleResourceConverter
        ConverterName = Sabatier Reaction
        StartActionName = Start Sabatier Reaction
        StopActionName = Stop Sabatier Reaction
        AutoShutdown = false
        GeneratesHeat = true
        UseSpecialistBonus = false
        INPUT_RESOURCE
        {
            ResourceName = CarbonDioxide
            Ratio = 1
        }
        INPUT_RESOURCE
        {
            ResourceName = Hydrogen
            Ratio = 1.98803325869664
        }
        OUTPUT_RESOURCE
        {
            ResourceName = ElectricCharge
            Ratio = 300
            DumpExcess = true
        }
        OUTPUT_RESOURCE
        {
            ResourceName = Methane
            Ratio = 0.892552187169329
            DumpExcess = false
        }
        OUTPUT_RESOURCE
        {
            ResourceName = Water
            Ratio = 0.00143753829366053
            DumpExcess = false
        }
    }</v>
      </c>
    </row>
    <row r="6" customFormat="false" ht="15.1" hidden="false" customHeight="true" outlineLevel="0" collapsed="false">
      <c r="A6" s="7" t="s">
        <v>29</v>
      </c>
      <c r="B6" s="1" t="n">
        <v>74.9</v>
      </c>
      <c r="E6" s="1" t="n">
        <v>1</v>
      </c>
      <c r="F6" s="1" t="n">
        <v>0.9</v>
      </c>
      <c r="G6" s="2" t="n">
        <f aca="false">VLOOKUP(H6,Resources!$A$2:$F$799,5,0)/I6</f>
        <v>0.0447007481296758</v>
      </c>
      <c r="H6" s="1" t="s">
        <v>28</v>
      </c>
      <c r="I6" s="1" t="n">
        <v>1</v>
      </c>
      <c r="J6" s="2" t="n">
        <f aca="false">VLOOKUP(H6,Resources!$A$2:$F$799,4,0)*I6*G6</f>
        <v>7.17E-007</v>
      </c>
      <c r="K6" s="2" t="n">
        <f aca="false">J6/VLOOKUP(H6,Resources!$A$2:$F$799,2,0)</f>
        <v>1</v>
      </c>
      <c r="N6" s="2" t="e">
        <f aca="false">VLOOKUP(L6,Resources!$A$2:$F$799,4,0)*M6*$G6</f>
        <v>#N/A</v>
      </c>
      <c r="O6" s="2" t="e">
        <f aca="false">N6/VLOOKUP(L6,Resources!$A$2:$F$799,2,0)</f>
        <v>#N/A</v>
      </c>
      <c r="R6" s="2" t="e">
        <f aca="false">VLOOKUP(P6,Resources!$A$2:$F$799,4,0)*Q6*$G6</f>
        <v>#N/A</v>
      </c>
      <c r="S6" s="2" t="e">
        <f aca="false">R6/VLOOKUP(P6,Resources!$A$2:$F$799,2,0)</f>
        <v>#N/A</v>
      </c>
      <c r="T6" s="1" t="s">
        <v>30</v>
      </c>
      <c r="U6" s="1" t="n">
        <v>1</v>
      </c>
      <c r="V6" s="2" t="n">
        <f aca="false">VLOOKUP(T6,Resources!$A$2:$F$799,4,0)*U6*$G6*$F6</f>
        <v>4.83198548004988E-007</v>
      </c>
      <c r="W6" s="2" t="n">
        <f aca="false">V6/VLOOKUP(T6,Resources!$A$2:$F$799,2,0)</f>
        <v>0.000230094546669042</v>
      </c>
      <c r="X6" s="1" t="s">
        <v>21</v>
      </c>
      <c r="Y6" s="1" t="n">
        <v>2</v>
      </c>
      <c r="Z6" s="2" t="n">
        <f aca="false">VLOOKUP(X6,Resources!$A$2:$F$799,4,0)*Y6*$G6*$F6</f>
        <v>8.10969912718205E-008</v>
      </c>
      <c r="AA6" s="2" t="n">
        <f aca="false">Z6/VLOOKUP(X6,Resources!$A$2:$F$799,2,0)</f>
        <v>0.902079991900116</v>
      </c>
      <c r="AD6" s="2" t="e">
        <f aca="false">VLOOKUP(AB6,Resources!$A$2:$F$799,4,0)*AC6*$G6*$F6</f>
        <v>#N/A</v>
      </c>
      <c r="AE6" s="2" t="e">
        <f aca="false">AD6/VLOOKUP(AB6,Resources!$A$2:$F$799,2,0)</f>
        <v>#N/A</v>
      </c>
      <c r="AH6" s="2" t="e">
        <f aca="false">VLOOKUP(AF6,Resources!$A$2:$F$799,4,0)*AG6*$G6*$F6</f>
        <v>#N/A</v>
      </c>
      <c r="AI6" s="2" t="e">
        <f aca="false">AH6/VLOOKUP(AF6,Resources!$A$2:$F$799,2,0)</f>
        <v>#N/A</v>
      </c>
      <c r="AJ6" s="8" t="str">
        <f aca="false">Config!A6</f>
        <v>    MODULE
    {
        name = ModuleResourceConverter
        ConverterName = Methane Pyrolysis
        StartActionName = Start Methane Pyrolysis
        StopActionName = Stop Methane Pyrolysis
        AutoShutdown = false
        GeneratesHeat = true
        UseSpecialistBonus = false
        INPUT_RESOURCE
        {
            ResourceName = ElectricCharge
            Ratio = 74.9
        }
        INPUT_RESOURCE
        {
            ResourceName = Methane
            Ratio = 1
        }
        OUTPUT_RESOURCE
        {
            ResourceName = Carbon
            Ratio = 0.000230094546669042
            DumpExcess = false
        }
        OUTPUT_RESOURCE
        {
            ResourceName = Hydrogen
            Ratio = 0.902079991900116
            DumpExcess = false
        }
    }</v>
      </c>
    </row>
    <row r="7" customFormat="false" ht="15.1" hidden="false" customHeight="true" outlineLevel="0" collapsed="false">
      <c r="A7" s="7" t="s">
        <v>31</v>
      </c>
      <c r="B7" s="1" t="n">
        <v>92.4</v>
      </c>
      <c r="E7" s="1" t="n">
        <v>1</v>
      </c>
      <c r="F7" s="1" t="n">
        <v>0.9</v>
      </c>
      <c r="G7" s="2" t="n">
        <f aca="false">VLOOKUP(H7,Resources!$A$2:$F$799,5,0)/I7</f>
        <v>0.0446571997686821</v>
      </c>
      <c r="H7" s="1" t="s">
        <v>32</v>
      </c>
      <c r="I7" s="1" t="n">
        <v>1</v>
      </c>
      <c r="J7" s="2" t="n">
        <f aca="false">VLOOKUP(H7,Resources!$A$2:$F$799,4,0)*I7*G7</f>
        <v>1.251E-006</v>
      </c>
      <c r="K7" s="2" t="n">
        <f aca="false">J7/VLOOKUP(H7,Resources!$A$2:$F$799,2,0)</f>
        <v>1</v>
      </c>
      <c r="L7" s="1" t="s">
        <v>21</v>
      </c>
      <c r="M7" s="1" t="n">
        <v>3</v>
      </c>
      <c r="N7" s="2" t="n">
        <f aca="false">VLOOKUP(L7,Resources!$A$2:$F$799,4,0)*M7*$G7</f>
        <v>1.35029974940564E-007</v>
      </c>
      <c r="O7" s="2" t="n">
        <f aca="false">N7/VLOOKUP(L7,Resources!$A$2:$F$799,2,0)</f>
        <v>1.50200194594621</v>
      </c>
      <c r="R7" s="2" t="e">
        <f aca="false">VLOOKUP(P7,Resources!$A$2:$F$799,4,0)*Q7*$G7</f>
        <v>#N/A</v>
      </c>
      <c r="S7" s="2" t="e">
        <f aca="false">R7/VLOOKUP(P7,Resources!$A$2:$F$799,2,0)</f>
        <v>#N/A</v>
      </c>
      <c r="T7" s="1" t="s">
        <v>33</v>
      </c>
      <c r="U7" s="1" t="n">
        <v>2</v>
      </c>
      <c r="V7" s="2" t="n">
        <f aca="false">VLOOKUP(T7,Resources!$A$2:$F$799,4,0)*U7*$G7*$F7</f>
        <v>1.36900218466877E-006</v>
      </c>
      <c r="W7" s="2" t="n">
        <f aca="false">V7/VLOOKUP(T7,Resources!$A$2:$F$799,2,0)</f>
        <v>1.78023691114274</v>
      </c>
      <c r="Z7" s="2" t="e">
        <f aca="false">VLOOKUP(X7,Resources!$A$2:$F$799,4,0)*Y7*$G7*$F7</f>
        <v>#N/A</v>
      </c>
      <c r="AA7" s="2" t="e">
        <f aca="false">Z7/VLOOKUP(X7,Resources!$A$2:$F$799,2,0)</f>
        <v>#N/A</v>
      </c>
      <c r="AD7" s="2" t="e">
        <f aca="false">VLOOKUP(AB7,Resources!$A$2:$F$799,4,0)*AC7*$G7*$F7</f>
        <v>#N/A</v>
      </c>
      <c r="AE7" s="2" t="e">
        <f aca="false">AD7/VLOOKUP(AB7,Resources!$A$2:$F$799,2,0)</f>
        <v>#N/A</v>
      </c>
      <c r="AH7" s="2" t="e">
        <f aca="false">VLOOKUP(AF7,Resources!$A$2:$F$799,4,0)*AG7*$G7*$F7</f>
        <v>#N/A</v>
      </c>
      <c r="AI7" s="2" t="e">
        <f aca="false">AH7/VLOOKUP(AF7,Resources!$A$2:$F$799,2,0)</f>
        <v>#N/A</v>
      </c>
      <c r="AJ7" s="8" t="str">
        <f aca="false">Config!A7</f>
        <v>    MODULE
    {
        name = ModuleResourceConverter
        ConverterName = Haber-Bosch Process
        StartActionName = Start Haber-Bosch Process
        StopActionName = Stop Haber-Bosch Process
        AutoShutdown = false
        GeneratesHeat = true
        UseSpecialistBonus = false
        INPUT_RESOURCE
        {
            ResourceName = ElectricCharge
            Ratio = 92.4
        }
        INPUT_RESOURCE
        {
            ResourceName = Nitrogen
            Ratio = 1
        }
        INPUT_RESOURCE
        {
            ResourceName = Hydrogen
            Ratio = 1.50200194594621
        }
        OUTPUT_RESOURCE
        {
            ResourceName = Ammonia
            Ratio = 1.78023691114274
            DumpExcess = false
        }
    }</v>
      </c>
    </row>
    <row r="8" customFormat="false" ht="15.1" hidden="false" customHeight="true" outlineLevel="0" collapsed="false">
      <c r="A8" s="1" t="s">
        <v>34</v>
      </c>
      <c r="E8" s="1" t="n">
        <v>1</v>
      </c>
      <c r="F8" s="1" t="n">
        <v>0.9</v>
      </c>
      <c r="G8" s="2" t="n">
        <f aca="false">VLOOKUP(H8,Resources!$A$2:$F$799,5,0)/I8</f>
        <v>0.0891953566822106</v>
      </c>
      <c r="H8" s="1" t="s">
        <v>21</v>
      </c>
      <c r="I8" s="1" t="n">
        <v>1</v>
      </c>
      <c r="J8" s="2" t="n">
        <f aca="false">VLOOKUP(H8,Resources!$A$2:$F$799,4,0)*I8*G8</f>
        <v>8.99E-008</v>
      </c>
      <c r="K8" s="2" t="n">
        <f aca="false">J8/VLOOKUP(H8,Resources!$A$2:$F$799,2,0)</f>
        <v>1</v>
      </c>
      <c r="L8" s="1" t="s">
        <v>22</v>
      </c>
      <c r="M8" s="1" t="n">
        <v>1</v>
      </c>
      <c r="N8" s="2" t="n">
        <f aca="false">VLOOKUP(L8,Resources!$A$2:$F$799,4,0)*M8*$G8</f>
        <v>1.42703651155869E-006</v>
      </c>
      <c r="O8" s="2" t="n">
        <f aca="false">N8/VLOOKUP(L8,Resources!$A$2:$F$799,2,0)</f>
        <v>1.01208263231113</v>
      </c>
      <c r="R8" s="2" t="e">
        <f aca="false">VLOOKUP(P8,Resources!$A$2:$F$799,4,0)*Q8*$G8</f>
        <v>#N/A</v>
      </c>
      <c r="S8" s="2" t="e">
        <f aca="false">R8/VLOOKUP(P8,Resources!$A$2:$F$799,2,0)</f>
        <v>#N/A</v>
      </c>
      <c r="T8" s="1" t="s">
        <v>35</v>
      </c>
      <c r="U8" s="1" t="n">
        <v>1</v>
      </c>
      <c r="V8" s="2" t="n">
        <f aca="false">VLOOKUP(T8,Resources!$A$2:$F$799,4,0)*U8*$G8*$F8</f>
        <v>2.73055636352813E-006</v>
      </c>
      <c r="W8" s="2" t="n">
        <f aca="false">V8/VLOOKUP(T8,Resources!$A$2:$F$799,2,0)</f>
        <v>0.0019081456069379</v>
      </c>
      <c r="Z8" s="2" t="e">
        <f aca="false">VLOOKUP(X8,Resources!$A$2:$F$799,4,0)*Y8*$G8*$F8</f>
        <v>#N/A</v>
      </c>
      <c r="AA8" s="2" t="e">
        <f aca="false">Z8/VLOOKUP(X8,Resources!$A$2:$F$799,2,0)</f>
        <v>#N/A</v>
      </c>
      <c r="AD8" s="2" t="e">
        <f aca="false">VLOOKUP(AB8,Resources!$A$2:$F$799,4,0)*AC8*$G8*$F8</f>
        <v>#N/A</v>
      </c>
      <c r="AE8" s="2" t="e">
        <f aca="false">AD8/VLOOKUP(AB8,Resources!$A$2:$F$799,2,0)</f>
        <v>#N/A</v>
      </c>
      <c r="AH8" s="2" t="e">
        <f aca="false">VLOOKUP(AF8,Resources!$A$2:$F$799,4,0)*AG8*$G8*$F8</f>
        <v>#N/A</v>
      </c>
      <c r="AI8" s="2" t="e">
        <f aca="false">AH8/VLOOKUP(AF8,Resources!$A$2:$F$799,2,0)</f>
        <v>#N/A</v>
      </c>
      <c r="AJ8" s="8" t="str">
        <f aca="false">Config!A8</f>
        <v>    MODULE
    {
        name = ModuleResourceConverter
        ConverterName = Anthraquinone Process
        StartActionName = Start Anthraquinone Process
        StopActionName = Stop Anthraquinone Process
        AutoShutdown = false
        GeneratesHeat = true
        UseSpecialistBonus = false
        INPUT_RESOURCE
        {
            ResourceName = Hydrogen
            Ratio = 1
        }
        INPUT_RESOURCE
        {
            ResourceName = Oxygen
            Ratio = 1.01208263231113
        }
        OUTPUT_RESOURCE
        {
            ResourceName = HTP
            Ratio = 0.0019081456069379
            DumpExcess = false
        }
    }</v>
      </c>
    </row>
    <row r="9" customFormat="false" ht="15.1" hidden="false" customHeight="true" outlineLevel="0" collapsed="false">
      <c r="A9" s="1" t="s">
        <v>36</v>
      </c>
      <c r="E9" s="1" t="n">
        <v>1</v>
      </c>
      <c r="F9" s="1" t="n">
        <v>0.9</v>
      </c>
      <c r="G9" s="2" t="n">
        <f aca="false">VLOOKUP(H9,Resources!$A$2:$F$799,5,0)/I9</f>
        <v>21.0350354611597</v>
      </c>
      <c r="H9" s="1" t="s">
        <v>35</v>
      </c>
      <c r="I9" s="1" t="n">
        <v>2</v>
      </c>
      <c r="J9" s="2" t="n">
        <f aca="false">VLOOKUP(H9,Resources!$A$2:$F$799,4,0)*I9*G9</f>
        <v>0.001431</v>
      </c>
      <c r="K9" s="2" t="n">
        <f aca="false">J9/VLOOKUP(H9,Resources!$A$2:$F$799,2,0)</f>
        <v>1</v>
      </c>
      <c r="L9" s="1" t="s">
        <v>33</v>
      </c>
      <c r="M9" s="1" t="n">
        <v>4</v>
      </c>
      <c r="N9" s="2" t="n">
        <f aca="false">VLOOKUP(L9,Resources!$A$2:$F$799,4,0)*M9*$G9</f>
        <v>0.00143299075575604</v>
      </c>
      <c r="O9" s="2" t="n">
        <f aca="false">N9/VLOOKUP(L9,Resources!$A$2:$F$799,2,0)</f>
        <v>1863.44701658783</v>
      </c>
      <c r="R9" s="2" t="e">
        <f aca="false">VLOOKUP(P9,Resources!$A$2:$F$799,4,0)*Q9*$G9</f>
        <v>#N/A</v>
      </c>
      <c r="S9" s="2" t="e">
        <f aca="false">R9/VLOOKUP(P9,Resources!$A$2:$F$799,2,0)</f>
        <v>#N/A</v>
      </c>
      <c r="T9" s="1" t="s">
        <v>20</v>
      </c>
      <c r="U9" s="1" t="n">
        <v>4</v>
      </c>
      <c r="V9" s="2" t="n">
        <f aca="false">VLOOKUP(T9,Resources!$A$2:$F$799,4,0)*U9*$G9*$F9</f>
        <v>0.0013642273931138</v>
      </c>
      <c r="W9" s="2" t="n">
        <f aca="false">V9/VLOOKUP(T9,Resources!$A$2:$F$799,2,0)</f>
        <v>1.3642273931138</v>
      </c>
      <c r="X9" s="1" t="s">
        <v>37</v>
      </c>
      <c r="Y9" s="1" t="n">
        <v>2</v>
      </c>
      <c r="Z9" s="2" t="n">
        <f aca="false">VLOOKUP(X9,Resources!$A$2:$F$799,4,0)*Y9*$G9*$F9</f>
        <v>0.00121332793852537</v>
      </c>
      <c r="AA9" s="2" t="n">
        <f aca="false">Z9/VLOOKUP(X9,Resources!$A$2:$F$799,2,0)</f>
        <v>1.20849396267467</v>
      </c>
      <c r="AD9" s="2" t="e">
        <f aca="false">VLOOKUP(AB9,Resources!$A$2:$F$799,4,0)*AC9*$G9*$F9</f>
        <v>#N/A</v>
      </c>
      <c r="AE9" s="2" t="e">
        <f aca="false">AD9/VLOOKUP(AB9,Resources!$A$2:$F$799,2,0)</f>
        <v>#N/A</v>
      </c>
      <c r="AH9" s="2" t="e">
        <f aca="false">VLOOKUP(AF9,Resources!$A$2:$F$799,4,0)*AG9*$G9*$F9</f>
        <v>#N/A</v>
      </c>
      <c r="AI9" s="2" t="e">
        <f aca="false">AH9/VLOOKUP(AF9,Resources!$A$2:$F$799,2,0)</f>
        <v>#N/A</v>
      </c>
      <c r="AJ9" s="8" t="str">
        <f aca="false">Config!A9</f>
        <v>    MODULE
    {
        name = ModuleResourceConverter
        ConverterName = HTP-Hydrazine Production
        StartActionName = Start HTP-Hydrazine Production
        StopActionName = Stop HTP-Hydrazine Production
        AutoShutdown = false
        GeneratesHeat = true
        UseSpecialistBonus = false
        INPUT_RESOURCE
        {
            ResourceName = HTP
            Ratio = 1
        }
        INPUT_RESOURCE
        {
            ResourceName = Ammonia
            Ratio = 1863.44701658783
        }
        OUTPUT_RESOURCE
        {
            ResourceName = Water
            Ratio = 1.3642273931138
            DumpExcess = false
        }
        OUTPUT_RESOURCE
        {
            ResourceName = Hydrazine
            Ratio = 1.20849396267467
            DumpExcess = false
        }
    }</v>
      </c>
    </row>
    <row r="10" customFormat="false" ht="15.1" hidden="false" customHeight="true" outlineLevel="0" collapsed="false">
      <c r="A10" s="7" t="s">
        <v>38</v>
      </c>
      <c r="B10" s="1" t="n">
        <f aca="false">283*2</f>
        <v>566</v>
      </c>
      <c r="E10" s="1" t="n">
        <v>1</v>
      </c>
      <c r="F10" s="1" t="n">
        <v>0.9</v>
      </c>
      <c r="G10" s="2" t="n">
        <f aca="false">VLOOKUP(H10,Resources!$A$2:$F$799,5,0)/I10</f>
        <v>0.022165416950693</v>
      </c>
      <c r="H10" s="1" t="s">
        <v>25</v>
      </c>
      <c r="I10" s="1" t="n">
        <v>2</v>
      </c>
      <c r="J10" s="2" t="n">
        <f aca="false">VLOOKUP(H10,Resources!$A$2:$F$799,4,0)*I10*G10</f>
        <v>1.951E-006</v>
      </c>
      <c r="K10" s="2" t="n">
        <f aca="false">J10/VLOOKUP(H10,Resources!$A$2:$F$799,2,0)</f>
        <v>1</v>
      </c>
      <c r="N10" s="2" t="e">
        <f aca="false">VLOOKUP(L10,Resources!$A$2:$F$799,4,0)*M10*$G10</f>
        <v>#N/A</v>
      </c>
      <c r="O10" s="2" t="e">
        <f aca="false">N10/VLOOKUP(L10,Resources!$A$2:$F$799,2,0)</f>
        <v>#N/A</v>
      </c>
      <c r="R10" s="2" t="e">
        <f aca="false">VLOOKUP(P10,Resources!$A$2:$F$799,4,0)*Q10*$G10</f>
        <v>#N/A</v>
      </c>
      <c r="S10" s="2" t="e">
        <f aca="false">R10/VLOOKUP(P10,Resources!$A$2:$F$799,2,0)</f>
        <v>#N/A</v>
      </c>
      <c r="T10" s="1" t="s">
        <v>24</v>
      </c>
      <c r="U10" s="1" t="n">
        <v>2</v>
      </c>
      <c r="V10" s="2" t="n">
        <f aca="false">VLOOKUP(T10,Resources!$A$2:$F$799,4,0)*U10*$G10*$F10</f>
        <v>1.11753599182004E-006</v>
      </c>
      <c r="W10" s="2" t="n">
        <f aca="false">V10/VLOOKUP(T10,Resources!$A$2:$F$799,2,0)</f>
        <v>0.894028793456033</v>
      </c>
      <c r="X10" s="1" t="s">
        <v>22</v>
      </c>
      <c r="Y10" s="1" t="n">
        <v>1</v>
      </c>
      <c r="Z10" s="2" t="n">
        <f aca="false">VLOOKUP(X10,Resources!$A$2:$F$799,4,0)*Y10*$G10*$F10</f>
        <v>3.19162055214724E-007</v>
      </c>
      <c r="AA10" s="2" t="n">
        <f aca="false">Z10/VLOOKUP(X10,Resources!$A$2:$F$799,2,0)</f>
        <v>0.226356067528173</v>
      </c>
      <c r="AD10" s="2" t="e">
        <f aca="false">VLOOKUP(AB10,Resources!$A$2:$F$799,4,0)*AC10*$G10*$F10</f>
        <v>#N/A</v>
      </c>
      <c r="AE10" s="2" t="e">
        <f aca="false">AD10/VLOOKUP(AB10,Resources!$A$2:$F$799,2,0)</f>
        <v>#N/A</v>
      </c>
      <c r="AH10" s="2" t="e">
        <f aca="false">VLOOKUP(AF10,Resources!$A$2:$F$799,4,0)*AG10*$G10*$F10</f>
        <v>#N/A</v>
      </c>
      <c r="AI10" s="2" t="e">
        <f aca="false">AH10/VLOOKUP(AF10,Resources!$A$2:$F$799,2,0)</f>
        <v>#N/A</v>
      </c>
      <c r="AJ10" s="8" t="str">
        <f aca="false">Config!A10</f>
        <v>    MODULE
    {
        name = ModuleResourceConverter
        ConverterName = Solid Oxide Electrolysis
        StartActionName = Start Solid Oxide Electrolysis
        StopActionName = Stop Solid Oxide Electrolysis
        AutoShutdown = false
        GeneratesHeat = true
        UseSpecialistBonus = false
        INPUT_RESOURCE
        {
            ResourceName = ElectricCharge
            Ratio = 566
        }
        INPUT_RESOURCE
        {
            ResourceName = CarbonDioxide
            Ratio = 1
        }
        OUTPUT_RESOURCE
        {
            ResourceName = CarbonMonoxide
            Ratio = 0.894028793456033
            DumpExcess = false
        }
        OUTPUT_RESOURCE
        {
            ResourceName = Oxygen
            Ratio = 0.226356067528173
            DumpExcess = false
        }
    }</v>
      </c>
    </row>
    <row r="11" customFormat="false" ht="15.1" hidden="false" customHeight="true" outlineLevel="0" collapsed="false">
      <c r="A11" s="7" t="s">
        <v>39</v>
      </c>
      <c r="E11" s="1" t="n">
        <v>1</v>
      </c>
      <c r="F11" s="1" t="n">
        <v>0.9</v>
      </c>
      <c r="G11" s="2" t="n">
        <f aca="false">VLOOKUP(H11,Resources!$A$2:$F$799,5,0)/I11</f>
        <v>0.0443308339013861</v>
      </c>
      <c r="H11" s="1" t="s">
        <v>25</v>
      </c>
      <c r="I11" s="1" t="n">
        <v>1</v>
      </c>
      <c r="J11" s="2" t="n">
        <f aca="false">VLOOKUP(H11,Resources!$A$2:$F$799,4,0)*I11*G11</f>
        <v>1.951E-006</v>
      </c>
      <c r="K11" s="2" t="n">
        <f aca="false">J11/VLOOKUP(H11,Resources!$A$2:$F$799,2,0)</f>
        <v>1</v>
      </c>
      <c r="L11" s="1" t="s">
        <v>21</v>
      </c>
      <c r="M11" s="1" t="n">
        <v>2</v>
      </c>
      <c r="N11" s="2" t="n">
        <f aca="false">VLOOKUP(L11,Resources!$A$2:$F$799,4,0)*M11*$G11</f>
        <v>8.9362094978414E-008</v>
      </c>
      <c r="O11" s="2" t="n">
        <f aca="false">N11/VLOOKUP(L11,Resources!$A$2:$F$799,2,0)</f>
        <v>0.99401662934832</v>
      </c>
      <c r="R11" s="2" t="e">
        <f aca="false">VLOOKUP(P11,Resources!$A$2:$F$799,4,0)*Q11*$G11</f>
        <v>#N/A</v>
      </c>
      <c r="S11" s="2" t="e">
        <f aca="false">R11/VLOOKUP(P11,Resources!$A$2:$F$799,2,0)</f>
        <v>#N/A</v>
      </c>
      <c r="T11" s="1" t="s">
        <v>30</v>
      </c>
      <c r="U11" s="1" t="n">
        <v>1</v>
      </c>
      <c r="V11" s="2" t="n">
        <f aca="false">VLOOKUP(T11,Resources!$A$2:$F$799,4,0)*U11*$G11*$F11</f>
        <v>4.7919991206544E-007</v>
      </c>
      <c r="W11" s="2" t="n">
        <f aca="false">V11/VLOOKUP(T11,Resources!$A$2:$F$799,2,0)</f>
        <v>0.000228190434316876</v>
      </c>
      <c r="X11" s="1" t="s">
        <v>20</v>
      </c>
      <c r="Y11" s="1" t="n">
        <v>2</v>
      </c>
      <c r="Z11" s="2" t="n">
        <f aca="false">VLOOKUP(X11,Resources!$A$2:$F$799,4,0)*Y11*$G11*$F11</f>
        <v>1.43753829366053E-006</v>
      </c>
      <c r="AA11" s="2" t="n">
        <f aca="false">Z11/VLOOKUP(X11,Resources!$A$2:$F$799,2,0)</f>
        <v>0.00143753829366053</v>
      </c>
      <c r="AD11" s="2" t="e">
        <f aca="false">VLOOKUP(AB11,Resources!$A$2:$F$799,4,0)*AC11*$G11*$F11</f>
        <v>#N/A</v>
      </c>
      <c r="AE11" s="2" t="e">
        <f aca="false">AD11/VLOOKUP(AB11,Resources!$A$2:$F$799,2,0)</f>
        <v>#N/A</v>
      </c>
      <c r="AH11" s="2" t="e">
        <f aca="false">VLOOKUP(AF11,Resources!$A$2:$F$799,4,0)*AG11*$G11*$F11</f>
        <v>#N/A</v>
      </c>
      <c r="AI11" s="2" t="e">
        <f aca="false">AH11/VLOOKUP(AF11,Resources!$A$2:$F$799,2,0)</f>
        <v>#N/A</v>
      </c>
      <c r="AJ11" s="8" t="str">
        <f aca="false">Config!A11</f>
        <v>    MODULE
    {
        name = ModuleResourceConverter
        ConverterName = Bosch Reaction
        StartActionName = Start Bosch Reaction
        StopActionName = Stop Bosch Reaction
        AutoShutdown = false
        GeneratesHeat = true
        UseSpecialistBonus = false
        INPUT_RESOURCE
        {
            ResourceName = CarbonDioxide
            Ratio = 1
        }
        INPUT_RESOURCE
        {
            ResourceName = Hydrogen
            Ratio = 0.99401662934832
        }
        OUTPUT_RESOURCE
        {
            ResourceName = Carbon
            Ratio = 0.000228190434316876
            DumpExcess = false
        }
        OUTPUT_RESOURCE
        {
            ResourceName = Water
            Ratio = 0.00143753829366053
            DumpExcess = false
        }
    }</v>
      </c>
    </row>
    <row r="12" customFormat="false" ht="15.1" hidden="false" customHeight="true" outlineLevel="0" collapsed="false">
      <c r="A12" s="1" t="s">
        <v>40</v>
      </c>
      <c r="E12" s="1" t="n">
        <v>1</v>
      </c>
      <c r="F12" s="1" t="n">
        <v>0.9</v>
      </c>
      <c r="G12" s="2" t="n">
        <f aca="false">VLOOKUP(H12,Resources!$A$2:$F$799,5,0)/I12</f>
        <v>21.0350354611597</v>
      </c>
      <c r="H12" s="1" t="s">
        <v>35</v>
      </c>
      <c r="I12" s="1" t="n">
        <v>2</v>
      </c>
      <c r="J12" s="2" t="n">
        <f aca="false">VLOOKUP(H12,Resources!$A$2:$F$799,4,0)*I12*G12</f>
        <v>0.001431</v>
      </c>
      <c r="K12" s="2" t="n">
        <f aca="false">J12/VLOOKUP(H12,Resources!$A$2:$F$799,2,0)</f>
        <v>1</v>
      </c>
      <c r="N12" s="2" t="e">
        <f aca="false">VLOOKUP(L12,Resources!$A$2:$F$799,4,0)*M12*$G12</f>
        <v>#N/A</v>
      </c>
      <c r="O12" s="2" t="e">
        <f aca="false">N12/VLOOKUP(L12,Resources!$A$2:$F$799,2,0)</f>
        <v>#N/A</v>
      </c>
      <c r="R12" s="2" t="e">
        <f aca="false">VLOOKUP(P12,Resources!$A$2:$F$799,4,0)*Q12*$G12</f>
        <v>#N/A</v>
      </c>
      <c r="S12" s="2" t="e">
        <f aca="false">R12/VLOOKUP(P12,Resources!$A$2:$F$799,2,0)</f>
        <v>#N/A</v>
      </c>
      <c r="T12" s="1" t="s">
        <v>20</v>
      </c>
      <c r="U12" s="1" t="n">
        <v>2</v>
      </c>
      <c r="V12" s="2" t="n">
        <f aca="false">VLOOKUP(T12,Resources!$A$2:$F$799,4,0)*U12*$G12*$F12</f>
        <v>0.000682113696556899</v>
      </c>
      <c r="W12" s="2" t="n">
        <f aca="false">V12/VLOOKUP(T12,Resources!$A$2:$F$799,2,0)</f>
        <v>0.682113696556899</v>
      </c>
      <c r="X12" s="1" t="s">
        <v>22</v>
      </c>
      <c r="Y12" s="1" t="n">
        <v>1</v>
      </c>
      <c r="Z12" s="2" t="n">
        <f aca="false">VLOOKUP(X12,Resources!$A$2:$F$799,4,0)*Y12*$G12*$F12</f>
        <v>0.000302885579108785</v>
      </c>
      <c r="AA12" s="2" t="n">
        <f aca="false">Z12/VLOOKUP(X12,Resources!$A$2:$F$799,2,0)</f>
        <v>214.812467453039</v>
      </c>
      <c r="AD12" s="2" t="e">
        <f aca="false">VLOOKUP(AB12,Resources!$A$2:$F$799,4,0)*AC12*$G12*$F12</f>
        <v>#N/A</v>
      </c>
      <c r="AE12" s="2" t="e">
        <f aca="false">AD12/VLOOKUP(AB12,Resources!$A$2:$F$799,2,0)</f>
        <v>#N/A</v>
      </c>
      <c r="AH12" s="2" t="e">
        <f aca="false">VLOOKUP(AF12,Resources!$A$2:$F$799,4,0)*AG12*$G12*$F12</f>
        <v>#N/A</v>
      </c>
      <c r="AI12" s="2" t="e">
        <f aca="false">AH12/VLOOKUP(AF12,Resources!$A$2:$F$799,2,0)</f>
        <v>#N/A</v>
      </c>
      <c r="AJ12" s="8" t="str">
        <f aca="false">Config!A12</f>
        <v>    MODULE
    {
        name = ModuleResourceConverter
        ConverterName = HTP Decomposition
        StartActionName = Start HTP Decomposition
        StopActionName = Stop HTP Decomposition
        AutoShutdown = false
        GeneratesHeat = true
        UseSpecialistBonus = false
        INPUT_RESOURCE
        {
            ResourceName = HTP
            Ratio = 1
        }
        OUTPUT_RESOURCE
        {
            ResourceName = Water
            Ratio = 0.682113696556899
            DumpExcess = false
        }
        OUTPUT_RESOURCE
        {
            ResourceName = Oxygen
            Ratio = 214.812467453039
            DumpExcess = false
        }
    }</v>
      </c>
    </row>
    <row r="13" customFormat="false" ht="15.1" hidden="false" customHeight="true" outlineLevel="0" collapsed="false">
      <c r="A13" s="7" t="s">
        <v>41</v>
      </c>
      <c r="E13" s="1" t="n">
        <v>1</v>
      </c>
      <c r="F13" s="1" t="n">
        <v>0.9</v>
      </c>
      <c r="G13" s="2" t="n">
        <f aca="false">VLOOKUP(H13,Resources!$A$2:$F$799,5,0)/I13</f>
        <v>0.0112882390934179</v>
      </c>
      <c r="H13" s="1" t="s">
        <v>33</v>
      </c>
      <c r="I13" s="1" t="n">
        <v>4</v>
      </c>
      <c r="J13" s="2" t="n">
        <f aca="false">VLOOKUP(H13,Resources!$A$2:$F$799,4,0)*I13*G13</f>
        <v>7.69E-007</v>
      </c>
      <c r="K13" s="2" t="n">
        <f aca="false">J13/VLOOKUP(H13,Resources!$A$2:$F$799,2,0)</f>
        <v>1</v>
      </c>
      <c r="L13" s="1" t="s">
        <v>22</v>
      </c>
      <c r="M13" s="1" t="n">
        <v>7</v>
      </c>
      <c r="N13" s="2" t="n">
        <f aca="false">VLOOKUP(L13,Resources!$A$2:$F$799,4,0)*M13*$G13</f>
        <v>1.26420376078915E-006</v>
      </c>
      <c r="O13" s="2" t="n">
        <f aca="false">N13/VLOOKUP(L13,Resources!$A$2:$F$799,2,0)</f>
        <v>0.896598411907198</v>
      </c>
      <c r="R13" s="2" t="e">
        <f aca="false">VLOOKUP(P13,Resources!$A$2:$F$799,4,0)*Q13*$G13</f>
        <v>#N/A</v>
      </c>
      <c r="S13" s="2" t="e">
        <f aca="false">R13/VLOOKUP(P13,Resources!$A$2:$F$799,2,0)</f>
        <v>#N/A</v>
      </c>
      <c r="T13" s="1" t="s">
        <v>20</v>
      </c>
      <c r="U13" s="1" t="n">
        <v>6</v>
      </c>
      <c r="V13" s="2" t="n">
        <f aca="false">VLOOKUP(T13,Resources!$A$2:$F$799,4,0)*U13*$G13*$F13</f>
        <v>1.0981482550643E-006</v>
      </c>
      <c r="W13" s="2" t="n">
        <f aca="false">V13/VLOOKUP(T13,Resources!$A$2:$F$799,2,0)</f>
        <v>0.00109814825506429</v>
      </c>
      <c r="X13" s="1" t="s">
        <v>42</v>
      </c>
      <c r="Y13" s="1" t="n">
        <v>2</v>
      </c>
      <c r="Z13" s="2" t="n">
        <f aca="false">VLOOKUP(X13,Resources!$A$2:$F$799,4,0)*Y13*$G13*$F13</f>
        <v>1.86955590100405E-006</v>
      </c>
      <c r="AA13" s="2" t="n">
        <f aca="false">Z13/VLOOKUP(X13,Resources!$A$2:$F$799,2,0)</f>
        <v>0.00128934889724417</v>
      </c>
      <c r="AD13" s="2" t="e">
        <f aca="false">VLOOKUP(AB13,Resources!$A$2:$F$799,4,0)*AC13*$G13*$F13</f>
        <v>#N/A</v>
      </c>
      <c r="AE13" s="2" t="e">
        <f aca="false">AD13/VLOOKUP(AB13,Resources!$A$2:$F$799,2,0)</f>
        <v>#N/A</v>
      </c>
      <c r="AH13" s="2" t="e">
        <f aca="false">VLOOKUP(AF13,Resources!$A$2:$F$799,4,0)*AG13*$G13*$F13</f>
        <v>#N/A</v>
      </c>
      <c r="AI13" s="2" t="e">
        <f aca="false">AH13/VLOOKUP(AF13,Resources!$A$2:$F$799,2,0)</f>
        <v>#N/A</v>
      </c>
      <c r="AJ13" s="8" t="str">
        <f aca="false">Config!A13</f>
        <v>    MODULE
    {
        name = ModuleResourceConverter
        ConverterName = Ammonia Oxidization
        StartActionName = Start Ammonia Oxidization
        StopActionName = Stop Ammonia Oxidization
        AutoShutdown = false
        GeneratesHeat = true
        UseSpecialistBonus = false
        INPUT_RESOURCE
        {
            ResourceName = Ammonia
            Ratio = 1
        }
        INPUT_RESOURCE
        {
            ResourceName = Oxygen
            Ratio = 0.896598411907198
        }
        OUTPUT_RESOURCE
        {
            ResourceName = Water
            Ratio = 0.00109814825506429
            DumpExcess = false
        }
        OUTPUT_RESOURCE
        {
            ResourceName = NTO
            Ratio = 0.00128934889724417
            DumpExcess = false
        }
    }</v>
      </c>
    </row>
    <row r="14" customFormat="false" ht="15.1" hidden="false" customHeight="true" outlineLevel="0" collapsed="false">
      <c r="A14" s="7" t="s">
        <v>43</v>
      </c>
      <c r="E14" s="1" t="n">
        <v>1</v>
      </c>
      <c r="F14" s="1" t="n">
        <v>0.9</v>
      </c>
      <c r="G14" s="2" t="n">
        <f aca="false">VLOOKUP(H14,Resources!$A$2:$F$799,5,0)/I14</f>
        <v>0.00356781426728842</v>
      </c>
      <c r="H14" s="1" t="s">
        <v>21</v>
      </c>
      <c r="I14" s="1" t="n">
        <v>25</v>
      </c>
      <c r="J14" s="2" t="n">
        <f aca="false">VLOOKUP(H14,Resources!$A$2:$F$799,4,0)*I14*G14</f>
        <v>8.99E-008</v>
      </c>
      <c r="K14" s="2" t="n">
        <f aca="false">J14/VLOOKUP(H14,Resources!$A$2:$F$799,2,0)</f>
        <v>1</v>
      </c>
      <c r="L14" s="1" t="s">
        <v>24</v>
      </c>
      <c r="M14" s="1" t="n">
        <v>12</v>
      </c>
      <c r="N14" s="2" t="n">
        <f aca="false">VLOOKUP(L14,Resources!$A$2:$F$799,4,0)*M14*$G14</f>
        <v>1.19921373152098E-006</v>
      </c>
      <c r="O14" s="2" t="n">
        <f aca="false">N14/VLOOKUP(L14,Resources!$A$2:$F$799,2,0)</f>
        <v>0.959370985216787</v>
      </c>
      <c r="R14" s="2" t="e">
        <f aca="false">VLOOKUP(P14,Resources!$A$2:$F$799,4,0)*Q14*$G14</f>
        <v>#N/A</v>
      </c>
      <c r="S14" s="2" t="e">
        <f aca="false">R14/VLOOKUP(P14,Resources!$A$2:$F$799,2,0)</f>
        <v>#N/A</v>
      </c>
      <c r="T14" s="1" t="s">
        <v>44</v>
      </c>
      <c r="U14" s="1" t="n">
        <v>1</v>
      </c>
      <c r="V14" s="2" t="n">
        <f aca="false">VLOOKUP(T14,Resources!$A$2:$F$799,4,0)*U14*$G14*$F14</f>
        <v>5.46950765131462E-007</v>
      </c>
      <c r="W14" s="2" t="n">
        <f aca="false">V14/VLOOKUP(T14,Resources!$A$2:$F$799,2,0)</f>
        <v>0.000667013128209099</v>
      </c>
      <c r="X14" s="1" t="s">
        <v>20</v>
      </c>
      <c r="Y14" s="1" t="n">
        <v>12</v>
      </c>
      <c r="Z14" s="2" t="n">
        <f aca="false">VLOOKUP(X14,Resources!$A$2:$F$799,4,0)*Y14*$G14*$F14</f>
        <v>6.94171868542514E-007</v>
      </c>
      <c r="AA14" s="2" t="n">
        <f aca="false">Z14/VLOOKUP(X14,Resources!$A$2:$F$799,2,0)</f>
        <v>0.000694171868542514</v>
      </c>
      <c r="AD14" s="2" t="e">
        <f aca="false">VLOOKUP(AB14,Resources!$A$2:$F$799,4,0)*AC14*$G14*$F14</f>
        <v>#N/A</v>
      </c>
      <c r="AE14" s="2" t="e">
        <f aca="false">AD14/VLOOKUP(AB14,Resources!$A$2:$F$799,2,0)</f>
        <v>#N/A</v>
      </c>
      <c r="AH14" s="2" t="e">
        <f aca="false">VLOOKUP(AF14,Resources!$A$2:$F$799,4,0)*AG14*$G14*$F14</f>
        <v>#N/A</v>
      </c>
      <c r="AI14" s="2" t="e">
        <f aca="false">AH14/VLOOKUP(AF14,Resources!$A$2:$F$799,2,0)</f>
        <v>#N/A</v>
      </c>
      <c r="AJ14" s="8" t="str">
        <f aca="false">Config!A14</f>
        <v>    MODULE
    {
        name = ModuleResourceConverter
        ConverterName = Fisher-Tropsch Process
        StartActionName = Start Fisher-Tropsch Process
        StopActionName = Stop Fisher-Tropsch Process
        AutoShutdown = false
        GeneratesHeat = true
        UseSpecialistBonus = false
        INPUT_RESOURCE
        {
            ResourceName = Hydrogen
            Ratio = 1
        }
        INPUT_RESOURCE
        {
            ResourceName = CarbonMonoxide
            Ratio = 0.959370985216787
        }
        OUTPUT_RESOURCE
        {
            ResourceName = Kerosene
            Ratio = 0.000667013128209099
            DumpExcess = false
        }
        OUTPUT_RESOURCE
        {
            ResourceName = Water
            Ratio = 0.000694171868542514
            DumpExcess = false
        }
    }</v>
      </c>
    </row>
    <row r="15" customFormat="false" ht="15.1" hidden="false" customHeight="true" outlineLevel="0" collapsed="false">
      <c r="A15" s="7" t="s">
        <v>45</v>
      </c>
      <c r="E15" s="1" t="n">
        <v>1</v>
      </c>
      <c r="F15" s="1" t="n">
        <v>1</v>
      </c>
      <c r="G15" s="2" t="n">
        <f aca="false">VLOOKUP(H15,Resources!$A$2:$F$799,5,0)/I15</f>
        <v>0.0881305081567598</v>
      </c>
      <c r="H15" s="1" t="s">
        <v>22</v>
      </c>
      <c r="I15" s="1" t="n">
        <v>1</v>
      </c>
      <c r="J15" s="2" t="n">
        <f aca="false">VLOOKUP(H15,Resources!$A$2:$F$799,4,0)*I15*G15</f>
        <v>1.41E-006</v>
      </c>
      <c r="K15" s="2" t="n">
        <f aca="false">J15/VLOOKUP(H15,Resources!$A$2:$F$799,2,0)</f>
        <v>1</v>
      </c>
      <c r="N15" s="2" t="e">
        <f aca="false">VLOOKUP(L15,Resources!$A$2:$F$799,4,0)*M15*$G15</f>
        <v>#N/A</v>
      </c>
      <c r="O15" s="2" t="e">
        <f aca="false">N15/VLOOKUP(L15,Resources!$A$2:$F$799,2,0)</f>
        <v>#N/A</v>
      </c>
      <c r="R15" s="2" t="e">
        <f aca="false">VLOOKUP(P15,Resources!$A$2:$F$799,4,0)*Q15*$G15</f>
        <v>#N/A</v>
      </c>
      <c r="S15" s="2" t="e">
        <f aca="false">R15/VLOOKUP(P15,Resources!$A$2:$F$799,2,0)</f>
        <v>#N/A</v>
      </c>
      <c r="T15" s="1" t="s">
        <v>46</v>
      </c>
      <c r="U15" s="1" t="n">
        <v>1</v>
      </c>
      <c r="V15" s="2" t="n">
        <f aca="false">VLOOKUP(T15,Resources!$A$2:$F$799,4,0)*U15*$G15*$F15</f>
        <v>2.82007050440653E-006</v>
      </c>
      <c r="W15" s="2" t="n">
        <f aca="false">V15/VLOOKUP(T15,Resources!$A$2:$F$799,2,0)</f>
        <v>0.00247157800561483</v>
      </c>
      <c r="Z15" s="2" t="e">
        <f aca="false">VLOOKUP(X15,Resources!$A$2:$F$799,4,0)*Y15*$G15*$F15</f>
        <v>#N/A</v>
      </c>
      <c r="AA15" s="2" t="e">
        <f aca="false">Z15/VLOOKUP(X15,Resources!$A$2:$F$799,2,0)</f>
        <v>#N/A</v>
      </c>
      <c r="AD15" s="2" t="e">
        <f aca="false">VLOOKUP(AB15,Resources!$A$2:$F$799,4,0)*AC15*$G15*$F15</f>
        <v>#N/A</v>
      </c>
      <c r="AE15" s="2" t="e">
        <f aca="false">AD15/VLOOKUP(AB15,Resources!$A$2:$F$799,2,0)</f>
        <v>#N/A</v>
      </c>
      <c r="AH15" s="2" t="e">
        <f aca="false">VLOOKUP(AF15,Resources!$A$2:$F$799,4,0)*AG15*$G15*$F15</f>
        <v>#N/A</v>
      </c>
      <c r="AI15" s="2" t="e">
        <f aca="false">AH15/VLOOKUP(AF15,Resources!$A$2:$F$799,2,0)</f>
        <v>#N/A</v>
      </c>
      <c r="AJ15" s="8" t="str">
        <f aca="false">Config!A15</f>
        <v>    MODULE
    {
        name = ModuleResourceConverter
        ConverterName = Liquefy Oxygen
        StartActionName = Start Liquefy Oxygen
        StopActionName = Stop Liquefy Oxygen
        AutoShutdown = false
        GeneratesHeat = true
        UseSpecialistBonus = false
        INPUT_RESOURCE
        {
            ResourceName = Oxygen
            Ratio = 1
        }
        OUTPUT_RESOURCE
        {
            ResourceName = lqdOxygen
            Ratio = 0.00247157800561483
            DumpExcess = false
        }
    }</v>
      </c>
    </row>
    <row r="16" customFormat="false" ht="15.1" hidden="false" customHeight="true" outlineLevel="0" collapsed="false">
      <c r="A16" s="7" t="s">
        <v>47</v>
      </c>
      <c r="E16" s="1" t="n">
        <v>1</v>
      </c>
      <c r="F16" s="1" t="n">
        <v>1</v>
      </c>
      <c r="G16" s="2" t="n">
        <f aca="false">VLOOKUP(H16,Resources!$A$2:$F$799,5,0)/I16</f>
        <v>0.0891953566822106</v>
      </c>
      <c r="H16" s="1" t="s">
        <v>21</v>
      </c>
      <c r="I16" s="1" t="n">
        <v>1</v>
      </c>
      <c r="J16" s="2" t="n">
        <f aca="false">VLOOKUP(H16,Resources!$A$2:$F$799,4,0)*I16*G16</f>
        <v>8.99E-008</v>
      </c>
      <c r="K16" s="2" t="n">
        <f aca="false">J16/VLOOKUP(H16,Resources!$A$2:$F$799,2,0)</f>
        <v>1</v>
      </c>
      <c r="N16" s="2" t="e">
        <f aca="false">VLOOKUP(L16,Resources!$A$2:$F$799,4,0)*M16*$G16</f>
        <v>#N/A</v>
      </c>
      <c r="O16" s="2" t="e">
        <f aca="false">N16/VLOOKUP(L16,Resources!$A$2:$F$799,2,0)</f>
        <v>#N/A</v>
      </c>
      <c r="R16" s="2" t="e">
        <f aca="false">VLOOKUP(P16,Resources!$A$2:$F$799,4,0)*Q16*$G16</f>
        <v>#N/A</v>
      </c>
      <c r="S16" s="2" t="e">
        <f aca="false">R16/VLOOKUP(P16,Resources!$A$2:$F$799,2,0)</f>
        <v>#N/A</v>
      </c>
      <c r="T16" s="1" t="s">
        <v>48</v>
      </c>
      <c r="U16" s="1" t="n">
        <v>1</v>
      </c>
      <c r="V16" s="2" t="n">
        <f aca="false">VLOOKUP(T16,Resources!$A$2:$F$799,4,0)*U16*$G16*$F16</f>
        <v>1.79807135628535E-007</v>
      </c>
      <c r="W16" s="2" t="n">
        <f aca="false">V16/VLOOKUP(T16,Resources!$A$2:$F$799,2,0)</f>
        <v>0.00253785653674714</v>
      </c>
      <c r="Z16" s="2" t="e">
        <f aca="false">VLOOKUP(X16,Resources!$A$2:$F$799,4,0)*Y16*$G16*$F16</f>
        <v>#N/A</v>
      </c>
      <c r="AA16" s="2" t="e">
        <f aca="false">Z16/VLOOKUP(X16,Resources!$A$2:$F$799,2,0)</f>
        <v>#N/A</v>
      </c>
      <c r="AD16" s="2" t="e">
        <f aca="false">VLOOKUP(AB16,Resources!$A$2:$F$799,4,0)*AC16*$G16*$F16</f>
        <v>#N/A</v>
      </c>
      <c r="AE16" s="2" t="e">
        <f aca="false">AD16/VLOOKUP(AB16,Resources!$A$2:$F$799,2,0)</f>
        <v>#N/A</v>
      </c>
      <c r="AH16" s="2" t="e">
        <f aca="false">VLOOKUP(AF16,Resources!$A$2:$F$799,4,0)*AG16*$G16*$F16</f>
        <v>#N/A</v>
      </c>
      <c r="AI16" s="2" t="e">
        <f aca="false">AH16/VLOOKUP(AF16,Resources!$A$2:$F$799,2,0)</f>
        <v>#N/A</v>
      </c>
      <c r="AJ16" s="8" t="str">
        <f aca="false">Config!A16</f>
        <v>    MODULE
    {
        name = ModuleResourceConverter
        ConverterName = Liquefy Hydrogen
        StartActionName = Start Liquefy Hydrogen
        StopActionName = Stop Liquefy Hydrogen
        AutoShutdown = false
        GeneratesHeat = true
        UseSpecialistBonus = false
        INPUT_RESOURCE
        {
            ResourceName = Hydrogen
            Ratio = 1
        }
        OUTPUT_RESOURCE
        {
            ResourceName = lqdHydrogen
            Ratio = 0.00253785653674714
            DumpExcess = false
        }
    }</v>
      </c>
    </row>
    <row r="17" customFormat="false" ht="15.1" hidden="false" customHeight="true" outlineLevel="0" collapsed="false">
      <c r="A17" s="7" t="s">
        <v>49</v>
      </c>
      <c r="E17" s="1" t="n">
        <v>1</v>
      </c>
      <c r="F17" s="1" t="n">
        <v>1</v>
      </c>
      <c r="G17" s="2" t="n">
        <f aca="false">VLOOKUP(H17,Resources!$A$2:$F$799,5,0)/I17</f>
        <v>0.0451529563736715</v>
      </c>
      <c r="H17" s="1" t="s">
        <v>33</v>
      </c>
      <c r="I17" s="1" t="n">
        <v>1</v>
      </c>
      <c r="J17" s="2" t="n">
        <f aca="false">VLOOKUP(H17,Resources!$A$2:$F$799,4,0)*I17*G17</f>
        <v>7.69E-007</v>
      </c>
      <c r="K17" s="2" t="n">
        <f aca="false">J17/VLOOKUP(H17,Resources!$A$2:$F$799,2,0)</f>
        <v>1</v>
      </c>
      <c r="N17" s="2" t="e">
        <f aca="false">VLOOKUP(L17,Resources!$A$2:$F$799,4,0)*M17*$G17</f>
        <v>#N/A</v>
      </c>
      <c r="O17" s="2" t="e">
        <f aca="false">N17/VLOOKUP(L17,Resources!$A$2:$F$799,2,0)</f>
        <v>#N/A</v>
      </c>
      <c r="R17" s="2" t="e">
        <f aca="false">VLOOKUP(P17,Resources!$A$2:$F$799,4,0)*Q17*$G17</f>
        <v>#N/A</v>
      </c>
      <c r="S17" s="2" t="e">
        <f aca="false">R17/VLOOKUP(P17,Resources!$A$2:$F$799,2,0)</f>
        <v>#N/A</v>
      </c>
      <c r="T17" s="1" t="s">
        <v>50</v>
      </c>
      <c r="U17" s="1" t="n">
        <v>1</v>
      </c>
      <c r="V17" s="2" t="n">
        <f aca="false">VLOOKUP(T17,Resources!$A$2:$F$799,4,0)*U17*$G17*$F17</f>
        <v>7.68978326580941E-007</v>
      </c>
      <c r="W17" s="2" t="n">
        <f aca="false">V17/VLOOKUP(T17,Resources!$A$2:$F$799,2,0)</f>
        <v>0.00109525470243689</v>
      </c>
      <c r="Z17" s="2" t="e">
        <f aca="false">VLOOKUP(X17,Resources!$A$2:$F$799,4,0)*Y17*$G17*$F17</f>
        <v>#N/A</v>
      </c>
      <c r="AA17" s="2" t="e">
        <f aca="false">Z17/VLOOKUP(X17,Resources!$A$2:$F$799,2,0)</f>
        <v>#N/A</v>
      </c>
      <c r="AD17" s="2" t="e">
        <f aca="false">VLOOKUP(AB17,Resources!$A$2:$F$799,4,0)*AC17*$G17*$F17</f>
        <v>#N/A</v>
      </c>
      <c r="AE17" s="2" t="e">
        <f aca="false">AD17/VLOOKUP(AB17,Resources!$A$2:$F$799,2,0)</f>
        <v>#N/A</v>
      </c>
      <c r="AH17" s="2" t="e">
        <f aca="false">VLOOKUP(AF17,Resources!$A$2:$F$799,4,0)*AG17*$G17*$F17</f>
        <v>#N/A</v>
      </c>
      <c r="AI17" s="2" t="e">
        <f aca="false">AH17/VLOOKUP(AF17,Resources!$A$2:$F$799,2,0)</f>
        <v>#N/A</v>
      </c>
      <c r="AJ17" s="8" t="str">
        <f aca="false">Config!A17</f>
        <v>    MODULE
    {
        name = ModuleResourceConverter
        ConverterName = Liquefy Ammonia
        StartActionName = Start Liquefy Ammonia
        StopActionName = Stop Liquefy Ammonia
        AutoShutdown = false
        GeneratesHeat = true
        UseSpecialistBonus = false
        INPUT_RESOURCE
        {
            ResourceName = Ammonia
            Ratio = 1
        }
        OUTPUT_RESOURCE
        {
            ResourceName = lqdAmmonia
            Ratio = 0.00109525470243689
            DumpExcess = false
        }
    }</v>
      </c>
    </row>
    <row r="18" customFormat="false" ht="15.1" hidden="false" customHeight="true" outlineLevel="0" collapsed="false">
      <c r="A18" s="7" t="s">
        <v>51</v>
      </c>
      <c r="E18" s="1" t="n">
        <v>1</v>
      </c>
      <c r="F18" s="1" t="n">
        <v>1</v>
      </c>
      <c r="G18" s="2" t="n">
        <f aca="false">VLOOKUP(H18,Resources!$A$2:$F$799,5,0)/I18</f>
        <v>0.0447007481296758</v>
      </c>
      <c r="H18" s="1" t="s">
        <v>28</v>
      </c>
      <c r="I18" s="1" t="n">
        <v>1</v>
      </c>
      <c r="J18" s="2" t="n">
        <f aca="false">VLOOKUP(H18,Resources!$A$2:$F$799,4,0)*I18*G18</f>
        <v>7.17E-007</v>
      </c>
      <c r="K18" s="2" t="n">
        <f aca="false">J18/VLOOKUP(H18,Resources!$A$2:$F$799,2,0)</f>
        <v>1</v>
      </c>
      <c r="N18" s="2" t="e">
        <f aca="false">VLOOKUP(L18,Resources!$A$2:$F$799,4,0)*M18*$G18</f>
        <v>#N/A</v>
      </c>
      <c r="O18" s="2" t="e">
        <f aca="false">N18/VLOOKUP(L18,Resources!$A$2:$F$799,2,0)</f>
        <v>#N/A</v>
      </c>
      <c r="R18" s="2" t="e">
        <f aca="false">VLOOKUP(P18,Resources!$A$2:$F$799,4,0)*Q18*$G18</f>
        <v>#N/A</v>
      </c>
      <c r="S18" s="2" t="e">
        <f aca="false">R18/VLOOKUP(P18,Resources!$A$2:$F$799,2,0)</f>
        <v>#N/A</v>
      </c>
      <c r="T18" s="1" t="s">
        <v>52</v>
      </c>
      <c r="U18" s="1" t="n">
        <v>1</v>
      </c>
      <c r="V18" s="2" t="n">
        <f aca="false">VLOOKUP(T18,Resources!$A$2:$F$799,4,0)*U18*$G18*$F18</f>
        <v>7.17109963840399E-007</v>
      </c>
      <c r="W18" s="2" t="n">
        <f aca="false">V18/VLOOKUP(T18,Resources!$A$2:$F$799,2,0)</f>
        <v>0.00168489923601513</v>
      </c>
      <c r="Z18" s="2" t="e">
        <f aca="false">VLOOKUP(X18,Resources!$A$2:$F$799,4,0)*Y18*$G18*$F18</f>
        <v>#N/A</v>
      </c>
      <c r="AA18" s="2" t="e">
        <f aca="false">Z18/VLOOKUP(X18,Resources!$A$2:$F$799,2,0)</f>
        <v>#N/A</v>
      </c>
      <c r="AD18" s="2" t="e">
        <f aca="false">VLOOKUP(AB18,Resources!$A$2:$F$799,4,0)*AC18*$G18*$F18</f>
        <v>#N/A</v>
      </c>
      <c r="AE18" s="2" t="e">
        <f aca="false">AD18/VLOOKUP(AB18,Resources!$A$2:$F$799,2,0)</f>
        <v>#N/A</v>
      </c>
      <c r="AH18" s="2" t="e">
        <f aca="false">VLOOKUP(AF18,Resources!$A$2:$F$799,4,0)*AG18*$G18*$F18</f>
        <v>#N/A</v>
      </c>
      <c r="AI18" s="2" t="e">
        <f aca="false">AH18/VLOOKUP(AF18,Resources!$A$2:$F$799,2,0)</f>
        <v>#N/A</v>
      </c>
      <c r="AJ18" s="8" t="str">
        <f aca="false">Config!A18</f>
        <v>    MODULE
    {
        name = ModuleResourceConverter
        ConverterName = Liquefy Methane
        StartActionName = Start Liquefy Methane
        StopActionName = Stop Liquefy Methane
        AutoShutdown = false
        GeneratesHeat = true
        UseSpecialistBonus = false
        INPUT_RESOURCE
        {
            ResourceName = Methane
            Ratio = 1
        }
        OUTPUT_RESOURCE
        {
            ResourceName = lqdMethane
            Ratio = 0.00168489923601513
            DumpExcess = false
        }
    }</v>
      </c>
    </row>
    <row r="19" customFormat="false" ht="15.1" hidden="false" customHeight="true" outlineLevel="0" collapsed="false">
      <c r="G19" s="2" t="e">
        <f aca="false">VLOOKUP(H19,Resources!$A$2:$F$799,5,0)/I19</f>
        <v>#N/A</v>
      </c>
      <c r="J19" s="2" t="e">
        <f aca="false">VLOOKUP(H19,Resources!$A$2:$F$799,4,0)*I19*G19</f>
        <v>#N/A</v>
      </c>
      <c r="K19" s="2" t="e">
        <f aca="false">J19/VLOOKUP(H19,Resources!$A$2:$F$799,2,0)</f>
        <v>#N/A</v>
      </c>
      <c r="N19" s="2" t="e">
        <f aca="false">VLOOKUP(L19,Resources!$A$2:$F$799,4,0)*M19*$G19</f>
        <v>#N/A</v>
      </c>
      <c r="O19" s="2" t="e">
        <f aca="false">N19/VLOOKUP(L19,Resources!$A$2:$F$799,2,0)</f>
        <v>#N/A</v>
      </c>
      <c r="R19" s="2" t="e">
        <f aca="false">VLOOKUP(P19,Resources!$A$2:$F$799,4,0)*Q19*$G19</f>
        <v>#N/A</v>
      </c>
      <c r="S19" s="2" t="e">
        <f aca="false">R19/VLOOKUP(P19,Resources!$A$2:$F$799,2,0)</f>
        <v>#N/A</v>
      </c>
      <c r="V19" s="2" t="e">
        <f aca="false">VLOOKUP(T19,Resources!$A$2:$F$799,4,0)*U19*$G19*$F19</f>
        <v>#N/A</v>
      </c>
      <c r="W19" s="2" t="e">
        <f aca="false">V19/VLOOKUP(T19,Resources!$A$2:$F$799,2,0)</f>
        <v>#N/A</v>
      </c>
      <c r="Z19" s="2" t="e">
        <f aca="false">VLOOKUP(X19,Resources!$A$2:$F$799,4,0)*Y19*$G19*$F19</f>
        <v>#N/A</v>
      </c>
      <c r="AA19" s="2" t="e">
        <f aca="false">Z19/VLOOKUP(X19,Resources!$A$2:$F$799,2,0)</f>
        <v>#N/A</v>
      </c>
      <c r="AD19" s="2" t="e">
        <f aca="false">VLOOKUP(AB19,Resources!$A$2:$F$799,4,0)*AC19*$G19*$F19</f>
        <v>#N/A</v>
      </c>
      <c r="AE19" s="2" t="e">
        <f aca="false">AD19/VLOOKUP(AB19,Resources!$A$2:$F$799,2,0)</f>
        <v>#N/A</v>
      </c>
      <c r="AH19" s="2" t="e">
        <f aca="false">VLOOKUP(AF19,Resources!$A$2:$F$799,4,0)*AG19*$G19*$F19</f>
        <v>#N/A</v>
      </c>
      <c r="AI19" s="2" t="e">
        <f aca="false">AH19/VLOOKUP(AF19,Resources!$A$2:$F$799,2,0)</f>
        <v>#N/A</v>
      </c>
      <c r="AJ19" s="3" t="str">
        <f aca="false">Config!A19</f>
        <v/>
      </c>
    </row>
    <row r="20" customFormat="false" ht="15.1" hidden="false" customHeight="true" outlineLevel="0" collapsed="false">
      <c r="G20" s="2" t="e">
        <f aca="false">VLOOKUP(H20,Resources!$A$2:$F$799,5,0)/I20</f>
        <v>#N/A</v>
      </c>
      <c r="J20" s="2" t="e">
        <f aca="false">VLOOKUP(H20,Resources!$A$2:$F$799,4,0)*I20*G20</f>
        <v>#N/A</v>
      </c>
      <c r="K20" s="2" t="e">
        <f aca="false">J20/VLOOKUP(H20,Resources!$A$2:$F$799,2,0)</f>
        <v>#N/A</v>
      </c>
      <c r="N20" s="2" t="e">
        <f aca="false">VLOOKUP(L20,Resources!$A$2:$F$799,4,0)*M20*$G20</f>
        <v>#N/A</v>
      </c>
      <c r="O20" s="2" t="e">
        <f aca="false">N20/VLOOKUP(L20,Resources!$A$2:$F$799,2,0)</f>
        <v>#N/A</v>
      </c>
      <c r="R20" s="2" t="e">
        <f aca="false">VLOOKUP(P20,Resources!$A$2:$F$799,4,0)*Q20*$G20</f>
        <v>#N/A</v>
      </c>
      <c r="S20" s="2" t="e">
        <f aca="false">R20/VLOOKUP(P20,Resources!$A$2:$F$799,2,0)</f>
        <v>#N/A</v>
      </c>
      <c r="V20" s="2" t="e">
        <f aca="false">VLOOKUP(T20,Resources!$A$2:$F$799,4,0)*U20*$G20*$F20</f>
        <v>#N/A</v>
      </c>
      <c r="W20" s="2" t="e">
        <f aca="false">V20/VLOOKUP(T20,Resources!$A$2:$F$799,2,0)</f>
        <v>#N/A</v>
      </c>
      <c r="Z20" s="2" t="e">
        <f aca="false">VLOOKUP(X20,Resources!$A$2:$F$799,4,0)*Y20*$G20*$F20</f>
        <v>#N/A</v>
      </c>
      <c r="AA20" s="2" t="e">
        <f aca="false">Z20/VLOOKUP(X20,Resources!$A$2:$F$799,2,0)</f>
        <v>#N/A</v>
      </c>
      <c r="AD20" s="2" t="e">
        <f aca="false">VLOOKUP(AB20,Resources!$A$2:$F$799,4,0)*AC20*$G20*$F20</f>
        <v>#N/A</v>
      </c>
      <c r="AE20" s="2" t="e">
        <f aca="false">AD20/VLOOKUP(AB20,Resources!$A$2:$F$799,2,0)</f>
        <v>#N/A</v>
      </c>
      <c r="AH20" s="2" t="e">
        <f aca="false">VLOOKUP(AF20,Resources!$A$2:$F$799,4,0)*AG20*$G20*$F20</f>
        <v>#N/A</v>
      </c>
      <c r="AI20" s="2" t="e">
        <f aca="false">AH20/VLOOKUP(AF20,Resources!$A$2:$F$799,2,0)</f>
        <v>#N/A</v>
      </c>
      <c r="AJ20" s="3" t="str">
        <f aca="false">Config!A20</f>
        <v/>
      </c>
    </row>
    <row r="21" customFormat="false" ht="15.1" hidden="false" customHeight="true" outlineLevel="0" collapsed="false">
      <c r="G21" s="2" t="e">
        <f aca="false">VLOOKUP(H21,Resources!$A$2:$F$799,5,0)/I21</f>
        <v>#N/A</v>
      </c>
      <c r="J21" s="2" t="e">
        <f aca="false">VLOOKUP(H21,Resources!$A$2:$F$799,4,0)*I21*G21</f>
        <v>#N/A</v>
      </c>
      <c r="K21" s="2" t="e">
        <f aca="false">J21/VLOOKUP(H21,Resources!$A$2:$F$799,2,0)</f>
        <v>#N/A</v>
      </c>
      <c r="N21" s="2" t="e">
        <f aca="false">VLOOKUP(L21,Resources!$A$2:$F$799,4,0)*M21*$G21</f>
        <v>#N/A</v>
      </c>
      <c r="O21" s="2" t="e">
        <f aca="false">N21/VLOOKUP(L21,Resources!$A$2:$F$799,2,0)</f>
        <v>#N/A</v>
      </c>
      <c r="R21" s="2" t="e">
        <f aca="false">VLOOKUP(P21,Resources!$A$2:$F$799,4,0)*Q21*$G21</f>
        <v>#N/A</v>
      </c>
      <c r="S21" s="2" t="e">
        <f aca="false">R21/VLOOKUP(P21,Resources!$A$2:$F$799,2,0)</f>
        <v>#N/A</v>
      </c>
      <c r="V21" s="2" t="e">
        <f aca="false">VLOOKUP(T21,Resources!$A$2:$F$799,4,0)*U21*$G21*$F21</f>
        <v>#N/A</v>
      </c>
      <c r="W21" s="2" t="e">
        <f aca="false">V21/VLOOKUP(T21,Resources!$A$2:$F$799,2,0)</f>
        <v>#N/A</v>
      </c>
      <c r="Z21" s="2" t="e">
        <f aca="false">VLOOKUP(X21,Resources!$A$2:$F$799,4,0)*Y21*$G21*$F21</f>
        <v>#N/A</v>
      </c>
      <c r="AA21" s="2" t="e">
        <f aca="false">Z21/VLOOKUP(X21,Resources!$A$2:$F$799,2,0)</f>
        <v>#N/A</v>
      </c>
      <c r="AD21" s="2" t="e">
        <f aca="false">VLOOKUP(AB21,Resources!$A$2:$F$799,4,0)*AC21*$G21*$F21</f>
        <v>#N/A</v>
      </c>
      <c r="AE21" s="2" t="e">
        <f aca="false">AD21/VLOOKUP(AB21,Resources!$A$2:$F$799,2,0)</f>
        <v>#N/A</v>
      </c>
      <c r="AH21" s="2" t="e">
        <f aca="false">VLOOKUP(AF21,Resources!$A$2:$F$799,4,0)*AG21*$G21*$F21</f>
        <v>#N/A</v>
      </c>
      <c r="AI21" s="2" t="e">
        <f aca="false">AH21/VLOOKUP(AF21,Resources!$A$2:$F$799,2,0)</f>
        <v>#N/A</v>
      </c>
      <c r="AJ21" s="3" t="str">
        <f aca="false">Config!A21</f>
        <v/>
      </c>
    </row>
    <row r="22" customFormat="false" ht="15.1" hidden="false" customHeight="true" outlineLevel="0" collapsed="false">
      <c r="G22" s="2" t="e">
        <f aca="false">VLOOKUP(H22,Resources!$A$2:$F$799,5,0)/I22</f>
        <v>#N/A</v>
      </c>
      <c r="J22" s="2" t="e">
        <f aca="false">VLOOKUP(H22,Resources!$A$2:$F$799,4,0)*I22*G22</f>
        <v>#N/A</v>
      </c>
      <c r="K22" s="2" t="e">
        <f aca="false">J22/VLOOKUP(H22,Resources!$A$2:$F$799,2,0)</f>
        <v>#N/A</v>
      </c>
      <c r="N22" s="2" t="e">
        <f aca="false">VLOOKUP(L22,Resources!$A$2:$F$799,4,0)*M22*$G22</f>
        <v>#N/A</v>
      </c>
      <c r="O22" s="2" t="e">
        <f aca="false">N22/VLOOKUP(L22,Resources!$A$2:$F$799,2,0)</f>
        <v>#N/A</v>
      </c>
      <c r="R22" s="2" t="e">
        <f aca="false">VLOOKUP(P22,Resources!$A$2:$F$799,4,0)*Q22*$G22</f>
        <v>#N/A</v>
      </c>
      <c r="S22" s="2" t="e">
        <f aca="false">R22/VLOOKUP(P22,Resources!$A$2:$F$799,2,0)</f>
        <v>#N/A</v>
      </c>
      <c r="V22" s="2" t="e">
        <f aca="false">VLOOKUP(T22,Resources!$A$2:$F$799,4,0)*U22*$G22*$F22</f>
        <v>#N/A</v>
      </c>
      <c r="W22" s="2" t="e">
        <f aca="false">V22/VLOOKUP(T22,Resources!$A$2:$F$799,2,0)</f>
        <v>#N/A</v>
      </c>
      <c r="Z22" s="2" t="e">
        <f aca="false">VLOOKUP(X22,Resources!$A$2:$F$799,4,0)*Y22*$G22*$F22</f>
        <v>#N/A</v>
      </c>
      <c r="AA22" s="2" t="e">
        <f aca="false">Z22/VLOOKUP(X22,Resources!$A$2:$F$799,2,0)</f>
        <v>#N/A</v>
      </c>
      <c r="AD22" s="2" t="e">
        <f aca="false">VLOOKUP(AB22,Resources!$A$2:$F$799,4,0)*AC22*$G22*$F22</f>
        <v>#N/A</v>
      </c>
      <c r="AE22" s="2" t="e">
        <f aca="false">AD22/VLOOKUP(AB22,Resources!$A$2:$F$799,2,0)</f>
        <v>#N/A</v>
      </c>
      <c r="AH22" s="2" t="e">
        <f aca="false">VLOOKUP(AF22,Resources!$A$2:$F$799,4,0)*AG22*$G22*$F22</f>
        <v>#N/A</v>
      </c>
      <c r="AI22" s="2" t="e">
        <f aca="false">AH22/VLOOKUP(AF22,Resources!$A$2:$F$799,2,0)</f>
        <v>#N/A</v>
      </c>
      <c r="AJ22" s="3" t="str">
        <f aca="false">Config!A22</f>
        <v/>
      </c>
    </row>
    <row r="23" customFormat="false" ht="15.1" hidden="false" customHeight="true" outlineLevel="0" collapsed="false">
      <c r="G23" s="2" t="e">
        <f aca="false">VLOOKUP(H23,Resources!$A$2:$F$799,5,0)/I23</f>
        <v>#N/A</v>
      </c>
      <c r="J23" s="2" t="e">
        <f aca="false">VLOOKUP(H23,Resources!$A$2:$F$799,4,0)*I23*G23</f>
        <v>#N/A</v>
      </c>
      <c r="K23" s="2" t="e">
        <f aca="false">J23/VLOOKUP(H23,Resources!$A$2:$F$799,2,0)</f>
        <v>#N/A</v>
      </c>
      <c r="N23" s="2" t="e">
        <f aca="false">VLOOKUP(L23,Resources!$A$2:$F$799,4,0)*M23*$G23</f>
        <v>#N/A</v>
      </c>
      <c r="O23" s="2" t="e">
        <f aca="false">N23/VLOOKUP(L23,Resources!$A$2:$F$799,2,0)</f>
        <v>#N/A</v>
      </c>
      <c r="R23" s="2" t="e">
        <f aca="false">VLOOKUP(P23,Resources!$A$2:$F$799,4,0)*Q23*$G23</f>
        <v>#N/A</v>
      </c>
      <c r="S23" s="2" t="e">
        <f aca="false">R23/VLOOKUP(P23,Resources!$A$2:$F$799,2,0)</f>
        <v>#N/A</v>
      </c>
      <c r="V23" s="2" t="e">
        <f aca="false">VLOOKUP(T23,Resources!$A$2:$F$799,4,0)*U23*$G23*$F23</f>
        <v>#N/A</v>
      </c>
      <c r="W23" s="2" t="e">
        <f aca="false">V23/VLOOKUP(T23,Resources!$A$2:$F$799,2,0)</f>
        <v>#N/A</v>
      </c>
      <c r="Z23" s="2" t="e">
        <f aca="false">VLOOKUP(X23,Resources!$A$2:$F$799,4,0)*Y23*$G23*$F23</f>
        <v>#N/A</v>
      </c>
      <c r="AA23" s="2" t="e">
        <f aca="false">Z23/VLOOKUP(X23,Resources!$A$2:$F$799,2,0)</f>
        <v>#N/A</v>
      </c>
      <c r="AD23" s="2" t="e">
        <f aca="false">VLOOKUP(AB23,Resources!$A$2:$F$799,4,0)*AC23*$G23*$F23</f>
        <v>#N/A</v>
      </c>
      <c r="AE23" s="2" t="e">
        <f aca="false">AD23/VLOOKUP(AB23,Resources!$A$2:$F$799,2,0)</f>
        <v>#N/A</v>
      </c>
      <c r="AH23" s="2" t="e">
        <f aca="false">VLOOKUP(AF23,Resources!$A$2:$F$799,4,0)*AG23*$G23*$F23</f>
        <v>#N/A</v>
      </c>
      <c r="AI23" s="2" t="e">
        <f aca="false">AH23/VLOOKUP(AF23,Resources!$A$2:$F$799,2,0)</f>
        <v>#N/A</v>
      </c>
      <c r="AJ23" s="3" t="str">
        <f aca="false">Config!A23</f>
        <v/>
      </c>
    </row>
    <row r="24" customFormat="false" ht="15.1" hidden="false" customHeight="true" outlineLevel="0" collapsed="false">
      <c r="G24" s="2" t="e">
        <f aca="false">VLOOKUP(H24,Resources!$A$2:$F$799,5,0)/I24</f>
        <v>#N/A</v>
      </c>
      <c r="J24" s="2" t="e">
        <f aca="false">VLOOKUP(H24,Resources!$A$2:$F$799,4,0)*I24*G24</f>
        <v>#N/A</v>
      </c>
      <c r="K24" s="2" t="e">
        <f aca="false">J24/VLOOKUP(H24,Resources!$A$2:$F$799,2,0)</f>
        <v>#N/A</v>
      </c>
      <c r="N24" s="2" t="e">
        <f aca="false">VLOOKUP(L24,Resources!$A$2:$F$799,4,0)*M24*$G24</f>
        <v>#N/A</v>
      </c>
      <c r="O24" s="2" t="e">
        <f aca="false">N24/VLOOKUP(L24,Resources!$A$2:$F$799,2,0)</f>
        <v>#N/A</v>
      </c>
      <c r="R24" s="2" t="e">
        <f aca="false">VLOOKUP(P24,Resources!$A$2:$F$799,4,0)*Q24*$G24</f>
        <v>#N/A</v>
      </c>
      <c r="S24" s="2" t="e">
        <f aca="false">R24/VLOOKUP(P24,Resources!$A$2:$F$799,2,0)</f>
        <v>#N/A</v>
      </c>
      <c r="V24" s="2" t="e">
        <f aca="false">VLOOKUP(T24,Resources!$A$2:$F$799,4,0)*U24*$G24*$F24</f>
        <v>#N/A</v>
      </c>
      <c r="W24" s="2" t="e">
        <f aca="false">V24/VLOOKUP(T24,Resources!$A$2:$F$799,2,0)</f>
        <v>#N/A</v>
      </c>
      <c r="Z24" s="2" t="e">
        <f aca="false">VLOOKUP(X24,Resources!$A$2:$F$799,4,0)*Y24*$G24*$F24</f>
        <v>#N/A</v>
      </c>
      <c r="AA24" s="2" t="e">
        <f aca="false">Z24/VLOOKUP(X24,Resources!$A$2:$F$799,2,0)</f>
        <v>#N/A</v>
      </c>
      <c r="AD24" s="2" t="e">
        <f aca="false">VLOOKUP(AB24,Resources!$A$2:$F$799,4,0)*AC24*$G24*$F24</f>
        <v>#N/A</v>
      </c>
      <c r="AE24" s="2" t="e">
        <f aca="false">AD24/VLOOKUP(AB24,Resources!$A$2:$F$799,2,0)</f>
        <v>#N/A</v>
      </c>
      <c r="AH24" s="2" t="e">
        <f aca="false">VLOOKUP(AF24,Resources!$A$2:$F$799,4,0)*AG24*$G24*$F24</f>
        <v>#N/A</v>
      </c>
      <c r="AI24" s="2" t="e">
        <f aca="false">AH24/VLOOKUP(AF24,Resources!$A$2:$F$799,2,0)</f>
        <v>#N/A</v>
      </c>
      <c r="AJ24" s="3" t="str">
        <f aca="false">Config!A24</f>
        <v/>
      </c>
    </row>
    <row r="25" customFormat="false" ht="15.1" hidden="false" customHeight="true" outlineLevel="0" collapsed="false">
      <c r="G25" s="2" t="e">
        <f aca="false">VLOOKUP(H25,Resources!$A$2:$F$799,5,0)/I25</f>
        <v>#N/A</v>
      </c>
      <c r="J25" s="2" t="e">
        <f aca="false">VLOOKUP(H25,Resources!$A$2:$F$799,4,0)*I25*G25</f>
        <v>#N/A</v>
      </c>
      <c r="K25" s="2" t="e">
        <f aca="false">J25/VLOOKUP(H25,Resources!$A$2:$F$799,2,0)</f>
        <v>#N/A</v>
      </c>
      <c r="N25" s="2" t="e">
        <f aca="false">VLOOKUP(L25,Resources!$A$2:$F$799,4,0)*M25*$G25</f>
        <v>#N/A</v>
      </c>
      <c r="O25" s="2" t="e">
        <f aca="false">N25/VLOOKUP(L25,Resources!$A$2:$F$799,2,0)</f>
        <v>#N/A</v>
      </c>
      <c r="R25" s="2" t="e">
        <f aca="false">VLOOKUP(P25,Resources!$A$2:$F$799,4,0)*Q25*$G25</f>
        <v>#N/A</v>
      </c>
      <c r="S25" s="2" t="e">
        <f aca="false">R25/VLOOKUP(P25,Resources!$A$2:$F$799,2,0)</f>
        <v>#N/A</v>
      </c>
      <c r="V25" s="2" t="e">
        <f aca="false">VLOOKUP(T25,Resources!$A$2:$F$799,4,0)*U25*$G25*$F25</f>
        <v>#N/A</v>
      </c>
      <c r="W25" s="2" t="e">
        <f aca="false">V25/VLOOKUP(T25,Resources!$A$2:$F$799,2,0)</f>
        <v>#N/A</v>
      </c>
      <c r="Z25" s="2" t="e">
        <f aca="false">VLOOKUP(X25,Resources!$A$2:$F$799,4,0)*Y25*$G25*$F25</f>
        <v>#N/A</v>
      </c>
      <c r="AA25" s="2" t="e">
        <f aca="false">Z25/VLOOKUP(X25,Resources!$A$2:$F$799,2,0)</f>
        <v>#N/A</v>
      </c>
      <c r="AD25" s="2" t="e">
        <f aca="false">VLOOKUP(AB25,Resources!$A$2:$F$799,4,0)*AC25*$G25*$F25</f>
        <v>#N/A</v>
      </c>
      <c r="AE25" s="2" t="e">
        <f aca="false">AD25/VLOOKUP(AB25,Resources!$A$2:$F$799,2,0)</f>
        <v>#N/A</v>
      </c>
      <c r="AH25" s="2" t="e">
        <f aca="false">VLOOKUP(AF25,Resources!$A$2:$F$799,4,0)*AG25*$G25*$F25</f>
        <v>#N/A</v>
      </c>
      <c r="AI25" s="2" t="e">
        <f aca="false">AH25/VLOOKUP(AF25,Resources!$A$2:$F$799,2,0)</f>
        <v>#N/A</v>
      </c>
      <c r="AJ25" s="3" t="str">
        <f aca="false">Config!A25</f>
        <v/>
      </c>
    </row>
    <row r="26" customFormat="false" ht="15.1" hidden="false" customHeight="true" outlineLevel="0" collapsed="false">
      <c r="G26" s="2" t="e">
        <f aca="false">VLOOKUP(H26,Resources!$A$2:$F$799,5,0)/I26</f>
        <v>#N/A</v>
      </c>
      <c r="J26" s="2" t="e">
        <f aca="false">VLOOKUP(H26,Resources!$A$2:$F$799,4,0)*I26*G26</f>
        <v>#N/A</v>
      </c>
      <c r="K26" s="2" t="e">
        <f aca="false">J26/VLOOKUP(H26,Resources!$A$2:$F$799,2,0)</f>
        <v>#N/A</v>
      </c>
      <c r="N26" s="2" t="e">
        <f aca="false">VLOOKUP(L26,Resources!$A$2:$F$799,4,0)*M26*$G26</f>
        <v>#N/A</v>
      </c>
      <c r="O26" s="2" t="e">
        <f aca="false">N26/VLOOKUP(L26,Resources!$A$2:$F$799,2,0)</f>
        <v>#N/A</v>
      </c>
      <c r="R26" s="2" t="e">
        <f aca="false">VLOOKUP(P26,Resources!$A$2:$F$799,4,0)*Q26*$G26</f>
        <v>#N/A</v>
      </c>
      <c r="S26" s="2" t="e">
        <f aca="false">R26/VLOOKUP(P26,Resources!$A$2:$F$799,2,0)</f>
        <v>#N/A</v>
      </c>
      <c r="V26" s="2" t="e">
        <f aca="false">VLOOKUP(T26,Resources!$A$2:$F$799,4,0)*U26*$G26*$F26</f>
        <v>#N/A</v>
      </c>
      <c r="W26" s="2" t="e">
        <f aca="false">V26/VLOOKUP(T26,Resources!$A$2:$F$799,2,0)</f>
        <v>#N/A</v>
      </c>
      <c r="Z26" s="2" t="e">
        <f aca="false">VLOOKUP(X26,Resources!$A$2:$F$799,4,0)*Y26*$G26*$F26</f>
        <v>#N/A</v>
      </c>
      <c r="AA26" s="2" t="e">
        <f aca="false">Z26/VLOOKUP(X26,Resources!$A$2:$F$799,2,0)</f>
        <v>#N/A</v>
      </c>
      <c r="AD26" s="2" t="e">
        <f aca="false">VLOOKUP(AB26,Resources!$A$2:$F$799,4,0)*AC26*$G26*$F26</f>
        <v>#N/A</v>
      </c>
      <c r="AE26" s="2" t="e">
        <f aca="false">AD26/VLOOKUP(AB26,Resources!$A$2:$F$799,2,0)</f>
        <v>#N/A</v>
      </c>
      <c r="AH26" s="2" t="e">
        <f aca="false">VLOOKUP(AF26,Resources!$A$2:$F$799,4,0)*AG26*$G26*$F26</f>
        <v>#N/A</v>
      </c>
      <c r="AI26" s="2" t="e">
        <f aca="false">AH26/VLOOKUP(AF26,Resources!$A$2:$F$799,2,0)</f>
        <v>#N/A</v>
      </c>
      <c r="AJ26" s="3" t="str">
        <f aca="false">Config!A26</f>
        <v/>
      </c>
    </row>
    <row r="27" customFormat="false" ht="15.1" hidden="false" customHeight="true" outlineLevel="0" collapsed="false">
      <c r="G27" s="2" t="e">
        <f aca="false">VLOOKUP(H27,Resources!$A$2:$F$799,5,0)/I27</f>
        <v>#N/A</v>
      </c>
      <c r="J27" s="2" t="e">
        <f aca="false">VLOOKUP(H27,Resources!$A$2:$F$799,4,0)*I27*G27</f>
        <v>#N/A</v>
      </c>
      <c r="K27" s="2" t="e">
        <f aca="false">J27/VLOOKUP(H27,Resources!$A$2:$F$799,2,0)</f>
        <v>#N/A</v>
      </c>
      <c r="N27" s="2" t="e">
        <f aca="false">VLOOKUP(L27,Resources!$A$2:$F$799,4,0)*M27*$G27</f>
        <v>#N/A</v>
      </c>
      <c r="O27" s="2" t="e">
        <f aca="false">N27/VLOOKUP(L27,Resources!$A$2:$F$799,2,0)</f>
        <v>#N/A</v>
      </c>
      <c r="R27" s="2" t="e">
        <f aca="false">VLOOKUP(P27,Resources!$A$2:$F$799,4,0)*Q27*$G27</f>
        <v>#N/A</v>
      </c>
      <c r="S27" s="2" t="e">
        <f aca="false">R27/VLOOKUP(P27,Resources!$A$2:$F$799,2,0)</f>
        <v>#N/A</v>
      </c>
      <c r="V27" s="2" t="e">
        <f aca="false">VLOOKUP(T27,Resources!$A$2:$F$799,4,0)*U27*$G27*$F27</f>
        <v>#N/A</v>
      </c>
      <c r="W27" s="2" t="e">
        <f aca="false">V27/VLOOKUP(T27,Resources!$A$2:$F$799,2,0)</f>
        <v>#N/A</v>
      </c>
      <c r="Z27" s="2" t="e">
        <f aca="false">VLOOKUP(X27,Resources!$A$2:$F$799,4,0)*Y27*$G27*$F27</f>
        <v>#N/A</v>
      </c>
      <c r="AA27" s="2" t="e">
        <f aca="false">Z27/VLOOKUP(X27,Resources!$A$2:$F$799,2,0)</f>
        <v>#N/A</v>
      </c>
      <c r="AD27" s="2" t="e">
        <f aca="false">VLOOKUP(AB27,Resources!$A$2:$F$799,4,0)*AC27*$G27*$F27</f>
        <v>#N/A</v>
      </c>
      <c r="AE27" s="2" t="e">
        <f aca="false">AD27/VLOOKUP(AB27,Resources!$A$2:$F$799,2,0)</f>
        <v>#N/A</v>
      </c>
      <c r="AH27" s="2" t="e">
        <f aca="false">VLOOKUP(AF27,Resources!$A$2:$F$799,4,0)*AG27*$G27*$F27</f>
        <v>#N/A</v>
      </c>
      <c r="AI27" s="2" t="e">
        <f aca="false">AH27/VLOOKUP(AF27,Resources!$A$2:$F$799,2,0)</f>
        <v>#N/A</v>
      </c>
      <c r="AJ27" s="3" t="str">
        <f aca="false">Config!A27</f>
        <v/>
      </c>
    </row>
    <row r="28" customFormat="false" ht="15.1" hidden="false" customHeight="true" outlineLevel="0" collapsed="false">
      <c r="G28" s="2" t="e">
        <f aca="false">VLOOKUP(H28,Resources!$A$2:$F$799,5,0)/I28</f>
        <v>#N/A</v>
      </c>
      <c r="J28" s="2" t="e">
        <f aca="false">VLOOKUP(H28,Resources!$A$2:$F$799,4,0)*I28*G28</f>
        <v>#N/A</v>
      </c>
      <c r="K28" s="2" t="e">
        <f aca="false">J28/VLOOKUP(H28,Resources!$A$2:$F$799,2,0)</f>
        <v>#N/A</v>
      </c>
      <c r="N28" s="2" t="e">
        <f aca="false">VLOOKUP(L28,Resources!$A$2:$F$799,4,0)*M28*$G28</f>
        <v>#N/A</v>
      </c>
      <c r="O28" s="2" t="e">
        <f aca="false">N28/VLOOKUP(L28,Resources!$A$2:$F$799,2,0)</f>
        <v>#N/A</v>
      </c>
      <c r="R28" s="2" t="e">
        <f aca="false">VLOOKUP(P28,Resources!$A$2:$F$799,4,0)*Q28*$G28</f>
        <v>#N/A</v>
      </c>
      <c r="S28" s="2" t="e">
        <f aca="false">R28/VLOOKUP(P28,Resources!$A$2:$F$799,2,0)</f>
        <v>#N/A</v>
      </c>
      <c r="V28" s="2" t="e">
        <f aca="false">VLOOKUP(T28,Resources!$A$2:$F$799,4,0)*U28*$G28*$F28</f>
        <v>#N/A</v>
      </c>
      <c r="W28" s="2" t="e">
        <f aca="false">V28/VLOOKUP(T28,Resources!$A$2:$F$799,2,0)</f>
        <v>#N/A</v>
      </c>
      <c r="Z28" s="2" t="e">
        <f aca="false">VLOOKUP(X28,Resources!$A$2:$F$799,4,0)*Y28*$G28*$F28</f>
        <v>#N/A</v>
      </c>
      <c r="AA28" s="2" t="e">
        <f aca="false">Z28/VLOOKUP(X28,Resources!$A$2:$F$799,2,0)</f>
        <v>#N/A</v>
      </c>
      <c r="AD28" s="2" t="e">
        <f aca="false">VLOOKUP(AB28,Resources!$A$2:$F$799,4,0)*AC28*$G28*$F28</f>
        <v>#N/A</v>
      </c>
      <c r="AE28" s="2" t="e">
        <f aca="false">AD28/VLOOKUP(AB28,Resources!$A$2:$F$799,2,0)</f>
        <v>#N/A</v>
      </c>
      <c r="AH28" s="2" t="e">
        <f aca="false">VLOOKUP(AF28,Resources!$A$2:$F$799,4,0)*AG28*$G28*$F28</f>
        <v>#N/A</v>
      </c>
      <c r="AI28" s="2" t="e">
        <f aca="false">AH28/VLOOKUP(AF28,Resources!$A$2:$F$799,2,0)</f>
        <v>#N/A</v>
      </c>
      <c r="AJ28" s="3" t="str">
        <f aca="false">Config!A28</f>
        <v/>
      </c>
    </row>
    <row r="29" customFormat="false" ht="15.1" hidden="false" customHeight="true" outlineLevel="0" collapsed="false">
      <c r="G29" s="2" t="e">
        <f aca="false">VLOOKUP(H29,Resources!$A$2:$F$799,5,0)/I29</f>
        <v>#N/A</v>
      </c>
      <c r="J29" s="2" t="e">
        <f aca="false">VLOOKUP(H29,Resources!$A$2:$F$799,4,0)*I29*G29</f>
        <v>#N/A</v>
      </c>
      <c r="K29" s="2" t="e">
        <f aca="false">J29/VLOOKUP(H29,Resources!$A$2:$F$799,2,0)</f>
        <v>#N/A</v>
      </c>
      <c r="N29" s="2" t="e">
        <f aca="false">VLOOKUP(L29,Resources!$A$2:$F$799,4,0)*M29*$G29</f>
        <v>#N/A</v>
      </c>
      <c r="O29" s="2" t="e">
        <f aca="false">N29/VLOOKUP(L29,Resources!$A$2:$F$799,2,0)</f>
        <v>#N/A</v>
      </c>
      <c r="R29" s="2" t="e">
        <f aca="false">VLOOKUP(P29,Resources!$A$2:$F$799,4,0)*Q29*$G29</f>
        <v>#N/A</v>
      </c>
      <c r="S29" s="2" t="e">
        <f aca="false">R29/VLOOKUP(P29,Resources!$A$2:$F$799,2,0)</f>
        <v>#N/A</v>
      </c>
      <c r="V29" s="2" t="e">
        <f aca="false">VLOOKUP(T29,Resources!$A$2:$F$799,4,0)*U29*$G29*$F29</f>
        <v>#N/A</v>
      </c>
      <c r="W29" s="2" t="e">
        <f aca="false">V29/VLOOKUP(T29,Resources!$A$2:$F$799,2,0)</f>
        <v>#N/A</v>
      </c>
      <c r="Z29" s="2" t="e">
        <f aca="false">VLOOKUP(X29,Resources!$A$2:$F$799,4,0)*Y29*$G29*$F29</f>
        <v>#N/A</v>
      </c>
      <c r="AA29" s="2" t="e">
        <f aca="false">Z29/VLOOKUP(X29,Resources!$A$2:$F$799,2,0)</f>
        <v>#N/A</v>
      </c>
      <c r="AD29" s="2" t="e">
        <f aca="false">VLOOKUP(AB29,Resources!$A$2:$F$799,4,0)*AC29*$G29*$F29</f>
        <v>#N/A</v>
      </c>
      <c r="AE29" s="2" t="e">
        <f aca="false">AD29/VLOOKUP(AB29,Resources!$A$2:$F$799,2,0)</f>
        <v>#N/A</v>
      </c>
      <c r="AH29" s="2" t="e">
        <f aca="false">VLOOKUP(AF29,Resources!$A$2:$F$799,4,0)*AG29*$G29*$F29</f>
        <v>#N/A</v>
      </c>
      <c r="AI29" s="2" t="e">
        <f aca="false">AH29/VLOOKUP(AF29,Resources!$A$2:$F$799,2,0)</f>
        <v>#N/A</v>
      </c>
      <c r="AJ29" s="3" t="str">
        <f aca="false">Config!A29</f>
        <v/>
      </c>
    </row>
    <row r="30" customFormat="false" ht="15.1" hidden="false" customHeight="true" outlineLevel="0" collapsed="false">
      <c r="G30" s="2" t="e">
        <f aca="false">VLOOKUP(H30,Resources!$A$2:$F$799,5,0)/I30</f>
        <v>#N/A</v>
      </c>
      <c r="J30" s="2" t="e">
        <f aca="false">VLOOKUP(H30,Resources!$A$2:$F$799,4,0)*I30*G30</f>
        <v>#N/A</v>
      </c>
      <c r="K30" s="2" t="e">
        <f aca="false">J30/VLOOKUP(H30,Resources!$A$2:$F$799,2,0)</f>
        <v>#N/A</v>
      </c>
      <c r="N30" s="2" t="e">
        <f aca="false">VLOOKUP(L30,Resources!$A$2:$F$799,4,0)*M30*$G30</f>
        <v>#N/A</v>
      </c>
      <c r="O30" s="2" t="e">
        <f aca="false">N30/VLOOKUP(L30,Resources!$A$2:$F$799,2,0)</f>
        <v>#N/A</v>
      </c>
      <c r="R30" s="2" t="e">
        <f aca="false">VLOOKUP(P30,Resources!$A$2:$F$799,4,0)*Q30*$G30</f>
        <v>#N/A</v>
      </c>
      <c r="S30" s="2" t="e">
        <f aca="false">R30/VLOOKUP(P30,Resources!$A$2:$F$799,2,0)</f>
        <v>#N/A</v>
      </c>
      <c r="V30" s="2" t="e">
        <f aca="false">VLOOKUP(T30,Resources!$A$2:$F$799,4,0)*U30*$G30*$F30</f>
        <v>#N/A</v>
      </c>
      <c r="W30" s="2" t="e">
        <f aca="false">V30/VLOOKUP(T30,Resources!$A$2:$F$799,2,0)</f>
        <v>#N/A</v>
      </c>
      <c r="Z30" s="2" t="e">
        <f aca="false">VLOOKUP(X30,Resources!$A$2:$F$799,4,0)*Y30*$G30*$F30</f>
        <v>#N/A</v>
      </c>
      <c r="AA30" s="2" t="e">
        <f aca="false">Z30/VLOOKUP(X30,Resources!$A$2:$F$799,2,0)</f>
        <v>#N/A</v>
      </c>
      <c r="AD30" s="2" t="e">
        <f aca="false">VLOOKUP(AB30,Resources!$A$2:$F$799,4,0)*AC30*$G30*$F30</f>
        <v>#N/A</v>
      </c>
      <c r="AE30" s="2" t="e">
        <f aca="false">AD30/VLOOKUP(AB30,Resources!$A$2:$F$799,2,0)</f>
        <v>#N/A</v>
      </c>
      <c r="AH30" s="2" t="e">
        <f aca="false">VLOOKUP(AF30,Resources!$A$2:$F$799,4,0)*AG30*$G30*$F30</f>
        <v>#N/A</v>
      </c>
      <c r="AI30" s="2" t="e">
        <f aca="false">AH30/VLOOKUP(AF30,Resources!$A$2:$F$799,2,0)</f>
        <v>#N/A</v>
      </c>
      <c r="AJ30" s="3" t="str">
        <f aca="false">Config!A30</f>
        <v/>
      </c>
    </row>
    <row r="31" customFormat="false" ht="15.1" hidden="false" customHeight="true" outlineLevel="0" collapsed="false">
      <c r="G31" s="2" t="e">
        <f aca="false">VLOOKUP(H31,Resources!$A$2:$F$799,5,0)/I31</f>
        <v>#N/A</v>
      </c>
      <c r="J31" s="2" t="e">
        <f aca="false">VLOOKUP(H31,Resources!$A$2:$F$799,4,0)*I31*G31</f>
        <v>#N/A</v>
      </c>
      <c r="K31" s="2" t="e">
        <f aca="false">J31/VLOOKUP(H31,Resources!$A$2:$F$799,2,0)</f>
        <v>#N/A</v>
      </c>
      <c r="N31" s="2" t="e">
        <f aca="false">VLOOKUP(L31,Resources!$A$2:$F$799,4,0)*M31*$G31</f>
        <v>#N/A</v>
      </c>
      <c r="O31" s="2" t="e">
        <f aca="false">N31/VLOOKUP(L31,Resources!$A$2:$F$799,2,0)</f>
        <v>#N/A</v>
      </c>
      <c r="R31" s="2" t="e">
        <f aca="false">VLOOKUP(P31,Resources!$A$2:$F$799,4,0)*Q31*$G31</f>
        <v>#N/A</v>
      </c>
      <c r="S31" s="2" t="e">
        <f aca="false">R31/VLOOKUP(P31,Resources!$A$2:$F$799,2,0)</f>
        <v>#N/A</v>
      </c>
      <c r="V31" s="2" t="e">
        <f aca="false">VLOOKUP(T31,Resources!$A$2:$F$799,4,0)*U31*$G31*$F31</f>
        <v>#N/A</v>
      </c>
      <c r="W31" s="2" t="e">
        <f aca="false">V31/VLOOKUP(T31,Resources!$A$2:$F$799,2,0)</f>
        <v>#N/A</v>
      </c>
      <c r="Z31" s="2" t="e">
        <f aca="false">VLOOKUP(X31,Resources!$A$2:$F$799,4,0)*Y31*$G31*$F31</f>
        <v>#N/A</v>
      </c>
      <c r="AA31" s="2" t="e">
        <f aca="false">Z31/VLOOKUP(X31,Resources!$A$2:$F$799,2,0)</f>
        <v>#N/A</v>
      </c>
      <c r="AD31" s="2" t="e">
        <f aca="false">VLOOKUP(AB31,Resources!$A$2:$F$799,4,0)*AC31*$G31*$F31</f>
        <v>#N/A</v>
      </c>
      <c r="AE31" s="2" t="e">
        <f aca="false">AD31/VLOOKUP(AB31,Resources!$A$2:$F$799,2,0)</f>
        <v>#N/A</v>
      </c>
      <c r="AH31" s="2" t="e">
        <f aca="false">VLOOKUP(AF31,Resources!$A$2:$F$799,4,0)*AG31*$G31*$F31</f>
        <v>#N/A</v>
      </c>
      <c r="AI31" s="2" t="e">
        <f aca="false">AH31/VLOOKUP(AF31,Resources!$A$2:$F$799,2,0)</f>
        <v>#N/A</v>
      </c>
      <c r="AJ31" s="3" t="str">
        <f aca="false">Config!A31</f>
        <v/>
      </c>
    </row>
    <row r="32" customFormat="false" ht="15.1" hidden="false" customHeight="true" outlineLevel="0" collapsed="false">
      <c r="G32" s="2" t="e">
        <f aca="false">VLOOKUP(H32,Resources!$A$2:$F$799,5,0)/I32</f>
        <v>#N/A</v>
      </c>
      <c r="J32" s="2" t="e">
        <f aca="false">VLOOKUP(H32,Resources!$A$2:$F$799,4,0)*I32*G32</f>
        <v>#N/A</v>
      </c>
      <c r="K32" s="2" t="e">
        <f aca="false">J32/VLOOKUP(H32,Resources!$A$2:$F$799,2,0)</f>
        <v>#N/A</v>
      </c>
      <c r="N32" s="2" t="e">
        <f aca="false">VLOOKUP(L32,Resources!$A$2:$F$799,4,0)*M32*$G32</f>
        <v>#N/A</v>
      </c>
      <c r="O32" s="2" t="e">
        <f aca="false">N32/VLOOKUP(L32,Resources!$A$2:$F$799,2,0)</f>
        <v>#N/A</v>
      </c>
      <c r="R32" s="2" t="e">
        <f aca="false">VLOOKUP(P32,Resources!$A$2:$F$799,4,0)*Q32*$G32</f>
        <v>#N/A</v>
      </c>
      <c r="S32" s="2" t="e">
        <f aca="false">R32/VLOOKUP(P32,Resources!$A$2:$F$799,2,0)</f>
        <v>#N/A</v>
      </c>
      <c r="V32" s="2" t="e">
        <f aca="false">VLOOKUP(T32,Resources!$A$2:$F$799,4,0)*U32*$G32*$F32</f>
        <v>#N/A</v>
      </c>
      <c r="W32" s="2" t="e">
        <f aca="false">V32/VLOOKUP(T32,Resources!$A$2:$F$799,2,0)</f>
        <v>#N/A</v>
      </c>
      <c r="Z32" s="2" t="e">
        <f aca="false">VLOOKUP(X32,Resources!$A$2:$F$799,4,0)*Y32*$G32*$F32</f>
        <v>#N/A</v>
      </c>
      <c r="AA32" s="2" t="e">
        <f aca="false">Z32/VLOOKUP(X32,Resources!$A$2:$F$799,2,0)</f>
        <v>#N/A</v>
      </c>
      <c r="AD32" s="2" t="e">
        <f aca="false">VLOOKUP(AB32,Resources!$A$2:$F$799,4,0)*AC32*$G32*$F32</f>
        <v>#N/A</v>
      </c>
      <c r="AE32" s="2" t="e">
        <f aca="false">AD32/VLOOKUP(AB32,Resources!$A$2:$F$799,2,0)</f>
        <v>#N/A</v>
      </c>
      <c r="AH32" s="2" t="e">
        <f aca="false">VLOOKUP(AF32,Resources!$A$2:$F$799,4,0)*AG32*$G32*$F32</f>
        <v>#N/A</v>
      </c>
      <c r="AI32" s="2" t="e">
        <f aca="false">AH32/VLOOKUP(AF32,Resources!$A$2:$F$799,2,0)</f>
        <v>#N/A</v>
      </c>
      <c r="AJ32" s="3" t="str">
        <f aca="false">Config!A32</f>
        <v/>
      </c>
    </row>
    <row r="33" customFormat="false" ht="15.1" hidden="false" customHeight="true" outlineLevel="0" collapsed="false">
      <c r="G33" s="2" t="e">
        <f aca="false">VLOOKUP(H33,Resources!$A$2:$F$799,5,0)/I33</f>
        <v>#N/A</v>
      </c>
      <c r="J33" s="2" t="e">
        <f aca="false">VLOOKUP(H33,Resources!$A$2:$F$799,4,0)*I33*G33</f>
        <v>#N/A</v>
      </c>
      <c r="K33" s="2" t="e">
        <f aca="false">J33/VLOOKUP(H33,Resources!$A$2:$F$799,2,0)</f>
        <v>#N/A</v>
      </c>
      <c r="N33" s="2" t="e">
        <f aca="false">VLOOKUP(L33,Resources!$A$2:$F$799,4,0)*M33*$G33</f>
        <v>#N/A</v>
      </c>
      <c r="O33" s="2" t="e">
        <f aca="false">N33/VLOOKUP(L33,Resources!$A$2:$F$799,2,0)</f>
        <v>#N/A</v>
      </c>
      <c r="R33" s="2" t="e">
        <f aca="false">VLOOKUP(P33,Resources!$A$2:$F$799,4,0)*Q33*$G33</f>
        <v>#N/A</v>
      </c>
      <c r="S33" s="2" t="e">
        <f aca="false">R33/VLOOKUP(P33,Resources!$A$2:$F$799,2,0)</f>
        <v>#N/A</v>
      </c>
      <c r="V33" s="2" t="e">
        <f aca="false">VLOOKUP(T33,Resources!$A$2:$F$799,4,0)*U33*$G33*$F33</f>
        <v>#N/A</v>
      </c>
      <c r="W33" s="2" t="e">
        <f aca="false">V33/VLOOKUP(T33,Resources!$A$2:$F$799,2,0)</f>
        <v>#N/A</v>
      </c>
      <c r="Z33" s="2" t="e">
        <f aca="false">VLOOKUP(X33,Resources!$A$2:$F$799,4,0)*Y33*$G33*$F33</f>
        <v>#N/A</v>
      </c>
      <c r="AA33" s="2" t="e">
        <f aca="false">Z33/VLOOKUP(X33,Resources!$A$2:$F$799,2,0)</f>
        <v>#N/A</v>
      </c>
      <c r="AD33" s="2" t="e">
        <f aca="false">VLOOKUP(AB33,Resources!$A$2:$F$799,4,0)*AC33*$G33*$F33</f>
        <v>#N/A</v>
      </c>
      <c r="AE33" s="2" t="e">
        <f aca="false">AD33/VLOOKUP(AB33,Resources!$A$2:$F$799,2,0)</f>
        <v>#N/A</v>
      </c>
      <c r="AH33" s="2" t="e">
        <f aca="false">VLOOKUP(AF33,Resources!$A$2:$F$799,4,0)*AG33*$G33*$F33</f>
        <v>#N/A</v>
      </c>
      <c r="AI33" s="2" t="e">
        <f aca="false">AH33/VLOOKUP(AF33,Resources!$A$2:$F$799,2,0)</f>
        <v>#N/A</v>
      </c>
      <c r="AJ33" s="3" t="str">
        <f aca="false">Config!A33</f>
        <v/>
      </c>
    </row>
    <row r="34" customFormat="false" ht="15.1" hidden="false" customHeight="true" outlineLevel="0" collapsed="false">
      <c r="G34" s="2" t="e">
        <f aca="false">VLOOKUP(H34,Resources!$A$2:$F$799,5,0)/I34</f>
        <v>#N/A</v>
      </c>
      <c r="J34" s="2" t="e">
        <f aca="false">VLOOKUP(H34,Resources!$A$2:$F$799,4,0)*I34*G34</f>
        <v>#N/A</v>
      </c>
      <c r="K34" s="2" t="e">
        <f aca="false">J34/VLOOKUP(H34,Resources!$A$2:$F$799,2,0)</f>
        <v>#N/A</v>
      </c>
      <c r="N34" s="2" t="e">
        <f aca="false">VLOOKUP(L34,Resources!$A$2:$F$799,4,0)*M34*$G34</f>
        <v>#N/A</v>
      </c>
      <c r="O34" s="2" t="e">
        <f aca="false">N34/VLOOKUP(L34,Resources!$A$2:$F$799,2,0)</f>
        <v>#N/A</v>
      </c>
      <c r="R34" s="2" t="e">
        <f aca="false">VLOOKUP(P34,Resources!$A$2:$F$799,4,0)*Q34*$G34</f>
        <v>#N/A</v>
      </c>
      <c r="S34" s="2" t="e">
        <f aca="false">R34/VLOOKUP(P34,Resources!$A$2:$F$799,2,0)</f>
        <v>#N/A</v>
      </c>
      <c r="V34" s="2" t="e">
        <f aca="false">VLOOKUP(T34,Resources!$A$2:$F$799,4,0)*U34*$G34*$F34</f>
        <v>#N/A</v>
      </c>
      <c r="W34" s="2" t="e">
        <f aca="false">V34/VLOOKUP(T34,Resources!$A$2:$F$799,2,0)</f>
        <v>#N/A</v>
      </c>
      <c r="Z34" s="2" t="e">
        <f aca="false">VLOOKUP(X34,Resources!$A$2:$F$799,4,0)*Y34*$G34*$F34</f>
        <v>#N/A</v>
      </c>
      <c r="AA34" s="2" t="e">
        <f aca="false">Z34/VLOOKUP(X34,Resources!$A$2:$F$799,2,0)</f>
        <v>#N/A</v>
      </c>
      <c r="AD34" s="2" t="e">
        <f aca="false">VLOOKUP(AB34,Resources!$A$2:$F$799,4,0)*AC34*$G34*$F34</f>
        <v>#N/A</v>
      </c>
      <c r="AE34" s="2" t="e">
        <f aca="false">AD34/VLOOKUP(AB34,Resources!$A$2:$F$799,2,0)</f>
        <v>#N/A</v>
      </c>
      <c r="AH34" s="2" t="e">
        <f aca="false">VLOOKUP(AF34,Resources!$A$2:$F$799,4,0)*AG34*$G34*$F34</f>
        <v>#N/A</v>
      </c>
      <c r="AI34" s="2" t="e">
        <f aca="false">AH34/VLOOKUP(AF34,Resources!$A$2:$F$799,2,0)</f>
        <v>#N/A</v>
      </c>
      <c r="AJ34" s="3" t="str">
        <f aca="false">Config!A34</f>
        <v/>
      </c>
    </row>
    <row r="35" customFormat="false" ht="15.1" hidden="false" customHeight="true" outlineLevel="0" collapsed="false">
      <c r="G35" s="2" t="e">
        <f aca="false">VLOOKUP(H35,Resources!$A$2:$F$799,5,0)/I35</f>
        <v>#N/A</v>
      </c>
      <c r="J35" s="2" t="e">
        <f aca="false">VLOOKUP(H35,Resources!$A$2:$F$799,4,0)*I35*G35</f>
        <v>#N/A</v>
      </c>
      <c r="K35" s="2" t="e">
        <f aca="false">J35/VLOOKUP(H35,Resources!$A$2:$F$799,2,0)</f>
        <v>#N/A</v>
      </c>
      <c r="N35" s="2" t="e">
        <f aca="false">VLOOKUP(L35,Resources!$A$2:$F$799,4,0)*M35*$G35</f>
        <v>#N/A</v>
      </c>
      <c r="O35" s="2" t="e">
        <f aca="false">N35/VLOOKUP(L35,Resources!$A$2:$F$799,2,0)</f>
        <v>#N/A</v>
      </c>
      <c r="R35" s="2" t="e">
        <f aca="false">VLOOKUP(P35,Resources!$A$2:$F$799,4,0)*Q35*$G35</f>
        <v>#N/A</v>
      </c>
      <c r="S35" s="2" t="e">
        <f aca="false">R35/VLOOKUP(P35,Resources!$A$2:$F$799,2,0)</f>
        <v>#N/A</v>
      </c>
      <c r="V35" s="2" t="e">
        <f aca="false">VLOOKUP(T35,Resources!$A$2:$F$799,4,0)*U35*$G35*$F35</f>
        <v>#N/A</v>
      </c>
      <c r="W35" s="2" t="e">
        <f aca="false">V35/VLOOKUP(T35,Resources!$A$2:$F$799,2,0)</f>
        <v>#N/A</v>
      </c>
      <c r="Z35" s="2" t="e">
        <f aca="false">VLOOKUP(X35,Resources!$A$2:$F$799,4,0)*Y35*$G35*$F35</f>
        <v>#N/A</v>
      </c>
      <c r="AA35" s="2" t="e">
        <f aca="false">Z35/VLOOKUP(X35,Resources!$A$2:$F$799,2,0)</f>
        <v>#N/A</v>
      </c>
      <c r="AD35" s="2" t="e">
        <f aca="false">VLOOKUP(AB35,Resources!$A$2:$F$799,4,0)*AC35*$G35*$F35</f>
        <v>#N/A</v>
      </c>
      <c r="AE35" s="2" t="e">
        <f aca="false">AD35/VLOOKUP(AB35,Resources!$A$2:$F$799,2,0)</f>
        <v>#N/A</v>
      </c>
      <c r="AH35" s="2" t="e">
        <f aca="false">VLOOKUP(AF35,Resources!$A$2:$F$799,4,0)*AG35*$G35*$F35</f>
        <v>#N/A</v>
      </c>
      <c r="AI35" s="2" t="e">
        <f aca="false">AH35/VLOOKUP(AF35,Resources!$A$2:$F$799,2,0)</f>
        <v>#N/A</v>
      </c>
      <c r="AJ35" s="3" t="str">
        <f aca="false">Config!A35</f>
        <v/>
      </c>
    </row>
    <row r="36" customFormat="false" ht="15.1" hidden="false" customHeight="true" outlineLevel="0" collapsed="false">
      <c r="G36" s="2" t="e">
        <f aca="false">VLOOKUP(H36,Resources!$A$2:$F$799,5,0)/I36</f>
        <v>#N/A</v>
      </c>
      <c r="J36" s="2" t="e">
        <f aca="false">VLOOKUP(H36,Resources!$A$2:$F$799,4,0)*I36*G36</f>
        <v>#N/A</v>
      </c>
      <c r="K36" s="2" t="e">
        <f aca="false">J36/VLOOKUP(H36,Resources!$A$2:$F$799,2,0)</f>
        <v>#N/A</v>
      </c>
      <c r="N36" s="2" t="e">
        <f aca="false">VLOOKUP(L36,Resources!$A$2:$F$799,4,0)*M36*$G36</f>
        <v>#N/A</v>
      </c>
      <c r="O36" s="2" t="e">
        <f aca="false">N36/VLOOKUP(L36,Resources!$A$2:$F$799,2,0)</f>
        <v>#N/A</v>
      </c>
      <c r="R36" s="2" t="e">
        <f aca="false">VLOOKUP(P36,Resources!$A$2:$F$799,4,0)*Q36*$G36</f>
        <v>#N/A</v>
      </c>
      <c r="S36" s="2" t="e">
        <f aca="false">R36/VLOOKUP(P36,Resources!$A$2:$F$799,2,0)</f>
        <v>#N/A</v>
      </c>
      <c r="V36" s="2" t="e">
        <f aca="false">VLOOKUP(T36,Resources!$A$2:$F$799,4,0)*U36*$G36*$F36</f>
        <v>#N/A</v>
      </c>
      <c r="W36" s="2" t="e">
        <f aca="false">V36/VLOOKUP(T36,Resources!$A$2:$F$799,2,0)</f>
        <v>#N/A</v>
      </c>
      <c r="Z36" s="2" t="e">
        <f aca="false">VLOOKUP(X36,Resources!$A$2:$F$799,4,0)*Y36*$G36*$F36</f>
        <v>#N/A</v>
      </c>
      <c r="AA36" s="2" t="e">
        <f aca="false">Z36/VLOOKUP(X36,Resources!$A$2:$F$799,2,0)</f>
        <v>#N/A</v>
      </c>
      <c r="AD36" s="2" t="e">
        <f aca="false">VLOOKUP(AB36,Resources!$A$2:$F$799,4,0)*AC36*$G36*$F36</f>
        <v>#N/A</v>
      </c>
      <c r="AE36" s="2" t="e">
        <f aca="false">AD36/VLOOKUP(AB36,Resources!$A$2:$F$799,2,0)</f>
        <v>#N/A</v>
      </c>
      <c r="AH36" s="2" t="e">
        <f aca="false">VLOOKUP(AF36,Resources!$A$2:$F$799,4,0)*AG36*$G36*$F36</f>
        <v>#N/A</v>
      </c>
      <c r="AI36" s="2" t="e">
        <f aca="false">AH36/VLOOKUP(AF36,Resources!$A$2:$F$799,2,0)</f>
        <v>#N/A</v>
      </c>
      <c r="AJ36" s="3" t="str">
        <f aca="false">Config!A36</f>
        <v/>
      </c>
    </row>
    <row r="37" customFormat="false" ht="15.1" hidden="false" customHeight="true" outlineLevel="0" collapsed="false">
      <c r="G37" s="2" t="e">
        <f aca="false">VLOOKUP(H37,Resources!$A$2:$F$799,5,0)/I37</f>
        <v>#N/A</v>
      </c>
      <c r="J37" s="2" t="e">
        <f aca="false">VLOOKUP(H37,Resources!$A$2:$F$799,4,0)*I37*G37</f>
        <v>#N/A</v>
      </c>
      <c r="K37" s="2" t="e">
        <f aca="false">J37/VLOOKUP(H37,Resources!$A$2:$F$799,2,0)</f>
        <v>#N/A</v>
      </c>
      <c r="N37" s="2" t="e">
        <f aca="false">VLOOKUP(L37,Resources!$A$2:$F$799,4,0)*M37*$G37</f>
        <v>#N/A</v>
      </c>
      <c r="O37" s="2" t="e">
        <f aca="false">N37/VLOOKUP(L37,Resources!$A$2:$F$799,2,0)</f>
        <v>#N/A</v>
      </c>
      <c r="R37" s="2" t="e">
        <f aca="false">VLOOKUP(P37,Resources!$A$2:$F$799,4,0)*Q37*$G37</f>
        <v>#N/A</v>
      </c>
      <c r="S37" s="2" t="e">
        <f aca="false">R37/VLOOKUP(P37,Resources!$A$2:$F$799,2,0)</f>
        <v>#N/A</v>
      </c>
      <c r="V37" s="2" t="e">
        <f aca="false">VLOOKUP(T37,Resources!$A$2:$F$799,4,0)*U37*$G37*$F37</f>
        <v>#N/A</v>
      </c>
      <c r="W37" s="2" t="e">
        <f aca="false">V37/VLOOKUP(T37,Resources!$A$2:$F$799,2,0)</f>
        <v>#N/A</v>
      </c>
      <c r="Z37" s="2" t="e">
        <f aca="false">VLOOKUP(X37,Resources!$A$2:$F$799,4,0)*Y37*$G37*$F37</f>
        <v>#N/A</v>
      </c>
      <c r="AA37" s="2" t="e">
        <f aca="false">Z37/VLOOKUP(X37,Resources!$A$2:$F$799,2,0)</f>
        <v>#N/A</v>
      </c>
      <c r="AD37" s="2" t="e">
        <f aca="false">VLOOKUP(AB37,Resources!$A$2:$F$799,4,0)*AC37*$G37*$F37</f>
        <v>#N/A</v>
      </c>
      <c r="AE37" s="2" t="e">
        <f aca="false">AD37/VLOOKUP(AB37,Resources!$A$2:$F$799,2,0)</f>
        <v>#N/A</v>
      </c>
      <c r="AH37" s="2" t="e">
        <f aca="false">VLOOKUP(AF37,Resources!$A$2:$F$799,4,0)*AG37*$G37*$F37</f>
        <v>#N/A</v>
      </c>
      <c r="AI37" s="2" t="e">
        <f aca="false">AH37/VLOOKUP(AF37,Resources!$A$2:$F$799,2,0)</f>
        <v>#N/A</v>
      </c>
      <c r="AJ37" s="3" t="str">
        <f aca="false">Config!A37</f>
        <v/>
      </c>
    </row>
    <row r="38" customFormat="false" ht="15.1" hidden="false" customHeight="true" outlineLevel="0" collapsed="false">
      <c r="G38" s="2" t="e">
        <f aca="false">VLOOKUP(H38,Resources!$A$2:$F$799,5,0)/I38</f>
        <v>#N/A</v>
      </c>
      <c r="J38" s="2" t="e">
        <f aca="false">VLOOKUP(H38,Resources!$A$2:$F$799,4,0)*I38*G38</f>
        <v>#N/A</v>
      </c>
      <c r="K38" s="2" t="e">
        <f aca="false">J38/VLOOKUP(H38,Resources!$A$2:$F$799,2,0)</f>
        <v>#N/A</v>
      </c>
      <c r="N38" s="2" t="e">
        <f aca="false">VLOOKUP(L38,Resources!$A$2:$F$799,4,0)*M38*$G38</f>
        <v>#N/A</v>
      </c>
      <c r="O38" s="2" t="e">
        <f aca="false">N38/VLOOKUP(L38,Resources!$A$2:$F$799,2,0)</f>
        <v>#N/A</v>
      </c>
      <c r="R38" s="2" t="e">
        <f aca="false">VLOOKUP(P38,Resources!$A$2:$F$799,4,0)*Q38*$G38</f>
        <v>#N/A</v>
      </c>
      <c r="S38" s="2" t="e">
        <f aca="false">R38/VLOOKUP(P38,Resources!$A$2:$F$799,2,0)</f>
        <v>#N/A</v>
      </c>
      <c r="V38" s="2" t="e">
        <f aca="false">VLOOKUP(T38,Resources!$A$2:$F$799,4,0)*U38*$G38*$F38</f>
        <v>#N/A</v>
      </c>
      <c r="W38" s="2" t="e">
        <f aca="false">V38/VLOOKUP(T38,Resources!$A$2:$F$799,2,0)</f>
        <v>#N/A</v>
      </c>
      <c r="Z38" s="2" t="e">
        <f aca="false">VLOOKUP(X38,Resources!$A$2:$F$799,4,0)*Y38*$G38*$F38</f>
        <v>#N/A</v>
      </c>
      <c r="AA38" s="2" t="e">
        <f aca="false">Z38/VLOOKUP(X38,Resources!$A$2:$F$799,2,0)</f>
        <v>#N/A</v>
      </c>
      <c r="AD38" s="2" t="e">
        <f aca="false">VLOOKUP(AB38,Resources!$A$2:$F$799,4,0)*AC38*$G38*$F38</f>
        <v>#N/A</v>
      </c>
      <c r="AE38" s="2" t="e">
        <f aca="false">AD38/VLOOKUP(AB38,Resources!$A$2:$F$799,2,0)</f>
        <v>#N/A</v>
      </c>
      <c r="AH38" s="2" t="e">
        <f aca="false">VLOOKUP(AF38,Resources!$A$2:$F$799,4,0)*AG38*$G38*$F38</f>
        <v>#N/A</v>
      </c>
      <c r="AI38" s="2" t="e">
        <f aca="false">AH38/VLOOKUP(AF38,Resources!$A$2:$F$799,2,0)</f>
        <v>#N/A</v>
      </c>
      <c r="AJ38" s="3" t="str">
        <f aca="false">Config!A38</f>
        <v/>
      </c>
    </row>
    <row r="39" customFormat="false" ht="15.1" hidden="false" customHeight="true" outlineLevel="0" collapsed="false">
      <c r="G39" s="2" t="e">
        <f aca="false">VLOOKUP(H39,Resources!$A$2:$F$799,5,0)/I39</f>
        <v>#N/A</v>
      </c>
      <c r="J39" s="2" t="e">
        <f aca="false">VLOOKUP(H39,Resources!$A$2:$F$799,4,0)*I39*G39</f>
        <v>#N/A</v>
      </c>
      <c r="K39" s="2" t="e">
        <f aca="false">J39/VLOOKUP(H39,Resources!$A$2:$F$799,2,0)</f>
        <v>#N/A</v>
      </c>
      <c r="N39" s="2" t="e">
        <f aca="false">VLOOKUP(L39,Resources!$A$2:$F$799,4,0)*M39*$G39</f>
        <v>#N/A</v>
      </c>
      <c r="O39" s="2" t="e">
        <f aca="false">N39/VLOOKUP(L39,Resources!$A$2:$F$799,2,0)</f>
        <v>#N/A</v>
      </c>
      <c r="R39" s="2" t="e">
        <f aca="false">VLOOKUP(P39,Resources!$A$2:$F$799,4,0)*Q39*$G39</f>
        <v>#N/A</v>
      </c>
      <c r="S39" s="2" t="e">
        <f aca="false">R39/VLOOKUP(P39,Resources!$A$2:$F$799,2,0)</f>
        <v>#N/A</v>
      </c>
      <c r="V39" s="2" t="e">
        <f aca="false">VLOOKUP(T39,Resources!$A$2:$F$799,4,0)*U39*$G39*$F39</f>
        <v>#N/A</v>
      </c>
      <c r="W39" s="2" t="e">
        <f aca="false">V39/VLOOKUP(T39,Resources!$A$2:$F$799,2,0)</f>
        <v>#N/A</v>
      </c>
      <c r="Z39" s="2" t="e">
        <f aca="false">VLOOKUP(X39,Resources!$A$2:$F$799,4,0)*Y39*$G39*$F39</f>
        <v>#N/A</v>
      </c>
      <c r="AA39" s="2" t="e">
        <f aca="false">Z39/VLOOKUP(X39,Resources!$A$2:$F$799,2,0)</f>
        <v>#N/A</v>
      </c>
      <c r="AD39" s="2" t="e">
        <f aca="false">VLOOKUP(AB39,Resources!$A$2:$F$799,4,0)*AC39*$G39*$F39</f>
        <v>#N/A</v>
      </c>
      <c r="AE39" s="2" t="e">
        <f aca="false">AD39/VLOOKUP(AB39,Resources!$A$2:$F$799,2,0)</f>
        <v>#N/A</v>
      </c>
      <c r="AH39" s="2" t="e">
        <f aca="false">VLOOKUP(AF39,Resources!$A$2:$F$799,4,0)*AG39*$G39*$F39</f>
        <v>#N/A</v>
      </c>
      <c r="AI39" s="2" t="e">
        <f aca="false">AH39/VLOOKUP(AF39,Resources!$A$2:$F$799,2,0)</f>
        <v>#N/A</v>
      </c>
      <c r="AJ39" s="3" t="str">
        <f aca="false">Config!A39</f>
        <v/>
      </c>
    </row>
    <row r="40" customFormat="false" ht="15.1" hidden="false" customHeight="true" outlineLevel="0" collapsed="false">
      <c r="G40" s="2" t="e">
        <f aca="false">VLOOKUP(H40,Resources!$A$2:$F$799,5,0)/I40</f>
        <v>#N/A</v>
      </c>
      <c r="J40" s="2" t="e">
        <f aca="false">VLOOKUP(H40,Resources!$A$2:$F$799,4,0)*I40*G40</f>
        <v>#N/A</v>
      </c>
      <c r="K40" s="2" t="e">
        <f aca="false">J40/VLOOKUP(H40,Resources!$A$2:$F$799,2,0)</f>
        <v>#N/A</v>
      </c>
      <c r="N40" s="2" t="e">
        <f aca="false">VLOOKUP(L40,Resources!$A$2:$F$799,4,0)*M40*$G40</f>
        <v>#N/A</v>
      </c>
      <c r="O40" s="2" t="e">
        <f aca="false">N40/VLOOKUP(L40,Resources!$A$2:$F$799,2,0)</f>
        <v>#N/A</v>
      </c>
      <c r="R40" s="2" t="e">
        <f aca="false">VLOOKUP(P40,Resources!$A$2:$F$799,4,0)*Q40*$G40</f>
        <v>#N/A</v>
      </c>
      <c r="S40" s="2" t="e">
        <f aca="false">R40/VLOOKUP(P40,Resources!$A$2:$F$799,2,0)</f>
        <v>#N/A</v>
      </c>
      <c r="V40" s="2" t="e">
        <f aca="false">VLOOKUP(T40,Resources!$A$2:$F$799,4,0)*U40*$G40*$F40</f>
        <v>#N/A</v>
      </c>
      <c r="W40" s="2" t="e">
        <f aca="false">V40/VLOOKUP(T40,Resources!$A$2:$F$799,2,0)</f>
        <v>#N/A</v>
      </c>
      <c r="Z40" s="2" t="e">
        <f aca="false">VLOOKUP(X40,Resources!$A$2:$F$799,4,0)*Y40*$G40*$F40</f>
        <v>#N/A</v>
      </c>
      <c r="AA40" s="2" t="e">
        <f aca="false">Z40/VLOOKUP(X40,Resources!$A$2:$F$799,2,0)</f>
        <v>#N/A</v>
      </c>
      <c r="AD40" s="2" t="e">
        <f aca="false">VLOOKUP(AB40,Resources!$A$2:$F$799,4,0)*AC40*$G40*$F40</f>
        <v>#N/A</v>
      </c>
      <c r="AE40" s="2" t="e">
        <f aca="false">AD40/VLOOKUP(AB40,Resources!$A$2:$F$799,2,0)</f>
        <v>#N/A</v>
      </c>
      <c r="AH40" s="2" t="e">
        <f aca="false">VLOOKUP(AF40,Resources!$A$2:$F$799,4,0)*AG40*$G40*$F40</f>
        <v>#N/A</v>
      </c>
      <c r="AI40" s="2" t="e">
        <f aca="false">AH40/VLOOKUP(AF40,Resources!$A$2:$F$799,2,0)</f>
        <v>#N/A</v>
      </c>
      <c r="AJ40" s="3" t="str">
        <f aca="false">Config!A40</f>
        <v/>
      </c>
    </row>
    <row r="41" customFormat="false" ht="15.1" hidden="false" customHeight="true" outlineLevel="0" collapsed="false">
      <c r="G41" s="2" t="e">
        <f aca="false">VLOOKUP(H41,Resources!$A$2:$F$799,5,0)/I41</f>
        <v>#N/A</v>
      </c>
      <c r="J41" s="2" t="e">
        <f aca="false">VLOOKUP(H41,Resources!$A$2:$F$799,4,0)*I41*G41</f>
        <v>#N/A</v>
      </c>
      <c r="K41" s="2" t="e">
        <f aca="false">J41/VLOOKUP(H41,Resources!$A$2:$F$799,2,0)</f>
        <v>#N/A</v>
      </c>
      <c r="N41" s="2" t="e">
        <f aca="false">VLOOKUP(L41,Resources!$A$2:$F$799,4,0)*M41*$G41</f>
        <v>#N/A</v>
      </c>
      <c r="O41" s="2" t="e">
        <f aca="false">N41/VLOOKUP(L41,Resources!$A$2:$F$799,2,0)</f>
        <v>#N/A</v>
      </c>
      <c r="R41" s="2" t="e">
        <f aca="false">VLOOKUP(P41,Resources!$A$2:$F$799,4,0)*Q41*$G41</f>
        <v>#N/A</v>
      </c>
      <c r="S41" s="2" t="e">
        <f aca="false">R41/VLOOKUP(P41,Resources!$A$2:$F$799,2,0)</f>
        <v>#N/A</v>
      </c>
      <c r="V41" s="2" t="e">
        <f aca="false">VLOOKUP(T41,Resources!$A$2:$F$799,4,0)*U41*$G41*$F41</f>
        <v>#N/A</v>
      </c>
      <c r="W41" s="2" t="e">
        <f aca="false">V41/VLOOKUP(T41,Resources!$A$2:$F$799,2,0)</f>
        <v>#N/A</v>
      </c>
      <c r="Z41" s="2" t="e">
        <f aca="false">VLOOKUP(X41,Resources!$A$2:$F$799,4,0)*Y41*$G41*$F41</f>
        <v>#N/A</v>
      </c>
      <c r="AA41" s="2" t="e">
        <f aca="false">Z41/VLOOKUP(X41,Resources!$A$2:$F$799,2,0)</f>
        <v>#N/A</v>
      </c>
      <c r="AD41" s="2" t="e">
        <f aca="false">VLOOKUP(AB41,Resources!$A$2:$F$799,4,0)*AC41*$G41*$F41</f>
        <v>#N/A</v>
      </c>
      <c r="AE41" s="2" t="e">
        <f aca="false">AD41/VLOOKUP(AB41,Resources!$A$2:$F$799,2,0)</f>
        <v>#N/A</v>
      </c>
      <c r="AH41" s="2" t="e">
        <f aca="false">VLOOKUP(AF41,Resources!$A$2:$F$799,4,0)*AG41*$G41*$F41</f>
        <v>#N/A</v>
      </c>
      <c r="AI41" s="2" t="e">
        <f aca="false">AH41/VLOOKUP(AF41,Resources!$A$2:$F$799,2,0)</f>
        <v>#N/A</v>
      </c>
      <c r="AJ41" s="3" t="str">
        <f aca="false">Config!A41</f>
        <v/>
      </c>
    </row>
    <row r="42" customFormat="false" ht="15.1" hidden="false" customHeight="true" outlineLevel="0" collapsed="false">
      <c r="G42" s="2" t="e">
        <f aca="false">VLOOKUP(H42,Resources!$A$2:$F$799,5,0)/I42</f>
        <v>#N/A</v>
      </c>
      <c r="J42" s="2" t="e">
        <f aca="false">VLOOKUP(H42,Resources!$A$2:$F$799,4,0)*I42*G42</f>
        <v>#N/A</v>
      </c>
      <c r="K42" s="2" t="e">
        <f aca="false">J42/VLOOKUP(H42,Resources!$A$2:$F$799,2,0)</f>
        <v>#N/A</v>
      </c>
      <c r="N42" s="2" t="e">
        <f aca="false">VLOOKUP(L42,Resources!$A$2:$F$799,4,0)*M42*$G42</f>
        <v>#N/A</v>
      </c>
      <c r="O42" s="2" t="e">
        <f aca="false">N42/VLOOKUP(L42,Resources!$A$2:$F$799,2,0)</f>
        <v>#N/A</v>
      </c>
      <c r="R42" s="2" t="e">
        <f aca="false">VLOOKUP(P42,Resources!$A$2:$F$799,4,0)*Q42*$G42</f>
        <v>#N/A</v>
      </c>
      <c r="S42" s="2" t="e">
        <f aca="false">R42/VLOOKUP(P42,Resources!$A$2:$F$799,2,0)</f>
        <v>#N/A</v>
      </c>
      <c r="V42" s="2" t="e">
        <f aca="false">VLOOKUP(T42,Resources!$A$2:$F$799,4,0)*U42*$G42*$F42</f>
        <v>#N/A</v>
      </c>
      <c r="W42" s="2" t="e">
        <f aca="false">V42/VLOOKUP(T42,Resources!$A$2:$F$799,2,0)</f>
        <v>#N/A</v>
      </c>
      <c r="Z42" s="2" t="e">
        <f aca="false">VLOOKUP(X42,Resources!$A$2:$F$799,4,0)*Y42*$G42*$F42</f>
        <v>#N/A</v>
      </c>
      <c r="AA42" s="2" t="e">
        <f aca="false">Z42/VLOOKUP(X42,Resources!$A$2:$F$799,2,0)</f>
        <v>#N/A</v>
      </c>
      <c r="AD42" s="2" t="e">
        <f aca="false">VLOOKUP(AB42,Resources!$A$2:$F$799,4,0)*AC42*$G42*$F42</f>
        <v>#N/A</v>
      </c>
      <c r="AE42" s="2" t="e">
        <f aca="false">AD42/VLOOKUP(AB42,Resources!$A$2:$F$799,2,0)</f>
        <v>#N/A</v>
      </c>
      <c r="AH42" s="2" t="e">
        <f aca="false">VLOOKUP(AF42,Resources!$A$2:$F$799,4,0)*AG42*$G42*$F42</f>
        <v>#N/A</v>
      </c>
      <c r="AI42" s="2" t="e">
        <f aca="false">AH42/VLOOKUP(AF42,Resources!$A$2:$F$799,2,0)</f>
        <v>#N/A</v>
      </c>
      <c r="AJ42" s="3" t="str">
        <f aca="false">Config!A42</f>
        <v/>
      </c>
    </row>
    <row r="43" customFormat="false" ht="15.1" hidden="false" customHeight="true" outlineLevel="0" collapsed="false">
      <c r="G43" s="2" t="e">
        <f aca="false">VLOOKUP(H43,Resources!$A$2:$F$799,5,0)/I43</f>
        <v>#N/A</v>
      </c>
      <c r="J43" s="2" t="e">
        <f aca="false">VLOOKUP(H43,Resources!$A$2:$F$799,4,0)*I43*G43</f>
        <v>#N/A</v>
      </c>
      <c r="K43" s="2" t="e">
        <f aca="false">J43/VLOOKUP(H43,Resources!$A$2:$F$799,2,0)</f>
        <v>#N/A</v>
      </c>
      <c r="N43" s="2" t="e">
        <f aca="false">VLOOKUP(L43,Resources!$A$2:$F$799,4,0)*M43*$G43</f>
        <v>#N/A</v>
      </c>
      <c r="O43" s="2" t="e">
        <f aca="false">N43/VLOOKUP(L43,Resources!$A$2:$F$799,2,0)</f>
        <v>#N/A</v>
      </c>
      <c r="R43" s="2" t="e">
        <f aca="false">VLOOKUP(P43,Resources!$A$2:$F$799,4,0)*Q43*$G43</f>
        <v>#N/A</v>
      </c>
      <c r="S43" s="2" t="e">
        <f aca="false">R43/VLOOKUP(P43,Resources!$A$2:$F$799,2,0)</f>
        <v>#N/A</v>
      </c>
      <c r="V43" s="2" t="e">
        <f aca="false">VLOOKUP(T43,Resources!$A$2:$F$799,4,0)*U43*$G43*$F43</f>
        <v>#N/A</v>
      </c>
      <c r="W43" s="2" t="e">
        <f aca="false">V43/VLOOKUP(T43,Resources!$A$2:$F$799,2,0)</f>
        <v>#N/A</v>
      </c>
      <c r="Z43" s="2" t="e">
        <f aca="false">VLOOKUP(X43,Resources!$A$2:$F$799,4,0)*Y43*$G43*$F43</f>
        <v>#N/A</v>
      </c>
      <c r="AA43" s="2" t="e">
        <f aca="false">Z43/VLOOKUP(X43,Resources!$A$2:$F$799,2,0)</f>
        <v>#N/A</v>
      </c>
      <c r="AD43" s="2" t="e">
        <f aca="false">VLOOKUP(AB43,Resources!$A$2:$F$799,4,0)*AC43*$G43*$F43</f>
        <v>#N/A</v>
      </c>
      <c r="AE43" s="2" t="e">
        <f aca="false">AD43/VLOOKUP(AB43,Resources!$A$2:$F$799,2,0)</f>
        <v>#N/A</v>
      </c>
      <c r="AH43" s="2" t="e">
        <f aca="false">VLOOKUP(AF43,Resources!$A$2:$F$799,4,0)*AG43*$G43*$F43</f>
        <v>#N/A</v>
      </c>
      <c r="AI43" s="2" t="e">
        <f aca="false">AH43/VLOOKUP(AF43,Resources!$A$2:$F$799,2,0)</f>
        <v>#N/A</v>
      </c>
      <c r="AJ43" s="3" t="str">
        <f aca="false">Config!A43</f>
        <v/>
      </c>
    </row>
    <row r="44" customFormat="false" ht="15.1" hidden="false" customHeight="true" outlineLevel="0" collapsed="false">
      <c r="G44" s="2" t="e">
        <f aca="false">VLOOKUP(H44,Resources!$A$2:$F$799,5,0)/I44</f>
        <v>#N/A</v>
      </c>
      <c r="J44" s="2" t="e">
        <f aca="false">VLOOKUP(H44,Resources!$A$2:$F$799,4,0)*I44*G44</f>
        <v>#N/A</v>
      </c>
      <c r="K44" s="2" t="e">
        <f aca="false">J44/VLOOKUP(H44,Resources!$A$2:$F$799,2,0)</f>
        <v>#N/A</v>
      </c>
      <c r="N44" s="2" t="e">
        <f aca="false">VLOOKUP(L44,Resources!$A$2:$F$799,4,0)*M44*$G44</f>
        <v>#N/A</v>
      </c>
      <c r="O44" s="2" t="e">
        <f aca="false">N44/VLOOKUP(L44,Resources!$A$2:$F$799,2,0)</f>
        <v>#N/A</v>
      </c>
      <c r="R44" s="2" t="e">
        <f aca="false">VLOOKUP(P44,Resources!$A$2:$F$799,4,0)*Q44*$G44</f>
        <v>#N/A</v>
      </c>
      <c r="S44" s="2" t="e">
        <f aca="false">R44/VLOOKUP(P44,Resources!$A$2:$F$799,2,0)</f>
        <v>#N/A</v>
      </c>
      <c r="V44" s="2" t="e">
        <f aca="false">VLOOKUP(T44,Resources!$A$2:$F$799,4,0)*U44*$G44*$F44</f>
        <v>#N/A</v>
      </c>
      <c r="W44" s="2" t="e">
        <f aca="false">V44/VLOOKUP(T44,Resources!$A$2:$F$799,2,0)</f>
        <v>#N/A</v>
      </c>
      <c r="Z44" s="2" t="e">
        <f aca="false">VLOOKUP(X44,Resources!$A$2:$F$799,4,0)*Y44*$G44*$F44</f>
        <v>#N/A</v>
      </c>
      <c r="AA44" s="2" t="e">
        <f aca="false">Z44/VLOOKUP(X44,Resources!$A$2:$F$799,2,0)</f>
        <v>#N/A</v>
      </c>
      <c r="AD44" s="2" t="e">
        <f aca="false">VLOOKUP(AB44,Resources!$A$2:$F$799,4,0)*AC44*$G44*$F44</f>
        <v>#N/A</v>
      </c>
      <c r="AE44" s="2" t="e">
        <f aca="false">AD44/VLOOKUP(AB44,Resources!$A$2:$F$799,2,0)</f>
        <v>#N/A</v>
      </c>
      <c r="AH44" s="2" t="e">
        <f aca="false">VLOOKUP(AF44,Resources!$A$2:$F$799,4,0)*AG44*$G44*$F44</f>
        <v>#N/A</v>
      </c>
      <c r="AI44" s="2" t="e">
        <f aca="false">AH44/VLOOKUP(AF44,Resources!$A$2:$F$799,2,0)</f>
        <v>#N/A</v>
      </c>
      <c r="AJ44" s="3" t="str">
        <f aca="false">Config!A44</f>
        <v/>
      </c>
    </row>
    <row r="45" customFormat="false" ht="15.1" hidden="false" customHeight="true" outlineLevel="0" collapsed="false">
      <c r="G45" s="2" t="e">
        <f aca="false">VLOOKUP(H45,Resources!$A$2:$F$799,5,0)/I45</f>
        <v>#N/A</v>
      </c>
      <c r="J45" s="2" t="e">
        <f aca="false">VLOOKUP(H45,Resources!$A$2:$F$799,4,0)*I45*G45</f>
        <v>#N/A</v>
      </c>
      <c r="K45" s="2" t="e">
        <f aca="false">J45/VLOOKUP(H45,Resources!$A$2:$F$799,2,0)</f>
        <v>#N/A</v>
      </c>
      <c r="N45" s="2" t="e">
        <f aca="false">VLOOKUP(L45,Resources!$A$2:$F$799,4,0)*M45*$G45</f>
        <v>#N/A</v>
      </c>
      <c r="O45" s="2" t="e">
        <f aca="false">N45/VLOOKUP(L45,Resources!$A$2:$F$799,2,0)</f>
        <v>#N/A</v>
      </c>
      <c r="R45" s="2" t="e">
        <f aca="false">VLOOKUP(P45,Resources!$A$2:$F$799,4,0)*Q45*$G45</f>
        <v>#N/A</v>
      </c>
      <c r="S45" s="2" t="e">
        <f aca="false">R45/VLOOKUP(P45,Resources!$A$2:$F$799,2,0)</f>
        <v>#N/A</v>
      </c>
      <c r="V45" s="2" t="e">
        <f aca="false">VLOOKUP(T45,Resources!$A$2:$F$799,4,0)*U45*$G45*$F45</f>
        <v>#N/A</v>
      </c>
      <c r="W45" s="2" t="e">
        <f aca="false">V45/VLOOKUP(T45,Resources!$A$2:$F$799,2,0)</f>
        <v>#N/A</v>
      </c>
      <c r="Z45" s="2" t="e">
        <f aca="false">VLOOKUP(X45,Resources!$A$2:$F$799,4,0)*Y45*$G45*$F45</f>
        <v>#N/A</v>
      </c>
      <c r="AA45" s="2" t="e">
        <f aca="false">Z45/VLOOKUP(X45,Resources!$A$2:$F$799,2,0)</f>
        <v>#N/A</v>
      </c>
      <c r="AD45" s="2" t="e">
        <f aca="false">VLOOKUP(AB45,Resources!$A$2:$F$799,4,0)*AC45*$G45*$F45</f>
        <v>#N/A</v>
      </c>
      <c r="AE45" s="2" t="e">
        <f aca="false">AD45/VLOOKUP(AB45,Resources!$A$2:$F$799,2,0)</f>
        <v>#N/A</v>
      </c>
      <c r="AH45" s="2" t="e">
        <f aca="false">VLOOKUP(AF45,Resources!$A$2:$F$799,4,0)*AG45*$G45*$F45</f>
        <v>#N/A</v>
      </c>
      <c r="AI45" s="2" t="e">
        <f aca="false">AH45/VLOOKUP(AF45,Resources!$A$2:$F$799,2,0)</f>
        <v>#N/A</v>
      </c>
      <c r="AJ45" s="3" t="str">
        <f aca="false">Config!A45</f>
        <v/>
      </c>
    </row>
    <row r="46" customFormat="false" ht="15.1" hidden="false" customHeight="true" outlineLevel="0" collapsed="false">
      <c r="G46" s="2" t="e">
        <f aca="false">VLOOKUP(H46,Resources!$A$2:$F$799,5,0)/I46</f>
        <v>#N/A</v>
      </c>
      <c r="J46" s="2" t="e">
        <f aca="false">VLOOKUP(H46,Resources!$A$2:$F$799,4,0)*I46*G46</f>
        <v>#N/A</v>
      </c>
      <c r="K46" s="2" t="e">
        <f aca="false">J46/VLOOKUP(H46,Resources!$A$2:$F$799,2,0)</f>
        <v>#N/A</v>
      </c>
      <c r="N46" s="2" t="e">
        <f aca="false">VLOOKUP(L46,Resources!$A$2:$F$799,4,0)*M46*$G46</f>
        <v>#N/A</v>
      </c>
      <c r="O46" s="2" t="e">
        <f aca="false">N46/VLOOKUP(L46,Resources!$A$2:$F$799,2,0)</f>
        <v>#N/A</v>
      </c>
      <c r="R46" s="2" t="e">
        <f aca="false">VLOOKUP(P46,Resources!$A$2:$F$799,4,0)*Q46*$G46</f>
        <v>#N/A</v>
      </c>
      <c r="S46" s="2" t="e">
        <f aca="false">R46/VLOOKUP(P46,Resources!$A$2:$F$799,2,0)</f>
        <v>#N/A</v>
      </c>
      <c r="V46" s="2" t="e">
        <f aca="false">VLOOKUP(T46,Resources!$A$2:$F$799,4,0)*U46*$G46*$F46</f>
        <v>#N/A</v>
      </c>
      <c r="W46" s="2" t="e">
        <f aca="false">V46/VLOOKUP(T46,Resources!$A$2:$F$799,2,0)</f>
        <v>#N/A</v>
      </c>
      <c r="Z46" s="2" t="e">
        <f aca="false">VLOOKUP(X46,Resources!$A$2:$F$799,4,0)*Y46*$G46*$F46</f>
        <v>#N/A</v>
      </c>
      <c r="AA46" s="2" t="e">
        <f aca="false">Z46/VLOOKUP(X46,Resources!$A$2:$F$799,2,0)</f>
        <v>#N/A</v>
      </c>
      <c r="AD46" s="2" t="e">
        <f aca="false">VLOOKUP(AB46,Resources!$A$2:$F$799,4,0)*AC46*$G46*$F46</f>
        <v>#N/A</v>
      </c>
      <c r="AE46" s="2" t="e">
        <f aca="false">AD46/VLOOKUP(AB46,Resources!$A$2:$F$799,2,0)</f>
        <v>#N/A</v>
      </c>
      <c r="AH46" s="2" t="e">
        <f aca="false">VLOOKUP(AF46,Resources!$A$2:$F$799,4,0)*AG46*$G46*$F46</f>
        <v>#N/A</v>
      </c>
      <c r="AI46" s="2" t="e">
        <f aca="false">AH46/VLOOKUP(AF46,Resources!$A$2:$F$799,2,0)</f>
        <v>#N/A</v>
      </c>
      <c r="AJ46" s="3" t="str">
        <f aca="false">Config!A46</f>
        <v/>
      </c>
    </row>
    <row r="47" customFormat="false" ht="15.1" hidden="false" customHeight="true" outlineLevel="0" collapsed="false">
      <c r="G47" s="2" t="e">
        <f aca="false">VLOOKUP(H47,Resources!$A$2:$F$799,5,0)/I47</f>
        <v>#N/A</v>
      </c>
      <c r="J47" s="2" t="e">
        <f aca="false">VLOOKUP(H47,Resources!$A$2:$F$799,4,0)*I47*G47</f>
        <v>#N/A</v>
      </c>
      <c r="K47" s="2" t="e">
        <f aca="false">J47/VLOOKUP(H47,Resources!$A$2:$F$799,2,0)</f>
        <v>#N/A</v>
      </c>
      <c r="N47" s="2" t="e">
        <f aca="false">VLOOKUP(L47,Resources!$A$2:$F$799,4,0)*M47*$G47</f>
        <v>#N/A</v>
      </c>
      <c r="O47" s="2" t="e">
        <f aca="false">N47/VLOOKUP(L47,Resources!$A$2:$F$799,2,0)</f>
        <v>#N/A</v>
      </c>
      <c r="R47" s="2" t="e">
        <f aca="false">VLOOKUP(P47,Resources!$A$2:$F$799,4,0)*Q47*$G47</f>
        <v>#N/A</v>
      </c>
      <c r="S47" s="2" t="e">
        <f aca="false">R47/VLOOKUP(P47,Resources!$A$2:$F$799,2,0)</f>
        <v>#N/A</v>
      </c>
      <c r="V47" s="2" t="e">
        <f aca="false">VLOOKUP(T47,Resources!$A$2:$F$799,4,0)*U47*$G47*$F47</f>
        <v>#N/A</v>
      </c>
      <c r="W47" s="2" t="e">
        <f aca="false">V47/VLOOKUP(T47,Resources!$A$2:$F$799,2,0)</f>
        <v>#N/A</v>
      </c>
      <c r="Z47" s="2" t="e">
        <f aca="false">VLOOKUP(X47,Resources!$A$2:$F$799,4,0)*Y47*$G47*$F47</f>
        <v>#N/A</v>
      </c>
      <c r="AA47" s="2" t="e">
        <f aca="false">Z47/VLOOKUP(X47,Resources!$A$2:$F$799,2,0)</f>
        <v>#N/A</v>
      </c>
      <c r="AD47" s="2" t="e">
        <f aca="false">VLOOKUP(AB47,Resources!$A$2:$F$799,4,0)*AC47*$G47*$F47</f>
        <v>#N/A</v>
      </c>
      <c r="AE47" s="2" t="e">
        <f aca="false">AD47/VLOOKUP(AB47,Resources!$A$2:$F$799,2,0)</f>
        <v>#N/A</v>
      </c>
      <c r="AH47" s="2" t="e">
        <f aca="false">VLOOKUP(AF47,Resources!$A$2:$F$799,4,0)*AG47*$G47*$F47</f>
        <v>#N/A</v>
      </c>
      <c r="AI47" s="2" t="e">
        <f aca="false">AH47/VLOOKUP(AF47,Resources!$A$2:$F$799,2,0)</f>
        <v>#N/A</v>
      </c>
      <c r="AJ47" s="3" t="str">
        <f aca="false">Config!A47</f>
        <v/>
      </c>
    </row>
    <row r="48" customFormat="false" ht="15.1" hidden="false" customHeight="true" outlineLevel="0" collapsed="false">
      <c r="G48" s="2" t="e">
        <f aca="false">VLOOKUP(H48,Resources!$A$2:$F$799,5,0)/I48</f>
        <v>#N/A</v>
      </c>
      <c r="J48" s="2" t="e">
        <f aca="false">VLOOKUP(H48,Resources!$A$2:$F$799,4,0)*I48*G48</f>
        <v>#N/A</v>
      </c>
      <c r="K48" s="2" t="e">
        <f aca="false">J48/VLOOKUP(H48,Resources!$A$2:$F$799,2,0)</f>
        <v>#N/A</v>
      </c>
      <c r="N48" s="2" t="e">
        <f aca="false">VLOOKUP(L48,Resources!$A$2:$F$799,4,0)*M48*$G48</f>
        <v>#N/A</v>
      </c>
      <c r="O48" s="2" t="e">
        <f aca="false">N48/VLOOKUP(L48,Resources!$A$2:$F$799,2,0)</f>
        <v>#N/A</v>
      </c>
      <c r="R48" s="2" t="e">
        <f aca="false">VLOOKUP(P48,Resources!$A$2:$F$799,4,0)*Q48*$G48</f>
        <v>#N/A</v>
      </c>
      <c r="S48" s="2" t="e">
        <f aca="false">R48/VLOOKUP(P48,Resources!$A$2:$F$799,2,0)</f>
        <v>#N/A</v>
      </c>
      <c r="V48" s="2" t="e">
        <f aca="false">VLOOKUP(T48,Resources!$A$2:$F$799,4,0)*U48*$G48*$F48</f>
        <v>#N/A</v>
      </c>
      <c r="W48" s="2" t="e">
        <f aca="false">V48/VLOOKUP(T48,Resources!$A$2:$F$799,2,0)</f>
        <v>#N/A</v>
      </c>
      <c r="Z48" s="2" t="e">
        <f aca="false">VLOOKUP(X48,Resources!$A$2:$F$799,4,0)*Y48*$G48*$F48</f>
        <v>#N/A</v>
      </c>
      <c r="AA48" s="2" t="e">
        <f aca="false">Z48/VLOOKUP(X48,Resources!$A$2:$F$799,2,0)</f>
        <v>#N/A</v>
      </c>
      <c r="AD48" s="2" t="e">
        <f aca="false">VLOOKUP(AB48,Resources!$A$2:$F$799,4,0)*AC48*$G48*$F48</f>
        <v>#N/A</v>
      </c>
      <c r="AE48" s="2" t="e">
        <f aca="false">AD48/VLOOKUP(AB48,Resources!$A$2:$F$799,2,0)</f>
        <v>#N/A</v>
      </c>
      <c r="AH48" s="2" t="e">
        <f aca="false">VLOOKUP(AF48,Resources!$A$2:$F$799,4,0)*AG48*$G48*$F48</f>
        <v>#N/A</v>
      </c>
      <c r="AI48" s="2" t="e">
        <f aca="false">AH48/VLOOKUP(AF48,Resources!$A$2:$F$799,2,0)</f>
        <v>#N/A</v>
      </c>
      <c r="AJ48" s="3" t="str">
        <f aca="false">Config!A48</f>
        <v/>
      </c>
    </row>
    <row r="49" customFormat="false" ht="15.1" hidden="false" customHeight="true" outlineLevel="0" collapsed="false">
      <c r="G49" s="2" t="e">
        <f aca="false">VLOOKUP(H49,Resources!$A$2:$F$799,5,0)/I49</f>
        <v>#N/A</v>
      </c>
      <c r="J49" s="2" t="e">
        <f aca="false">VLOOKUP(H49,Resources!$A$2:$F$799,4,0)*I49*G49</f>
        <v>#N/A</v>
      </c>
      <c r="K49" s="2" t="e">
        <f aca="false">J49/VLOOKUP(H49,Resources!$A$2:$F$799,2,0)</f>
        <v>#N/A</v>
      </c>
      <c r="N49" s="2" t="e">
        <f aca="false">VLOOKUP(L49,Resources!$A$2:$F$799,4,0)*M49*$G49</f>
        <v>#N/A</v>
      </c>
      <c r="O49" s="2" t="e">
        <f aca="false">N49/VLOOKUP(L49,Resources!$A$2:$F$799,2,0)</f>
        <v>#N/A</v>
      </c>
      <c r="R49" s="2" t="e">
        <f aca="false">VLOOKUP(P49,Resources!$A$2:$F$799,4,0)*Q49*$G49</f>
        <v>#N/A</v>
      </c>
      <c r="S49" s="2" t="e">
        <f aca="false">R49/VLOOKUP(P49,Resources!$A$2:$F$799,2,0)</f>
        <v>#N/A</v>
      </c>
      <c r="V49" s="2" t="e">
        <f aca="false">VLOOKUP(T49,Resources!$A$2:$F$799,4,0)*U49*$G49*$F49</f>
        <v>#N/A</v>
      </c>
      <c r="W49" s="2" t="e">
        <f aca="false">V49/VLOOKUP(T49,Resources!$A$2:$F$799,2,0)</f>
        <v>#N/A</v>
      </c>
      <c r="Z49" s="2" t="e">
        <f aca="false">VLOOKUP(X49,Resources!$A$2:$F$799,4,0)*Y49*$G49*$F49</f>
        <v>#N/A</v>
      </c>
      <c r="AA49" s="2" t="e">
        <f aca="false">Z49/VLOOKUP(X49,Resources!$A$2:$F$799,2,0)</f>
        <v>#N/A</v>
      </c>
      <c r="AD49" s="2" t="e">
        <f aca="false">VLOOKUP(AB49,Resources!$A$2:$F$799,4,0)*AC49*$G49*$F49</f>
        <v>#N/A</v>
      </c>
      <c r="AE49" s="2" t="e">
        <f aca="false">AD49/VLOOKUP(AB49,Resources!$A$2:$F$799,2,0)</f>
        <v>#N/A</v>
      </c>
      <c r="AH49" s="2" t="e">
        <f aca="false">VLOOKUP(AF49,Resources!$A$2:$F$799,4,0)*AG49*$G49*$F49</f>
        <v>#N/A</v>
      </c>
      <c r="AI49" s="2" t="e">
        <f aca="false">AH49/VLOOKUP(AF49,Resources!$A$2:$F$799,2,0)</f>
        <v>#N/A</v>
      </c>
      <c r="AJ49" s="3" t="str">
        <f aca="false">Config!A49</f>
        <v/>
      </c>
    </row>
    <row r="50" customFormat="false" ht="15.1" hidden="false" customHeight="true" outlineLevel="0" collapsed="false">
      <c r="G50" s="2" t="e">
        <f aca="false">VLOOKUP(H50,Resources!$A$2:$F$799,5,0)/I50</f>
        <v>#N/A</v>
      </c>
      <c r="J50" s="2" t="e">
        <f aca="false">VLOOKUP(H50,Resources!$A$2:$F$799,4,0)*I50*G50</f>
        <v>#N/A</v>
      </c>
      <c r="K50" s="2" t="e">
        <f aca="false">J50/VLOOKUP(H50,Resources!$A$2:$F$799,2,0)</f>
        <v>#N/A</v>
      </c>
      <c r="N50" s="2" t="e">
        <f aca="false">VLOOKUP(L50,Resources!$A$2:$F$799,4,0)*M50*$G50</f>
        <v>#N/A</v>
      </c>
      <c r="O50" s="2" t="e">
        <f aca="false">N50/VLOOKUP(L50,Resources!$A$2:$F$799,2,0)</f>
        <v>#N/A</v>
      </c>
      <c r="R50" s="2" t="e">
        <f aca="false">VLOOKUP(P50,Resources!$A$2:$F$799,4,0)*Q50*$G50</f>
        <v>#N/A</v>
      </c>
      <c r="S50" s="2" t="e">
        <f aca="false">R50/VLOOKUP(P50,Resources!$A$2:$F$799,2,0)</f>
        <v>#N/A</v>
      </c>
      <c r="V50" s="2" t="e">
        <f aca="false">VLOOKUP(T50,Resources!$A$2:$F$799,4,0)*U50*$G50*$F50</f>
        <v>#N/A</v>
      </c>
      <c r="W50" s="2" t="e">
        <f aca="false">V50/VLOOKUP(T50,Resources!$A$2:$F$799,2,0)</f>
        <v>#N/A</v>
      </c>
      <c r="Z50" s="2" t="e">
        <f aca="false">VLOOKUP(X50,Resources!$A$2:$F$799,4,0)*Y50*$G50*$F50</f>
        <v>#N/A</v>
      </c>
      <c r="AA50" s="2" t="e">
        <f aca="false">Z50/VLOOKUP(X50,Resources!$A$2:$F$799,2,0)</f>
        <v>#N/A</v>
      </c>
      <c r="AD50" s="2" t="e">
        <f aca="false">VLOOKUP(AB50,Resources!$A$2:$F$799,4,0)*AC50*$G50*$F50</f>
        <v>#N/A</v>
      </c>
      <c r="AE50" s="2" t="e">
        <f aca="false">AD50/VLOOKUP(AB50,Resources!$A$2:$F$799,2,0)</f>
        <v>#N/A</v>
      </c>
      <c r="AH50" s="2" t="e">
        <f aca="false">VLOOKUP(AF50,Resources!$A$2:$F$799,4,0)*AG50*$G50*$F50</f>
        <v>#N/A</v>
      </c>
      <c r="AI50" s="2" t="e">
        <f aca="false">AH50/VLOOKUP(AF50,Resources!$A$2:$F$799,2,0)</f>
        <v>#N/A</v>
      </c>
      <c r="AJ50" s="3" t="str">
        <f aca="false">Config!A50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53" activePane="bottomRight" state="frozen"/>
      <selection pane="topLeft" activeCell="A1" activeCellId="0" sqref="A1"/>
      <selection pane="topRight" activeCell="B1" activeCellId="0" sqref="B1"/>
      <selection pane="bottomLeft" activeCell="A53" activeCellId="0" sqref="A53"/>
      <selection pane="bottomRight" activeCell="F80" activeCellId="0" sqref="F80"/>
    </sheetView>
  </sheetViews>
  <sheetFormatPr defaultRowHeight="12.8"/>
  <cols>
    <col collapsed="false" hidden="false" max="1" min="1" style="9" width="20.0255102040816"/>
    <col collapsed="false" hidden="false" max="2" min="2" style="9" width="14.5255102040816"/>
    <col collapsed="false" hidden="false" max="1025" min="3" style="9" width="11.5204081632653"/>
  </cols>
  <sheetData>
    <row r="1" customFormat="false" ht="15.1" hidden="false" customHeight="true" outlineLevel="0" collapsed="false">
      <c r="A1" s="9" t="s">
        <v>53</v>
      </c>
      <c r="B1" s="9" t="s">
        <v>54</v>
      </c>
      <c r="C1" s="9" t="s">
        <v>55</v>
      </c>
      <c r="D1" s="9" t="s">
        <v>56</v>
      </c>
      <c r="E1" s="9" t="s">
        <v>57</v>
      </c>
      <c r="F1" s="9" t="s">
        <v>58</v>
      </c>
    </row>
    <row r="2" customFormat="false" ht="15.1" hidden="false" customHeight="true" outlineLevel="0" collapsed="false">
      <c r="A2" s="10" t="s">
        <v>59</v>
      </c>
      <c r="B2" s="10" t="n">
        <v>0.01097</v>
      </c>
      <c r="D2" s="9" t="n">
        <f aca="false">C2/1000000</f>
        <v>0</v>
      </c>
      <c r="E2" s="9" t="e">
        <f aca="false">B2/D2</f>
        <v>#DIV/0!</v>
      </c>
      <c r="F2" s="11"/>
    </row>
    <row r="3" customFormat="false" ht="15.1" hidden="false" customHeight="true" outlineLevel="0" collapsed="false">
      <c r="A3" s="10" t="s">
        <v>60</v>
      </c>
      <c r="B3" s="10" t="n">
        <v>0.0009</v>
      </c>
      <c r="C3" s="12" t="n">
        <v>53.08503</v>
      </c>
      <c r="D3" s="9" t="n">
        <f aca="false">C3/1000000</f>
        <v>5.308503E-005</v>
      </c>
      <c r="E3" s="9" t="n">
        <f aca="false">B3/D3</f>
        <v>16.9539322102672</v>
      </c>
      <c r="F3" s="11"/>
    </row>
    <row r="4" customFormat="false" ht="15.1" hidden="false" customHeight="true" outlineLevel="0" collapsed="false">
      <c r="A4" s="10" t="s">
        <v>61</v>
      </c>
      <c r="B4" s="10" t="n">
        <v>0.001499</v>
      </c>
      <c r="D4" s="9" t="n">
        <f aca="false">C4/1000000</f>
        <v>0</v>
      </c>
      <c r="E4" s="9" t="e">
        <f aca="false">B4/D4</f>
        <v>#DIV/0!</v>
      </c>
      <c r="F4" s="11"/>
    </row>
    <row r="5" customFormat="false" ht="15.1" hidden="false" customHeight="true" outlineLevel="0" collapsed="false">
      <c r="A5" s="10" t="s">
        <v>62</v>
      </c>
      <c r="B5" s="10" t="n">
        <v>0.001494</v>
      </c>
      <c r="D5" s="9" t="n">
        <f aca="false">C5/1000000</f>
        <v>0</v>
      </c>
      <c r="E5" s="9" t="e">
        <f aca="false">B5/D5</f>
        <v>#DIV/0!</v>
      </c>
      <c r="F5" s="11"/>
    </row>
    <row r="6" customFormat="false" ht="15.1" hidden="false" customHeight="true" outlineLevel="0" collapsed="false">
      <c r="A6" s="10" t="s">
        <v>63</v>
      </c>
      <c r="B6" s="10" t="n">
        <v>0.00398</v>
      </c>
      <c r="D6" s="9" t="n">
        <f aca="false">C6/1000000</f>
        <v>0</v>
      </c>
      <c r="E6" s="9" t="e">
        <f aca="false">B6/D6</f>
        <v>#DIV/0!</v>
      </c>
      <c r="F6" s="11" t="s">
        <v>64</v>
      </c>
    </row>
    <row r="7" customFormat="false" ht="15.1" hidden="false" customHeight="true" outlineLevel="0" collapsed="false">
      <c r="A7" s="10" t="s">
        <v>65</v>
      </c>
      <c r="B7" s="10" t="n">
        <v>0.0027</v>
      </c>
      <c r="D7" s="9" t="n">
        <f aca="false">C7/1000000</f>
        <v>0</v>
      </c>
      <c r="E7" s="9" t="e">
        <f aca="false">B7/D7</f>
        <v>#DIV/0!</v>
      </c>
      <c r="F7" s="11" t="s">
        <v>66</v>
      </c>
    </row>
    <row r="8" customFormat="false" ht="15.1" hidden="false" customHeight="true" outlineLevel="0" collapsed="false">
      <c r="A8" s="9" t="s">
        <v>33</v>
      </c>
      <c r="B8" s="9" t="n">
        <v>7.69E-007</v>
      </c>
      <c r="C8" s="9" t="n">
        <v>17.031</v>
      </c>
      <c r="D8" s="9" t="n">
        <f aca="false">C8/1000000</f>
        <v>1.7031E-005</v>
      </c>
      <c r="E8" s="9" t="n">
        <f aca="false">B8/D8</f>
        <v>0.0451529563736715</v>
      </c>
      <c r="F8" s="11" t="s">
        <v>67</v>
      </c>
    </row>
    <row r="9" customFormat="false" ht="15.1" hidden="false" customHeight="true" outlineLevel="0" collapsed="false">
      <c r="A9" s="10" t="s">
        <v>68</v>
      </c>
      <c r="B9" s="10" t="n">
        <v>0.00102</v>
      </c>
      <c r="D9" s="9" t="n">
        <f aca="false">C9/1000000</f>
        <v>0</v>
      </c>
      <c r="E9" s="9" t="e">
        <f aca="false">B9/D9</f>
        <v>#DIV/0!</v>
      </c>
      <c r="F9" s="11" t="s">
        <v>69</v>
      </c>
    </row>
    <row r="10" customFormat="false" ht="15.1" hidden="false" customHeight="true" outlineLevel="0" collapsed="false">
      <c r="A10" s="10" t="s">
        <v>70</v>
      </c>
      <c r="B10" s="10" t="n">
        <v>7.085E-005</v>
      </c>
      <c r="D10" s="9" t="n">
        <f aca="false">C10/1000000</f>
        <v>0</v>
      </c>
      <c r="E10" s="9" t="e">
        <f aca="false">B10/D10</f>
        <v>#DIV/0!</v>
      </c>
      <c r="F10" s="11"/>
    </row>
    <row r="11" customFormat="false" ht="15.1" hidden="false" customHeight="true" outlineLevel="0" collapsed="false">
      <c r="A11" s="10" t="s">
        <v>71</v>
      </c>
      <c r="B11" s="10" t="n">
        <v>1.784E-006</v>
      </c>
      <c r="D11" s="9" t="n">
        <f aca="false">C11/1000000</f>
        <v>0</v>
      </c>
      <c r="E11" s="9" t="e">
        <f aca="false">B11/D11</f>
        <v>#DIV/0!</v>
      </c>
      <c r="F11" s="11" t="s">
        <v>72</v>
      </c>
    </row>
    <row r="12" customFormat="false" ht="15.1" hidden="false" customHeight="true" outlineLevel="0" collapsed="false">
      <c r="A12" s="10" t="s">
        <v>73</v>
      </c>
      <c r="B12" s="10" t="n">
        <v>0.000719</v>
      </c>
      <c r="D12" s="9" t="n">
        <f aca="false">C12/1000000</f>
        <v>0</v>
      </c>
      <c r="E12" s="9" t="e">
        <f aca="false">B12/D12</f>
        <v>#DIV/0!</v>
      </c>
      <c r="F12" s="11"/>
    </row>
    <row r="13" customFormat="false" ht="15.1" hidden="false" customHeight="true" outlineLevel="0" collapsed="false">
      <c r="A13" s="10" t="s">
        <v>74</v>
      </c>
      <c r="B13" s="10" t="n">
        <v>0.00246</v>
      </c>
      <c r="D13" s="9" t="n">
        <f aca="false">C13/1000000</f>
        <v>0</v>
      </c>
      <c r="E13" s="9" t="e">
        <f aca="false">B13/D13</f>
        <v>#DIV/0!</v>
      </c>
      <c r="F13" s="11" t="s">
        <v>75</v>
      </c>
    </row>
    <row r="14" customFormat="false" ht="15.1" hidden="false" customHeight="true" outlineLevel="0" collapsed="false">
      <c r="A14" s="9" t="s">
        <v>30</v>
      </c>
      <c r="B14" s="13" t="n">
        <v>0.0021</v>
      </c>
      <c r="C14" s="12" t="n">
        <v>12.0107</v>
      </c>
      <c r="D14" s="9" t="n">
        <f aca="false">C14/1000000</f>
        <v>1.20107E-005</v>
      </c>
      <c r="E14" s="9" t="n">
        <f aca="false">B14/D14</f>
        <v>174.844097346533</v>
      </c>
      <c r="F14" s="11" t="s">
        <v>76</v>
      </c>
    </row>
    <row r="15" customFormat="false" ht="15.1" hidden="false" customHeight="true" outlineLevel="0" collapsed="false">
      <c r="A15" s="10" t="s">
        <v>25</v>
      </c>
      <c r="B15" s="10" t="n">
        <v>1.951E-006</v>
      </c>
      <c r="C15" s="9" t="n">
        <v>44.01</v>
      </c>
      <c r="D15" s="9" t="n">
        <f aca="false">C15/1000000</f>
        <v>4.401E-005</v>
      </c>
      <c r="E15" s="9" t="n">
        <f aca="false">B15/D15</f>
        <v>0.0443308339013861</v>
      </c>
      <c r="F15" s="11" t="s">
        <v>77</v>
      </c>
    </row>
    <row r="16" customFormat="false" ht="15.1" hidden="false" customHeight="true" outlineLevel="0" collapsed="false">
      <c r="A16" s="9" t="s">
        <v>24</v>
      </c>
      <c r="B16" s="9" t="n">
        <v>1.25E-006</v>
      </c>
      <c r="C16" s="14" t="n">
        <v>28.01</v>
      </c>
      <c r="D16" s="9" t="n">
        <f aca="false">C16/1000000</f>
        <v>2.801E-005</v>
      </c>
      <c r="E16" s="9" t="n">
        <f aca="false">B16/D16</f>
        <v>0.0446269189575152</v>
      </c>
      <c r="F16" s="11" t="s">
        <v>78</v>
      </c>
    </row>
    <row r="17" customFormat="false" ht="15.1" hidden="false" customHeight="true" outlineLevel="0" collapsed="false">
      <c r="A17" s="10" t="s">
        <v>79</v>
      </c>
      <c r="B17" s="10" t="n">
        <v>0.001501</v>
      </c>
      <c r="D17" s="9" t="n">
        <f aca="false">C17/1000000</f>
        <v>0</v>
      </c>
      <c r="E17" s="9" t="e">
        <f aca="false">B17/D17</f>
        <v>#DIV/0!</v>
      </c>
      <c r="F17" s="11"/>
    </row>
    <row r="18" customFormat="false" ht="15.1" hidden="false" customHeight="true" outlineLevel="0" collapsed="false">
      <c r="A18" s="10" t="s">
        <v>80</v>
      </c>
      <c r="B18" s="10" t="n">
        <v>0</v>
      </c>
      <c r="D18" s="9" t="n">
        <f aca="false">C18/1000000</f>
        <v>0</v>
      </c>
      <c r="E18" s="9" t="e">
        <f aca="false">B18/D18</f>
        <v>#DIV/0!</v>
      </c>
      <c r="F18" s="11"/>
    </row>
    <row r="19" customFormat="false" ht="15.1" hidden="false" customHeight="true" outlineLevel="0" collapsed="false">
      <c r="A19" s="10" t="s">
        <v>81</v>
      </c>
      <c r="B19" s="10" t="n">
        <v>0.0025</v>
      </c>
      <c r="D19" s="9" t="n">
        <f aca="false">C19/1000000</f>
        <v>0</v>
      </c>
      <c r="E19" s="9" t="e">
        <f aca="false">B19/D19</f>
        <v>#DIV/0!</v>
      </c>
      <c r="F19" s="11"/>
    </row>
    <row r="20" customFormat="false" ht="15.1" hidden="false" customHeight="true" outlineLevel="0" collapsed="false">
      <c r="A20" s="10" t="s">
        <v>82</v>
      </c>
      <c r="B20" s="10" t="n">
        <v>0.00177</v>
      </c>
      <c r="D20" s="9" t="n">
        <f aca="false">C20/1000000</f>
        <v>0</v>
      </c>
      <c r="E20" s="9" t="e">
        <f aca="false">B20/D20</f>
        <v>#DIV/0!</v>
      </c>
      <c r="F20" s="11" t="s">
        <v>82</v>
      </c>
    </row>
    <row r="21" customFormat="false" ht="15.1" hidden="false" customHeight="true" outlineLevel="0" collapsed="false">
      <c r="A21" s="10" t="s">
        <v>83</v>
      </c>
      <c r="B21" s="10" t="n">
        <v>0.0019</v>
      </c>
      <c r="D21" s="9" t="n">
        <f aca="false">C21/1000000</f>
        <v>0</v>
      </c>
      <c r="E21" s="9" t="e">
        <f aca="false">B21/D21</f>
        <v>#DIV/0!</v>
      </c>
      <c r="F21" s="11" t="s">
        <v>83</v>
      </c>
    </row>
    <row r="22" customFormat="false" ht="15.1" hidden="false" customHeight="true" outlineLevel="0" collapsed="false">
      <c r="A22" s="10" t="s">
        <v>84</v>
      </c>
      <c r="B22" s="10" t="n">
        <v>0.01097</v>
      </c>
      <c r="D22" s="9" t="n">
        <f aca="false">C22/1000000</f>
        <v>0</v>
      </c>
      <c r="E22" s="9" t="e">
        <f aca="false">B22/D22</f>
        <v>#DIV/0!</v>
      </c>
      <c r="F22" s="11"/>
    </row>
    <row r="23" customFormat="false" ht="15.1" hidden="false" customHeight="true" outlineLevel="0" collapsed="false">
      <c r="A23" s="10" t="s">
        <v>85</v>
      </c>
      <c r="B23" s="10" t="n">
        <v>0.01097</v>
      </c>
      <c r="D23" s="9" t="n">
        <f aca="false">C23/1000000</f>
        <v>0</v>
      </c>
      <c r="E23" s="9" t="e">
        <f aca="false">B23/D23</f>
        <v>#DIV/0!</v>
      </c>
      <c r="F23" s="11"/>
    </row>
    <row r="24" customFormat="false" ht="15.1" hidden="false" customHeight="true" outlineLevel="0" collapsed="false">
      <c r="A24" s="10" t="s">
        <v>86</v>
      </c>
      <c r="B24" s="10" t="n">
        <v>0.000421</v>
      </c>
      <c r="D24" s="9" t="n">
        <f aca="false">C24/1000000</f>
        <v>0</v>
      </c>
      <c r="E24" s="9" t="e">
        <f aca="false">B24/D24</f>
        <v>#DIV/0!</v>
      </c>
      <c r="F24" s="11" t="s">
        <v>87</v>
      </c>
    </row>
    <row r="25" customFormat="false" ht="15.1" hidden="false" customHeight="true" outlineLevel="0" collapsed="false">
      <c r="A25" s="10" t="s">
        <v>88</v>
      </c>
      <c r="B25" s="10" t="n">
        <v>0.01097</v>
      </c>
      <c r="D25" s="9" t="n">
        <f aca="false">C25/1000000</f>
        <v>0</v>
      </c>
      <c r="E25" s="9" t="e">
        <f aca="false">B25/D25</f>
        <v>#DIV/0!</v>
      </c>
      <c r="F25" s="11"/>
    </row>
    <row r="26" customFormat="false" ht="15.1" hidden="false" customHeight="true" outlineLevel="0" collapsed="false">
      <c r="A26" s="10" t="s">
        <v>89</v>
      </c>
      <c r="B26" s="10" t="n">
        <v>0.000544</v>
      </c>
      <c r="D26" s="9" t="n">
        <f aca="false">C26/1000000</f>
        <v>0</v>
      </c>
      <c r="E26" s="9" t="e">
        <f aca="false">B26/D26</f>
        <v>#DIV/0!</v>
      </c>
      <c r="F26" s="11" t="s">
        <v>90</v>
      </c>
    </row>
    <row r="27" customFormat="false" ht="15.1" hidden="false" customHeight="true" outlineLevel="0" collapsed="false">
      <c r="A27" s="10" t="s">
        <v>91</v>
      </c>
      <c r="B27" s="10" t="n">
        <v>0.000789</v>
      </c>
      <c r="C27" s="12" t="n">
        <v>62.06784</v>
      </c>
      <c r="D27" s="9" t="n">
        <f aca="false">C27/1000000</f>
        <v>6.206784E-005</v>
      </c>
      <c r="E27" s="9" t="n">
        <f aca="false">B27/D27</f>
        <v>12.7118971757355</v>
      </c>
      <c r="F27" s="11"/>
    </row>
    <row r="28" customFormat="false" ht="15.1" hidden="false" customHeight="true" outlineLevel="0" collapsed="false">
      <c r="A28" s="10" t="s">
        <v>92</v>
      </c>
      <c r="B28" s="10" t="n">
        <v>0.000568</v>
      </c>
      <c r="D28" s="9" t="n">
        <f aca="false">C28/1000000</f>
        <v>0</v>
      </c>
      <c r="E28" s="9" t="e">
        <f aca="false">B28/D28</f>
        <v>#DIV/0!</v>
      </c>
      <c r="F28" s="11" t="s">
        <v>93</v>
      </c>
    </row>
    <row r="29" customFormat="false" ht="15.1" hidden="false" customHeight="true" outlineLevel="0" collapsed="false">
      <c r="A29" s="10" t="s">
        <v>94</v>
      </c>
      <c r="B29" s="10" t="n">
        <v>0</v>
      </c>
      <c r="D29" s="9" t="n">
        <f aca="false">C29/1000000</f>
        <v>0</v>
      </c>
      <c r="E29" s="9" t="e">
        <f aca="false">B29/D29</f>
        <v>#DIV/0!</v>
      </c>
      <c r="F29" s="11"/>
    </row>
    <row r="30" customFormat="false" ht="15.1" hidden="false" customHeight="true" outlineLevel="0" collapsed="false">
      <c r="A30" s="10" t="s">
        <v>95</v>
      </c>
      <c r="B30" s="10" t="n">
        <v>0.0012517</v>
      </c>
      <c r="D30" s="9" t="n">
        <f aca="false">C30/1000000</f>
        <v>0</v>
      </c>
      <c r="E30" s="9" t="e">
        <f aca="false">B30/D30</f>
        <v>#DIV/0!</v>
      </c>
      <c r="F30" s="11"/>
    </row>
    <row r="31" customFormat="false" ht="15.1" hidden="false" customHeight="true" outlineLevel="0" collapsed="false">
      <c r="A31" s="10" t="s">
        <v>96</v>
      </c>
      <c r="B31" s="10" t="n">
        <v>0.0013993</v>
      </c>
      <c r="D31" s="9" t="n">
        <f aca="false">C31/1000000</f>
        <v>0</v>
      </c>
      <c r="E31" s="9" t="e">
        <f aca="false">B31/D31</f>
        <v>#DIV/0!</v>
      </c>
      <c r="F31" s="11"/>
    </row>
    <row r="32" customFormat="false" ht="15.1" hidden="false" customHeight="true" outlineLevel="0" collapsed="false">
      <c r="A32" s="10" t="s">
        <v>97</v>
      </c>
      <c r="B32" s="10" t="n">
        <v>0.0014657</v>
      </c>
      <c r="D32" s="9" t="n">
        <f aca="false">C32/1000000</f>
        <v>0</v>
      </c>
      <c r="E32" s="9" t="e">
        <f aca="false">B32/D32</f>
        <v>#DIV/0!</v>
      </c>
      <c r="F32" s="11"/>
    </row>
    <row r="33" customFormat="false" ht="15.1" hidden="false" customHeight="true" outlineLevel="0" collapsed="false">
      <c r="A33" s="10" t="s">
        <v>98</v>
      </c>
      <c r="B33" s="10" t="n">
        <v>1.696E-006</v>
      </c>
      <c r="D33" s="9" t="n">
        <f aca="false">C33/1000000</f>
        <v>0</v>
      </c>
      <c r="E33" s="9" t="e">
        <f aca="false">B33/D33</f>
        <v>#DIV/0!</v>
      </c>
      <c r="F33" s="11" t="s">
        <v>99</v>
      </c>
    </row>
    <row r="34" customFormat="false" ht="15.1" hidden="false" customHeight="true" outlineLevel="0" collapsed="false">
      <c r="A34" s="10" t="s">
        <v>100</v>
      </c>
      <c r="B34" s="10" t="n">
        <v>0.001</v>
      </c>
      <c r="D34" s="9" t="n">
        <f aca="false">C34/1000000</f>
        <v>0</v>
      </c>
      <c r="E34" s="9" t="e">
        <f aca="false">B34/D34</f>
        <v>#DIV/0!</v>
      </c>
      <c r="F34" s="11"/>
    </row>
    <row r="35" customFormat="false" ht="15.1" hidden="false" customHeight="true" outlineLevel="0" collapsed="false">
      <c r="A35" s="10" t="s">
        <v>101</v>
      </c>
      <c r="B35" s="10" t="n">
        <v>0.00113</v>
      </c>
      <c r="D35" s="9" t="n">
        <f aca="false">C35/1000000</f>
        <v>0</v>
      </c>
      <c r="E35" s="9" t="e">
        <f aca="false">B35/D35</f>
        <v>#DIV/0!</v>
      </c>
      <c r="F35" s="11" t="s">
        <v>102</v>
      </c>
    </row>
    <row r="36" customFormat="false" ht="15.1" hidden="false" customHeight="true" outlineLevel="0" collapsed="false">
      <c r="A36" s="10" t="s">
        <v>103</v>
      </c>
      <c r="B36" s="10" t="n">
        <v>1.786E-007</v>
      </c>
      <c r="D36" s="9" t="n">
        <f aca="false">C36/1000000</f>
        <v>0</v>
      </c>
      <c r="E36" s="9" t="e">
        <f aca="false">B36/D36</f>
        <v>#DIV/0!</v>
      </c>
      <c r="F36" s="11" t="s">
        <v>104</v>
      </c>
    </row>
    <row r="37" customFormat="false" ht="15.1" hidden="false" customHeight="true" outlineLevel="0" collapsed="false">
      <c r="A37" s="10" t="s">
        <v>105</v>
      </c>
      <c r="B37" s="10" t="n">
        <v>0.002044</v>
      </c>
      <c r="D37" s="9" t="n">
        <f aca="false">C37/1000000</f>
        <v>0</v>
      </c>
      <c r="E37" s="9" t="e">
        <f aca="false">B37/D37</f>
        <v>#DIV/0!</v>
      </c>
      <c r="F37" s="11"/>
    </row>
    <row r="38" customFormat="false" ht="15.1" hidden="false" customHeight="true" outlineLevel="0" collapsed="false">
      <c r="A38" s="10" t="s">
        <v>35</v>
      </c>
      <c r="B38" s="10" t="n">
        <v>0.001431</v>
      </c>
      <c r="C38" s="12" t="n">
        <v>34.01468</v>
      </c>
      <c r="D38" s="9" t="n">
        <f aca="false">C38/1000000</f>
        <v>3.401468E-005</v>
      </c>
      <c r="E38" s="9" t="n">
        <f aca="false">B38/D38</f>
        <v>42.0700709223194</v>
      </c>
      <c r="F38" s="11" t="s">
        <v>106</v>
      </c>
    </row>
    <row r="39" customFormat="false" ht="15.1" hidden="false" customHeight="true" outlineLevel="0" collapsed="false">
      <c r="A39" s="10" t="s">
        <v>107</v>
      </c>
      <c r="B39" s="10" t="n">
        <v>0.00177</v>
      </c>
      <c r="D39" s="9" t="n">
        <f aca="false">C39/1000000</f>
        <v>0</v>
      </c>
      <c r="E39" s="9" t="e">
        <f aca="false">B39/D39</f>
        <v>#DIV/0!</v>
      </c>
      <c r="F39" s="11"/>
    </row>
    <row r="40" customFormat="false" ht="15.1" hidden="false" customHeight="true" outlineLevel="0" collapsed="false">
      <c r="A40" s="10" t="s">
        <v>108</v>
      </c>
      <c r="B40" s="10" t="n">
        <v>0.0015</v>
      </c>
      <c r="D40" s="9" t="n">
        <f aca="false">C40/1000000</f>
        <v>0</v>
      </c>
      <c r="E40" s="9" t="e">
        <f aca="false">B40/D40</f>
        <v>#DIV/0!</v>
      </c>
      <c r="F40" s="11"/>
    </row>
    <row r="41" customFormat="false" ht="15.1" hidden="false" customHeight="true" outlineLevel="0" collapsed="false">
      <c r="A41" s="10" t="s">
        <v>37</v>
      </c>
      <c r="B41" s="10" t="n">
        <v>0.001004</v>
      </c>
      <c r="C41" s="12" t="n">
        <v>32.04516</v>
      </c>
      <c r="D41" s="9" t="n">
        <f aca="false">C41/1000000</f>
        <v>3.204516E-005</v>
      </c>
      <c r="E41" s="9" t="n">
        <f aca="false">B41/D41</f>
        <v>31.3307844304725</v>
      </c>
      <c r="F41" s="11" t="s">
        <v>109</v>
      </c>
    </row>
    <row r="42" customFormat="false" ht="15.1" hidden="false" customHeight="true" outlineLevel="0" collapsed="false">
      <c r="A42" s="10" t="s">
        <v>21</v>
      </c>
      <c r="B42" s="10" t="n">
        <v>8.99E-008</v>
      </c>
      <c r="C42" s="9" t="n">
        <v>1.0079</v>
      </c>
      <c r="D42" s="9" t="n">
        <f aca="false">C42/1000000</f>
        <v>1.0079E-006</v>
      </c>
      <c r="E42" s="9" t="n">
        <f aca="false">B42/D42</f>
        <v>0.0891953566822106</v>
      </c>
      <c r="F42" s="11" t="s">
        <v>110</v>
      </c>
    </row>
    <row r="43" customFormat="false" ht="15.1" hidden="false" customHeight="true" outlineLevel="0" collapsed="false">
      <c r="A43" s="10" t="s">
        <v>111</v>
      </c>
      <c r="B43" s="10" t="n">
        <v>0.00086</v>
      </c>
      <c r="C43" s="12" t="n">
        <v>77.32544</v>
      </c>
      <c r="D43" s="9" t="n">
        <f aca="false">C43/1000000</f>
        <v>7.732544E-005</v>
      </c>
      <c r="E43" s="9" t="n">
        <f aca="false">B43/D43</f>
        <v>11.1218248483294</v>
      </c>
      <c r="F43" s="11"/>
    </row>
    <row r="44" customFormat="false" ht="15.1" hidden="false" customHeight="true" outlineLevel="0" collapsed="false">
      <c r="A44" s="10" t="s">
        <v>112</v>
      </c>
      <c r="B44" s="10" t="n">
        <v>0.005</v>
      </c>
      <c r="D44" s="9" t="n">
        <f aca="false">C44/1000000</f>
        <v>0</v>
      </c>
      <c r="E44" s="9" t="e">
        <f aca="false">B44/D44</f>
        <v>#DIV/0!</v>
      </c>
      <c r="F44" s="11"/>
    </row>
    <row r="45" customFormat="false" ht="15.1" hidden="false" customHeight="true" outlineLevel="0" collapsed="false">
      <c r="A45" s="10" t="s">
        <v>113</v>
      </c>
      <c r="B45" s="10" t="n">
        <v>0</v>
      </c>
      <c r="D45" s="9" t="n">
        <f aca="false">C45/1000000</f>
        <v>0</v>
      </c>
      <c r="E45" s="9" t="e">
        <f aca="false">B45/D45</f>
        <v>#DIV/0!</v>
      </c>
      <c r="F45" s="11"/>
    </row>
    <row r="46" customFormat="false" ht="15.1" hidden="false" customHeight="true" outlineLevel="0" collapsed="false">
      <c r="A46" s="10" t="s">
        <v>114</v>
      </c>
      <c r="B46" s="10" t="n">
        <v>0.001658</v>
      </c>
      <c r="C46" s="12" t="n">
        <v>47.01344</v>
      </c>
      <c r="D46" s="9" t="n">
        <f aca="false">C46/1000000</f>
        <v>4.701344E-005</v>
      </c>
      <c r="E46" s="9" t="n">
        <f aca="false">B46/D46</f>
        <v>35.2665110232308</v>
      </c>
      <c r="F46" s="11"/>
    </row>
    <row r="47" customFormat="false" ht="15.1" hidden="false" customHeight="true" outlineLevel="0" collapsed="false">
      <c r="A47" s="10" t="s">
        <v>115</v>
      </c>
      <c r="B47" s="10" t="n">
        <v>0.001995</v>
      </c>
      <c r="D47" s="9" t="n">
        <f aca="false">C47/1000000</f>
        <v>0</v>
      </c>
      <c r="E47" s="9" t="e">
        <f aca="false">B47/D47</f>
        <v>#DIV/0!</v>
      </c>
      <c r="F47" s="11"/>
    </row>
    <row r="48" customFormat="false" ht="15.1" hidden="false" customHeight="true" outlineLevel="0" collapsed="false">
      <c r="A48" s="10" t="s">
        <v>116</v>
      </c>
      <c r="B48" s="10" t="n">
        <v>0.001513</v>
      </c>
      <c r="D48" s="9" t="n">
        <f aca="false">C48/1000000</f>
        <v>0</v>
      </c>
      <c r="E48" s="9" t="e">
        <f aca="false">B48/D48</f>
        <v>#DIV/0!</v>
      </c>
      <c r="F48" s="11"/>
    </row>
    <row r="49" customFormat="false" ht="15.1" hidden="false" customHeight="true" outlineLevel="0" collapsed="false">
      <c r="A49" s="10" t="s">
        <v>117</v>
      </c>
      <c r="B49" s="10" t="n">
        <v>0.0025</v>
      </c>
      <c r="C49" s="12" t="n">
        <v>62.04796</v>
      </c>
      <c r="D49" s="9" t="n">
        <f aca="false">C49/1000000</f>
        <v>6.204796E-005</v>
      </c>
      <c r="E49" s="9" t="n">
        <f aca="false">B49/D49</f>
        <v>40.291413287399</v>
      </c>
      <c r="F49" s="11"/>
    </row>
    <row r="50" customFormat="false" ht="15.1" hidden="false" customHeight="true" outlineLevel="0" collapsed="false">
      <c r="A50" s="10" t="s">
        <v>118</v>
      </c>
      <c r="B50" s="10" t="n">
        <v>0.0058</v>
      </c>
      <c r="D50" s="9" t="n">
        <f aca="false">C50/1000000</f>
        <v>0</v>
      </c>
      <c r="E50" s="9" t="e">
        <f aca="false">B50/D50</f>
        <v>#DIV/0!</v>
      </c>
      <c r="F50" s="11"/>
    </row>
    <row r="51" customFormat="false" ht="15.1" hidden="false" customHeight="true" outlineLevel="0" collapsed="false">
      <c r="A51" s="10" t="s">
        <v>44</v>
      </c>
      <c r="B51" s="10" t="n">
        <v>0.00082</v>
      </c>
      <c r="C51" s="12" t="n">
        <v>170.33484</v>
      </c>
      <c r="D51" s="9" t="n">
        <f aca="false">C51/1000000</f>
        <v>0.00017033484</v>
      </c>
      <c r="E51" s="9" t="n">
        <f aca="false">B51/D51</f>
        <v>4.81404743738862</v>
      </c>
      <c r="F51" s="11" t="s">
        <v>119</v>
      </c>
    </row>
    <row r="52" customFormat="false" ht="15.1" hidden="false" customHeight="true" outlineLevel="0" collapsed="false">
      <c r="A52" s="10" t="s">
        <v>120</v>
      </c>
      <c r="B52" s="10" t="n">
        <v>3.749E-006</v>
      </c>
      <c r="D52" s="9" t="n">
        <f aca="false">C52/1000000</f>
        <v>0</v>
      </c>
      <c r="E52" s="9" t="e">
        <f aca="false">B52/D52</f>
        <v>#DIV/0!</v>
      </c>
      <c r="F52" s="11"/>
    </row>
    <row r="53" customFormat="false" ht="15.1" hidden="false" customHeight="true" outlineLevel="0" collapsed="false">
      <c r="A53" s="10" t="s">
        <v>121</v>
      </c>
      <c r="B53" s="10" t="n">
        <v>0.01134</v>
      </c>
      <c r="D53" s="9" t="n">
        <f aca="false">C53/1000000</f>
        <v>0</v>
      </c>
      <c r="E53" s="9" t="e">
        <f aca="false">B53/D53</f>
        <v>#DIV/0!</v>
      </c>
      <c r="F53" s="11"/>
    </row>
    <row r="54" customFormat="false" ht="15.1" hidden="false" customHeight="true" outlineLevel="0" collapsed="false">
      <c r="A54" s="10" t="s">
        <v>122</v>
      </c>
      <c r="B54" s="10" t="n">
        <v>0.005</v>
      </c>
      <c r="D54" s="9" t="n">
        <f aca="false">C54/1000000</f>
        <v>0</v>
      </c>
      <c r="E54" s="9" t="e">
        <f aca="false">B54/D54</f>
        <v>#DIV/0!</v>
      </c>
      <c r="F54" s="11"/>
    </row>
    <row r="55" customFormat="false" ht="15.1" hidden="false" customHeight="true" outlineLevel="0" collapsed="false">
      <c r="A55" s="10" t="s">
        <v>123</v>
      </c>
      <c r="B55" s="10" t="n">
        <v>0.000534</v>
      </c>
      <c r="D55" s="9" t="n">
        <f aca="false">C55/1000000</f>
        <v>0</v>
      </c>
      <c r="E55" s="9" t="e">
        <f aca="false">B55/D55</f>
        <v>#DIV/0!</v>
      </c>
      <c r="F55" s="11" t="s">
        <v>124</v>
      </c>
    </row>
    <row r="56" customFormat="false" ht="15.1" hidden="false" customHeight="true" outlineLevel="0" collapsed="false">
      <c r="A56" s="10" t="s">
        <v>125</v>
      </c>
      <c r="B56" s="10" t="n">
        <v>0.0007021</v>
      </c>
      <c r="C56" s="12" t="n">
        <v>17.03052</v>
      </c>
      <c r="D56" s="9" t="n">
        <f aca="false">C56/1000000</f>
        <v>1.703052E-005</v>
      </c>
      <c r="E56" s="9" t="n">
        <f aca="false">B56/D56</f>
        <v>41.225987227636</v>
      </c>
      <c r="F56" s="11" t="s">
        <v>67</v>
      </c>
    </row>
    <row r="57" customFormat="false" ht="15.1" hidden="false" customHeight="true" outlineLevel="0" collapsed="false">
      <c r="A57" s="10" t="s">
        <v>126</v>
      </c>
      <c r="B57" s="10" t="n">
        <v>0.00117325</v>
      </c>
      <c r="D57" s="9" t="n">
        <f aca="false">C57/1000000</f>
        <v>0</v>
      </c>
      <c r="E57" s="9" t="e">
        <f aca="false">B57/D57</f>
        <v>#DIV/0!</v>
      </c>
      <c r="F57" s="11" t="s">
        <v>77</v>
      </c>
    </row>
    <row r="58" customFormat="false" ht="15.1" hidden="false" customHeight="true" outlineLevel="0" collapsed="false">
      <c r="A58" s="10" t="s">
        <v>127</v>
      </c>
      <c r="B58" s="10" t="n">
        <v>8.6E-005</v>
      </c>
      <c r="D58" s="9" t="n">
        <f aca="false">C58/1000000</f>
        <v>0</v>
      </c>
      <c r="E58" s="9" t="e">
        <f aca="false">B58/D58</f>
        <v>#DIV/0!</v>
      </c>
      <c r="F58" s="11"/>
    </row>
    <row r="59" customFormat="false" ht="15.1" hidden="false" customHeight="true" outlineLevel="0" collapsed="false">
      <c r="A59" s="10" t="s">
        <v>128</v>
      </c>
      <c r="B59" s="10" t="n">
        <v>0.001505</v>
      </c>
      <c r="D59" s="9" t="n">
        <f aca="false">C59/1000000</f>
        <v>0</v>
      </c>
      <c r="E59" s="9" t="e">
        <f aca="false">B59/D59</f>
        <v>#DIV/0!</v>
      </c>
      <c r="F59" s="11" t="s">
        <v>99</v>
      </c>
    </row>
    <row r="60" customFormat="false" ht="15.1" hidden="false" customHeight="true" outlineLevel="0" collapsed="false">
      <c r="A60" s="10" t="s">
        <v>129</v>
      </c>
      <c r="B60" s="10" t="n">
        <v>0.0001786</v>
      </c>
      <c r="D60" s="9" t="n">
        <f aca="false">C60/1000000</f>
        <v>0</v>
      </c>
      <c r="E60" s="9" t="e">
        <f aca="false">B60/D60</f>
        <v>#DIV/0!</v>
      </c>
      <c r="F60" s="11"/>
    </row>
    <row r="61" customFormat="false" ht="15.1" hidden="false" customHeight="true" outlineLevel="0" collapsed="false">
      <c r="A61" s="10" t="s">
        <v>130</v>
      </c>
      <c r="B61" s="10" t="n">
        <v>0.0001786</v>
      </c>
      <c r="D61" s="9" t="n">
        <f aca="false">C61/1000000</f>
        <v>0</v>
      </c>
      <c r="E61" s="9" t="e">
        <f aca="false">B61/D61</f>
        <v>#DIV/0!</v>
      </c>
      <c r="F61" s="11"/>
    </row>
    <row r="62" customFormat="false" ht="15.1" hidden="false" customHeight="true" outlineLevel="0" collapsed="false">
      <c r="A62" s="10" t="s">
        <v>131</v>
      </c>
      <c r="B62" s="10" t="n">
        <v>7.085E-005</v>
      </c>
      <c r="C62" s="12" t="n">
        <v>2.01588</v>
      </c>
      <c r="D62" s="9" t="n">
        <f aca="false">C62/1000000</f>
        <v>2.01588E-006</v>
      </c>
      <c r="E62" s="9" t="n">
        <f aca="false">B62/D62</f>
        <v>35.1459412266603</v>
      </c>
      <c r="F62" s="11" t="s">
        <v>110</v>
      </c>
    </row>
    <row r="63" customFormat="false" ht="15.1" hidden="false" customHeight="true" outlineLevel="0" collapsed="false">
      <c r="A63" s="10" t="s">
        <v>132</v>
      </c>
      <c r="B63" s="10" t="n">
        <v>0.00042561</v>
      </c>
      <c r="C63" s="12" t="n">
        <v>16.04246</v>
      </c>
      <c r="D63" s="9" t="n">
        <f aca="false">C63/1000000</f>
        <v>1.604246E-005</v>
      </c>
      <c r="E63" s="9" t="n">
        <f aca="false">B63/D63</f>
        <v>26.5302204275404</v>
      </c>
      <c r="F63" s="11" t="s">
        <v>133</v>
      </c>
    </row>
    <row r="64" customFormat="false" ht="15.1" hidden="false" customHeight="true" outlineLevel="0" collapsed="false">
      <c r="A64" s="10" t="s">
        <v>134</v>
      </c>
      <c r="B64" s="10" t="n">
        <v>0.000824907</v>
      </c>
      <c r="D64" s="9" t="n">
        <f aca="false">C64/1000000</f>
        <v>0</v>
      </c>
      <c r="E64" s="9" t="e">
        <f aca="false">B64/D64</f>
        <v>#DIV/0!</v>
      </c>
      <c r="F64" s="11" t="s">
        <v>135</v>
      </c>
    </row>
    <row r="65" customFormat="false" ht="15.1" hidden="false" customHeight="true" outlineLevel="0" collapsed="false">
      <c r="A65" s="10" t="s">
        <v>136</v>
      </c>
      <c r="B65" s="10" t="n">
        <v>0.001141</v>
      </c>
      <c r="C65" s="12" t="n">
        <v>31.9988</v>
      </c>
      <c r="D65" s="9" t="n">
        <f aca="false">C65/1000000</f>
        <v>3.19988E-005</v>
      </c>
      <c r="E65" s="9" t="n">
        <f aca="false">B65/D65</f>
        <v>35.6575871595185</v>
      </c>
      <c r="F65" s="11" t="s">
        <v>137</v>
      </c>
    </row>
    <row r="66" customFormat="false" ht="15.1" hidden="false" customHeight="true" outlineLevel="0" collapsed="false">
      <c r="A66" s="10" t="s">
        <v>138</v>
      </c>
      <c r="B66" s="10" t="n">
        <v>0.000133</v>
      </c>
      <c r="D66" s="9" t="n">
        <f aca="false">C66/1000000</f>
        <v>0</v>
      </c>
      <c r="E66" s="9" t="e">
        <f aca="false">B66/D66</f>
        <v>#DIV/0!</v>
      </c>
      <c r="F66" s="11"/>
    </row>
    <row r="67" customFormat="false" ht="15.1" hidden="false" customHeight="true" outlineLevel="0" collapsed="false">
      <c r="A67" s="10" t="s">
        <v>139</v>
      </c>
      <c r="B67" s="10" t="n">
        <v>0</v>
      </c>
      <c r="D67" s="9" t="n">
        <f aca="false">C67/1000000</f>
        <v>0</v>
      </c>
      <c r="E67" s="9" t="e">
        <f aca="false">B67/D67</f>
        <v>#DIV/0!</v>
      </c>
      <c r="F67" s="11"/>
    </row>
    <row r="68" customFormat="false" ht="15.1" hidden="false" customHeight="true" outlineLevel="0" collapsed="false">
      <c r="A68" s="10" t="s">
        <v>140</v>
      </c>
      <c r="B68" s="10" t="n">
        <v>0.0078</v>
      </c>
      <c r="D68" s="9" t="n">
        <f aca="false">C68/1000000</f>
        <v>0</v>
      </c>
      <c r="E68" s="9" t="e">
        <f aca="false">B68/D68</f>
        <v>#DIV/0!</v>
      </c>
      <c r="F68" s="11"/>
    </row>
    <row r="69" customFormat="false" ht="15.1" hidden="false" customHeight="true" outlineLevel="0" collapsed="false">
      <c r="A69" s="9" t="s">
        <v>28</v>
      </c>
      <c r="B69" s="9" t="n">
        <v>7.17E-007</v>
      </c>
      <c r="C69" s="9" t="n">
        <v>16.04</v>
      </c>
      <c r="D69" s="9" t="n">
        <f aca="false">C69/1000000</f>
        <v>1.604E-005</v>
      </c>
      <c r="E69" s="9" t="n">
        <f aca="false">B69/D69</f>
        <v>0.0447007481296758</v>
      </c>
      <c r="F69" s="11" t="s">
        <v>133</v>
      </c>
    </row>
    <row r="70" customFormat="false" ht="15.1" hidden="false" customHeight="true" outlineLevel="0" collapsed="false">
      <c r="A70" s="10" t="s">
        <v>141</v>
      </c>
      <c r="B70" s="10" t="n">
        <v>0.0007918</v>
      </c>
      <c r="D70" s="9" t="n">
        <f aca="false">C70/1000000</f>
        <v>0</v>
      </c>
      <c r="E70" s="9" t="e">
        <f aca="false">B70/D70</f>
        <v>#DIV/0!</v>
      </c>
      <c r="F70" s="11" t="s">
        <v>142</v>
      </c>
    </row>
    <row r="71" customFormat="false" ht="15.1" hidden="false" customHeight="true" outlineLevel="0" collapsed="false">
      <c r="A71" s="10" t="s">
        <v>143</v>
      </c>
      <c r="B71" s="10" t="n">
        <v>0.0027</v>
      </c>
      <c r="D71" s="9" t="n">
        <f aca="false">C71/1000000</f>
        <v>0</v>
      </c>
      <c r="E71" s="9" t="e">
        <f aca="false">B71/D71</f>
        <v>#DIV/0!</v>
      </c>
      <c r="F71" s="11"/>
    </row>
    <row r="72" customFormat="false" ht="15.1" hidden="false" customHeight="true" outlineLevel="0" collapsed="false">
      <c r="A72" s="10" t="s">
        <v>144</v>
      </c>
      <c r="B72" s="10" t="n">
        <v>0.00088</v>
      </c>
      <c r="C72" s="12" t="n">
        <v>46.07174</v>
      </c>
      <c r="D72" s="9" t="n">
        <f aca="false">C72/1000000</f>
        <v>4.607174E-005</v>
      </c>
      <c r="E72" s="9" t="n">
        <f aca="false">B72/D72</f>
        <v>19.1006460793536</v>
      </c>
      <c r="F72" s="11" t="s">
        <v>145</v>
      </c>
    </row>
    <row r="73" customFormat="false" ht="15.1" hidden="false" customHeight="true" outlineLevel="0" collapsed="false">
      <c r="A73" s="10" t="s">
        <v>146</v>
      </c>
      <c r="B73" s="10" t="n">
        <v>0.001429</v>
      </c>
      <c r="C73" s="12" t="n">
        <v>91.55</v>
      </c>
      <c r="D73" s="9" t="n">
        <f aca="false">C73/1000000</f>
        <v>9.155E-005</v>
      </c>
      <c r="E73" s="9" t="n">
        <f aca="false">B73/D73</f>
        <v>15.608956854178</v>
      </c>
      <c r="F73" s="11"/>
    </row>
    <row r="74" customFormat="false" ht="15.1" hidden="false" customHeight="true" outlineLevel="0" collapsed="false">
      <c r="A74" s="10" t="s">
        <v>147</v>
      </c>
      <c r="B74" s="10" t="n">
        <v>0.001423</v>
      </c>
      <c r="C74" s="12" t="n">
        <v>90.63</v>
      </c>
      <c r="D74" s="9" t="n">
        <f aca="false">C74/1000000</f>
        <v>9.063E-005</v>
      </c>
      <c r="E74" s="9" t="n">
        <f aca="false">B74/D74</f>
        <v>15.7012026922653</v>
      </c>
      <c r="F74" s="11"/>
    </row>
    <row r="75" customFormat="false" ht="15.1" hidden="false" customHeight="true" outlineLevel="0" collapsed="false">
      <c r="A75" s="10" t="s">
        <v>148</v>
      </c>
      <c r="B75" s="10" t="n">
        <v>0.001407</v>
      </c>
      <c r="C75" s="12" t="n">
        <v>87.41</v>
      </c>
      <c r="D75" s="9" t="n">
        <f aca="false">C75/1000000</f>
        <v>8.741E-005</v>
      </c>
      <c r="E75" s="9" t="n">
        <f aca="false">B75/D75</f>
        <v>16.0965564580712</v>
      </c>
      <c r="F75" s="11"/>
    </row>
    <row r="76" customFormat="false" ht="15.1" hidden="false" customHeight="true" outlineLevel="0" collapsed="false">
      <c r="A76" s="10" t="s">
        <v>149</v>
      </c>
      <c r="B76" s="10" t="n">
        <v>0.001397</v>
      </c>
      <c r="C76" s="12" t="n">
        <v>85.11</v>
      </c>
      <c r="D76" s="9" t="n">
        <f aca="false">C76/1000000</f>
        <v>8.511E-005</v>
      </c>
      <c r="E76" s="9" t="n">
        <f aca="false">B76/D76</f>
        <v>16.4140524027729</v>
      </c>
      <c r="F76" s="11"/>
    </row>
    <row r="77" customFormat="false" ht="15.1" hidden="false" customHeight="true" outlineLevel="0" collapsed="false">
      <c r="A77" s="10" t="s">
        <v>150</v>
      </c>
      <c r="B77" s="10" t="n">
        <v>0.00138</v>
      </c>
      <c r="C77" s="12" t="n">
        <v>82.81</v>
      </c>
      <c r="D77" s="9" t="n">
        <f aca="false">C77/1000000</f>
        <v>8.281E-005</v>
      </c>
      <c r="E77" s="9" t="n">
        <f aca="false">B77/D77</f>
        <v>16.6646540272914</v>
      </c>
      <c r="F77" s="11"/>
    </row>
    <row r="78" customFormat="false" ht="15.1" hidden="false" customHeight="true" outlineLevel="0" collapsed="false">
      <c r="A78" s="10" t="s">
        <v>151</v>
      </c>
      <c r="B78" s="10" t="n">
        <v>0.001604</v>
      </c>
      <c r="D78" s="9" t="n">
        <f aca="false">C78/1000000</f>
        <v>0</v>
      </c>
      <c r="E78" s="9" t="e">
        <f aca="false">B78/D78</f>
        <v>#DIV/0!</v>
      </c>
      <c r="F78" s="11" t="s">
        <v>151</v>
      </c>
    </row>
    <row r="79" customFormat="false" ht="15.1" hidden="false" customHeight="true" outlineLevel="0" collapsed="false">
      <c r="A79" s="10" t="s">
        <v>152</v>
      </c>
      <c r="B79" s="10" t="n">
        <v>9.002E-007</v>
      </c>
      <c r="D79" s="9" t="n">
        <f aca="false">C79/1000000</f>
        <v>0</v>
      </c>
      <c r="E79" s="9" t="e">
        <f aca="false">B79/D79</f>
        <v>#DIV/0!</v>
      </c>
      <c r="F79" s="11" t="s">
        <v>153</v>
      </c>
    </row>
    <row r="80" customFormat="false" ht="15.1" hidden="false" customHeight="true" outlineLevel="0" collapsed="false">
      <c r="A80" s="10" t="s">
        <v>154</v>
      </c>
      <c r="B80" s="10" t="n">
        <v>0.0016</v>
      </c>
      <c r="D80" s="9" t="n">
        <f aca="false">C80/1000000</f>
        <v>0</v>
      </c>
      <c r="E80" s="9" t="e">
        <f aca="false">B80/D80</f>
        <v>#DIV/0!</v>
      </c>
      <c r="F80" s="11"/>
    </row>
    <row r="81" customFormat="false" ht="15.1" hidden="false" customHeight="true" outlineLevel="0" collapsed="false">
      <c r="A81" s="10" t="s">
        <v>32</v>
      </c>
      <c r="B81" s="10" t="n">
        <v>1.251E-006</v>
      </c>
      <c r="C81" s="12" t="n">
        <v>28.0134</v>
      </c>
      <c r="D81" s="9" t="n">
        <f aca="false">C81/1000000</f>
        <v>2.80134E-005</v>
      </c>
      <c r="E81" s="9" t="n">
        <f aca="false">B81/D81</f>
        <v>0.0446571997686821</v>
      </c>
      <c r="F81" s="11" t="s">
        <v>135</v>
      </c>
    </row>
    <row r="82" customFormat="false" ht="15.1" hidden="false" customHeight="true" outlineLevel="0" collapsed="false">
      <c r="A82" s="10" t="s">
        <v>155</v>
      </c>
      <c r="B82" s="10" t="n">
        <v>1.96E-006</v>
      </c>
      <c r="C82" s="12" t="n">
        <v>30.0061</v>
      </c>
      <c r="D82" s="9" t="n">
        <f aca="false">C82/1000000</f>
        <v>3.00061E-005</v>
      </c>
      <c r="E82" s="9" t="n">
        <f aca="false">B82/D82</f>
        <v>0.0653200515895101</v>
      </c>
      <c r="F82" s="11" t="s">
        <v>156</v>
      </c>
    </row>
    <row r="83" customFormat="false" ht="15.1" hidden="false" customHeight="true" outlineLevel="0" collapsed="false">
      <c r="A83" s="10" t="s">
        <v>42</v>
      </c>
      <c r="B83" s="10" t="n">
        <v>0.00145</v>
      </c>
      <c r="C83" s="12" t="n">
        <v>92.011</v>
      </c>
      <c r="D83" s="9" t="n">
        <f aca="false">C83/1000000</f>
        <v>9.2011E-005</v>
      </c>
      <c r="E83" s="9" t="n">
        <f aca="false">B83/D83</f>
        <v>15.7589853387095</v>
      </c>
      <c r="F83" s="11" t="s">
        <v>157</v>
      </c>
    </row>
    <row r="84" customFormat="false" ht="15.1" hidden="false" customHeight="true" outlineLevel="0" collapsed="false">
      <c r="A84" s="10" t="s">
        <v>158</v>
      </c>
      <c r="B84" s="10" t="n">
        <v>0.0019</v>
      </c>
      <c r="D84" s="9" t="n">
        <f aca="false">C84/1000000</f>
        <v>0</v>
      </c>
      <c r="E84" s="9" t="e">
        <f aca="false">B84/D84</f>
        <v>#DIV/0!</v>
      </c>
      <c r="F84" s="11" t="s">
        <v>158</v>
      </c>
    </row>
    <row r="85" customFormat="false" ht="15.1" hidden="false" customHeight="true" outlineLevel="0" collapsed="false">
      <c r="A85" s="10" t="s">
        <v>159</v>
      </c>
      <c r="B85" s="10" t="n">
        <v>0.0055</v>
      </c>
      <c r="D85" s="9" t="n">
        <f aca="false">C85/1000000</f>
        <v>0</v>
      </c>
      <c r="E85" s="9" t="e">
        <f aca="false">B85/D85</f>
        <v>#DIV/0!</v>
      </c>
      <c r="F85" s="11"/>
    </row>
    <row r="86" customFormat="false" ht="15.1" hidden="false" customHeight="true" outlineLevel="0" collapsed="false">
      <c r="A86" s="10" t="s">
        <v>160</v>
      </c>
      <c r="B86" s="10" t="n">
        <v>0.0036</v>
      </c>
      <c r="D86" s="9" t="n">
        <f aca="false">C86/1000000</f>
        <v>0</v>
      </c>
      <c r="E86" s="9" t="e">
        <f aca="false">B86/D86</f>
        <v>#DIV/0!</v>
      </c>
      <c r="F86" s="11"/>
    </row>
    <row r="87" customFormat="false" ht="15.1" hidden="false" customHeight="true" outlineLevel="0" collapsed="false">
      <c r="A87" s="10" t="s">
        <v>161</v>
      </c>
      <c r="B87" s="10" t="n">
        <v>0.005</v>
      </c>
      <c r="D87" s="9" t="n">
        <f aca="false">C87/1000000</f>
        <v>0</v>
      </c>
      <c r="E87" s="9" t="e">
        <f aca="false">B87/D87</f>
        <v>#DIV/0!</v>
      </c>
      <c r="F87" s="11"/>
    </row>
    <row r="88" customFormat="false" ht="15.1" hidden="false" customHeight="true" outlineLevel="0" collapsed="false">
      <c r="A88" s="10" t="s">
        <v>22</v>
      </c>
      <c r="B88" s="10" t="n">
        <v>1.41E-006</v>
      </c>
      <c r="C88" s="9" t="n">
        <v>15.999</v>
      </c>
      <c r="D88" s="9" t="n">
        <f aca="false">C88/1000000</f>
        <v>1.5999E-005</v>
      </c>
      <c r="E88" s="9" t="n">
        <f aca="false">B88/D88</f>
        <v>0.0881305081567598</v>
      </c>
      <c r="F88" s="11" t="s">
        <v>137</v>
      </c>
    </row>
    <row r="89" customFormat="false" ht="15.1" hidden="false" customHeight="true" outlineLevel="0" collapsed="false">
      <c r="A89" s="10" t="s">
        <v>162</v>
      </c>
      <c r="B89" s="10" t="n">
        <v>0.001772</v>
      </c>
      <c r="D89" s="9" t="n">
        <f aca="false">C89/1000000</f>
        <v>0</v>
      </c>
      <c r="E89" s="9" t="e">
        <f aca="false">B89/D89</f>
        <v>#DIV/0!</v>
      </c>
      <c r="F89" s="11"/>
    </row>
    <row r="90" customFormat="false" ht="15.1" hidden="false" customHeight="true" outlineLevel="0" collapsed="false">
      <c r="A90" s="10" t="s">
        <v>163</v>
      </c>
      <c r="B90" s="10" t="n">
        <v>0.000618</v>
      </c>
      <c r="D90" s="9" t="n">
        <f aca="false">C90/1000000</f>
        <v>0</v>
      </c>
      <c r="E90" s="9" t="e">
        <f aca="false">B90/D90</f>
        <v>#DIV/0!</v>
      </c>
      <c r="F90" s="11" t="s">
        <v>164</v>
      </c>
    </row>
    <row r="91" customFormat="false" ht="15.1" hidden="false" customHeight="true" outlineLevel="0" collapsed="false">
      <c r="A91" s="10" t="s">
        <v>165</v>
      </c>
      <c r="B91" s="10" t="n">
        <v>0.019816</v>
      </c>
      <c r="D91" s="9" t="n">
        <f aca="false">C91/1000000</f>
        <v>0</v>
      </c>
      <c r="E91" s="9" t="e">
        <f aca="false">B91/D91</f>
        <v>#DIV/0!</v>
      </c>
      <c r="F91" s="11"/>
    </row>
    <row r="92" customFormat="false" ht="15.1" hidden="false" customHeight="true" outlineLevel="0" collapsed="false">
      <c r="A92" s="10" t="s">
        <v>166</v>
      </c>
      <c r="B92" s="10" t="n">
        <v>0.00104</v>
      </c>
      <c r="D92" s="9" t="n">
        <f aca="false">C92/1000000</f>
        <v>0</v>
      </c>
      <c r="E92" s="9" t="e">
        <f aca="false">B92/D92</f>
        <v>#DIV/0!</v>
      </c>
      <c r="F92" s="11"/>
    </row>
    <row r="93" customFormat="false" ht="15.1" hidden="false" customHeight="true" outlineLevel="0" collapsed="false">
      <c r="A93" s="10" t="s">
        <v>167</v>
      </c>
      <c r="B93" s="10" t="n">
        <v>0.00174</v>
      </c>
      <c r="D93" s="9" t="n">
        <f aca="false">C93/1000000</f>
        <v>0</v>
      </c>
      <c r="E93" s="9" t="e">
        <f aca="false">B93/D93</f>
        <v>#DIV/0!</v>
      </c>
      <c r="F93" s="11"/>
    </row>
    <row r="94" customFormat="false" ht="15.1" hidden="false" customHeight="true" outlineLevel="0" collapsed="false">
      <c r="A94" s="10" t="s">
        <v>168</v>
      </c>
      <c r="B94" s="10" t="n">
        <v>5E-005</v>
      </c>
      <c r="D94" s="9" t="n">
        <f aca="false">C94/1000000</f>
        <v>0</v>
      </c>
      <c r="E94" s="9" t="e">
        <f aca="false">B94/D94</f>
        <v>#DIV/0!</v>
      </c>
      <c r="F94" s="11"/>
    </row>
    <row r="95" customFormat="false" ht="15.1" hidden="false" customHeight="true" outlineLevel="0" collapsed="false">
      <c r="A95" s="10" t="s">
        <v>169</v>
      </c>
      <c r="B95" s="10" t="n">
        <v>0.0005</v>
      </c>
      <c r="D95" s="9" t="n">
        <f aca="false">C95/1000000</f>
        <v>0</v>
      </c>
      <c r="E95" s="9" t="e">
        <f aca="false">B95/D95</f>
        <v>#DIV/0!</v>
      </c>
      <c r="F95" s="11"/>
    </row>
    <row r="96" customFormat="false" ht="15.1" hidden="false" customHeight="true" outlineLevel="0" collapsed="false">
      <c r="A96" s="10" t="s">
        <v>170</v>
      </c>
      <c r="B96" s="10" t="n">
        <v>0.00378</v>
      </c>
      <c r="D96" s="9" t="n">
        <f aca="false">C96/1000000</f>
        <v>0</v>
      </c>
      <c r="E96" s="9" t="e">
        <f aca="false">B96/D96</f>
        <v>#DIV/0!</v>
      </c>
      <c r="F96" s="11"/>
    </row>
    <row r="97" customFormat="false" ht="15.1" hidden="false" customHeight="true" outlineLevel="0" collapsed="false">
      <c r="A97" s="10" t="s">
        <v>171</v>
      </c>
      <c r="B97" s="10" t="n">
        <v>0</v>
      </c>
      <c r="D97" s="9" t="n">
        <f aca="false">C97/1000000</f>
        <v>0</v>
      </c>
      <c r="E97" s="9" t="e">
        <f aca="false">B97/D97</f>
        <v>#DIV/0!</v>
      </c>
      <c r="F97" s="11"/>
    </row>
    <row r="98" customFormat="false" ht="15.1" hidden="false" customHeight="true" outlineLevel="0" collapsed="false">
      <c r="A98" s="10" t="s">
        <v>172</v>
      </c>
      <c r="B98" s="10" t="n">
        <v>0.0016</v>
      </c>
      <c r="D98" s="9" t="n">
        <f aca="false">C98/1000000</f>
        <v>0</v>
      </c>
      <c r="E98" s="9" t="e">
        <f aca="false">B98/D98</f>
        <v>#DIV/0!</v>
      </c>
      <c r="F98" s="11"/>
    </row>
    <row r="99" customFormat="false" ht="15.1" hidden="false" customHeight="true" outlineLevel="0" collapsed="false">
      <c r="A99" s="10" t="s">
        <v>173</v>
      </c>
      <c r="B99" s="10" t="n">
        <v>0.000851</v>
      </c>
      <c r="C99" s="12" t="n">
        <v>136.23404</v>
      </c>
      <c r="D99" s="9" t="n">
        <f aca="false">C99/1000000</f>
        <v>0.00013623404</v>
      </c>
      <c r="E99" s="9" t="n">
        <f aca="false">B99/D99</f>
        <v>6.24660327184014</v>
      </c>
      <c r="F99" s="11" t="s">
        <v>174</v>
      </c>
    </row>
    <row r="100" customFormat="false" ht="15.1" hidden="false" customHeight="true" outlineLevel="0" collapsed="false">
      <c r="A100" s="10" t="s">
        <v>175</v>
      </c>
      <c r="B100" s="10" t="n">
        <v>0</v>
      </c>
      <c r="D100" s="9" t="n">
        <f aca="false">C100/1000000</f>
        <v>0</v>
      </c>
      <c r="E100" s="9" t="e">
        <f aca="false">B100/D100</f>
        <v>#DIV/0!</v>
      </c>
      <c r="F100" s="11"/>
    </row>
    <row r="101" customFormat="false" ht="15.1" hidden="false" customHeight="true" outlineLevel="0" collapsed="false">
      <c r="A101" s="10" t="s">
        <v>176</v>
      </c>
      <c r="B101" s="10" t="n">
        <v>0.00070031</v>
      </c>
      <c r="D101" s="9" t="n">
        <f aca="false">C101/1000000</f>
        <v>0</v>
      </c>
      <c r="E101" s="9" t="e">
        <f aca="false">B101/D101</f>
        <v>#DIV/0!</v>
      </c>
      <c r="F101" s="11"/>
    </row>
    <row r="102" customFormat="false" ht="15.1" hidden="false" customHeight="true" outlineLevel="0" collapsed="false">
      <c r="A102" s="10" t="s">
        <v>177</v>
      </c>
      <c r="B102" s="10" t="n">
        <v>0.0022</v>
      </c>
      <c r="D102" s="9" t="n">
        <f aca="false">C102/1000000</f>
        <v>0</v>
      </c>
      <c r="E102" s="9" t="e">
        <f aca="false">B102/D102</f>
        <v>#DIV/0!</v>
      </c>
      <c r="F102" s="11"/>
    </row>
    <row r="103" customFormat="false" ht="15.1" hidden="false" customHeight="true" outlineLevel="0" collapsed="false">
      <c r="A103" s="10" t="s">
        <v>178</v>
      </c>
      <c r="B103" s="10" t="n">
        <v>0</v>
      </c>
      <c r="D103" s="9" t="n">
        <f aca="false">C103/1000000</f>
        <v>0</v>
      </c>
      <c r="E103" s="9" t="e">
        <f aca="false">B103/D103</f>
        <v>#DIV/0!</v>
      </c>
      <c r="F103" s="11"/>
    </row>
    <row r="104" customFormat="false" ht="15.1" hidden="false" customHeight="true" outlineLevel="0" collapsed="false">
      <c r="A104" s="10" t="s">
        <v>179</v>
      </c>
      <c r="B104" s="10" t="n">
        <v>0.011724</v>
      </c>
      <c r="D104" s="9" t="n">
        <f aca="false">C104/1000000</f>
        <v>0</v>
      </c>
      <c r="E104" s="9" t="e">
        <f aca="false">B104/D104</f>
        <v>#DIV/0!</v>
      </c>
      <c r="F104" s="11"/>
    </row>
    <row r="105" customFormat="false" ht="15.1" hidden="false" customHeight="true" outlineLevel="0" collapsed="false">
      <c r="A105" s="10" t="s">
        <v>180</v>
      </c>
      <c r="B105" s="10" t="n">
        <v>0.000873</v>
      </c>
      <c r="D105" s="9" t="n">
        <f aca="false">C105/1000000</f>
        <v>0</v>
      </c>
      <c r="E105" s="9" t="e">
        <f aca="false">B105/D105</f>
        <v>#DIV/0!</v>
      </c>
      <c r="F105" s="11"/>
    </row>
    <row r="106" customFormat="false" ht="15.1" hidden="false" customHeight="true" outlineLevel="0" collapsed="false">
      <c r="A106" s="10" t="s">
        <v>181</v>
      </c>
      <c r="B106" s="10" t="n">
        <v>0.000811</v>
      </c>
      <c r="D106" s="9" t="n">
        <f aca="false">C106/1000000</f>
        <v>0</v>
      </c>
      <c r="E106" s="9" t="e">
        <f aca="false">B106/D106</f>
        <v>#DIV/0!</v>
      </c>
      <c r="F106" s="11"/>
    </row>
    <row r="107" customFormat="false" ht="15.1" hidden="false" customHeight="true" outlineLevel="0" collapsed="false">
      <c r="A107" s="10" t="s">
        <v>182</v>
      </c>
      <c r="B107" s="10" t="n">
        <v>0.000791</v>
      </c>
      <c r="C107" s="12" t="n">
        <v>60.09832</v>
      </c>
      <c r="D107" s="9" t="n">
        <f aca="false">C107/1000000</f>
        <v>6.009832E-005</v>
      </c>
      <c r="E107" s="9" t="n">
        <f aca="false">B107/D107</f>
        <v>13.1617655867918</v>
      </c>
      <c r="F107" s="11" t="s">
        <v>183</v>
      </c>
    </row>
    <row r="108" customFormat="false" ht="15.1" hidden="false" customHeight="true" outlineLevel="0" collapsed="false">
      <c r="A108" s="10" t="s">
        <v>184</v>
      </c>
      <c r="B108" s="10" t="n">
        <v>0.000829</v>
      </c>
      <c r="D108" s="9" t="n">
        <f aca="false">C108/1000000</f>
        <v>0</v>
      </c>
      <c r="E108" s="9" t="e">
        <f aca="false">B108/D108</f>
        <v>#DIV/0!</v>
      </c>
      <c r="F108" s="11"/>
    </row>
    <row r="109" customFormat="false" ht="15.1" hidden="false" customHeight="true" outlineLevel="0" collapsed="false">
      <c r="A109" s="10" t="s">
        <v>185</v>
      </c>
      <c r="B109" s="10" t="n">
        <v>0.0075</v>
      </c>
      <c r="D109" s="9" t="n">
        <f aca="false">C109/1000000</f>
        <v>0</v>
      </c>
      <c r="E109" s="9" t="e">
        <f aca="false">B109/D109</f>
        <v>#DIV/0!</v>
      </c>
      <c r="F109" s="11"/>
    </row>
    <row r="110" customFormat="false" ht="15.1" hidden="false" customHeight="true" outlineLevel="0" collapsed="false">
      <c r="A110" s="10" t="s">
        <v>186</v>
      </c>
      <c r="B110" s="10" t="n">
        <v>0.0113</v>
      </c>
      <c r="D110" s="9" t="n">
        <f aca="false">C110/1000000</f>
        <v>0</v>
      </c>
      <c r="E110" s="9" t="e">
        <f aca="false">B197/D110</f>
        <v>#DIV/0!</v>
      </c>
      <c r="F110" s="11"/>
    </row>
    <row r="111" customFormat="false" ht="15.1" hidden="false" customHeight="true" outlineLevel="0" collapsed="false">
      <c r="A111" s="10" t="s">
        <v>187</v>
      </c>
      <c r="B111" s="10" t="n">
        <v>0</v>
      </c>
      <c r="D111" s="9" t="n">
        <f aca="false">C111/1000000</f>
        <v>0</v>
      </c>
      <c r="E111" s="9" t="e">
        <f aca="false">B111/D111</f>
        <v>#DIV/0!</v>
      </c>
      <c r="F111" s="11"/>
    </row>
    <row r="112" customFormat="false" ht="15.1" hidden="false" customHeight="true" outlineLevel="0" collapsed="false">
      <c r="A112" s="10" t="s">
        <v>188</v>
      </c>
      <c r="B112" s="10" t="n">
        <v>0.00075</v>
      </c>
      <c r="D112" s="9" t="n">
        <f aca="false">C112/1000000</f>
        <v>0</v>
      </c>
      <c r="E112" s="9" t="e">
        <f aca="false">B112/D112</f>
        <v>#DIV/0!</v>
      </c>
      <c r="F112" s="11"/>
    </row>
    <row r="113" customFormat="false" ht="15.1" hidden="false" customHeight="true" outlineLevel="0" collapsed="false">
      <c r="A113" s="10" t="s">
        <v>189</v>
      </c>
      <c r="B113" s="10" t="n">
        <v>0</v>
      </c>
      <c r="D113" s="9" t="n">
        <f aca="false">C113/1000000</f>
        <v>0</v>
      </c>
      <c r="E113" s="9" t="e">
        <f aca="false">B113/D113</f>
        <v>#DIV/0!</v>
      </c>
      <c r="F113" s="11"/>
    </row>
    <row r="114" customFormat="false" ht="15.1" hidden="false" customHeight="true" outlineLevel="0" collapsed="false">
      <c r="A114" s="10" t="s">
        <v>190</v>
      </c>
      <c r="B114" s="10" t="n">
        <v>0.001005</v>
      </c>
      <c r="D114" s="9" t="n">
        <f aca="false">C114/1000000</f>
        <v>0</v>
      </c>
      <c r="E114" s="9" t="e">
        <f aca="false">B114/D114</f>
        <v>#DIV/0!</v>
      </c>
      <c r="F114" s="11"/>
    </row>
    <row r="115" customFormat="false" ht="15.1" hidden="false" customHeight="true" outlineLevel="0" collapsed="false">
      <c r="A115" s="10" t="s">
        <v>20</v>
      </c>
      <c r="B115" s="10" t="n">
        <v>0.001</v>
      </c>
      <c r="C115" s="12" t="n">
        <v>18.01528</v>
      </c>
      <c r="D115" s="9" t="n">
        <f aca="false">C115/1000000</f>
        <v>1.801528E-005</v>
      </c>
      <c r="E115" s="9" t="n">
        <f aca="false">B115/D115</f>
        <v>55.508435061792</v>
      </c>
      <c r="F115" s="11" t="s">
        <v>191</v>
      </c>
    </row>
    <row r="116" customFormat="false" ht="15.1" hidden="false" customHeight="true" outlineLevel="0" collapsed="false">
      <c r="A116" s="10" t="s">
        <v>192</v>
      </c>
      <c r="B116" s="10" t="n">
        <v>0.0001</v>
      </c>
      <c r="C116" s="12" t="n">
        <v>131.293</v>
      </c>
      <c r="D116" s="9" t="n">
        <f aca="false">C116/1000000</f>
        <v>0.000131293</v>
      </c>
      <c r="E116" s="9" t="n">
        <f aca="false">B116/D116</f>
        <v>0.761655229143976</v>
      </c>
      <c r="F116" s="11" t="s">
        <v>193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5.1"/>
  <cols>
    <col collapsed="false" hidden="false" max="1025" min="1" style="0" width="11.5204081632653"/>
  </cols>
  <sheetData>
    <row r="1" customFormat="false" ht="15.1" hidden="false" customHeight="true" outlineLevel="0" collapsed="false">
      <c r="A1" s="0" t="s">
        <v>194</v>
      </c>
      <c r="B1" s="0" t="s">
        <v>1</v>
      </c>
      <c r="C1" s="0" t="s">
        <v>7</v>
      </c>
      <c r="D1" s="0" t="s">
        <v>11</v>
      </c>
      <c r="E1" s="0" t="s">
        <v>12</v>
      </c>
      <c r="F1" s="0" t="s">
        <v>2</v>
      </c>
      <c r="G1" s="0" t="s">
        <v>13</v>
      </c>
      <c r="H1" s="0" t="s">
        <v>15</v>
      </c>
      <c r="I1" s="0" t="s">
        <v>16</v>
      </c>
      <c r="J1" s="0" t="s">
        <v>17</v>
      </c>
    </row>
    <row r="2" customFormat="false" ht="15.1" hidden="false" customHeight="true" outlineLevel="0" collapsed="false">
      <c r="A2" s="15" t="str">
        <f aca="false">IF(ISBLANK(Conversion!A2),"",CONCATENATE("    MODULE", CHAR(10), "    {", CHAR(10), "        name = ModuleResourceConverter", CHAR(10), "        ConverterName = ", Conversion!A2, CHAR(10), "        StartActionName = Start ", Conversion!A2, CHAR(10), "        StopActionName = Stop ", Conversion!A2, CHAR(10), "        AutoShutdown = false", CHAR(10), "        GeneratesHeat = true", CHAR(10), "        UseSpecialistBonus = false", CHAR(10), B2, C2, D2, E2, F2, G2, H2, I2, J2, CHAR(10), "    }"))</f>
        <v>    MODULE
    {
        name = ModuleResourceConverter
        ConverterName = Water Electrolysis
        StartActionName = Start Water Electrolysis
        StopActionName = Stop Water Electrolysis
        AutoShutdown = false
        GeneratesHeat = true
        UseSpecialistBonus = false
        INPUT_RESOURCE
        {
            ResourceName = ElectricCharge
            Ratio = 600
        }
        INPUT_RESOURCE
        {
            ResourceName = Water
            Ratio = 1
        }
        OUTPUT_RESOURCE
        {
            ResourceName = Hydrogen
            Ratio = 560.091841255863
            DumpExcess = false
        }
        OUTPUT_RESOURCE
        {
            ResourceName = Oxygen
            Ratio = 283.42961251711
            DumpExcess = false
        }
    }</v>
      </c>
      <c r="B2" s="15" t="str">
        <f aca="false">IF(ISBLANK(Conversion!B2),"",CONCATENATE(CHAR(10),"        INPUT_RESOURCE", CHAR(10), "        {", CHAR(10), "            ResourceName = ElectricCharge", CHAR(10), "            Ratio = ", Conversion!B2, CHAR(10), "        }"))</f>
        <v>
        INPUT_RESOURCE
        {
            ResourceName = ElectricCharge
            Ratio = 600
        }</v>
      </c>
      <c r="C2" s="15" t="str">
        <f aca="false">IF(ISBLANK(Conversion!I2),"",CONCATENATE(CHAR(10),"        INPUT_RESOURCE", CHAR(10), "        {", CHAR(10), "            ResourceName = ", Conversion!H2, CHAR(10), "            Ratio = ", Conversion!K2, CHAR(10), "        }"))</f>
        <v>
        INPUT_RESOURCE
        {
            ResourceName = Water
            Ratio = 1
        }</v>
      </c>
      <c r="D2" s="0" t="str">
        <f aca="false">IF(ISBLANK(Conversion!M2),"",CONCATENATE(CHAR(10),"        INPUT_RESOURCE", CHAR(10), "        {", CHAR(10), "            ResourceName = ", Conversion!L2, CHAR(10), "            Ratio = ", Conversion!O2, CHAR(10), "        }"))</f>
        <v/>
      </c>
      <c r="E2" s="0" t="str">
        <f aca="false">IF(ISBLANK(Conversion!Q2),"",CONCATENATE(CHAR(10),"        INPUT_RESOURCE", CHAR(10), "        {", CHAR(10), "            ResourceName = ", Conversion!P2, CHAR(10), "            Ratio = ", Conversion!S2, CHAR(10), "        }"))</f>
        <v/>
      </c>
      <c r="F2" s="0" t="str">
        <f aca="false">IF(ISBLANK(Conversion!C2),"",CONCATENATE(CHAR(10), "        OUTPUT_RESOURCE", CHAR(10), "        {", CHAR(10), "            ResourceName = ElectricCharge", CHAR(10), "            Ratio = ", Conversion!C2, CHAR(10), "            DumpExcess = true", CHAR(10), "        }"))</f>
        <v/>
      </c>
      <c r="G2" s="15" t="str">
        <f aca="false">IF(ISBLANK(Conversion!U2),"",CONCATENATE(CHAR(10), "        OUTPUT_RESOURCE", CHAR(10), "        {", CHAR(10), "            ResourceName = ", Conversion!T2, CHAR(10), "            Ratio = ", Conversion!W2, CHAR(10), "            DumpExcess = false", CHAR(10), "        }"))</f>
        <v>
        OUTPUT_RESOURCE
        {
            ResourceName = Hydrogen
            Ratio = 560.091841255863
            DumpExcess = false
        }</v>
      </c>
      <c r="H2" s="15" t="str">
        <f aca="false">IF(ISBLANK(Conversion!Y2),"",CONCATENATE(CHAR(10), "        OUTPUT_RESOURCE", CHAR(10), "        {", CHAR(10), "            ResourceName = ", Conversion!X2, CHAR(10), "            Ratio = ", Conversion!AA2, CHAR(10), "            DumpExcess = false", CHAR(10), "        }"))</f>
        <v>
        OUTPUT_RESOURCE
        {
            ResourceName = Oxygen
            Ratio = 283.42961251711
            DumpExcess = false
        }</v>
      </c>
      <c r="I2" s="0" t="str">
        <f aca="false">IF(ISBLANK(Conversion!AC2),"",CONCATENATE(CHAR(10), "        OUTPUT_RESOURCE", CHAR(10), "        {", CHAR(10), "            ResourceName = ", Conversion!AB2, CHAR(10), "            Ratio = ", Conversion!AE2, CHAR(10), "            DumpExcess = false", CHAR(10), "        }"))</f>
        <v/>
      </c>
      <c r="J2" s="0" t="str">
        <f aca="false">IF(ISBLANK(Conversion!AG2),"",CONCATENATE(CHAR(10), "        OUTPUT_RESOURCE", CHAR(10), "        {", CHAR(10), "            ResourceName = ", Conversion!AF2, CHAR(10), "            Ratio = ", Conversion!AI2, CHAR(10), "            DumpExcess = false", CHAR(10), "        }"))</f>
        <v/>
      </c>
    </row>
    <row r="3" customFormat="false" ht="15.1" hidden="false" customHeight="true" outlineLevel="0" collapsed="false">
      <c r="A3" s="15" t="str">
        <f aca="false">IF(ISBLANK(Conversion!A3),"",CONCATENATE("    MODULE", CHAR(10), "    {", CHAR(10), "        name = ModuleResourceConverter", CHAR(10), "        ConverterName = ", Conversion!A3, CHAR(10), "        StartActionName = Start ", Conversion!A3, CHAR(10), "        StopActionName = Stop ", Conversion!A3, CHAR(10), "        AutoShutdown = false", CHAR(10), "        GeneratesHeat = true", CHAR(10), "        UseSpecialistBonus = false", CHAR(10), B3, C3, D3, E3, F3, G3, H3, I3, J3, CHAR(10), "    }"))</f>
        <v>    MODULE
    {
        name = ModuleResourceConverter
        ConverterName = Water Gas Shift
        StartActionName = Start Water Gas Shift
        StopActionName = Stop Water Gas Shift
        AutoShutdown = false
        GeneratesHeat = true
        UseSpecialistBonus = false
        INPUT_RESOURCE
        {
            ResourceName = ElectricCharge
            Ratio = 500
        }
        INPUT_RESOURCE
        {
            ResourceName = CarbonMonoxide
            Ratio = 1
        }
        INPUT_RESOURCE
        {
            ResourceName = Water
            Ratio = 0.000803966440556944
        }
        OUTPUT_RESOURCE
        {
            ResourceName = CarbonDioxide
            Ratio = 0.906011088153879
            DumpExcess = false
        }
        OUTPUT_RESOURCE
        {
            ResourceName = Hydrogen
            Ratio = 0.450295043999461
            DumpExcess = false
        }
    }</v>
      </c>
      <c r="B3" s="15" t="str">
        <f aca="false">IF(ISBLANK(Conversion!B3),"",CONCATENATE(CHAR(10),"        INPUT_RESOURCE", CHAR(10), "        {", CHAR(10), "            ResourceName = ElectricCharge", CHAR(10), "            Ratio = ", Conversion!B3, CHAR(10), "        }"))</f>
        <v>
        INPUT_RESOURCE
        {
            ResourceName = ElectricCharge
            Ratio = 500
        }</v>
      </c>
      <c r="C3" s="15" t="str">
        <f aca="false">IF(ISBLANK(Conversion!I3),"",CONCATENATE(CHAR(10),"        INPUT_RESOURCE", CHAR(10), "        {", CHAR(10), "            ResourceName = ", Conversion!H3, CHAR(10), "            Ratio = ", Conversion!K3, CHAR(10), "        }"))</f>
        <v>
        INPUT_RESOURCE
        {
            ResourceName = CarbonMonoxide
            Ratio = 1
        }</v>
      </c>
      <c r="D3" s="15" t="str">
        <f aca="false">IF(ISBLANK(Conversion!M3),"",CONCATENATE(CHAR(10),"        INPUT_RESOURCE", CHAR(10), "        {", CHAR(10), "            ResourceName = ", Conversion!L3, CHAR(10), "            Ratio = ", Conversion!O3, CHAR(10), "        }"))</f>
        <v>
        INPUT_RESOURCE
        {
            ResourceName = Water
            Ratio = 0.000803966440556944
        }</v>
      </c>
      <c r="E3" s="0" t="str">
        <f aca="false">IF(ISBLANK(Conversion!Q3),"",CONCATENATE(CHAR(10),"        INPUT_RESOURCE", CHAR(10), "        {", CHAR(10), "            ResourceName = ", Conversion!P3, CHAR(10), "            Ratio = ", Conversion!S3, CHAR(10), "        }"))</f>
        <v/>
      </c>
      <c r="F3" s="0" t="str">
        <f aca="false">IF(ISBLANK(Conversion!C3),"",CONCATENATE(CHAR(10), "        OUTPUT_RESOURCE", CHAR(10), "        {", CHAR(10), "            ResourceName = ElectricCharge", CHAR(10), "            Ratio = ", Conversion!C3, CHAR(10), "            DumpExcess = true", CHAR(10), "        }"))</f>
        <v/>
      </c>
      <c r="G3" s="15" t="str">
        <f aca="false">IF(ISBLANK(Conversion!U3),"",CONCATENATE(CHAR(10), "        OUTPUT_RESOURCE", CHAR(10), "        {", CHAR(10), "            ResourceName = ", Conversion!T3, CHAR(10), "            Ratio = ", Conversion!W3, CHAR(10), "            DumpExcess = false", CHAR(10), "        }"))</f>
        <v>
        OUTPUT_RESOURCE
        {
            ResourceName = CarbonDioxide
            Ratio = 0.906011088153879
            DumpExcess = false
        }</v>
      </c>
      <c r="H3" s="15" t="str">
        <f aca="false">IF(ISBLANK(Conversion!Y3),"",CONCATENATE(CHAR(10), "        OUTPUT_RESOURCE", CHAR(10), "        {", CHAR(10), "            ResourceName = ", Conversion!X3, CHAR(10), "            Ratio = ", Conversion!AA3, CHAR(10), "            DumpExcess = false", CHAR(10), "        }"))</f>
        <v>
        OUTPUT_RESOURCE
        {
            ResourceName = Hydrogen
            Ratio = 0.450295043999461
            DumpExcess = false
        }</v>
      </c>
      <c r="I3" s="0" t="str">
        <f aca="false">IF(ISBLANK(Conversion!AC3),"",CONCATENATE(CHAR(10), "        OUTPUT_RESOURCE", CHAR(10), "        {", CHAR(10), "            ResourceName = ", Conversion!AB3, CHAR(10), "            Ratio = ", Conversion!AE3, CHAR(10), "            DumpExcess = false", CHAR(10), "        }"))</f>
        <v/>
      </c>
      <c r="J3" s="0" t="str">
        <f aca="false">IF(ISBLANK(Conversion!AG3),"",CONCATENATE(CHAR(10), "        OUTPUT_RESOURCE", CHAR(10), "        {", CHAR(10), "            ResourceName = ", Conversion!AF3, CHAR(10), "            Ratio = ", Conversion!AI3, CHAR(10), "            DumpExcess = false", CHAR(10), "        }"))</f>
        <v/>
      </c>
    </row>
    <row r="4" customFormat="false" ht="15.1" hidden="false" customHeight="true" outlineLevel="0" collapsed="false">
      <c r="A4" s="15" t="str">
        <f aca="false">IF(ISBLANK(Conversion!A4),"",CONCATENATE("    MODULE", CHAR(10), "    {", CHAR(10), "        name = ModuleResourceConverter", CHAR(10), "        ConverterName = ", Conversion!A4, CHAR(10), "        StartActionName = Start ", Conversion!A4, CHAR(10), "        StopActionName = Stop ", Conversion!A4, CHAR(10), "        AutoShutdown = false", CHAR(10), "        GeneratesHeat = true", CHAR(10), "        UseSpecialistBonus = false", CHAR(10), B4, C4, D4, E4, F4, G4, H4, I4, J4, CHAR(10), "    }"))</f>
        <v>    MODULE
    {
        name = ModuleResourceConverter
        ConverterName = Reverse Water Gas Shift
        StartActionName = Start Reverse Water Gas Shift
        StopActionName = Stop Reverse Water Gas Shift
        AutoShutdown = false
        GeneratesHeat = true
        UseSpecialistBonus = false
        INPUT_RESOURCE
        {
            ResourceName = ElectricCharge
            Ratio = 500
        }
        INPUT_RESOURCE
        {
            ResourceName = CarbonDioxide
            Ratio = 1
        }
        INPUT_RESOURCE
        {
            ResourceName = Hydrogen
            Ratio = 0.49700831467416
        }
        OUTPUT_RESOURCE
        {
            ResourceName = CarbonMonoxide
            Ratio = 0.894028793456033
            DumpExcess = false
        }
        OUTPUT_RESOURCE
        {
            ResourceName = Water
            Ratio = 0.000718769146830266
            DumpExcess = false
        }
    }</v>
      </c>
      <c r="B4" s="15" t="str">
        <f aca="false">IF(ISBLANK(Conversion!B4),"",CONCATENATE(CHAR(10),"        INPUT_RESOURCE", CHAR(10), "        {", CHAR(10), "            ResourceName = ElectricCharge", CHAR(10), "            Ratio = ", Conversion!B4, CHAR(10), "        }"))</f>
        <v>
        INPUT_RESOURCE
        {
            ResourceName = ElectricCharge
            Ratio = 500
        }</v>
      </c>
      <c r="C4" s="15" t="str">
        <f aca="false">IF(ISBLANK(Conversion!I4),"",CONCATENATE(CHAR(10),"        INPUT_RESOURCE", CHAR(10), "        {", CHAR(10), "            ResourceName = ", Conversion!H4, CHAR(10), "            Ratio = ", Conversion!K4, CHAR(10), "        }"))</f>
        <v>
        INPUT_RESOURCE
        {
            ResourceName = CarbonDioxide
            Ratio = 1
        }</v>
      </c>
      <c r="D4" s="15" t="str">
        <f aca="false">IF(ISBLANK(Conversion!M4),"",CONCATENATE(CHAR(10),"        INPUT_RESOURCE", CHAR(10), "        {", CHAR(10), "            ResourceName = ", Conversion!L4, CHAR(10), "            Ratio = ", Conversion!O4, CHAR(10), "        }"))</f>
        <v>
        INPUT_RESOURCE
        {
            ResourceName = Hydrogen
            Ratio = 0.49700831467416
        }</v>
      </c>
      <c r="E4" s="0" t="str">
        <f aca="false">IF(ISBLANK(Conversion!Q4),"",CONCATENATE(CHAR(10),"        INPUT_RESOURCE", CHAR(10), "        {", CHAR(10), "            ResourceName = ", Conversion!P4, CHAR(10), "            Ratio = ", Conversion!S4, CHAR(10), "        }"))</f>
        <v/>
      </c>
      <c r="F4" s="0" t="str">
        <f aca="false">IF(ISBLANK(Conversion!C4),"",CONCATENATE(CHAR(10), "        OUTPUT_RESOURCE", CHAR(10), "        {", CHAR(10), "            ResourceName = ElectricCharge", CHAR(10), "            Ratio = ", Conversion!C4, CHAR(10), "            DumpExcess = true", CHAR(10), "        }"))</f>
        <v/>
      </c>
      <c r="G4" s="15" t="str">
        <f aca="false">IF(ISBLANK(Conversion!U4),"",CONCATENATE(CHAR(10), "        OUTPUT_RESOURCE", CHAR(10), "        {", CHAR(10), "            ResourceName = ", Conversion!T4, CHAR(10), "            Ratio = ", Conversion!W4, CHAR(10), "            DumpExcess = false", CHAR(10), "        }"))</f>
        <v>
        OUTPUT_RESOURCE
        {
            ResourceName = CarbonMonoxide
            Ratio = 0.894028793456033
            DumpExcess = false
        }</v>
      </c>
      <c r="H4" s="15" t="str">
        <f aca="false">IF(ISBLANK(Conversion!Y4),"",CONCATENATE(CHAR(10), "        OUTPUT_RESOURCE", CHAR(10), "        {", CHAR(10), "            ResourceName = ", Conversion!X4, CHAR(10), "            Ratio = ", Conversion!AA4, CHAR(10), "            DumpExcess = false", CHAR(10), "        }"))</f>
        <v>
        OUTPUT_RESOURCE
        {
            ResourceName = Water
            Ratio = 0.000718769146830266
            DumpExcess = false
        }</v>
      </c>
      <c r="I4" s="0" t="str">
        <f aca="false">IF(ISBLANK(Conversion!AC4),"",CONCATENATE(CHAR(10), "        OUTPUT_RESOURCE", CHAR(10), "        {", CHAR(10), "            ResourceName = ", Conversion!AB4, CHAR(10), "            Ratio = ", Conversion!AE4, CHAR(10), "            DumpExcess = false", CHAR(10), "        }"))</f>
        <v/>
      </c>
      <c r="J4" s="0" t="str">
        <f aca="false">IF(ISBLANK(Conversion!AG4),"",CONCATENATE(CHAR(10), "        OUTPUT_RESOURCE", CHAR(10), "        {", CHAR(10), "            ResourceName = ", Conversion!AF4, CHAR(10), "            Ratio = ", Conversion!AI4, CHAR(10), "            DumpExcess = false", CHAR(10), "        }"))</f>
        <v/>
      </c>
    </row>
    <row r="5" customFormat="false" ht="15.1" hidden="false" customHeight="true" outlineLevel="0" collapsed="false">
      <c r="A5" s="15" t="str">
        <f aca="false">IF(ISBLANK(Conversion!A5),"",CONCATENATE("    MODULE", CHAR(10), "    {", CHAR(10), "        name = ModuleResourceConverter", CHAR(10), "        ConverterName = ", Conversion!A5, CHAR(10), "        StartActionName = Start ", Conversion!A5, CHAR(10), "        StopActionName = Stop ", Conversion!A5, CHAR(10), "        AutoShutdown = false", CHAR(10), "        GeneratesHeat = true", CHAR(10), "        UseSpecialistBonus = false", CHAR(10), B5, C5, D5, E5, F5, G5, H5, I5, J5, CHAR(10), "    }"))</f>
        <v>    MODULE
    {
        name = ModuleResourceConverter
        ConverterName = Sabatier Reaction
        StartActionName = Start Sabatier Reaction
        StopActionName = Stop Sabatier Reaction
        AutoShutdown = false
        GeneratesHeat = true
        UseSpecialistBonus = false
        INPUT_RESOURCE
        {
            ResourceName = CarbonDioxide
            Ratio = 1
        }
        INPUT_RESOURCE
        {
            ResourceName = Hydrogen
            Ratio = 1.98803325869664
        }
        OUTPUT_RESOURCE
        {
            ResourceName = ElectricCharge
            Ratio = 300
            DumpExcess = true
        }
        OUTPUT_RESOURCE
        {
            ResourceName = Methane
            Ratio = 0.892552187169329
            DumpExcess = false
        }
        OUTPUT_RESOURCE
        {
            ResourceName = Water
            Ratio = 0.00143753829366053
            DumpExcess = false
        }
    }</v>
      </c>
      <c r="B5" s="0" t="str">
        <f aca="false">IF(ISBLANK(Conversion!B5),"",CONCATENATE(CHAR(10),"        INPUT_RESOURCE", CHAR(10), "        {", CHAR(10), "            ResourceName = ElectricCharge", CHAR(10), "            Ratio = ", Conversion!B5, CHAR(10), "        }"))</f>
        <v/>
      </c>
      <c r="C5" s="15" t="str">
        <f aca="false">IF(ISBLANK(Conversion!I5),"",CONCATENATE(CHAR(10),"        INPUT_RESOURCE", CHAR(10), "        {", CHAR(10), "            ResourceName = ", Conversion!H5, CHAR(10), "            Ratio = ", Conversion!K5, CHAR(10), "        }"))</f>
        <v>
        INPUT_RESOURCE
        {
            ResourceName = CarbonDioxide
            Ratio = 1
        }</v>
      </c>
      <c r="D5" s="15" t="str">
        <f aca="false">IF(ISBLANK(Conversion!M5),"",CONCATENATE(CHAR(10),"        INPUT_RESOURCE", CHAR(10), "        {", CHAR(10), "            ResourceName = ", Conversion!L5, CHAR(10), "            Ratio = ", Conversion!O5, CHAR(10), "        }"))</f>
        <v>
        INPUT_RESOURCE
        {
            ResourceName = Hydrogen
            Ratio = 1.98803325869664
        }</v>
      </c>
      <c r="E5" s="0" t="str">
        <f aca="false">IF(ISBLANK(Conversion!Q5),"",CONCATENATE(CHAR(10),"        INPUT_RESOURCE", CHAR(10), "        {", CHAR(10), "            ResourceName = ", Conversion!P5, CHAR(10), "            Ratio = ", Conversion!S5, CHAR(10), "        }"))</f>
        <v/>
      </c>
      <c r="F5" s="15" t="str">
        <f aca="false">IF(ISBLANK(Conversion!C5),"",CONCATENATE(CHAR(10), "        OUTPUT_RESOURCE", CHAR(10), "        {", CHAR(10), "            ResourceName = ElectricCharge", CHAR(10), "            Ratio = ", Conversion!C5, CHAR(10), "            DumpExcess = true", CHAR(10), "        }"))</f>
        <v>
        OUTPUT_RESOURCE
        {
            ResourceName = ElectricCharge
            Ratio = 300
            DumpExcess = true
        }</v>
      </c>
      <c r="G5" s="15" t="str">
        <f aca="false">IF(ISBLANK(Conversion!U5),"",CONCATENATE(CHAR(10), "        OUTPUT_RESOURCE", CHAR(10), "        {", CHAR(10), "            ResourceName = ", Conversion!T5, CHAR(10), "            Ratio = ", Conversion!W5, CHAR(10), "            DumpExcess = false", CHAR(10), "        }"))</f>
        <v>
        OUTPUT_RESOURCE
        {
            ResourceName = Methane
            Ratio = 0.892552187169329
            DumpExcess = false
        }</v>
      </c>
      <c r="H5" s="15" t="str">
        <f aca="false">IF(ISBLANK(Conversion!Y5),"",CONCATENATE(CHAR(10), "        OUTPUT_RESOURCE", CHAR(10), "        {", CHAR(10), "            ResourceName = ", Conversion!X5, CHAR(10), "            Ratio = ", Conversion!AA5, CHAR(10), "            DumpExcess = false", CHAR(10), "        }"))</f>
        <v>
        OUTPUT_RESOURCE
        {
            ResourceName = Water
            Ratio = 0.00143753829366053
            DumpExcess = false
        }</v>
      </c>
      <c r="I5" s="0" t="str">
        <f aca="false">IF(ISBLANK(Conversion!AC5),"",CONCATENATE(CHAR(10), "        OUTPUT_RESOURCE", CHAR(10), "        {", CHAR(10), "            ResourceName = ", Conversion!AB5, CHAR(10), "            Ratio = ", Conversion!AE5, CHAR(10), "            DumpExcess = false", CHAR(10), "        }"))</f>
        <v/>
      </c>
      <c r="J5" s="0" t="str">
        <f aca="false">IF(ISBLANK(Conversion!AG5),"",CONCATENATE(CHAR(10), "        OUTPUT_RESOURCE", CHAR(10), "        {", CHAR(10), "            ResourceName = ", Conversion!AF5, CHAR(10), "            Ratio = ", Conversion!AI5, CHAR(10), "            DumpExcess = false", CHAR(10), "        }"))</f>
        <v/>
      </c>
    </row>
    <row r="6" customFormat="false" ht="15.1" hidden="false" customHeight="true" outlineLevel="0" collapsed="false">
      <c r="A6" s="15" t="str">
        <f aca="false">IF(ISBLANK(Conversion!A6),"",CONCATENATE("    MODULE", CHAR(10), "    {", CHAR(10), "        name = ModuleResourceConverter", CHAR(10), "        ConverterName = ", Conversion!A6, CHAR(10), "        StartActionName = Start ", Conversion!A6, CHAR(10), "        StopActionName = Stop ", Conversion!A6, CHAR(10), "        AutoShutdown = false", CHAR(10), "        GeneratesHeat = true", CHAR(10), "        UseSpecialistBonus = false", CHAR(10), B6, C6, D6, E6, F6, G6, H6, I6, J6, CHAR(10), "    }"))</f>
        <v>    MODULE
    {
        name = ModuleResourceConverter
        ConverterName = Methane Pyrolysis
        StartActionName = Start Methane Pyrolysis
        StopActionName = Stop Methane Pyrolysis
        AutoShutdown = false
        GeneratesHeat = true
        UseSpecialistBonus = false
        INPUT_RESOURCE
        {
            ResourceName = ElectricCharge
            Ratio = 74.9
        }
        INPUT_RESOURCE
        {
            ResourceName = Methane
            Ratio = 1
        }
        OUTPUT_RESOURCE
        {
            ResourceName = Carbon
            Ratio = 0.000230094546669042
            DumpExcess = false
        }
        OUTPUT_RESOURCE
        {
            ResourceName = Hydrogen
            Ratio = 0.902079991900116
            DumpExcess = false
        }
    }</v>
      </c>
      <c r="B6" s="15" t="str">
        <f aca="false">IF(ISBLANK(Conversion!B6),"",CONCATENATE(CHAR(10),"        INPUT_RESOURCE", CHAR(10), "        {", CHAR(10), "            ResourceName = ElectricCharge", CHAR(10), "            Ratio = ", Conversion!B6, CHAR(10), "        }"))</f>
        <v>
        INPUT_RESOURCE
        {
            ResourceName = ElectricCharge
            Ratio = 74.9
        }</v>
      </c>
      <c r="C6" s="15" t="str">
        <f aca="false">IF(ISBLANK(Conversion!I6),"",CONCATENATE(CHAR(10),"        INPUT_RESOURCE", CHAR(10), "        {", CHAR(10), "            ResourceName = ", Conversion!H6, CHAR(10), "            Ratio = ", Conversion!K6, CHAR(10), "        }"))</f>
        <v>
        INPUT_RESOURCE
        {
            ResourceName = Methane
            Ratio = 1
        }</v>
      </c>
      <c r="D6" s="0" t="str">
        <f aca="false">IF(ISBLANK(Conversion!M6),"",CONCATENATE(CHAR(10),"        INPUT_RESOURCE", CHAR(10), "        {", CHAR(10), "            ResourceName = ", Conversion!L6, CHAR(10), "            Ratio = ", Conversion!O6, CHAR(10), "        }"))</f>
        <v/>
      </c>
      <c r="E6" s="0" t="str">
        <f aca="false">IF(ISBLANK(Conversion!Q6),"",CONCATENATE(CHAR(10),"        INPUT_RESOURCE", CHAR(10), "        {", CHAR(10), "            ResourceName = ", Conversion!P6, CHAR(10), "            Ratio = ", Conversion!S6, CHAR(10), "        }"))</f>
        <v/>
      </c>
      <c r="F6" s="0" t="str">
        <f aca="false">IF(ISBLANK(Conversion!C6),"",CONCATENATE(CHAR(10), "        OUTPUT_RESOURCE", CHAR(10), "        {", CHAR(10), "            ResourceName = ElectricCharge", CHAR(10), "            Ratio = ", Conversion!C6, CHAR(10), "            DumpExcess = true", CHAR(10), "        }"))</f>
        <v/>
      </c>
      <c r="G6" s="15" t="str">
        <f aca="false">IF(ISBLANK(Conversion!U6),"",CONCATENATE(CHAR(10), "        OUTPUT_RESOURCE", CHAR(10), "        {", CHAR(10), "            ResourceName = ", Conversion!T6, CHAR(10), "            Ratio = ", Conversion!W6, CHAR(10), "            DumpExcess = false", CHAR(10), "        }"))</f>
        <v>
        OUTPUT_RESOURCE
        {
            ResourceName = Carbon
            Ratio = 0.000230094546669042
            DumpExcess = false
        }</v>
      </c>
      <c r="H6" s="15" t="str">
        <f aca="false">IF(ISBLANK(Conversion!Y6),"",CONCATENATE(CHAR(10), "        OUTPUT_RESOURCE", CHAR(10), "        {", CHAR(10), "            ResourceName = ", Conversion!X6, CHAR(10), "            Ratio = ", Conversion!AA6, CHAR(10), "            DumpExcess = false", CHAR(10), "        }"))</f>
        <v>
        OUTPUT_RESOURCE
        {
            ResourceName = Hydrogen
            Ratio = 0.902079991900116
            DumpExcess = false
        }</v>
      </c>
      <c r="I6" s="0" t="str">
        <f aca="false">IF(ISBLANK(Conversion!AC6),"",CONCATENATE(CHAR(10), "        OUTPUT_RESOURCE", CHAR(10), "        {", CHAR(10), "            ResourceName = ", Conversion!AB6, CHAR(10), "            Ratio = ", Conversion!AE6, CHAR(10), "            DumpExcess = false", CHAR(10), "        }"))</f>
        <v/>
      </c>
      <c r="J6" s="0" t="str">
        <f aca="false">IF(ISBLANK(Conversion!AG6),"",CONCATENATE(CHAR(10), "        OUTPUT_RESOURCE", CHAR(10), "        {", CHAR(10), "            ResourceName = ", Conversion!AF6, CHAR(10), "            Ratio = ", Conversion!AI6, CHAR(10), "            DumpExcess = false", CHAR(10), "        }"))</f>
        <v/>
      </c>
    </row>
    <row r="7" customFormat="false" ht="15.1" hidden="false" customHeight="true" outlineLevel="0" collapsed="false">
      <c r="A7" s="15" t="str">
        <f aca="false">IF(ISBLANK(Conversion!A7),"",CONCATENATE("    MODULE", CHAR(10), "    {", CHAR(10), "        name = ModuleResourceConverter", CHAR(10), "        ConverterName = ", Conversion!A7, CHAR(10), "        StartActionName = Start ", Conversion!A7, CHAR(10), "        StopActionName = Stop ", Conversion!A7, CHAR(10), "        AutoShutdown = false", CHAR(10), "        GeneratesHeat = true", CHAR(10), "        UseSpecialistBonus = false", CHAR(10), B7, C7, D7, E7, F7, G7, H7, I7, J7, CHAR(10), "    }"))</f>
        <v>    MODULE
    {
        name = ModuleResourceConverter
        ConverterName = Haber-Bosch Process
        StartActionName = Start Haber-Bosch Process
        StopActionName = Stop Haber-Bosch Process
        AutoShutdown = false
        GeneratesHeat = true
        UseSpecialistBonus = false
        INPUT_RESOURCE
        {
            ResourceName = ElectricCharge
            Ratio = 92.4
        }
        INPUT_RESOURCE
        {
            ResourceName = Nitrogen
            Ratio = 1
        }
        INPUT_RESOURCE
        {
            ResourceName = Hydrogen
            Ratio = 1.50200194594621
        }
        OUTPUT_RESOURCE
        {
            ResourceName = Ammonia
            Ratio = 1.78023691114274
            DumpExcess = false
        }
    }</v>
      </c>
      <c r="B7" s="15" t="str">
        <f aca="false">IF(ISBLANK(Conversion!B7),"",CONCATENATE(CHAR(10),"        INPUT_RESOURCE", CHAR(10), "        {", CHAR(10), "            ResourceName = ElectricCharge", CHAR(10), "            Ratio = ", Conversion!B7, CHAR(10), "        }"))</f>
        <v>
        INPUT_RESOURCE
        {
            ResourceName = ElectricCharge
            Ratio = 92.4
        }</v>
      </c>
      <c r="C7" s="15" t="str">
        <f aca="false">IF(ISBLANK(Conversion!I7),"",CONCATENATE(CHAR(10),"        INPUT_RESOURCE", CHAR(10), "        {", CHAR(10), "            ResourceName = ", Conversion!H7, CHAR(10), "            Ratio = ", Conversion!K7, CHAR(10), "        }"))</f>
        <v>
        INPUT_RESOURCE
        {
            ResourceName = Nitrogen
            Ratio = 1
        }</v>
      </c>
      <c r="D7" s="15" t="str">
        <f aca="false">IF(ISBLANK(Conversion!M7),"",CONCATENATE(CHAR(10),"        INPUT_RESOURCE", CHAR(10), "        {", CHAR(10), "            ResourceName = ", Conversion!L7, CHAR(10), "            Ratio = ", Conversion!O7, CHAR(10), "        }"))</f>
        <v>
        INPUT_RESOURCE
        {
            ResourceName = Hydrogen
            Ratio = 1.50200194594621
        }</v>
      </c>
      <c r="E7" s="0" t="str">
        <f aca="false">IF(ISBLANK(Conversion!Q7),"",CONCATENATE(CHAR(10),"        INPUT_RESOURCE", CHAR(10), "        {", CHAR(10), "            ResourceName = ", Conversion!P7, CHAR(10), "            Ratio = ", Conversion!S7, CHAR(10), "        }"))</f>
        <v/>
      </c>
      <c r="F7" s="0" t="str">
        <f aca="false">IF(ISBLANK(Conversion!C7),"",CONCATENATE(CHAR(10), "        OUTPUT_RESOURCE", CHAR(10), "        {", CHAR(10), "            ResourceName = ElectricCharge", CHAR(10), "            Ratio = ", Conversion!C7, CHAR(10), "            DumpExcess = true", CHAR(10), "        }"))</f>
        <v/>
      </c>
      <c r="G7" s="15" t="str">
        <f aca="false">IF(ISBLANK(Conversion!U7),"",CONCATENATE(CHAR(10), "        OUTPUT_RESOURCE", CHAR(10), "        {", CHAR(10), "            ResourceName = ", Conversion!T7, CHAR(10), "            Ratio = ", Conversion!W7, CHAR(10), "            DumpExcess = false", CHAR(10), "        }"))</f>
        <v>
        OUTPUT_RESOURCE
        {
            ResourceName = Ammonia
            Ratio = 1.78023691114274
            DumpExcess = false
        }</v>
      </c>
      <c r="H7" s="0" t="str">
        <f aca="false">IF(ISBLANK(Conversion!Y7),"",CONCATENATE(CHAR(10), "        OUTPUT_RESOURCE", CHAR(10), "        {", CHAR(10), "            ResourceName = ", Conversion!X7, CHAR(10), "            Ratio = ", Conversion!AA7, CHAR(10), "            DumpExcess = false", CHAR(10), "        }"))</f>
        <v/>
      </c>
      <c r="I7" s="0" t="str">
        <f aca="false">IF(ISBLANK(Conversion!AC7),"",CONCATENATE(CHAR(10), "        OUTPUT_RESOURCE", CHAR(10), "        {", CHAR(10), "            ResourceName = ", Conversion!AB7, CHAR(10), "            Ratio = ", Conversion!AE7, CHAR(10), "            DumpExcess = false", CHAR(10), "        }"))</f>
        <v/>
      </c>
      <c r="J7" s="0" t="str">
        <f aca="false">IF(ISBLANK(Conversion!AG7),"",CONCATENATE(CHAR(10), "        OUTPUT_RESOURCE", CHAR(10), "        {", CHAR(10), "            ResourceName = ", Conversion!AF7, CHAR(10), "            Ratio = ", Conversion!AI7, CHAR(10), "            DumpExcess = false", CHAR(10), "        }"))</f>
        <v/>
      </c>
    </row>
    <row r="8" customFormat="false" ht="15.1" hidden="false" customHeight="true" outlineLevel="0" collapsed="false">
      <c r="A8" s="15" t="str">
        <f aca="false">IF(ISBLANK(Conversion!A8),"",CONCATENATE("    MODULE", CHAR(10), "    {", CHAR(10), "        name = ModuleResourceConverter", CHAR(10), "        ConverterName = ", Conversion!A8, CHAR(10), "        StartActionName = Start ", Conversion!A8, CHAR(10), "        StopActionName = Stop ", Conversion!A8, CHAR(10), "        AutoShutdown = false", CHAR(10), "        GeneratesHeat = true", CHAR(10), "        UseSpecialistBonus = false", CHAR(10), B8, C8, D8, E8, F8, G8, H8, I8, J8, CHAR(10), "    }"))</f>
        <v>    MODULE
    {
        name = ModuleResourceConverter
        ConverterName = Anthraquinone Process
        StartActionName = Start Anthraquinone Process
        StopActionName = Stop Anthraquinone Process
        AutoShutdown = false
        GeneratesHeat = true
        UseSpecialistBonus = false
        INPUT_RESOURCE
        {
            ResourceName = Hydrogen
            Ratio = 1
        }
        INPUT_RESOURCE
        {
            ResourceName = Oxygen
            Ratio = 1.01208263231113
        }
        OUTPUT_RESOURCE
        {
            ResourceName = HTP
            Ratio = 0.0019081456069379
            DumpExcess = false
        }
    }</v>
      </c>
      <c r="B8" s="0" t="str">
        <f aca="false">IF(ISBLANK(Conversion!B8),"",CONCATENATE(CHAR(10),"        INPUT_RESOURCE", CHAR(10), "        {", CHAR(10), "            ResourceName = ElectricCharge", CHAR(10), "            Ratio = ", Conversion!B8, CHAR(10), "        }"))</f>
        <v/>
      </c>
      <c r="C8" s="15" t="str">
        <f aca="false">IF(ISBLANK(Conversion!I8),"",CONCATENATE(CHAR(10),"        INPUT_RESOURCE", CHAR(10), "        {", CHAR(10), "            ResourceName = ", Conversion!H8, CHAR(10), "            Ratio = ", Conversion!K8, CHAR(10), "        }"))</f>
        <v>
        INPUT_RESOURCE
        {
            ResourceName = Hydrogen
            Ratio = 1
        }</v>
      </c>
      <c r="D8" s="15" t="str">
        <f aca="false">IF(ISBLANK(Conversion!M8),"",CONCATENATE(CHAR(10),"        INPUT_RESOURCE", CHAR(10), "        {", CHAR(10), "            ResourceName = ", Conversion!L8, CHAR(10), "            Ratio = ", Conversion!O8, CHAR(10), "        }"))</f>
        <v>
        INPUT_RESOURCE
        {
            ResourceName = Oxygen
            Ratio = 1.01208263231113
        }</v>
      </c>
      <c r="E8" s="0" t="str">
        <f aca="false">IF(ISBLANK(Conversion!Q8),"",CONCATENATE(CHAR(10),"        INPUT_RESOURCE", CHAR(10), "        {", CHAR(10), "            ResourceName = ", Conversion!P8, CHAR(10), "            Ratio = ", Conversion!S8, CHAR(10), "        }"))</f>
        <v/>
      </c>
      <c r="F8" s="0" t="str">
        <f aca="false">IF(ISBLANK(Conversion!C8),"",CONCATENATE(CHAR(10), "        OUTPUT_RESOURCE", CHAR(10), "        {", CHAR(10), "            ResourceName = ElectricCharge", CHAR(10), "            Ratio = ", Conversion!C8, CHAR(10), "            DumpExcess = true", CHAR(10), "        }"))</f>
        <v/>
      </c>
      <c r="G8" s="15" t="str">
        <f aca="false">IF(ISBLANK(Conversion!U8),"",CONCATENATE(CHAR(10), "        OUTPUT_RESOURCE", CHAR(10), "        {", CHAR(10), "            ResourceName = ", Conversion!T8, CHAR(10), "            Ratio = ", Conversion!W8, CHAR(10), "            DumpExcess = false", CHAR(10), "        }"))</f>
        <v>
        OUTPUT_RESOURCE
        {
            ResourceName = HTP
            Ratio = 0.0019081456069379
            DumpExcess = false
        }</v>
      </c>
      <c r="H8" s="0" t="str">
        <f aca="false">IF(ISBLANK(Conversion!Y8),"",CONCATENATE(CHAR(10), "        OUTPUT_RESOURCE", CHAR(10), "        {", CHAR(10), "            ResourceName = ", Conversion!X8, CHAR(10), "            Ratio = ", Conversion!AA8, CHAR(10), "            DumpExcess = false", CHAR(10), "        }"))</f>
        <v/>
      </c>
      <c r="I8" s="0" t="str">
        <f aca="false">IF(ISBLANK(Conversion!AC8),"",CONCATENATE(CHAR(10), "        OUTPUT_RESOURCE", CHAR(10), "        {", CHAR(10), "            ResourceName = ", Conversion!AB8, CHAR(10), "            Ratio = ", Conversion!AE8, CHAR(10), "            DumpExcess = false", CHAR(10), "        }"))</f>
        <v/>
      </c>
      <c r="J8" s="0" t="str">
        <f aca="false">IF(ISBLANK(Conversion!AG8),"",CONCATENATE(CHAR(10), "        OUTPUT_RESOURCE", CHAR(10), "        {", CHAR(10), "            ResourceName = ", Conversion!AF8, CHAR(10), "            Ratio = ", Conversion!AI8, CHAR(10), "            DumpExcess = false", CHAR(10), "        }"))</f>
        <v/>
      </c>
    </row>
    <row r="9" customFormat="false" ht="15.1" hidden="false" customHeight="true" outlineLevel="0" collapsed="false">
      <c r="A9" s="15" t="str">
        <f aca="false">IF(ISBLANK(Conversion!A9),"",CONCATENATE("    MODULE", CHAR(10), "    {", CHAR(10), "        name = ModuleResourceConverter", CHAR(10), "        ConverterName = ", Conversion!A9, CHAR(10), "        StartActionName = Start ", Conversion!A9, CHAR(10), "        StopActionName = Stop ", Conversion!A9, CHAR(10), "        AutoShutdown = false", CHAR(10), "        GeneratesHeat = true", CHAR(10), "        UseSpecialistBonus = false", CHAR(10), B9, C9, D9, E9, F9, G9, H9, I9, J9, CHAR(10), "    }"))</f>
        <v>    MODULE
    {
        name = ModuleResourceConverter
        ConverterName = HTP-Hydrazine Production
        StartActionName = Start HTP-Hydrazine Production
        StopActionName = Stop HTP-Hydrazine Production
        AutoShutdown = false
        GeneratesHeat = true
        UseSpecialistBonus = false
        INPUT_RESOURCE
        {
            ResourceName = HTP
            Ratio = 1
        }
        INPUT_RESOURCE
        {
            ResourceName = Ammonia
            Ratio = 1863.44701658783
        }
        OUTPUT_RESOURCE
        {
            ResourceName = Water
            Ratio = 1.3642273931138
            DumpExcess = false
        }
        OUTPUT_RESOURCE
        {
            ResourceName = Hydrazine
            Ratio = 1.20849396267467
            DumpExcess = false
        }
    }</v>
      </c>
      <c r="B9" s="0" t="str">
        <f aca="false">IF(ISBLANK(Conversion!B9),"",CONCATENATE(CHAR(10),"        INPUT_RESOURCE", CHAR(10), "        {", CHAR(10), "            ResourceName = ElectricCharge", CHAR(10), "            Ratio = ", Conversion!B9, CHAR(10), "        }"))</f>
        <v/>
      </c>
      <c r="C9" s="15" t="str">
        <f aca="false">IF(ISBLANK(Conversion!I9),"",CONCATENATE(CHAR(10),"        INPUT_RESOURCE", CHAR(10), "        {", CHAR(10), "            ResourceName = ", Conversion!H9, CHAR(10), "            Ratio = ", Conversion!K9, CHAR(10), "        }"))</f>
        <v>
        INPUT_RESOURCE
        {
            ResourceName = HTP
            Ratio = 1
        }</v>
      </c>
      <c r="D9" s="15" t="str">
        <f aca="false">IF(ISBLANK(Conversion!M9),"",CONCATENATE(CHAR(10),"        INPUT_RESOURCE", CHAR(10), "        {", CHAR(10), "            ResourceName = ", Conversion!L9, CHAR(10), "            Ratio = ", Conversion!O9, CHAR(10), "        }"))</f>
        <v>
        INPUT_RESOURCE
        {
            ResourceName = Ammonia
            Ratio = 1863.44701658783
        }</v>
      </c>
      <c r="E9" s="0" t="str">
        <f aca="false">IF(ISBLANK(Conversion!Q9),"",CONCATENATE(CHAR(10),"        INPUT_RESOURCE", CHAR(10), "        {", CHAR(10), "            ResourceName = ", Conversion!P9, CHAR(10), "            Ratio = ", Conversion!S9, CHAR(10), "        }"))</f>
        <v/>
      </c>
      <c r="F9" s="0" t="str">
        <f aca="false">IF(ISBLANK(Conversion!C9),"",CONCATENATE(CHAR(10), "        OUTPUT_RESOURCE", CHAR(10), "        {", CHAR(10), "            ResourceName = ElectricCharge", CHAR(10), "            Ratio = ", Conversion!C9, CHAR(10), "            DumpExcess = true", CHAR(10), "        }"))</f>
        <v/>
      </c>
      <c r="G9" s="15" t="str">
        <f aca="false">IF(ISBLANK(Conversion!U9),"",CONCATENATE(CHAR(10), "        OUTPUT_RESOURCE", CHAR(10), "        {", CHAR(10), "            ResourceName = ", Conversion!T9, CHAR(10), "            Ratio = ", Conversion!W9, CHAR(10), "            DumpExcess = false", CHAR(10), "        }"))</f>
        <v>
        OUTPUT_RESOURCE
        {
            ResourceName = Water
            Ratio = 1.3642273931138
            DumpExcess = false
        }</v>
      </c>
      <c r="H9" s="15" t="str">
        <f aca="false">IF(ISBLANK(Conversion!Y9),"",CONCATENATE(CHAR(10), "        OUTPUT_RESOURCE", CHAR(10), "        {", CHAR(10), "            ResourceName = ", Conversion!X9, CHAR(10), "            Ratio = ", Conversion!AA9, CHAR(10), "            DumpExcess = false", CHAR(10), "        }"))</f>
        <v>
        OUTPUT_RESOURCE
        {
            ResourceName = Hydrazine
            Ratio = 1.20849396267467
            DumpExcess = false
        }</v>
      </c>
      <c r="I9" s="0" t="str">
        <f aca="false">IF(ISBLANK(Conversion!AC9),"",CONCATENATE(CHAR(10), "        OUTPUT_RESOURCE", CHAR(10), "        {", CHAR(10), "            ResourceName = ", Conversion!AB9, CHAR(10), "            Ratio = ", Conversion!AE9, CHAR(10), "            DumpExcess = false", CHAR(10), "        }"))</f>
        <v/>
      </c>
      <c r="J9" s="0" t="str">
        <f aca="false">IF(ISBLANK(Conversion!AG9),"",CONCATENATE(CHAR(10), "        OUTPUT_RESOURCE", CHAR(10), "        {", CHAR(10), "            ResourceName = ", Conversion!AF9, CHAR(10), "            Ratio = ", Conversion!AI9, CHAR(10), "            DumpExcess = false", CHAR(10), "        }"))</f>
        <v/>
      </c>
    </row>
    <row r="10" customFormat="false" ht="15.1" hidden="false" customHeight="true" outlineLevel="0" collapsed="false">
      <c r="A10" s="15" t="str">
        <f aca="false">IF(ISBLANK(Conversion!A10),"",CONCATENATE("    MODULE", CHAR(10), "    {", CHAR(10), "        name = ModuleResourceConverter", CHAR(10), "        ConverterName = ", Conversion!A10, CHAR(10), "        StartActionName = Start ", Conversion!A10, CHAR(10), "        StopActionName = Stop ", Conversion!A10, CHAR(10), "        AutoShutdown = false", CHAR(10), "        GeneratesHeat = true", CHAR(10), "        UseSpecialistBonus = false", CHAR(10), B10, C10, D10, E10, F10, G10, H10, I10, J10, CHAR(10), "    }"))</f>
        <v>    MODULE
    {
        name = ModuleResourceConverter
        ConverterName = Solid Oxide Electrolysis
        StartActionName = Start Solid Oxide Electrolysis
        StopActionName = Stop Solid Oxide Electrolysis
        AutoShutdown = false
        GeneratesHeat = true
        UseSpecialistBonus = false
        INPUT_RESOURCE
        {
            ResourceName = ElectricCharge
            Ratio = 566
        }
        INPUT_RESOURCE
        {
            ResourceName = CarbonDioxide
            Ratio = 1
        }
        OUTPUT_RESOURCE
        {
            ResourceName = CarbonMonoxide
            Ratio = 0.894028793456033
            DumpExcess = false
        }
        OUTPUT_RESOURCE
        {
            ResourceName = Oxygen
            Ratio = 0.226356067528173
            DumpExcess = false
        }
    }</v>
      </c>
      <c r="B10" s="15" t="str">
        <f aca="false">IF(ISBLANK(Conversion!B10),"",CONCATENATE(CHAR(10),"        INPUT_RESOURCE", CHAR(10), "        {", CHAR(10), "            ResourceName = ElectricCharge", CHAR(10), "            Ratio = ", Conversion!B10, CHAR(10), "        }"))</f>
        <v>
        INPUT_RESOURCE
        {
            ResourceName = ElectricCharge
            Ratio = 566
        }</v>
      </c>
      <c r="C10" s="15" t="str">
        <f aca="false">IF(ISBLANK(Conversion!I10),"",CONCATENATE(CHAR(10),"        INPUT_RESOURCE", CHAR(10), "        {", CHAR(10), "            ResourceName = ", Conversion!H10, CHAR(10), "            Ratio = ", Conversion!K10, CHAR(10), "        }"))</f>
        <v>
        INPUT_RESOURCE
        {
            ResourceName = CarbonDioxide
            Ratio = 1
        }</v>
      </c>
      <c r="D10" s="0" t="str">
        <f aca="false">IF(ISBLANK(Conversion!M10),"",CONCATENATE(CHAR(10),"        INPUT_RESOURCE", CHAR(10), "        {", CHAR(10), "            ResourceName = ", Conversion!L10, CHAR(10), "            Ratio = ", Conversion!O10, CHAR(10), "        }"))</f>
        <v/>
      </c>
      <c r="E10" s="0" t="str">
        <f aca="false">IF(ISBLANK(Conversion!Q10),"",CONCATENATE(CHAR(10),"        INPUT_RESOURCE", CHAR(10), "        {", CHAR(10), "            ResourceName = ", Conversion!P10, CHAR(10), "            Ratio = ", Conversion!S10, CHAR(10), "        }"))</f>
        <v/>
      </c>
      <c r="F10" s="0" t="str">
        <f aca="false">IF(ISBLANK(Conversion!C10),"",CONCATENATE(CHAR(10), "        OUTPUT_RESOURCE", CHAR(10), "        {", CHAR(10), "            ResourceName = ElectricCharge", CHAR(10), "            Ratio = ", Conversion!C10, CHAR(10), "            DumpExcess = true", CHAR(10), "        }"))</f>
        <v/>
      </c>
      <c r="G10" s="15" t="str">
        <f aca="false">IF(ISBLANK(Conversion!U10),"",CONCATENATE(CHAR(10), "        OUTPUT_RESOURCE", CHAR(10), "        {", CHAR(10), "            ResourceName = ", Conversion!T10, CHAR(10), "            Ratio = ", Conversion!W10, CHAR(10), "            DumpExcess = false", CHAR(10), "        }"))</f>
        <v>
        OUTPUT_RESOURCE
        {
            ResourceName = CarbonMonoxide
            Ratio = 0.894028793456033
            DumpExcess = false
        }</v>
      </c>
      <c r="H10" s="15" t="str">
        <f aca="false">IF(ISBLANK(Conversion!Y10),"",CONCATENATE(CHAR(10), "        OUTPUT_RESOURCE", CHAR(10), "        {", CHAR(10), "            ResourceName = ", Conversion!X10, CHAR(10), "            Ratio = ", Conversion!AA10, CHAR(10), "            DumpExcess = false", CHAR(10), "        }"))</f>
        <v>
        OUTPUT_RESOURCE
        {
            ResourceName = Oxygen
            Ratio = 0.226356067528173
            DumpExcess = false
        }</v>
      </c>
      <c r="I10" s="0" t="str">
        <f aca="false">IF(ISBLANK(Conversion!AC10),"",CONCATENATE(CHAR(10), "        OUTPUT_RESOURCE", CHAR(10), "        {", CHAR(10), "            ResourceName = ", Conversion!AB10, CHAR(10), "            Ratio = ", Conversion!AE10, CHAR(10), "            DumpExcess = false", CHAR(10), "        }"))</f>
        <v/>
      </c>
      <c r="J10" s="0" t="str">
        <f aca="false">IF(ISBLANK(Conversion!AG10),"",CONCATENATE(CHAR(10), "        OUTPUT_RESOURCE", CHAR(10), "        {", CHAR(10), "            ResourceName = ", Conversion!AF10, CHAR(10), "            Ratio = ", Conversion!AI10, CHAR(10), "            DumpExcess = false", CHAR(10), "        }"))</f>
        <v/>
      </c>
    </row>
    <row r="11" customFormat="false" ht="15.1" hidden="false" customHeight="true" outlineLevel="0" collapsed="false">
      <c r="A11" s="15" t="str">
        <f aca="false">IF(ISBLANK(Conversion!A11),"",CONCATENATE("    MODULE", CHAR(10), "    {", CHAR(10), "        name = ModuleResourceConverter", CHAR(10), "        ConverterName = ", Conversion!A11, CHAR(10), "        StartActionName = Start ", Conversion!A11, CHAR(10), "        StopActionName = Stop ", Conversion!A11, CHAR(10), "        AutoShutdown = false", CHAR(10), "        GeneratesHeat = true", CHAR(10), "        UseSpecialistBonus = false", CHAR(10), B11, C11, D11, E11, F11, G11, H11, I11, J11, CHAR(10), "    }"))</f>
        <v>    MODULE
    {
        name = ModuleResourceConverter
        ConverterName = Bosch Reaction
        StartActionName = Start Bosch Reaction
        StopActionName = Stop Bosch Reaction
        AutoShutdown = false
        GeneratesHeat = true
        UseSpecialistBonus = false
        INPUT_RESOURCE
        {
            ResourceName = CarbonDioxide
            Ratio = 1
        }
        INPUT_RESOURCE
        {
            ResourceName = Hydrogen
            Ratio = 0.99401662934832
        }
        OUTPUT_RESOURCE
        {
            ResourceName = Carbon
            Ratio = 0.000228190434316876
            DumpExcess = false
        }
        OUTPUT_RESOURCE
        {
            ResourceName = Water
            Ratio = 0.00143753829366053
            DumpExcess = false
        }
    }</v>
      </c>
      <c r="B11" s="0" t="str">
        <f aca="false">IF(ISBLANK(Conversion!B11),"",CONCATENATE(CHAR(10),"        INPUT_RESOURCE", CHAR(10), "        {", CHAR(10), "            ResourceName = ElectricCharge", CHAR(10), "            Ratio = ", Conversion!B11, CHAR(10), "        }"))</f>
        <v/>
      </c>
      <c r="C11" s="15" t="str">
        <f aca="false">IF(ISBLANK(Conversion!I11),"",CONCATENATE(CHAR(10),"        INPUT_RESOURCE", CHAR(10), "        {", CHAR(10), "            ResourceName = ", Conversion!H11, CHAR(10), "            Ratio = ", Conversion!K11, CHAR(10), "        }"))</f>
        <v>
        INPUT_RESOURCE
        {
            ResourceName = CarbonDioxide
            Ratio = 1
        }</v>
      </c>
      <c r="D11" s="15" t="str">
        <f aca="false">IF(ISBLANK(Conversion!M11),"",CONCATENATE(CHAR(10),"        INPUT_RESOURCE", CHAR(10), "        {", CHAR(10), "            ResourceName = ", Conversion!L11, CHAR(10), "            Ratio = ", Conversion!O11, CHAR(10), "        }"))</f>
        <v>
        INPUT_RESOURCE
        {
            ResourceName = Hydrogen
            Ratio = 0.99401662934832
        }</v>
      </c>
      <c r="E11" s="0" t="str">
        <f aca="false">IF(ISBLANK(Conversion!Q11),"",CONCATENATE(CHAR(10),"        INPUT_RESOURCE", CHAR(10), "        {", CHAR(10), "            ResourceName = ", Conversion!P11, CHAR(10), "            Ratio = ", Conversion!S11, CHAR(10), "        }"))</f>
        <v/>
      </c>
      <c r="F11" s="0" t="str">
        <f aca="false">IF(ISBLANK(Conversion!C11),"",CONCATENATE(CHAR(10), "        OUTPUT_RESOURCE", CHAR(10), "        {", CHAR(10), "            ResourceName = ElectricCharge", CHAR(10), "            Ratio = ", Conversion!C11, CHAR(10), "            DumpExcess = true", CHAR(10), "        }"))</f>
        <v/>
      </c>
      <c r="G11" s="15" t="str">
        <f aca="false">IF(ISBLANK(Conversion!U11),"",CONCATENATE(CHAR(10), "        OUTPUT_RESOURCE", CHAR(10), "        {", CHAR(10), "            ResourceName = ", Conversion!T11, CHAR(10), "            Ratio = ", Conversion!W11, CHAR(10), "            DumpExcess = false", CHAR(10), "        }"))</f>
        <v>
        OUTPUT_RESOURCE
        {
            ResourceName = Carbon
            Ratio = 0.000228190434316876
            DumpExcess = false
        }</v>
      </c>
      <c r="H11" s="15" t="str">
        <f aca="false">IF(ISBLANK(Conversion!Y11),"",CONCATENATE(CHAR(10), "        OUTPUT_RESOURCE", CHAR(10), "        {", CHAR(10), "            ResourceName = ", Conversion!X11, CHAR(10), "            Ratio = ", Conversion!AA11, CHAR(10), "            DumpExcess = false", CHAR(10), "        }"))</f>
        <v>
        OUTPUT_RESOURCE
        {
            ResourceName = Water
            Ratio = 0.00143753829366053
            DumpExcess = false
        }</v>
      </c>
      <c r="I11" s="0" t="str">
        <f aca="false">IF(ISBLANK(Conversion!AC11),"",CONCATENATE(CHAR(10), "        OUTPUT_RESOURCE", CHAR(10), "        {", CHAR(10), "            ResourceName = ", Conversion!AB11, CHAR(10), "            Ratio = ", Conversion!AE11, CHAR(10), "            DumpExcess = false", CHAR(10), "        }"))</f>
        <v/>
      </c>
      <c r="J11" s="0" t="str">
        <f aca="false">IF(ISBLANK(Conversion!AG11),"",CONCATENATE(CHAR(10), "        OUTPUT_RESOURCE", CHAR(10), "        {", CHAR(10), "            ResourceName = ", Conversion!AF11, CHAR(10), "            Ratio = ", Conversion!AI11, CHAR(10), "            DumpExcess = false", CHAR(10), "        }"))</f>
        <v/>
      </c>
    </row>
    <row r="12" customFormat="false" ht="15.1" hidden="false" customHeight="true" outlineLevel="0" collapsed="false">
      <c r="A12" s="15" t="str">
        <f aca="false">IF(ISBLANK(Conversion!A12),"",CONCATENATE("    MODULE", CHAR(10), "    {", CHAR(10), "        name = ModuleResourceConverter", CHAR(10), "        ConverterName = ", Conversion!A12, CHAR(10), "        StartActionName = Start ", Conversion!A12, CHAR(10), "        StopActionName = Stop ", Conversion!A12, CHAR(10), "        AutoShutdown = false", CHAR(10), "        GeneratesHeat = true", CHAR(10), "        UseSpecialistBonus = false", CHAR(10), B12, C12, D12, E12, F12, G12, H12, I12, J12, CHAR(10), "    }"))</f>
        <v>    MODULE
    {
        name = ModuleResourceConverter
        ConverterName = HTP Decomposition
        StartActionName = Start HTP Decomposition
        StopActionName = Stop HTP Decomposition
        AutoShutdown = false
        GeneratesHeat = true
        UseSpecialistBonus = false
        INPUT_RESOURCE
        {
            ResourceName = HTP
            Ratio = 1
        }
        OUTPUT_RESOURCE
        {
            ResourceName = Water
            Ratio = 0.682113696556899
            DumpExcess = false
        }
        OUTPUT_RESOURCE
        {
            ResourceName = Oxygen
            Ratio = 214.812467453039
            DumpExcess = false
        }
    }</v>
      </c>
      <c r="B12" s="0" t="str">
        <f aca="false">IF(ISBLANK(Conversion!B12),"",CONCATENATE(CHAR(10),"        INPUT_RESOURCE", CHAR(10), "        {", CHAR(10), "            ResourceName = ElectricCharge", CHAR(10), "            Ratio = ", Conversion!B12, CHAR(10), "        }"))</f>
        <v/>
      </c>
      <c r="C12" s="15" t="str">
        <f aca="false">IF(ISBLANK(Conversion!I12),"",CONCATENATE(CHAR(10),"        INPUT_RESOURCE", CHAR(10), "        {", CHAR(10), "            ResourceName = ", Conversion!H12, CHAR(10), "            Ratio = ", Conversion!K12, CHAR(10), "        }"))</f>
        <v>
        INPUT_RESOURCE
        {
            ResourceName = HTP
            Ratio = 1
        }</v>
      </c>
      <c r="D12" s="0" t="str">
        <f aca="false">IF(ISBLANK(Conversion!M12),"",CONCATENATE(CHAR(10),"        INPUT_RESOURCE", CHAR(10), "        {", CHAR(10), "            ResourceName = ", Conversion!L12, CHAR(10), "            Ratio = ", Conversion!O12, CHAR(10), "        }"))</f>
        <v/>
      </c>
      <c r="E12" s="0" t="str">
        <f aca="false">IF(ISBLANK(Conversion!Q12),"",CONCATENATE(CHAR(10),"        INPUT_RESOURCE", CHAR(10), "        {", CHAR(10), "            ResourceName = ", Conversion!P12, CHAR(10), "            Ratio = ", Conversion!S12, CHAR(10), "        }"))</f>
        <v/>
      </c>
      <c r="F12" s="0" t="str">
        <f aca="false">IF(ISBLANK(Conversion!C12),"",CONCATENATE(CHAR(10), "        OUTPUT_RESOURCE", CHAR(10), "        {", CHAR(10), "            ResourceName = ElectricCharge", CHAR(10), "            Ratio = ", Conversion!C12, CHAR(10), "            DumpExcess = true", CHAR(10), "        }"))</f>
        <v/>
      </c>
      <c r="G12" s="15" t="str">
        <f aca="false">IF(ISBLANK(Conversion!U12),"",CONCATENATE(CHAR(10), "        OUTPUT_RESOURCE", CHAR(10), "        {", CHAR(10), "            ResourceName = ", Conversion!T12, CHAR(10), "            Ratio = ", Conversion!W12, CHAR(10), "            DumpExcess = false", CHAR(10), "        }"))</f>
        <v>
        OUTPUT_RESOURCE
        {
            ResourceName = Water
            Ratio = 0.682113696556899
            DumpExcess = false
        }</v>
      </c>
      <c r="H12" s="15" t="str">
        <f aca="false">IF(ISBLANK(Conversion!Y12),"",CONCATENATE(CHAR(10), "        OUTPUT_RESOURCE", CHAR(10), "        {", CHAR(10), "            ResourceName = ", Conversion!X12, CHAR(10), "            Ratio = ", Conversion!AA12, CHAR(10), "            DumpExcess = false", CHAR(10), "        }"))</f>
        <v>
        OUTPUT_RESOURCE
        {
            ResourceName = Oxygen
            Ratio = 214.812467453039
            DumpExcess = false
        }</v>
      </c>
      <c r="I12" s="0" t="str">
        <f aca="false">IF(ISBLANK(Conversion!AC12),"",CONCATENATE(CHAR(10), "        OUTPUT_RESOURCE", CHAR(10), "        {", CHAR(10), "            ResourceName = ", Conversion!AB12, CHAR(10), "            Ratio = ", Conversion!AE12, CHAR(10), "            DumpExcess = false", CHAR(10), "        }"))</f>
        <v/>
      </c>
      <c r="J12" s="0" t="str">
        <f aca="false">IF(ISBLANK(Conversion!AG12),"",CONCATENATE(CHAR(10), "        OUTPUT_RESOURCE", CHAR(10), "        {", CHAR(10), "            ResourceName = ", Conversion!AF12, CHAR(10), "            Ratio = ", Conversion!AI12, CHAR(10), "            DumpExcess = false", CHAR(10), "        }"))</f>
        <v/>
      </c>
    </row>
    <row r="13" customFormat="false" ht="15.1" hidden="false" customHeight="true" outlineLevel="0" collapsed="false">
      <c r="A13" s="15" t="str">
        <f aca="false">IF(ISBLANK(Conversion!A13),"",CONCATENATE("    MODULE", CHAR(10), "    {", CHAR(10), "        name = ModuleResourceConverter", CHAR(10), "        ConverterName = ", Conversion!A13, CHAR(10), "        StartActionName = Start ", Conversion!A13, CHAR(10), "        StopActionName = Stop ", Conversion!A13, CHAR(10), "        AutoShutdown = false", CHAR(10), "        GeneratesHeat = true", CHAR(10), "        UseSpecialistBonus = false", CHAR(10), B13, C13, D13, E13, F13, G13, H13, I13, J13, CHAR(10), "    }"))</f>
        <v>    MODULE
    {
        name = ModuleResourceConverter
        ConverterName = Ammonia Oxidization
        StartActionName = Start Ammonia Oxidization
        StopActionName = Stop Ammonia Oxidization
        AutoShutdown = false
        GeneratesHeat = true
        UseSpecialistBonus = false
        INPUT_RESOURCE
        {
            ResourceName = Ammonia
            Ratio = 1
        }
        INPUT_RESOURCE
        {
            ResourceName = Oxygen
            Ratio = 0.896598411907198
        }
        OUTPUT_RESOURCE
        {
            ResourceName = Water
            Ratio = 0.00109814825506429
            DumpExcess = false
        }
        OUTPUT_RESOURCE
        {
            ResourceName = NTO
            Ratio = 0.00128934889724417
            DumpExcess = false
        }
    }</v>
      </c>
      <c r="B13" s="0" t="str">
        <f aca="false">IF(ISBLANK(Conversion!B13),"",CONCATENATE(CHAR(10),"        INPUT_RESOURCE", CHAR(10), "        {", CHAR(10), "            ResourceName = ElectricCharge", CHAR(10), "            Ratio = ", Conversion!B13, CHAR(10), "        }"))</f>
        <v/>
      </c>
      <c r="C13" s="15" t="str">
        <f aca="false">IF(ISBLANK(Conversion!I13),"",CONCATENATE(CHAR(10),"        INPUT_RESOURCE", CHAR(10), "        {", CHAR(10), "            ResourceName = ", Conversion!H13, CHAR(10), "            Ratio = ", Conversion!K13, CHAR(10), "        }"))</f>
        <v>
        INPUT_RESOURCE
        {
            ResourceName = Ammonia
            Ratio = 1
        }</v>
      </c>
      <c r="D13" s="15" t="str">
        <f aca="false">IF(ISBLANK(Conversion!M13),"",CONCATENATE(CHAR(10),"        INPUT_RESOURCE", CHAR(10), "        {", CHAR(10), "            ResourceName = ", Conversion!L13, CHAR(10), "            Ratio = ", Conversion!O13, CHAR(10), "        }"))</f>
        <v>
        INPUT_RESOURCE
        {
            ResourceName = Oxygen
            Ratio = 0.896598411907198
        }</v>
      </c>
      <c r="E13" s="0" t="str">
        <f aca="false">IF(ISBLANK(Conversion!Q13),"",CONCATENATE(CHAR(10),"        INPUT_RESOURCE", CHAR(10), "        {", CHAR(10), "            ResourceName = ", Conversion!P13, CHAR(10), "            Ratio = ", Conversion!S13, CHAR(10), "        }"))</f>
        <v/>
      </c>
      <c r="F13" s="0" t="str">
        <f aca="false">IF(ISBLANK(Conversion!C13),"",CONCATENATE(CHAR(10), "        OUTPUT_RESOURCE", CHAR(10), "        {", CHAR(10), "            ResourceName = ElectricCharge", CHAR(10), "            Ratio = ", Conversion!C13, CHAR(10), "            DumpExcess = true", CHAR(10), "        }"))</f>
        <v/>
      </c>
      <c r="G13" s="15" t="str">
        <f aca="false">IF(ISBLANK(Conversion!U13),"",CONCATENATE(CHAR(10), "        OUTPUT_RESOURCE", CHAR(10), "        {", CHAR(10), "            ResourceName = ", Conversion!T13, CHAR(10), "            Ratio = ", Conversion!W13, CHAR(10), "            DumpExcess = false", CHAR(10), "        }"))</f>
        <v>
        OUTPUT_RESOURCE
        {
            ResourceName = Water
            Ratio = 0.00109814825506429
            DumpExcess = false
        }</v>
      </c>
      <c r="H13" s="15" t="str">
        <f aca="false">IF(ISBLANK(Conversion!Y13),"",CONCATENATE(CHAR(10), "        OUTPUT_RESOURCE", CHAR(10), "        {", CHAR(10), "            ResourceName = ", Conversion!X13, CHAR(10), "            Ratio = ", Conversion!AA13, CHAR(10), "            DumpExcess = false", CHAR(10), "        }"))</f>
        <v>
        OUTPUT_RESOURCE
        {
            ResourceName = NTO
            Ratio = 0.00128934889724417
            DumpExcess = false
        }</v>
      </c>
      <c r="I13" s="0" t="str">
        <f aca="false">IF(ISBLANK(Conversion!AC13),"",CONCATENATE(CHAR(10), "        OUTPUT_RESOURCE", CHAR(10), "        {", CHAR(10), "            ResourceName = ", Conversion!AB13, CHAR(10), "            Ratio = ", Conversion!AE13, CHAR(10), "            DumpExcess = false", CHAR(10), "        }"))</f>
        <v/>
      </c>
      <c r="J13" s="0" t="str">
        <f aca="false">IF(ISBLANK(Conversion!AG13),"",CONCATENATE(CHAR(10), "        OUTPUT_RESOURCE", CHAR(10), "        {", CHAR(10), "            ResourceName = ", Conversion!AF13, CHAR(10), "            Ratio = ", Conversion!AI13, CHAR(10), "            DumpExcess = false", CHAR(10), "        }"))</f>
        <v/>
      </c>
    </row>
    <row r="14" customFormat="false" ht="15.1" hidden="false" customHeight="true" outlineLevel="0" collapsed="false">
      <c r="A14" s="15" t="str">
        <f aca="false">IF(ISBLANK(Conversion!A14),"",CONCATENATE("    MODULE", CHAR(10), "    {", CHAR(10), "        name = ModuleResourceConverter", CHAR(10), "        ConverterName = ", Conversion!A14, CHAR(10), "        StartActionName = Start ", Conversion!A14, CHAR(10), "        StopActionName = Stop ", Conversion!A14, CHAR(10), "        AutoShutdown = false", CHAR(10), "        GeneratesHeat = true", CHAR(10), "        UseSpecialistBonus = false", CHAR(10), B14, C14, D14, E14, F14, G14, H14, I14, J14, CHAR(10), "    }"))</f>
        <v>    MODULE
    {
        name = ModuleResourceConverter
        ConverterName = Fisher-Tropsch Process
        StartActionName = Start Fisher-Tropsch Process
        StopActionName = Stop Fisher-Tropsch Process
        AutoShutdown = false
        GeneratesHeat = true
        UseSpecialistBonus = false
        INPUT_RESOURCE
        {
            ResourceName = Hydrogen
            Ratio = 1
        }
        INPUT_RESOURCE
        {
            ResourceName = CarbonMonoxide
            Ratio = 0.959370985216787
        }
        OUTPUT_RESOURCE
        {
            ResourceName = Kerosene
            Ratio = 0.000667013128209099
            DumpExcess = false
        }
        OUTPUT_RESOURCE
        {
            ResourceName = Water
            Ratio = 0.000694171868542514
            DumpExcess = false
        }
    }</v>
      </c>
      <c r="B14" s="0" t="str">
        <f aca="false">IF(ISBLANK(Conversion!B14),"",CONCATENATE(CHAR(10),"        INPUT_RESOURCE", CHAR(10), "        {", CHAR(10), "            ResourceName = ElectricCharge", CHAR(10), "            Ratio = ", Conversion!B14, CHAR(10), "        }"))</f>
        <v/>
      </c>
      <c r="C14" s="15" t="str">
        <f aca="false">IF(ISBLANK(Conversion!I14),"",CONCATENATE(CHAR(10),"        INPUT_RESOURCE", CHAR(10), "        {", CHAR(10), "            ResourceName = ", Conversion!H14, CHAR(10), "            Ratio = ", Conversion!K14, CHAR(10), "        }"))</f>
        <v>
        INPUT_RESOURCE
        {
            ResourceName = Hydrogen
            Ratio = 1
        }</v>
      </c>
      <c r="D14" s="15" t="str">
        <f aca="false">IF(ISBLANK(Conversion!M14),"",CONCATENATE(CHAR(10),"        INPUT_RESOURCE", CHAR(10), "        {", CHAR(10), "            ResourceName = ", Conversion!L14, CHAR(10), "            Ratio = ", Conversion!O14, CHAR(10), "        }"))</f>
        <v>
        INPUT_RESOURCE
        {
            ResourceName = CarbonMonoxide
            Ratio = 0.959370985216787
        }</v>
      </c>
      <c r="E14" s="0" t="str">
        <f aca="false">IF(ISBLANK(Conversion!Q14),"",CONCATENATE(CHAR(10),"        INPUT_RESOURCE", CHAR(10), "        {", CHAR(10), "            ResourceName = ", Conversion!P14, CHAR(10), "            Ratio = ", Conversion!S14, CHAR(10), "        }"))</f>
        <v/>
      </c>
      <c r="F14" s="0" t="str">
        <f aca="false">IF(ISBLANK(Conversion!C14),"",CONCATENATE(CHAR(10), "        OUTPUT_RESOURCE", CHAR(10), "        {", CHAR(10), "            ResourceName = ElectricCharge", CHAR(10), "            Ratio = ", Conversion!C14, CHAR(10), "            DumpExcess = true", CHAR(10), "        }"))</f>
        <v/>
      </c>
      <c r="G14" s="15" t="str">
        <f aca="false">IF(ISBLANK(Conversion!U14),"",CONCATENATE(CHAR(10), "        OUTPUT_RESOURCE", CHAR(10), "        {", CHAR(10), "            ResourceName = ", Conversion!T14, CHAR(10), "            Ratio = ", Conversion!W14, CHAR(10), "            DumpExcess = false", CHAR(10), "        }"))</f>
        <v>
        OUTPUT_RESOURCE
        {
            ResourceName = Kerosene
            Ratio = 0.000667013128209099
            DumpExcess = false
        }</v>
      </c>
      <c r="H14" s="15" t="str">
        <f aca="false">IF(ISBLANK(Conversion!Y14),"",CONCATENATE(CHAR(10), "        OUTPUT_RESOURCE", CHAR(10), "        {", CHAR(10), "            ResourceName = ", Conversion!X14, CHAR(10), "            Ratio = ", Conversion!AA14, CHAR(10), "            DumpExcess = false", CHAR(10), "        }"))</f>
        <v>
        OUTPUT_RESOURCE
        {
            ResourceName = Water
            Ratio = 0.000694171868542514
            DumpExcess = false
        }</v>
      </c>
      <c r="I14" s="0" t="str">
        <f aca="false">IF(ISBLANK(Conversion!AC14),"",CONCATENATE(CHAR(10), "        OUTPUT_RESOURCE", CHAR(10), "        {", CHAR(10), "            ResourceName = ", Conversion!AB14, CHAR(10), "            Ratio = ", Conversion!AE14, CHAR(10), "            DumpExcess = false", CHAR(10), "        }"))</f>
        <v/>
      </c>
      <c r="J14" s="0" t="str">
        <f aca="false">IF(ISBLANK(Conversion!AG14),"",CONCATENATE(CHAR(10), "        OUTPUT_RESOURCE", CHAR(10), "        {", CHAR(10), "            ResourceName = ", Conversion!AF14, CHAR(10), "            Ratio = ", Conversion!AI14, CHAR(10), "            DumpExcess = false", CHAR(10), "        }"))</f>
        <v/>
      </c>
    </row>
    <row r="15" customFormat="false" ht="15.1" hidden="false" customHeight="true" outlineLevel="0" collapsed="false">
      <c r="A15" s="15" t="str">
        <f aca="false">IF(ISBLANK(Conversion!A15),"",CONCATENATE("    MODULE", CHAR(10), "    {", CHAR(10), "        name = ModuleResourceConverter", CHAR(10), "        ConverterName = ", Conversion!A15, CHAR(10), "        StartActionName = Start ", Conversion!A15, CHAR(10), "        StopActionName = Stop ", Conversion!A15, CHAR(10), "        AutoShutdown = false", CHAR(10), "        GeneratesHeat = true", CHAR(10), "        UseSpecialistBonus = false", CHAR(10), B15, C15, D15, E15, F15, G15, H15, I15, J15, CHAR(10), "    }"))</f>
        <v>    MODULE
    {
        name = ModuleResourceConverter
        ConverterName = Liquefy Oxygen
        StartActionName = Start Liquefy Oxygen
        StopActionName = Stop Liquefy Oxygen
        AutoShutdown = false
        GeneratesHeat = true
        UseSpecialistBonus = false
        INPUT_RESOURCE
        {
            ResourceName = Oxygen
            Ratio = 1
        }
        OUTPUT_RESOURCE
        {
            ResourceName = lqdOxygen
            Ratio = 0.00247157800561483
            DumpExcess = false
        }
    }</v>
      </c>
      <c r="B15" s="0" t="str">
        <f aca="false">IF(ISBLANK(Conversion!B15),"",CONCATENATE(CHAR(10),"        INPUT_RESOURCE", CHAR(10), "        {", CHAR(10), "            ResourceName = ElectricCharge", CHAR(10), "            Ratio = ", Conversion!B15, CHAR(10), "        }"))</f>
        <v/>
      </c>
      <c r="C15" s="15" t="str">
        <f aca="false">IF(ISBLANK(Conversion!I15),"",CONCATENATE(CHAR(10),"        INPUT_RESOURCE", CHAR(10), "        {", CHAR(10), "            ResourceName = ", Conversion!H15, CHAR(10), "            Ratio = ", Conversion!K15, CHAR(10), "        }"))</f>
        <v>
        INPUT_RESOURCE
        {
            ResourceName = Oxygen
            Ratio = 1
        }</v>
      </c>
      <c r="D15" s="0" t="str">
        <f aca="false">IF(ISBLANK(Conversion!M15),"",CONCATENATE(CHAR(10),"        INPUT_RESOURCE", CHAR(10), "        {", CHAR(10), "            ResourceName = ", Conversion!L15, CHAR(10), "            Ratio = ", Conversion!O15, CHAR(10), "        }"))</f>
        <v/>
      </c>
      <c r="E15" s="0" t="str">
        <f aca="false">IF(ISBLANK(Conversion!Q15),"",CONCATENATE(CHAR(10),"        INPUT_RESOURCE", CHAR(10), "        {", CHAR(10), "            ResourceName = ", Conversion!P15, CHAR(10), "            Ratio = ", Conversion!S15, CHAR(10), "        }"))</f>
        <v/>
      </c>
      <c r="F15" s="0" t="str">
        <f aca="false">IF(ISBLANK(Conversion!C15),"",CONCATENATE(CHAR(10), "        OUTPUT_RESOURCE", CHAR(10), "        {", CHAR(10), "            ResourceName = ElectricCharge", CHAR(10), "            Ratio = ", Conversion!C15, CHAR(10), "            DumpExcess = true", CHAR(10), "        }"))</f>
        <v/>
      </c>
      <c r="G15" s="15" t="str">
        <f aca="false">IF(ISBLANK(Conversion!U15),"",CONCATENATE(CHAR(10), "        OUTPUT_RESOURCE", CHAR(10), "        {", CHAR(10), "            ResourceName = ", Conversion!T15, CHAR(10), "            Ratio = ", Conversion!W15, CHAR(10), "            DumpExcess = false", CHAR(10), "        }"))</f>
        <v>
        OUTPUT_RESOURCE
        {
            ResourceName = lqdOxygen
            Ratio = 0.00247157800561483
            DumpExcess = false
        }</v>
      </c>
      <c r="H15" s="0" t="str">
        <f aca="false">IF(ISBLANK(Conversion!Y15),"",CONCATENATE(CHAR(10), "        OUTPUT_RESOURCE", CHAR(10), "        {", CHAR(10), "            ResourceName = ", Conversion!X15, CHAR(10), "            Ratio = ", Conversion!AA15, CHAR(10), "            DumpExcess = false", CHAR(10), "        }"))</f>
        <v/>
      </c>
      <c r="I15" s="0" t="str">
        <f aca="false">IF(ISBLANK(Conversion!AC15),"",CONCATENATE(CHAR(10), "        OUTPUT_RESOURCE", CHAR(10), "        {", CHAR(10), "            ResourceName = ", Conversion!AB15, CHAR(10), "            Ratio = ", Conversion!AE15, CHAR(10), "            DumpExcess = false", CHAR(10), "        }"))</f>
        <v/>
      </c>
      <c r="J15" s="0" t="str">
        <f aca="false">IF(ISBLANK(Conversion!AG15),"",CONCATENATE(CHAR(10), "        OUTPUT_RESOURCE", CHAR(10), "        {", CHAR(10), "            ResourceName = ", Conversion!AF15, CHAR(10), "            Ratio = ", Conversion!AI15, CHAR(10), "            DumpExcess = false", CHAR(10), "        }"))</f>
        <v/>
      </c>
    </row>
    <row r="16" customFormat="false" ht="15.1" hidden="false" customHeight="true" outlineLevel="0" collapsed="false">
      <c r="A16" s="15" t="str">
        <f aca="false">IF(ISBLANK(Conversion!A16),"",CONCATENATE("    MODULE", CHAR(10), "    {", CHAR(10), "        name = ModuleResourceConverter", CHAR(10), "        ConverterName = ", Conversion!A16, CHAR(10), "        StartActionName = Start ", Conversion!A16, CHAR(10), "        StopActionName = Stop ", Conversion!A16, CHAR(10), "        AutoShutdown = false", CHAR(10), "        GeneratesHeat = true", CHAR(10), "        UseSpecialistBonus = false", CHAR(10), B16, C16, D16, E16, F16, G16, H16, I16, J16, CHAR(10), "    }"))</f>
        <v>    MODULE
    {
        name = ModuleResourceConverter
        ConverterName = Liquefy Hydrogen
        StartActionName = Start Liquefy Hydrogen
        StopActionName = Stop Liquefy Hydrogen
        AutoShutdown = false
        GeneratesHeat = true
        UseSpecialistBonus = false
        INPUT_RESOURCE
        {
            ResourceName = Hydrogen
            Ratio = 1
        }
        OUTPUT_RESOURCE
        {
            ResourceName = lqdHydrogen
            Ratio = 0.00253785653674714
            DumpExcess = false
        }
    }</v>
      </c>
      <c r="B16" s="0" t="str">
        <f aca="false">IF(ISBLANK(Conversion!B16),"",CONCATENATE(CHAR(10),"        INPUT_RESOURCE", CHAR(10), "        {", CHAR(10), "            ResourceName = ElectricCharge", CHAR(10), "            Ratio = ", Conversion!B16, CHAR(10), "        }"))</f>
        <v/>
      </c>
      <c r="C16" s="15" t="str">
        <f aca="false">IF(ISBLANK(Conversion!I16),"",CONCATENATE(CHAR(10),"        INPUT_RESOURCE", CHAR(10), "        {", CHAR(10), "            ResourceName = ", Conversion!H16, CHAR(10), "            Ratio = ", Conversion!K16, CHAR(10), "        }"))</f>
        <v>
        INPUT_RESOURCE
        {
            ResourceName = Hydrogen
            Ratio = 1
        }</v>
      </c>
      <c r="D16" s="0" t="str">
        <f aca="false">IF(ISBLANK(Conversion!M16),"",CONCATENATE(CHAR(10),"        INPUT_RESOURCE", CHAR(10), "        {", CHAR(10), "            ResourceName = ", Conversion!L16, CHAR(10), "            Ratio = ", Conversion!O16, CHAR(10), "        }"))</f>
        <v/>
      </c>
      <c r="E16" s="0" t="str">
        <f aca="false">IF(ISBLANK(Conversion!Q16),"",CONCATENATE(CHAR(10),"        INPUT_RESOURCE", CHAR(10), "        {", CHAR(10), "            ResourceName = ", Conversion!P16, CHAR(10), "            Ratio = ", Conversion!S16, CHAR(10), "        }"))</f>
        <v/>
      </c>
      <c r="F16" s="0" t="str">
        <f aca="false">IF(ISBLANK(Conversion!C16),"",CONCATENATE(CHAR(10), "        OUTPUT_RESOURCE", CHAR(10), "        {", CHAR(10), "            ResourceName = ElectricCharge", CHAR(10), "            Ratio = ", Conversion!C16, CHAR(10), "            DumpExcess = true", CHAR(10), "        }"))</f>
        <v/>
      </c>
      <c r="G16" s="15" t="str">
        <f aca="false">IF(ISBLANK(Conversion!U16),"",CONCATENATE(CHAR(10), "        OUTPUT_RESOURCE", CHAR(10), "        {", CHAR(10), "            ResourceName = ", Conversion!T16, CHAR(10), "            Ratio = ", Conversion!W16, CHAR(10), "            DumpExcess = false", CHAR(10), "        }"))</f>
        <v>
        OUTPUT_RESOURCE
        {
            ResourceName = lqdHydrogen
            Ratio = 0.00253785653674714
            DumpExcess = false
        }</v>
      </c>
      <c r="H16" s="0" t="str">
        <f aca="false">IF(ISBLANK(Conversion!Y16),"",CONCATENATE(CHAR(10), "        OUTPUT_RESOURCE", CHAR(10), "        {", CHAR(10), "            ResourceName = ", Conversion!X16, CHAR(10), "            Ratio = ", Conversion!AA16, CHAR(10), "            DumpExcess = false", CHAR(10), "        }"))</f>
        <v/>
      </c>
      <c r="I16" s="0" t="str">
        <f aca="false">IF(ISBLANK(Conversion!AC16),"",CONCATENATE(CHAR(10), "        OUTPUT_RESOURCE", CHAR(10), "        {", CHAR(10), "            ResourceName = ", Conversion!AB16, CHAR(10), "            Ratio = ", Conversion!AE16, CHAR(10), "            DumpExcess = false", CHAR(10), "        }"))</f>
        <v/>
      </c>
      <c r="J16" s="0" t="str">
        <f aca="false">IF(ISBLANK(Conversion!AG16),"",CONCATENATE(CHAR(10), "        OUTPUT_RESOURCE", CHAR(10), "        {", CHAR(10), "            ResourceName = ", Conversion!AF16, CHAR(10), "            Ratio = ", Conversion!AI16, CHAR(10), "            DumpExcess = false", CHAR(10), "        }"))</f>
        <v/>
      </c>
    </row>
    <row r="17" customFormat="false" ht="15.1" hidden="false" customHeight="true" outlineLevel="0" collapsed="false">
      <c r="A17" s="15" t="str">
        <f aca="false">IF(ISBLANK(Conversion!A17),"",CONCATENATE("    MODULE", CHAR(10), "    {", CHAR(10), "        name = ModuleResourceConverter", CHAR(10), "        ConverterName = ", Conversion!A17, CHAR(10), "        StartActionName = Start ", Conversion!A17, CHAR(10), "        StopActionName = Stop ", Conversion!A17, CHAR(10), "        AutoShutdown = false", CHAR(10), "        GeneratesHeat = true", CHAR(10), "        UseSpecialistBonus = false", CHAR(10), B17, C17, D17, E17, F17, G17, H17, I17, J17, CHAR(10), "    }"))</f>
        <v>    MODULE
    {
        name = ModuleResourceConverter
        ConverterName = Liquefy Ammonia
        StartActionName = Start Liquefy Ammonia
        StopActionName = Stop Liquefy Ammonia
        AutoShutdown = false
        GeneratesHeat = true
        UseSpecialistBonus = false
        INPUT_RESOURCE
        {
            ResourceName = Ammonia
            Ratio = 1
        }
        OUTPUT_RESOURCE
        {
            ResourceName = lqdAmmonia
            Ratio = 0.00109525470243689
            DumpExcess = false
        }
    }</v>
      </c>
      <c r="B17" s="0" t="str">
        <f aca="false">IF(ISBLANK(Conversion!B17),"",CONCATENATE(CHAR(10),"        INPUT_RESOURCE", CHAR(10), "        {", CHAR(10), "            ResourceName = ElectricCharge", CHAR(10), "            Ratio = ", Conversion!B17, CHAR(10), "        }"))</f>
        <v/>
      </c>
      <c r="C17" s="15" t="str">
        <f aca="false">IF(ISBLANK(Conversion!I17),"",CONCATENATE(CHAR(10),"        INPUT_RESOURCE", CHAR(10), "        {", CHAR(10), "            ResourceName = ", Conversion!H17, CHAR(10), "            Ratio = ", Conversion!K17, CHAR(10), "        }"))</f>
        <v>
        INPUT_RESOURCE
        {
            ResourceName = Ammonia
            Ratio = 1
        }</v>
      </c>
      <c r="D17" s="0" t="str">
        <f aca="false">IF(ISBLANK(Conversion!M17),"",CONCATENATE(CHAR(10),"        INPUT_RESOURCE", CHAR(10), "        {", CHAR(10), "            ResourceName = ", Conversion!L17, CHAR(10), "            Ratio = ", Conversion!O17, CHAR(10), "        }"))</f>
        <v/>
      </c>
      <c r="E17" s="0" t="str">
        <f aca="false">IF(ISBLANK(Conversion!Q17),"",CONCATENATE(CHAR(10),"        INPUT_RESOURCE", CHAR(10), "        {", CHAR(10), "            ResourceName = ", Conversion!P17, CHAR(10), "            Ratio = ", Conversion!S17, CHAR(10), "        }"))</f>
        <v/>
      </c>
      <c r="F17" s="0" t="str">
        <f aca="false">IF(ISBLANK(Conversion!C17),"",CONCATENATE(CHAR(10), "        OUTPUT_RESOURCE", CHAR(10), "        {", CHAR(10), "            ResourceName = ElectricCharge", CHAR(10), "            Ratio = ", Conversion!C17, CHAR(10), "            DumpExcess = true", CHAR(10), "        }"))</f>
        <v/>
      </c>
      <c r="G17" s="15" t="str">
        <f aca="false">IF(ISBLANK(Conversion!U17),"",CONCATENATE(CHAR(10), "        OUTPUT_RESOURCE", CHAR(10), "        {", CHAR(10), "            ResourceName = ", Conversion!T17, CHAR(10), "            Ratio = ", Conversion!W17, CHAR(10), "            DumpExcess = false", CHAR(10), "        }"))</f>
        <v>
        OUTPUT_RESOURCE
        {
            ResourceName = lqdAmmonia
            Ratio = 0.00109525470243689
            DumpExcess = false
        }</v>
      </c>
      <c r="H17" s="0" t="str">
        <f aca="false">IF(ISBLANK(Conversion!Y17),"",CONCATENATE(CHAR(10), "        OUTPUT_RESOURCE", CHAR(10), "        {", CHAR(10), "            ResourceName = ", Conversion!X17, CHAR(10), "            Ratio = ", Conversion!AA17, CHAR(10), "            DumpExcess = false", CHAR(10), "        }"))</f>
        <v/>
      </c>
      <c r="I17" s="0" t="str">
        <f aca="false">IF(ISBLANK(Conversion!AC17),"",CONCATENATE(CHAR(10), "        OUTPUT_RESOURCE", CHAR(10), "        {", CHAR(10), "            ResourceName = ", Conversion!AB17, CHAR(10), "            Ratio = ", Conversion!AE17, CHAR(10), "            DumpExcess = false", CHAR(10), "        }"))</f>
        <v/>
      </c>
      <c r="J17" s="0" t="str">
        <f aca="false">IF(ISBLANK(Conversion!AG17),"",CONCATENATE(CHAR(10), "        OUTPUT_RESOURCE", CHAR(10), "        {", CHAR(10), "            ResourceName = ", Conversion!AF17, CHAR(10), "            Ratio = ", Conversion!AI17, CHAR(10), "            DumpExcess = false", CHAR(10), "        }"))</f>
        <v/>
      </c>
    </row>
    <row r="18" customFormat="false" ht="15.1" hidden="false" customHeight="true" outlineLevel="0" collapsed="false">
      <c r="A18" s="15" t="str">
        <f aca="false">IF(ISBLANK(Conversion!A18),"",CONCATENATE("    MODULE", CHAR(10), "    {", CHAR(10), "        name = ModuleResourceConverter", CHAR(10), "        ConverterName = ", Conversion!A18, CHAR(10), "        StartActionName = Start ", Conversion!A18, CHAR(10), "        StopActionName = Stop ", Conversion!A18, CHAR(10), "        AutoShutdown = false", CHAR(10), "        GeneratesHeat = true", CHAR(10), "        UseSpecialistBonus = false", CHAR(10), B18, C18, D18, E18, F18, G18, H18, I18, J18, CHAR(10), "    }"))</f>
        <v>    MODULE
    {
        name = ModuleResourceConverter
        ConverterName = Liquefy Methane
        StartActionName = Start Liquefy Methane
        StopActionName = Stop Liquefy Methane
        AutoShutdown = false
        GeneratesHeat = true
        UseSpecialistBonus = false
        INPUT_RESOURCE
        {
            ResourceName = Methane
            Ratio = 1
        }
        OUTPUT_RESOURCE
        {
            ResourceName = lqdMethane
            Ratio = 0.00168489923601513
            DumpExcess = false
        }
    }</v>
      </c>
      <c r="B18" s="0" t="str">
        <f aca="false">IF(ISBLANK(Conversion!B18),"",CONCATENATE(CHAR(10),"        INPUT_RESOURCE", CHAR(10), "        {", CHAR(10), "            ResourceName = ElectricCharge", CHAR(10), "            Ratio = ", Conversion!B18, CHAR(10), "        }"))</f>
        <v/>
      </c>
      <c r="C18" s="15" t="str">
        <f aca="false">IF(ISBLANK(Conversion!I18),"",CONCATENATE(CHAR(10),"        INPUT_RESOURCE", CHAR(10), "        {", CHAR(10), "            ResourceName = ", Conversion!H18, CHAR(10), "            Ratio = ", Conversion!K18, CHAR(10), "        }"))</f>
        <v>
        INPUT_RESOURCE
        {
            ResourceName = Methane
            Ratio = 1
        }</v>
      </c>
      <c r="D18" s="0" t="str">
        <f aca="false">IF(ISBLANK(Conversion!M18),"",CONCATENATE(CHAR(10),"        INPUT_RESOURCE", CHAR(10), "        {", CHAR(10), "            ResourceName = ", Conversion!L18, CHAR(10), "            Ratio = ", Conversion!O18, CHAR(10), "        }"))</f>
        <v/>
      </c>
      <c r="E18" s="0" t="str">
        <f aca="false">IF(ISBLANK(Conversion!Q18),"",CONCATENATE(CHAR(10),"        INPUT_RESOURCE", CHAR(10), "        {", CHAR(10), "            ResourceName = ", Conversion!P18, CHAR(10), "            Ratio = ", Conversion!S18, CHAR(10), "        }"))</f>
        <v/>
      </c>
      <c r="F18" s="0" t="str">
        <f aca="false">IF(ISBLANK(Conversion!C18),"",CONCATENATE(CHAR(10), "        OUTPUT_RESOURCE", CHAR(10), "        {", CHAR(10), "            ResourceName = ElectricCharge", CHAR(10), "            Ratio = ", Conversion!C18, CHAR(10), "            DumpExcess = true", CHAR(10), "        }"))</f>
        <v/>
      </c>
      <c r="G18" s="15" t="str">
        <f aca="false">IF(ISBLANK(Conversion!U18),"",CONCATENATE(CHAR(10), "        OUTPUT_RESOURCE", CHAR(10), "        {", CHAR(10), "            ResourceName = ", Conversion!T18, CHAR(10), "            Ratio = ", Conversion!W18, CHAR(10), "            DumpExcess = false", CHAR(10), "        }"))</f>
        <v>
        OUTPUT_RESOURCE
        {
            ResourceName = lqdMethane
            Ratio = 0.00168489923601513
            DumpExcess = false
        }</v>
      </c>
      <c r="H18" s="0" t="str">
        <f aca="false">IF(ISBLANK(Conversion!Y18),"",CONCATENATE(CHAR(10), "        OUTPUT_RESOURCE", CHAR(10), "        {", CHAR(10), "            ResourceName = ", Conversion!X18, CHAR(10), "            Ratio = ", Conversion!AA18, CHAR(10), "            DumpExcess = false", CHAR(10), "        }"))</f>
        <v/>
      </c>
      <c r="I18" s="0" t="str">
        <f aca="false">IF(ISBLANK(Conversion!AC18),"",CONCATENATE(CHAR(10), "        OUTPUT_RESOURCE", CHAR(10), "        {", CHAR(10), "            ResourceName = ", Conversion!AB18, CHAR(10), "            Ratio = ", Conversion!AE18, CHAR(10), "            DumpExcess = false", CHAR(10), "        }"))</f>
        <v/>
      </c>
      <c r="J18" s="0" t="str">
        <f aca="false">IF(ISBLANK(Conversion!AG18),"",CONCATENATE(CHAR(10), "        OUTPUT_RESOURCE", CHAR(10), "        {", CHAR(10), "            ResourceName = ", Conversion!AF18, CHAR(10), "            Ratio = ", Conversion!AI18, CHAR(10), "            DumpExcess = false", CHAR(10), "        }"))</f>
        <v/>
      </c>
    </row>
    <row r="19" customFormat="false" ht="15.1" hidden="false" customHeight="true" outlineLevel="0" collapsed="false">
      <c r="A19" s="0" t="str">
        <f aca="false">IF(ISBLANK(Conversion!A19),"",CONCATENATE("    MODULE", CHAR(10), "    {", CHAR(10), "        name = ModuleResourceConverter", CHAR(10), "        ConverterName = ", Conversion!A19, CHAR(10), "        StartActionName = Start ", Conversion!A19, CHAR(10), "        StopActionName = Stop ", Conversion!A19, CHAR(10), "        AutoShutdown = false", CHAR(10), "        GeneratesHeat = true", CHAR(10), "        UseSpecialistBonus = false", CHAR(10), B19, C19, D19, E19, F19, G19, H19, I19, J19, CHAR(10), "    }"))</f>
        <v/>
      </c>
      <c r="B19" s="0" t="str">
        <f aca="false">IF(ISBLANK(Conversion!B19),"",CONCATENATE(CHAR(10),"        INPUT_RESOURCE", CHAR(10), "        {", CHAR(10), "            ResourceName = ElectricCharge", CHAR(10), "            Ratio = ", Conversion!B19, CHAR(10), "        }"))</f>
        <v/>
      </c>
      <c r="C19" s="0" t="str">
        <f aca="false">IF(ISBLANK(Conversion!I19),"",CONCATENATE(CHAR(10),"        INPUT_RESOURCE", CHAR(10), "        {", CHAR(10), "            ResourceName = ", Conversion!H19, CHAR(10), "            Ratio = ", Conversion!K19, CHAR(10), "        }"))</f>
        <v/>
      </c>
      <c r="D19" s="0" t="str">
        <f aca="false">IF(ISBLANK(Conversion!M19),"",CONCATENATE(CHAR(10),"        INPUT_RESOURCE", CHAR(10), "        {", CHAR(10), "            ResourceName = ", Conversion!L19, CHAR(10), "            Ratio = ", Conversion!O19, CHAR(10), "        }"))</f>
        <v/>
      </c>
      <c r="E19" s="0" t="str">
        <f aca="false">IF(ISBLANK(Conversion!Q19),"",CONCATENATE(CHAR(10),"        INPUT_RESOURCE", CHAR(10), "        {", CHAR(10), "            ResourceName = ", Conversion!P19, CHAR(10), "            Ratio = ", Conversion!S19, CHAR(10), "        }"))</f>
        <v/>
      </c>
      <c r="F19" s="0" t="str">
        <f aca="false">IF(ISBLANK(Conversion!C19),"",CONCATENATE(CHAR(10), "        OUTPUT_RESOURCE", CHAR(10), "        {", CHAR(10), "            ResourceName = ElectricCharge", CHAR(10), "            Ratio = ", Conversion!C19, CHAR(10), "            DumpExcess = true", CHAR(10), "        }"))</f>
        <v/>
      </c>
      <c r="G19" s="0" t="str">
        <f aca="false">IF(ISBLANK(Conversion!U19),"",CONCATENATE(CHAR(10), "        OUTPUT_RESOURCE", CHAR(10), "        {", CHAR(10), "            ResourceName = ", Conversion!T19, CHAR(10), "            Ratio = ", Conversion!W19, CHAR(10), "            DumpExcess = false", CHAR(10), "        }"))</f>
        <v/>
      </c>
      <c r="H19" s="0" t="str">
        <f aca="false">IF(ISBLANK(Conversion!Y19),"",CONCATENATE(CHAR(10), "        OUTPUT_RESOURCE", CHAR(10), "        {", CHAR(10), "            ResourceName = ", Conversion!X19, CHAR(10), "            Ratio = ", Conversion!AA19, CHAR(10), "            DumpExcess = false", CHAR(10), "        }"))</f>
        <v/>
      </c>
      <c r="I19" s="0" t="str">
        <f aca="false">IF(ISBLANK(Conversion!AC19),"",CONCATENATE(CHAR(10), "        OUTPUT_RESOURCE", CHAR(10), "        {", CHAR(10), "            ResourceName = ", Conversion!AB19, CHAR(10), "            Ratio = ", Conversion!AE19, CHAR(10), "            DumpExcess = false", CHAR(10), "        }"))</f>
        <v/>
      </c>
      <c r="J19" s="0" t="str">
        <f aca="false">IF(ISBLANK(Conversion!AG19),"",CONCATENATE(CHAR(10), "        OUTPUT_RESOURCE", CHAR(10), "        {", CHAR(10), "            ResourceName = ", Conversion!AF19, CHAR(10), "            Ratio = ", Conversion!AI19, CHAR(10), "            DumpExcess = false", CHAR(10), "        }"))</f>
        <v/>
      </c>
    </row>
    <row r="20" customFormat="false" ht="15.1" hidden="false" customHeight="true" outlineLevel="0" collapsed="false">
      <c r="A20" s="0" t="str">
        <f aca="false">IF(ISBLANK(Conversion!A20),"",CONCATENATE("    MODULE", CHAR(10), "    {", CHAR(10), "        name = ModuleResourceConverter", CHAR(10), "        ConverterName = ", Conversion!A20, CHAR(10), "        StartActionName = Start ", Conversion!A20, CHAR(10), "        StopActionName = Stop ", Conversion!A20, CHAR(10), "        AutoShutdown = false", CHAR(10), "        GeneratesHeat = true", CHAR(10), "        UseSpecialistBonus = false", CHAR(10), B20, C20, D20, E20, F20, G20, H20, I20, J20, CHAR(10), "    }"))</f>
        <v/>
      </c>
      <c r="B20" s="0" t="str">
        <f aca="false">IF(ISBLANK(Conversion!B20),"",CONCATENATE(CHAR(10),"        INPUT_RESOURCE", CHAR(10), "        {", CHAR(10), "            ResourceName = ElectricCharge", CHAR(10), "            Ratio = ", Conversion!B20, CHAR(10), "        }"))</f>
        <v/>
      </c>
      <c r="C20" s="0" t="str">
        <f aca="false">IF(ISBLANK(Conversion!I20),"",CONCATENATE(CHAR(10),"        INPUT_RESOURCE", CHAR(10), "        {", CHAR(10), "            ResourceName = ", Conversion!H20, CHAR(10), "            Ratio = ", Conversion!K20, CHAR(10), "        }"))</f>
        <v/>
      </c>
      <c r="D20" s="0" t="str">
        <f aca="false">IF(ISBLANK(Conversion!M20),"",CONCATENATE(CHAR(10),"        INPUT_RESOURCE", CHAR(10), "        {", CHAR(10), "            ResourceName = ", Conversion!L20, CHAR(10), "            Ratio = ", Conversion!O20, CHAR(10), "        }"))</f>
        <v/>
      </c>
      <c r="E20" s="0" t="str">
        <f aca="false">IF(ISBLANK(Conversion!Q20),"",CONCATENATE(CHAR(10),"        INPUT_RESOURCE", CHAR(10), "        {", CHAR(10), "            ResourceName = ", Conversion!P20, CHAR(10), "            Ratio = ", Conversion!S20, CHAR(10), "        }"))</f>
        <v/>
      </c>
      <c r="F20" s="0" t="str">
        <f aca="false">IF(ISBLANK(Conversion!C20),"",CONCATENATE(CHAR(10), "        OUTPUT_RESOURCE", CHAR(10), "        {", CHAR(10), "            ResourceName = ElectricCharge", CHAR(10), "            Ratio = ", Conversion!C20, CHAR(10), "            DumpExcess = true", CHAR(10), "        }"))</f>
        <v/>
      </c>
      <c r="G20" s="0" t="str">
        <f aca="false">IF(ISBLANK(Conversion!U20),"",CONCATENATE(CHAR(10), "        OUTPUT_RESOURCE", CHAR(10), "        {", CHAR(10), "            ResourceName = ", Conversion!T20, CHAR(10), "            Ratio = ", Conversion!W20, CHAR(10), "            DumpExcess = false", CHAR(10), "        }"))</f>
        <v/>
      </c>
      <c r="H20" s="0" t="str">
        <f aca="false">IF(ISBLANK(Conversion!Y20),"",CONCATENATE(CHAR(10), "        OUTPUT_RESOURCE", CHAR(10), "        {", CHAR(10), "            ResourceName = ", Conversion!X20, CHAR(10), "            Ratio = ", Conversion!AA20, CHAR(10), "            DumpExcess = false", CHAR(10), "        }"))</f>
        <v/>
      </c>
      <c r="I20" s="0" t="str">
        <f aca="false">IF(ISBLANK(Conversion!AC20),"",CONCATENATE(CHAR(10), "        OUTPUT_RESOURCE", CHAR(10), "        {", CHAR(10), "            ResourceName = ", Conversion!AB20, CHAR(10), "            Ratio = ", Conversion!AE20, CHAR(10), "            DumpExcess = false", CHAR(10), "        }"))</f>
        <v/>
      </c>
      <c r="J20" s="0" t="str">
        <f aca="false">IF(ISBLANK(Conversion!AG20),"",CONCATENATE(CHAR(10), "        OUTPUT_RESOURCE", CHAR(10), "        {", CHAR(10), "            ResourceName = ", Conversion!AF20, CHAR(10), "            Ratio = ", Conversion!AI20, CHAR(10), "            DumpExcess = false", CHAR(10), "        }"))</f>
        <v/>
      </c>
    </row>
    <row r="21" customFormat="false" ht="15.1" hidden="false" customHeight="true" outlineLevel="0" collapsed="false">
      <c r="A21" s="0" t="str">
        <f aca="false">IF(ISBLANK(Conversion!A21),"",CONCATENATE("    MODULE", CHAR(10), "    {", CHAR(10), "        name = ModuleResourceConverter", CHAR(10), "        ConverterName = ", Conversion!A21, CHAR(10), "        StartActionName = Start ", Conversion!A21, CHAR(10), "        StopActionName = Stop ", Conversion!A21, CHAR(10), "        AutoShutdown = false", CHAR(10), "        GeneratesHeat = true", CHAR(10), "        UseSpecialistBonus = false", CHAR(10), B21, C21, D21, E21, F21, G21, H21, I21, J21, CHAR(10), "    }"))</f>
        <v/>
      </c>
      <c r="B21" s="0" t="str">
        <f aca="false">IF(ISBLANK(Conversion!B21),"",CONCATENATE(CHAR(10),"        INPUT_RESOURCE", CHAR(10), "        {", CHAR(10), "            ResourceName = ElectricCharge", CHAR(10), "            Ratio = ", Conversion!B21, CHAR(10), "        }"))</f>
        <v/>
      </c>
      <c r="C21" s="0" t="str">
        <f aca="false">IF(ISBLANK(Conversion!I21),"",CONCATENATE(CHAR(10),"        INPUT_RESOURCE", CHAR(10), "        {", CHAR(10), "            ResourceName = ", Conversion!H21, CHAR(10), "            Ratio = ", Conversion!K21, CHAR(10), "        }"))</f>
        <v/>
      </c>
      <c r="D21" s="0" t="str">
        <f aca="false">IF(ISBLANK(Conversion!M21),"",CONCATENATE(CHAR(10),"        INPUT_RESOURCE", CHAR(10), "        {", CHAR(10), "            ResourceName = ", Conversion!L21, CHAR(10), "            Ratio = ", Conversion!O21, CHAR(10), "        }"))</f>
        <v/>
      </c>
      <c r="E21" s="0" t="str">
        <f aca="false">IF(ISBLANK(Conversion!Q21),"",CONCATENATE(CHAR(10),"        INPUT_RESOURCE", CHAR(10), "        {", CHAR(10), "            ResourceName = ", Conversion!P21, CHAR(10), "            Ratio = ", Conversion!S21, CHAR(10), "        }"))</f>
        <v/>
      </c>
      <c r="F21" s="0" t="str">
        <f aca="false">IF(ISBLANK(Conversion!C21),"",CONCATENATE(CHAR(10), "        OUTPUT_RESOURCE", CHAR(10), "        {", CHAR(10), "            ResourceName = ElectricCharge", CHAR(10), "            Ratio = ", Conversion!C21, CHAR(10), "            DumpExcess = true", CHAR(10), "        }"))</f>
        <v/>
      </c>
      <c r="G21" s="0" t="str">
        <f aca="false">IF(ISBLANK(Conversion!U21),"",CONCATENATE(CHAR(10), "        OUTPUT_RESOURCE", CHAR(10), "        {", CHAR(10), "            ResourceName = ", Conversion!T21, CHAR(10), "            Ratio = ", Conversion!W21, CHAR(10), "            DumpExcess = false", CHAR(10), "        }"))</f>
        <v/>
      </c>
      <c r="H21" s="0" t="str">
        <f aca="false">IF(ISBLANK(Conversion!Y21),"",CONCATENATE(CHAR(10), "        OUTPUT_RESOURCE", CHAR(10), "        {", CHAR(10), "            ResourceName = ", Conversion!X21, CHAR(10), "            Ratio = ", Conversion!AA21, CHAR(10), "            DumpExcess = false", CHAR(10), "        }"))</f>
        <v/>
      </c>
      <c r="I21" s="0" t="str">
        <f aca="false">IF(ISBLANK(Conversion!AC21),"",CONCATENATE(CHAR(10), "        OUTPUT_RESOURCE", CHAR(10), "        {", CHAR(10), "            ResourceName = ", Conversion!AB21, CHAR(10), "            Ratio = ", Conversion!AE21, CHAR(10), "            DumpExcess = false", CHAR(10), "        }"))</f>
        <v/>
      </c>
      <c r="J21" s="0" t="str">
        <f aca="false">IF(ISBLANK(Conversion!AG21),"",CONCATENATE(CHAR(10), "        OUTPUT_RESOURCE", CHAR(10), "        {", CHAR(10), "            ResourceName = ", Conversion!AF21, CHAR(10), "            Ratio = ", Conversion!AI21, CHAR(10), "            DumpExcess = false", CHAR(10), "        }"))</f>
        <v/>
      </c>
    </row>
    <row r="22" customFormat="false" ht="15.1" hidden="false" customHeight="true" outlineLevel="0" collapsed="false">
      <c r="A22" s="0" t="str">
        <f aca="false">IF(ISBLANK(Conversion!A22),"",CONCATENATE("    MODULE", CHAR(10), "    {", CHAR(10), "        name = ModuleResourceConverter", CHAR(10), "        ConverterName = ", Conversion!A22, CHAR(10), "        StartActionName = Start ", Conversion!A22, CHAR(10), "        StopActionName = Stop ", Conversion!A22, CHAR(10), "        AutoShutdown = false", CHAR(10), "        GeneratesHeat = true", CHAR(10), "        UseSpecialistBonus = false", CHAR(10), B22, C22, D22, E22, F22, G22, H22, I22, J22, CHAR(10), "    }"))</f>
        <v/>
      </c>
      <c r="B22" s="0" t="str">
        <f aca="false">IF(ISBLANK(Conversion!B22),"",CONCATENATE(CHAR(10),"        INPUT_RESOURCE", CHAR(10), "        {", CHAR(10), "            ResourceName = ElectricCharge", CHAR(10), "            Ratio = ", Conversion!B22, CHAR(10), "        }"))</f>
        <v/>
      </c>
      <c r="C22" s="0" t="str">
        <f aca="false">IF(ISBLANK(Conversion!I22),"",CONCATENATE(CHAR(10),"        INPUT_RESOURCE", CHAR(10), "        {", CHAR(10), "            ResourceName = ", Conversion!H22, CHAR(10), "            Ratio = ", Conversion!K22, CHAR(10), "        }"))</f>
        <v/>
      </c>
      <c r="D22" s="0" t="str">
        <f aca="false">IF(ISBLANK(Conversion!M22),"",CONCATENATE(CHAR(10),"        INPUT_RESOURCE", CHAR(10), "        {", CHAR(10), "            ResourceName = ", Conversion!L22, CHAR(10), "            Ratio = ", Conversion!O22, CHAR(10), "        }"))</f>
        <v/>
      </c>
      <c r="E22" s="0" t="str">
        <f aca="false">IF(ISBLANK(Conversion!Q22),"",CONCATENATE(CHAR(10),"        INPUT_RESOURCE", CHAR(10), "        {", CHAR(10), "            ResourceName = ", Conversion!P22, CHAR(10), "            Ratio = ", Conversion!S22, CHAR(10), "        }"))</f>
        <v/>
      </c>
      <c r="F22" s="0" t="str">
        <f aca="false">IF(ISBLANK(Conversion!C22),"",CONCATENATE(CHAR(10), "        OUTPUT_RESOURCE", CHAR(10), "        {", CHAR(10), "            ResourceName = ElectricCharge", CHAR(10), "            Ratio = ", Conversion!C22, CHAR(10), "            DumpExcess = true", CHAR(10), "        }"))</f>
        <v/>
      </c>
      <c r="G22" s="0" t="str">
        <f aca="false">IF(ISBLANK(Conversion!U22),"",CONCATENATE(CHAR(10), "        OUTPUT_RESOURCE", CHAR(10), "        {", CHAR(10), "            ResourceName = ", Conversion!T22, CHAR(10), "            Ratio = ", Conversion!W22, CHAR(10), "            DumpExcess = false", CHAR(10), "        }"))</f>
        <v/>
      </c>
      <c r="H22" s="0" t="str">
        <f aca="false">IF(ISBLANK(Conversion!Y22),"",CONCATENATE(CHAR(10), "        OUTPUT_RESOURCE", CHAR(10), "        {", CHAR(10), "            ResourceName = ", Conversion!X22, CHAR(10), "            Ratio = ", Conversion!AA22, CHAR(10), "            DumpExcess = false", CHAR(10), "        }"))</f>
        <v/>
      </c>
      <c r="I22" s="0" t="str">
        <f aca="false">IF(ISBLANK(Conversion!AC22),"",CONCATENATE(CHAR(10), "        OUTPUT_RESOURCE", CHAR(10), "        {", CHAR(10), "            ResourceName = ", Conversion!AB22, CHAR(10), "            Ratio = ", Conversion!AE22, CHAR(10), "            DumpExcess = false", CHAR(10), "        }"))</f>
        <v/>
      </c>
      <c r="J22" s="0" t="str">
        <f aca="false">IF(ISBLANK(Conversion!AG22),"",CONCATENATE(CHAR(10), "        OUTPUT_RESOURCE", CHAR(10), "        {", CHAR(10), "            ResourceName = ", Conversion!AF22, CHAR(10), "            Ratio = ", Conversion!AI22, CHAR(10), "            DumpExcess = false", CHAR(10), "        }"))</f>
        <v/>
      </c>
    </row>
    <row r="23" customFormat="false" ht="15.1" hidden="false" customHeight="true" outlineLevel="0" collapsed="false">
      <c r="A23" s="0" t="str">
        <f aca="false">IF(ISBLANK(Conversion!A23),"",CONCATENATE("    MODULE", CHAR(10), "    {", CHAR(10), "        name = ModuleResourceConverter", CHAR(10), "        ConverterName = ", Conversion!A23, CHAR(10), "        StartActionName = Start ", Conversion!A23, CHAR(10), "        StopActionName = Stop ", Conversion!A23, CHAR(10), "        AutoShutdown = false", CHAR(10), "        GeneratesHeat = true", CHAR(10), "        UseSpecialistBonus = false", CHAR(10), B23, C23, D23, E23, F23, G23, H23, I23, J23, CHAR(10), "    }"))</f>
        <v/>
      </c>
      <c r="B23" s="0" t="str">
        <f aca="false">IF(ISBLANK(Conversion!B23),"",CONCATENATE(CHAR(10),"        INPUT_RESOURCE", CHAR(10), "        {", CHAR(10), "            ResourceName = ElectricCharge", CHAR(10), "            Ratio = ", Conversion!B23, CHAR(10), "        }"))</f>
        <v/>
      </c>
      <c r="C23" s="0" t="str">
        <f aca="false">IF(ISBLANK(Conversion!I23),"",CONCATENATE(CHAR(10),"        INPUT_RESOURCE", CHAR(10), "        {", CHAR(10), "            ResourceName = ", Conversion!H23, CHAR(10), "            Ratio = ", Conversion!K23, CHAR(10), "        }"))</f>
        <v/>
      </c>
      <c r="D23" s="0" t="str">
        <f aca="false">IF(ISBLANK(Conversion!M23),"",CONCATENATE(CHAR(10),"        INPUT_RESOURCE", CHAR(10), "        {", CHAR(10), "            ResourceName = ", Conversion!L23, CHAR(10), "            Ratio = ", Conversion!O23, CHAR(10), "        }"))</f>
        <v/>
      </c>
      <c r="E23" s="0" t="str">
        <f aca="false">IF(ISBLANK(Conversion!Q23),"",CONCATENATE(CHAR(10),"        INPUT_RESOURCE", CHAR(10), "        {", CHAR(10), "            ResourceName = ", Conversion!P23, CHAR(10), "            Ratio = ", Conversion!S23, CHAR(10), "        }"))</f>
        <v/>
      </c>
      <c r="F23" s="0" t="str">
        <f aca="false">IF(ISBLANK(Conversion!C23),"",CONCATENATE(CHAR(10), "        OUTPUT_RESOURCE", CHAR(10), "        {", CHAR(10), "            ResourceName = ElectricCharge", CHAR(10), "            Ratio = ", Conversion!C23, CHAR(10), "            DumpExcess = true", CHAR(10), "        }"))</f>
        <v/>
      </c>
      <c r="G23" s="0" t="str">
        <f aca="false">IF(ISBLANK(Conversion!U23),"",CONCATENATE(CHAR(10), "        OUTPUT_RESOURCE", CHAR(10), "        {", CHAR(10), "            ResourceName = ", Conversion!T23, CHAR(10), "            Ratio = ", Conversion!W23, CHAR(10), "            DumpExcess = false", CHAR(10), "        }"))</f>
        <v/>
      </c>
      <c r="H23" s="0" t="str">
        <f aca="false">IF(ISBLANK(Conversion!Y23),"",CONCATENATE(CHAR(10), "        OUTPUT_RESOURCE", CHAR(10), "        {", CHAR(10), "            ResourceName = ", Conversion!X23, CHAR(10), "            Ratio = ", Conversion!AA23, CHAR(10), "            DumpExcess = false", CHAR(10), "        }"))</f>
        <v/>
      </c>
      <c r="I23" s="0" t="str">
        <f aca="false">IF(ISBLANK(Conversion!AC23),"",CONCATENATE(CHAR(10), "        OUTPUT_RESOURCE", CHAR(10), "        {", CHAR(10), "            ResourceName = ", Conversion!AB23, CHAR(10), "            Ratio = ", Conversion!AE23, CHAR(10), "            DumpExcess = false", CHAR(10), "        }"))</f>
        <v/>
      </c>
      <c r="J23" s="0" t="str">
        <f aca="false">IF(ISBLANK(Conversion!AG23),"",CONCATENATE(CHAR(10), "        OUTPUT_RESOURCE", CHAR(10), "        {", CHAR(10), "            ResourceName = ", Conversion!AF23, CHAR(10), "            Ratio = ", Conversion!AI23, CHAR(10), "            DumpExcess = false", CHAR(10), "        }"))</f>
        <v/>
      </c>
    </row>
    <row r="24" customFormat="false" ht="15.1" hidden="false" customHeight="true" outlineLevel="0" collapsed="false">
      <c r="A24" s="0" t="str">
        <f aca="false">IF(ISBLANK(Conversion!A24),"",CONCATENATE("    MODULE", CHAR(10), "    {", CHAR(10), "        name = ModuleResourceConverter", CHAR(10), "        ConverterName = ", Conversion!A24, CHAR(10), "        StartActionName = Start ", Conversion!A24, CHAR(10), "        StopActionName = Stop ", Conversion!A24, CHAR(10), "        AutoShutdown = false", CHAR(10), "        GeneratesHeat = true", CHAR(10), "        UseSpecialistBonus = false", CHAR(10), B24, C24, D24, E24, F24, G24, H24, I24, J24, CHAR(10), "    }"))</f>
        <v/>
      </c>
      <c r="B24" s="0" t="str">
        <f aca="false">IF(ISBLANK(Conversion!B24),"",CONCATENATE(CHAR(10),"        INPUT_RESOURCE", CHAR(10), "        {", CHAR(10), "            ResourceName = ElectricCharge", CHAR(10), "            Ratio = ", Conversion!B24, CHAR(10), "        }"))</f>
        <v/>
      </c>
      <c r="C24" s="0" t="str">
        <f aca="false">IF(ISBLANK(Conversion!I24),"",CONCATENATE(CHAR(10),"        INPUT_RESOURCE", CHAR(10), "        {", CHAR(10), "            ResourceName = ", Conversion!H24, CHAR(10), "            Ratio = ", Conversion!K24, CHAR(10), "        }"))</f>
        <v/>
      </c>
      <c r="D24" s="0" t="str">
        <f aca="false">IF(ISBLANK(Conversion!M24),"",CONCATENATE(CHAR(10),"        INPUT_RESOURCE", CHAR(10), "        {", CHAR(10), "            ResourceName = ", Conversion!L24, CHAR(10), "            Ratio = ", Conversion!O24, CHAR(10), "        }"))</f>
        <v/>
      </c>
      <c r="E24" s="0" t="str">
        <f aca="false">IF(ISBLANK(Conversion!Q24),"",CONCATENATE(CHAR(10),"        INPUT_RESOURCE", CHAR(10), "        {", CHAR(10), "            ResourceName = ", Conversion!P24, CHAR(10), "            Ratio = ", Conversion!S24, CHAR(10), "        }"))</f>
        <v/>
      </c>
      <c r="F24" s="0" t="str">
        <f aca="false">IF(ISBLANK(Conversion!C24),"",CONCATENATE(CHAR(10), "        OUTPUT_RESOURCE", CHAR(10), "        {", CHAR(10), "            ResourceName = ElectricCharge", CHAR(10), "            Ratio = ", Conversion!C24, CHAR(10), "            DumpExcess = true", CHAR(10), "        }"))</f>
        <v/>
      </c>
      <c r="G24" s="0" t="str">
        <f aca="false">IF(ISBLANK(Conversion!U24),"",CONCATENATE(CHAR(10), "        OUTPUT_RESOURCE", CHAR(10), "        {", CHAR(10), "            ResourceName = ", Conversion!T24, CHAR(10), "            Ratio = ", Conversion!W24, CHAR(10), "            DumpExcess = false", CHAR(10), "        }"))</f>
        <v/>
      </c>
      <c r="H24" s="0" t="str">
        <f aca="false">IF(ISBLANK(Conversion!Y24),"",CONCATENATE(CHAR(10), "        OUTPUT_RESOURCE", CHAR(10), "        {", CHAR(10), "            ResourceName = ", Conversion!X24, CHAR(10), "            Ratio = ", Conversion!AA24, CHAR(10), "            DumpExcess = false", CHAR(10), "        }"))</f>
        <v/>
      </c>
      <c r="I24" s="0" t="str">
        <f aca="false">IF(ISBLANK(Conversion!AC24),"",CONCATENATE(CHAR(10), "        OUTPUT_RESOURCE", CHAR(10), "        {", CHAR(10), "            ResourceName = ", Conversion!AB24, CHAR(10), "            Ratio = ", Conversion!AE24, CHAR(10), "            DumpExcess = false", CHAR(10), "        }"))</f>
        <v/>
      </c>
      <c r="J24" s="0" t="str">
        <f aca="false">IF(ISBLANK(Conversion!AG24),"",CONCATENATE(CHAR(10), "        OUTPUT_RESOURCE", CHAR(10), "        {", CHAR(10), "            ResourceName = ", Conversion!AF24, CHAR(10), "            Ratio = ", Conversion!AI24, CHAR(10), "            DumpExcess = false", CHAR(10), "        }"))</f>
        <v/>
      </c>
    </row>
    <row r="25" customFormat="false" ht="15.1" hidden="false" customHeight="true" outlineLevel="0" collapsed="false">
      <c r="A25" s="0" t="str">
        <f aca="false">IF(ISBLANK(Conversion!A25),"",CONCATENATE("    MODULE", CHAR(10), "    {", CHAR(10), "        name = ModuleResourceConverter", CHAR(10), "        ConverterName = ", Conversion!A25, CHAR(10), "        StartActionName = Start ", Conversion!A25, CHAR(10), "        StopActionName = Stop ", Conversion!A25, CHAR(10), "        AutoShutdown = false", CHAR(10), "        GeneratesHeat = true", CHAR(10), "        UseSpecialistBonus = false", CHAR(10), B25, C25, D25, E25, F25, G25, H25, I25, J25, CHAR(10), "    }"))</f>
        <v/>
      </c>
      <c r="B25" s="0" t="str">
        <f aca="false">IF(ISBLANK(Conversion!B25),"",CONCATENATE(CHAR(10),"        INPUT_RESOURCE", CHAR(10), "        {", CHAR(10), "            ResourceName = ElectricCharge", CHAR(10), "            Ratio = ", Conversion!B25, CHAR(10), "        }"))</f>
        <v/>
      </c>
      <c r="C25" s="0" t="str">
        <f aca="false">IF(ISBLANK(Conversion!I25),"",CONCATENATE(CHAR(10),"        INPUT_RESOURCE", CHAR(10), "        {", CHAR(10), "            ResourceName = ", Conversion!H25, CHAR(10), "            Ratio = ", Conversion!K25, CHAR(10), "        }"))</f>
        <v/>
      </c>
      <c r="D25" s="0" t="str">
        <f aca="false">IF(ISBLANK(Conversion!M25),"",CONCATENATE(CHAR(10),"        INPUT_RESOURCE", CHAR(10), "        {", CHAR(10), "            ResourceName = ", Conversion!L25, CHAR(10), "            Ratio = ", Conversion!O25, CHAR(10), "        }"))</f>
        <v/>
      </c>
      <c r="E25" s="0" t="str">
        <f aca="false">IF(ISBLANK(Conversion!Q25),"",CONCATENATE(CHAR(10),"        INPUT_RESOURCE", CHAR(10), "        {", CHAR(10), "            ResourceName = ", Conversion!P25, CHAR(10), "            Ratio = ", Conversion!S25, CHAR(10), "        }"))</f>
        <v/>
      </c>
      <c r="F25" s="0" t="str">
        <f aca="false">IF(ISBLANK(Conversion!C25),"",CONCATENATE(CHAR(10), "        OUTPUT_RESOURCE", CHAR(10), "        {", CHAR(10), "            ResourceName = ElectricCharge", CHAR(10), "            Ratio = ", Conversion!C25, CHAR(10), "            DumpExcess = true", CHAR(10), "        }"))</f>
        <v/>
      </c>
      <c r="G25" s="0" t="str">
        <f aca="false">IF(ISBLANK(Conversion!U25),"",CONCATENATE(CHAR(10), "        OUTPUT_RESOURCE", CHAR(10), "        {", CHAR(10), "            ResourceName = ", Conversion!T25, CHAR(10), "            Ratio = ", Conversion!W25, CHAR(10), "            DumpExcess = false", CHAR(10), "        }"))</f>
        <v/>
      </c>
      <c r="H25" s="0" t="str">
        <f aca="false">IF(ISBLANK(Conversion!Y25),"",CONCATENATE(CHAR(10), "        OUTPUT_RESOURCE", CHAR(10), "        {", CHAR(10), "            ResourceName = ", Conversion!X25, CHAR(10), "            Ratio = ", Conversion!AA25, CHAR(10), "            DumpExcess = false", CHAR(10), "        }"))</f>
        <v/>
      </c>
      <c r="I25" s="0" t="str">
        <f aca="false">IF(ISBLANK(Conversion!AC25),"",CONCATENATE(CHAR(10), "        OUTPUT_RESOURCE", CHAR(10), "        {", CHAR(10), "            ResourceName = ", Conversion!AB25, CHAR(10), "            Ratio = ", Conversion!AE25, CHAR(10), "            DumpExcess = false", CHAR(10), "        }"))</f>
        <v/>
      </c>
      <c r="J25" s="0" t="str">
        <f aca="false">IF(ISBLANK(Conversion!AG25),"",CONCATENATE(CHAR(10), "        OUTPUT_RESOURCE", CHAR(10), "        {", CHAR(10), "            ResourceName = ", Conversion!AF25, CHAR(10), "            Ratio = ", Conversion!AI25, CHAR(10), "            DumpExcess = false", CHAR(10), "        }"))</f>
        <v/>
      </c>
    </row>
    <row r="26" customFormat="false" ht="15.1" hidden="false" customHeight="true" outlineLevel="0" collapsed="false">
      <c r="A26" s="0" t="str">
        <f aca="false">IF(ISBLANK(Conversion!A26),"",CONCATENATE("    MODULE", CHAR(10), "    {", CHAR(10), "        name = ModuleResourceConverter", CHAR(10), "        ConverterName = ", Conversion!A26, CHAR(10), "        StartActionName = Start ", Conversion!A26, CHAR(10), "        StopActionName = Stop ", Conversion!A26, CHAR(10), "        AutoShutdown = false", CHAR(10), "        GeneratesHeat = true", CHAR(10), "        UseSpecialistBonus = false", CHAR(10), B26, C26, D26, E26, F26, G26, H26, I26, J26, CHAR(10), "    }"))</f>
        <v/>
      </c>
      <c r="B26" s="0" t="str">
        <f aca="false">IF(ISBLANK(Conversion!B26),"",CONCATENATE(CHAR(10),"        INPUT_RESOURCE", CHAR(10), "        {", CHAR(10), "            ResourceName = ElectricCharge", CHAR(10), "            Ratio = ", Conversion!B26, CHAR(10), "        }"))</f>
        <v/>
      </c>
      <c r="C26" s="0" t="str">
        <f aca="false">IF(ISBLANK(Conversion!I26),"",CONCATENATE(CHAR(10),"        INPUT_RESOURCE", CHAR(10), "        {", CHAR(10), "            ResourceName = ", Conversion!H26, CHAR(10), "            Ratio = ", Conversion!K26, CHAR(10), "        }"))</f>
        <v/>
      </c>
      <c r="D26" s="0" t="str">
        <f aca="false">IF(ISBLANK(Conversion!M26),"",CONCATENATE(CHAR(10),"        INPUT_RESOURCE", CHAR(10), "        {", CHAR(10), "            ResourceName = ", Conversion!L26, CHAR(10), "            Ratio = ", Conversion!O26, CHAR(10), "        }"))</f>
        <v/>
      </c>
      <c r="E26" s="0" t="str">
        <f aca="false">IF(ISBLANK(Conversion!Q26),"",CONCATENATE(CHAR(10),"        INPUT_RESOURCE", CHAR(10), "        {", CHAR(10), "            ResourceName = ", Conversion!P26, CHAR(10), "            Ratio = ", Conversion!S26, CHAR(10), "        }"))</f>
        <v/>
      </c>
      <c r="F26" s="0" t="str">
        <f aca="false">IF(ISBLANK(Conversion!C26),"",CONCATENATE(CHAR(10), "        OUTPUT_RESOURCE", CHAR(10), "        {", CHAR(10), "            ResourceName = ElectricCharge", CHAR(10), "            Ratio = ", Conversion!C26, CHAR(10), "            DumpExcess = true", CHAR(10), "        }"))</f>
        <v/>
      </c>
      <c r="G26" s="0" t="str">
        <f aca="false">IF(ISBLANK(Conversion!U26),"",CONCATENATE(CHAR(10), "        OUTPUT_RESOURCE", CHAR(10), "        {", CHAR(10), "            ResourceName = ", Conversion!T26, CHAR(10), "            Ratio = ", Conversion!W26, CHAR(10), "            DumpExcess = false", CHAR(10), "        }"))</f>
        <v/>
      </c>
      <c r="H26" s="0" t="str">
        <f aca="false">IF(ISBLANK(Conversion!Y26),"",CONCATENATE(CHAR(10), "        OUTPUT_RESOURCE", CHAR(10), "        {", CHAR(10), "            ResourceName = ", Conversion!X26, CHAR(10), "            Ratio = ", Conversion!AA26, CHAR(10), "            DumpExcess = false", CHAR(10), "        }"))</f>
        <v/>
      </c>
      <c r="I26" s="0" t="str">
        <f aca="false">IF(ISBLANK(Conversion!AC26),"",CONCATENATE(CHAR(10), "        OUTPUT_RESOURCE", CHAR(10), "        {", CHAR(10), "            ResourceName = ", Conversion!AB26, CHAR(10), "            Ratio = ", Conversion!AE26, CHAR(10), "            DumpExcess = false", CHAR(10), "        }"))</f>
        <v/>
      </c>
      <c r="J26" s="0" t="str">
        <f aca="false">IF(ISBLANK(Conversion!AG26),"",CONCATENATE(CHAR(10), "        OUTPUT_RESOURCE", CHAR(10), "        {", CHAR(10), "            ResourceName = ", Conversion!AF26, CHAR(10), "            Ratio = ", Conversion!AI26, CHAR(10), "            DumpExcess = false", CHAR(10), "        }"))</f>
        <v/>
      </c>
    </row>
    <row r="27" customFormat="false" ht="15.1" hidden="false" customHeight="true" outlineLevel="0" collapsed="false">
      <c r="A27" s="0" t="str">
        <f aca="false">IF(ISBLANK(Conversion!A27),"",CONCATENATE("    MODULE", CHAR(10), "    {", CHAR(10), "        name = ModuleResourceConverter", CHAR(10), "        ConverterName = ", Conversion!A27, CHAR(10), "        StartActionName = Start ", Conversion!A27, CHAR(10), "        StopActionName = Stop ", Conversion!A27, CHAR(10), "        AutoShutdown = false", CHAR(10), "        GeneratesHeat = true", CHAR(10), "        UseSpecialistBonus = false", CHAR(10), B27, C27, D27, E27, F27, G27, H27, I27, J27, CHAR(10), "    }"))</f>
        <v/>
      </c>
      <c r="B27" s="0" t="str">
        <f aca="false">IF(ISBLANK(Conversion!B27),"",CONCATENATE(CHAR(10),"        INPUT_RESOURCE", CHAR(10), "        {", CHAR(10), "            ResourceName = ElectricCharge", CHAR(10), "            Ratio = ", Conversion!B27, CHAR(10), "        }"))</f>
        <v/>
      </c>
      <c r="C27" s="0" t="str">
        <f aca="false">IF(ISBLANK(Conversion!I27),"",CONCATENATE(CHAR(10),"        INPUT_RESOURCE", CHAR(10), "        {", CHAR(10), "            ResourceName = ", Conversion!H27, CHAR(10), "            Ratio = ", Conversion!K27, CHAR(10), "        }"))</f>
        <v/>
      </c>
      <c r="D27" s="0" t="str">
        <f aca="false">IF(ISBLANK(Conversion!M27),"",CONCATENATE(CHAR(10),"        INPUT_RESOURCE", CHAR(10), "        {", CHAR(10), "            ResourceName = ", Conversion!L27, CHAR(10), "            Ratio = ", Conversion!O27, CHAR(10), "        }"))</f>
        <v/>
      </c>
      <c r="E27" s="0" t="str">
        <f aca="false">IF(ISBLANK(Conversion!Q27),"",CONCATENATE(CHAR(10),"        INPUT_RESOURCE", CHAR(10), "        {", CHAR(10), "            ResourceName = ", Conversion!P27, CHAR(10), "            Ratio = ", Conversion!S27, CHAR(10), "        }"))</f>
        <v/>
      </c>
      <c r="F27" s="0" t="str">
        <f aca="false">IF(ISBLANK(Conversion!C27),"",CONCATENATE(CHAR(10), "        OUTPUT_RESOURCE", CHAR(10), "        {", CHAR(10), "            ResourceName = ElectricCharge", CHAR(10), "            Ratio = ", Conversion!C27, CHAR(10), "            DumpExcess = true", CHAR(10), "        }"))</f>
        <v/>
      </c>
      <c r="G27" s="0" t="str">
        <f aca="false">IF(ISBLANK(Conversion!U27),"",CONCATENATE(CHAR(10), "        OUTPUT_RESOURCE", CHAR(10), "        {", CHAR(10), "            ResourceName = ", Conversion!T27, CHAR(10), "            Ratio = ", Conversion!W27, CHAR(10), "            DumpExcess = false", CHAR(10), "        }"))</f>
        <v/>
      </c>
      <c r="H27" s="0" t="str">
        <f aca="false">IF(ISBLANK(Conversion!Y27),"",CONCATENATE(CHAR(10), "        OUTPUT_RESOURCE", CHAR(10), "        {", CHAR(10), "            ResourceName = ", Conversion!X27, CHAR(10), "            Ratio = ", Conversion!AA27, CHAR(10), "            DumpExcess = false", CHAR(10), "        }"))</f>
        <v/>
      </c>
      <c r="I27" s="0" t="str">
        <f aca="false">IF(ISBLANK(Conversion!AC27),"",CONCATENATE(CHAR(10), "        OUTPUT_RESOURCE", CHAR(10), "        {", CHAR(10), "            ResourceName = ", Conversion!AB27, CHAR(10), "            Ratio = ", Conversion!AE27, CHAR(10), "            DumpExcess = false", CHAR(10), "        }"))</f>
        <v/>
      </c>
      <c r="J27" s="0" t="str">
        <f aca="false">IF(ISBLANK(Conversion!AG27),"",CONCATENATE(CHAR(10), "        OUTPUT_RESOURCE", CHAR(10), "        {", CHAR(10), "            ResourceName = ", Conversion!AF27, CHAR(10), "            Ratio = ", Conversion!AI27, CHAR(10), "            DumpExcess = false", CHAR(10), "        }"))</f>
        <v/>
      </c>
    </row>
    <row r="28" customFormat="false" ht="15.1" hidden="false" customHeight="true" outlineLevel="0" collapsed="false">
      <c r="A28" s="0" t="str">
        <f aca="false">IF(ISBLANK(Conversion!A28),"",CONCATENATE("    MODULE", CHAR(10), "    {", CHAR(10), "        name = ModuleResourceConverter", CHAR(10), "        ConverterName = ", Conversion!A28, CHAR(10), "        StartActionName = Start ", Conversion!A28, CHAR(10), "        StopActionName = Stop ", Conversion!A28, CHAR(10), "        AutoShutdown = false", CHAR(10), "        GeneratesHeat = true", CHAR(10), "        UseSpecialistBonus = false", CHAR(10), B28, C28, D28, E28, F28, G28, H28, I28, J28, CHAR(10), "    }"))</f>
        <v/>
      </c>
      <c r="B28" s="0" t="str">
        <f aca="false">IF(ISBLANK(Conversion!B28),"",CONCATENATE(CHAR(10),"        INPUT_RESOURCE", CHAR(10), "        {", CHAR(10), "            ResourceName = ElectricCharge", CHAR(10), "            Ratio = ", Conversion!B28, CHAR(10), "        }"))</f>
        <v/>
      </c>
      <c r="C28" s="0" t="str">
        <f aca="false">IF(ISBLANK(Conversion!I28),"",CONCATENATE(CHAR(10),"        INPUT_RESOURCE", CHAR(10), "        {", CHAR(10), "            ResourceName = ", Conversion!H28, CHAR(10), "            Ratio = ", Conversion!K28, CHAR(10), "        }"))</f>
        <v/>
      </c>
      <c r="D28" s="0" t="str">
        <f aca="false">IF(ISBLANK(Conversion!M28),"",CONCATENATE(CHAR(10),"        INPUT_RESOURCE", CHAR(10), "        {", CHAR(10), "            ResourceName = ", Conversion!L28, CHAR(10), "            Ratio = ", Conversion!O28, CHAR(10), "        }"))</f>
        <v/>
      </c>
      <c r="E28" s="0" t="str">
        <f aca="false">IF(ISBLANK(Conversion!Q28),"",CONCATENATE(CHAR(10),"        INPUT_RESOURCE", CHAR(10), "        {", CHAR(10), "            ResourceName = ", Conversion!P28, CHAR(10), "            Ratio = ", Conversion!S28, CHAR(10), "        }"))</f>
        <v/>
      </c>
      <c r="F28" s="0" t="str">
        <f aca="false">IF(ISBLANK(Conversion!C28),"",CONCATENATE(CHAR(10), "        OUTPUT_RESOURCE", CHAR(10), "        {", CHAR(10), "            ResourceName = ElectricCharge", CHAR(10), "            Ratio = ", Conversion!C28, CHAR(10), "            DumpExcess = true", CHAR(10), "        }"))</f>
        <v/>
      </c>
      <c r="G28" s="0" t="str">
        <f aca="false">IF(ISBLANK(Conversion!U28),"",CONCATENATE(CHAR(10), "        OUTPUT_RESOURCE", CHAR(10), "        {", CHAR(10), "            ResourceName = ", Conversion!T28, CHAR(10), "            Ratio = ", Conversion!W28, CHAR(10), "            DumpExcess = false", CHAR(10), "        }"))</f>
        <v/>
      </c>
      <c r="H28" s="0" t="str">
        <f aca="false">IF(ISBLANK(Conversion!Y28),"",CONCATENATE(CHAR(10), "        OUTPUT_RESOURCE", CHAR(10), "        {", CHAR(10), "            ResourceName = ", Conversion!X28, CHAR(10), "            Ratio = ", Conversion!AA28, CHAR(10), "            DumpExcess = false", CHAR(10), "        }"))</f>
        <v/>
      </c>
      <c r="I28" s="0" t="str">
        <f aca="false">IF(ISBLANK(Conversion!AC28),"",CONCATENATE(CHAR(10), "        OUTPUT_RESOURCE", CHAR(10), "        {", CHAR(10), "            ResourceName = ", Conversion!AB28, CHAR(10), "            Ratio = ", Conversion!AE28, CHAR(10), "            DumpExcess = false", CHAR(10), "        }"))</f>
        <v/>
      </c>
      <c r="J28" s="0" t="str">
        <f aca="false">IF(ISBLANK(Conversion!AG28),"",CONCATENATE(CHAR(10), "        OUTPUT_RESOURCE", CHAR(10), "        {", CHAR(10), "            ResourceName = ", Conversion!AF28, CHAR(10), "            Ratio = ", Conversion!AI28, CHAR(10), "            DumpExcess = false", CHAR(10), "        }"))</f>
        <v/>
      </c>
    </row>
    <row r="29" customFormat="false" ht="15.1" hidden="false" customHeight="true" outlineLevel="0" collapsed="false">
      <c r="A29" s="0" t="str">
        <f aca="false">IF(ISBLANK(Conversion!A29),"",CONCATENATE("    MODULE", CHAR(10), "    {", CHAR(10), "        name = ModuleResourceConverter", CHAR(10), "        ConverterName = ", Conversion!A29, CHAR(10), "        StartActionName = Start ", Conversion!A29, CHAR(10), "        StopActionName = Stop ", Conversion!A29, CHAR(10), "        AutoShutdown = false", CHAR(10), "        GeneratesHeat = true", CHAR(10), "        UseSpecialistBonus = false", CHAR(10), B29, C29, D29, E29, F29, G29, H29, I29, J29, CHAR(10), "    }"))</f>
        <v/>
      </c>
      <c r="B29" s="0" t="str">
        <f aca="false">IF(ISBLANK(Conversion!B29),"",CONCATENATE(CHAR(10),"        INPUT_RESOURCE", CHAR(10), "        {", CHAR(10), "            ResourceName = ElectricCharge", CHAR(10), "            Ratio = ", Conversion!B29, CHAR(10), "        }"))</f>
        <v/>
      </c>
      <c r="C29" s="0" t="str">
        <f aca="false">IF(ISBLANK(Conversion!I29),"",CONCATENATE(CHAR(10),"        INPUT_RESOURCE", CHAR(10), "        {", CHAR(10), "            ResourceName = ", Conversion!H29, CHAR(10), "            Ratio = ", Conversion!K29, CHAR(10), "        }"))</f>
        <v/>
      </c>
      <c r="D29" s="0" t="str">
        <f aca="false">IF(ISBLANK(Conversion!M29),"",CONCATENATE(CHAR(10),"        INPUT_RESOURCE", CHAR(10), "        {", CHAR(10), "            ResourceName = ", Conversion!L29, CHAR(10), "            Ratio = ", Conversion!O29, CHAR(10), "        }"))</f>
        <v/>
      </c>
      <c r="E29" s="0" t="str">
        <f aca="false">IF(ISBLANK(Conversion!Q29),"",CONCATENATE(CHAR(10),"        INPUT_RESOURCE", CHAR(10), "        {", CHAR(10), "            ResourceName = ", Conversion!P29, CHAR(10), "            Ratio = ", Conversion!S29, CHAR(10), "        }"))</f>
        <v/>
      </c>
      <c r="F29" s="0" t="str">
        <f aca="false">IF(ISBLANK(Conversion!C29),"",CONCATENATE(CHAR(10), "        OUTPUT_RESOURCE", CHAR(10), "        {", CHAR(10), "            ResourceName = ElectricCharge", CHAR(10), "            Ratio = ", Conversion!C29, CHAR(10), "            DumpExcess = true", CHAR(10), "        }"))</f>
        <v/>
      </c>
      <c r="G29" s="0" t="str">
        <f aca="false">IF(ISBLANK(Conversion!U29),"",CONCATENATE(CHAR(10), "        OUTPUT_RESOURCE", CHAR(10), "        {", CHAR(10), "            ResourceName = ", Conversion!T29, CHAR(10), "            Ratio = ", Conversion!W29, CHAR(10), "            DumpExcess = false", CHAR(10), "        }"))</f>
        <v/>
      </c>
      <c r="H29" s="0" t="str">
        <f aca="false">IF(ISBLANK(Conversion!Y29),"",CONCATENATE(CHAR(10), "        OUTPUT_RESOURCE", CHAR(10), "        {", CHAR(10), "            ResourceName = ", Conversion!X29, CHAR(10), "            Ratio = ", Conversion!AA29, CHAR(10), "            DumpExcess = false", CHAR(10), "        }"))</f>
        <v/>
      </c>
      <c r="I29" s="0" t="str">
        <f aca="false">IF(ISBLANK(Conversion!AC29),"",CONCATENATE(CHAR(10), "        OUTPUT_RESOURCE", CHAR(10), "        {", CHAR(10), "            ResourceName = ", Conversion!AB29, CHAR(10), "            Ratio = ", Conversion!AE29, CHAR(10), "            DumpExcess = false", CHAR(10), "        }"))</f>
        <v/>
      </c>
      <c r="J29" s="0" t="str">
        <f aca="false">IF(ISBLANK(Conversion!AG29),"",CONCATENATE(CHAR(10), "        OUTPUT_RESOURCE", CHAR(10), "        {", CHAR(10), "            ResourceName = ", Conversion!AF29, CHAR(10), "            Ratio = ", Conversion!AI29, CHAR(10), "            DumpExcess = false", CHAR(10), "        }"))</f>
        <v/>
      </c>
    </row>
    <row r="30" customFormat="false" ht="15.1" hidden="false" customHeight="true" outlineLevel="0" collapsed="false">
      <c r="A30" s="0" t="str">
        <f aca="false">IF(ISBLANK(Conversion!A30),"",CONCATENATE("    MODULE", CHAR(10), "    {", CHAR(10), "        name = ModuleResourceConverter", CHAR(10), "        ConverterName = ", Conversion!A30, CHAR(10), "        StartActionName = Start ", Conversion!A30, CHAR(10), "        StopActionName = Stop ", Conversion!A30, CHAR(10), "        AutoShutdown = false", CHAR(10), "        GeneratesHeat = true", CHAR(10), "        UseSpecialistBonus = false", CHAR(10), B30, C30, D30, E30, F30, G30, H30, I30, J30, CHAR(10), "    }"))</f>
        <v/>
      </c>
      <c r="B30" s="0" t="str">
        <f aca="false">IF(ISBLANK(Conversion!B30),"",CONCATENATE(CHAR(10),"        INPUT_RESOURCE", CHAR(10), "        {", CHAR(10), "            ResourceName = ElectricCharge", CHAR(10), "            Ratio = ", Conversion!B30, CHAR(10), "        }"))</f>
        <v/>
      </c>
      <c r="C30" s="0" t="str">
        <f aca="false">IF(ISBLANK(Conversion!I30),"",CONCATENATE(CHAR(10),"        INPUT_RESOURCE", CHAR(10), "        {", CHAR(10), "            ResourceName = ", Conversion!H30, CHAR(10), "            Ratio = ", Conversion!K30, CHAR(10), "        }"))</f>
        <v/>
      </c>
      <c r="D30" s="0" t="str">
        <f aca="false">IF(ISBLANK(Conversion!M30),"",CONCATENATE(CHAR(10),"        INPUT_RESOURCE", CHAR(10), "        {", CHAR(10), "            ResourceName = ", Conversion!L30, CHAR(10), "            Ratio = ", Conversion!O30, CHAR(10), "        }"))</f>
        <v/>
      </c>
      <c r="E30" s="0" t="str">
        <f aca="false">IF(ISBLANK(Conversion!Q30),"",CONCATENATE(CHAR(10),"        INPUT_RESOURCE", CHAR(10), "        {", CHAR(10), "            ResourceName = ", Conversion!P30, CHAR(10), "            Ratio = ", Conversion!S30, CHAR(10), "        }"))</f>
        <v/>
      </c>
      <c r="F30" s="0" t="str">
        <f aca="false">IF(ISBLANK(Conversion!C30),"",CONCATENATE(CHAR(10), "        OUTPUT_RESOURCE", CHAR(10), "        {", CHAR(10), "            ResourceName = ElectricCharge", CHAR(10), "            Ratio = ", Conversion!C30, CHAR(10), "            DumpExcess = true", CHAR(10), "        }"))</f>
        <v/>
      </c>
      <c r="G30" s="0" t="str">
        <f aca="false">IF(ISBLANK(Conversion!U30),"",CONCATENATE(CHAR(10), "        OUTPUT_RESOURCE", CHAR(10), "        {", CHAR(10), "            ResourceName = ", Conversion!T30, CHAR(10), "            Ratio = ", Conversion!W30, CHAR(10), "            DumpExcess = false", CHAR(10), "        }"))</f>
        <v/>
      </c>
      <c r="H30" s="0" t="str">
        <f aca="false">IF(ISBLANK(Conversion!Y30),"",CONCATENATE(CHAR(10), "        OUTPUT_RESOURCE", CHAR(10), "        {", CHAR(10), "            ResourceName = ", Conversion!X30, CHAR(10), "            Ratio = ", Conversion!AA30, CHAR(10), "            DumpExcess = false", CHAR(10), "        }"))</f>
        <v/>
      </c>
      <c r="I30" s="0" t="str">
        <f aca="false">IF(ISBLANK(Conversion!AC30),"",CONCATENATE(CHAR(10), "        OUTPUT_RESOURCE", CHAR(10), "        {", CHAR(10), "            ResourceName = ", Conversion!AB30, CHAR(10), "            Ratio = ", Conversion!AE30, CHAR(10), "            DumpExcess = false", CHAR(10), "        }"))</f>
        <v/>
      </c>
      <c r="J30" s="0" t="str">
        <f aca="false">IF(ISBLANK(Conversion!AG30),"",CONCATENATE(CHAR(10), "        OUTPUT_RESOURCE", CHAR(10), "        {", CHAR(10), "            ResourceName = ", Conversion!AF30, CHAR(10), "            Ratio = ", Conversion!AI30, CHAR(10), "            DumpExcess = false", CHAR(10), "        }"))</f>
        <v/>
      </c>
    </row>
    <row r="31" customFormat="false" ht="15.1" hidden="false" customHeight="true" outlineLevel="0" collapsed="false">
      <c r="A31" s="0" t="str">
        <f aca="false">IF(ISBLANK(Conversion!A31),"",CONCATENATE("    MODULE", CHAR(10), "    {", CHAR(10), "        name = ModuleResourceConverter", CHAR(10), "        ConverterName = ", Conversion!A31, CHAR(10), "        StartActionName = Start ", Conversion!A31, CHAR(10), "        StopActionName = Stop ", Conversion!A31, CHAR(10), "        AutoShutdown = false", CHAR(10), "        GeneratesHeat = true", CHAR(10), "        UseSpecialistBonus = false", CHAR(10), B31, C31, D31, E31, F31, G31, H31, I31, J31, CHAR(10), "    }"))</f>
        <v/>
      </c>
      <c r="B31" s="0" t="str">
        <f aca="false">IF(ISBLANK(Conversion!B31),"",CONCATENATE(CHAR(10),"        INPUT_RESOURCE", CHAR(10), "        {", CHAR(10), "            ResourceName = ElectricCharge", CHAR(10), "            Ratio = ", Conversion!B31, CHAR(10), "        }"))</f>
        <v/>
      </c>
      <c r="C31" s="0" t="str">
        <f aca="false">IF(ISBLANK(Conversion!I31),"",CONCATENATE(CHAR(10),"        INPUT_RESOURCE", CHAR(10), "        {", CHAR(10), "            ResourceName = ", Conversion!H31, CHAR(10), "            Ratio = ", Conversion!K31, CHAR(10), "        }"))</f>
        <v/>
      </c>
      <c r="D31" s="0" t="str">
        <f aca="false">IF(ISBLANK(Conversion!M31),"",CONCATENATE(CHAR(10),"        INPUT_RESOURCE", CHAR(10), "        {", CHAR(10), "            ResourceName = ", Conversion!L31, CHAR(10), "            Ratio = ", Conversion!O31, CHAR(10), "        }"))</f>
        <v/>
      </c>
      <c r="E31" s="0" t="str">
        <f aca="false">IF(ISBLANK(Conversion!Q31),"",CONCATENATE(CHAR(10),"        INPUT_RESOURCE", CHAR(10), "        {", CHAR(10), "            ResourceName = ", Conversion!P31, CHAR(10), "            Ratio = ", Conversion!S31, CHAR(10), "        }"))</f>
        <v/>
      </c>
      <c r="F31" s="0" t="str">
        <f aca="false">IF(ISBLANK(Conversion!C31),"",CONCATENATE(CHAR(10), "        OUTPUT_RESOURCE", CHAR(10), "        {", CHAR(10), "            ResourceName = ElectricCharge", CHAR(10), "            Ratio = ", Conversion!C31, CHAR(10), "            DumpExcess = true", CHAR(10), "        }"))</f>
        <v/>
      </c>
      <c r="G31" s="0" t="str">
        <f aca="false">IF(ISBLANK(Conversion!U31),"",CONCATENATE(CHAR(10), "        OUTPUT_RESOURCE", CHAR(10), "        {", CHAR(10), "            ResourceName = ", Conversion!T31, CHAR(10), "            Ratio = ", Conversion!W31, CHAR(10), "            DumpExcess = false", CHAR(10), "        }"))</f>
        <v/>
      </c>
      <c r="H31" s="0" t="str">
        <f aca="false">IF(ISBLANK(Conversion!Y31),"",CONCATENATE(CHAR(10), "        OUTPUT_RESOURCE", CHAR(10), "        {", CHAR(10), "            ResourceName = ", Conversion!X31, CHAR(10), "            Ratio = ", Conversion!AA31, CHAR(10), "            DumpExcess = false", CHAR(10), "        }"))</f>
        <v/>
      </c>
      <c r="I31" s="0" t="str">
        <f aca="false">IF(ISBLANK(Conversion!AC31),"",CONCATENATE(CHAR(10), "        OUTPUT_RESOURCE", CHAR(10), "        {", CHAR(10), "            ResourceName = ", Conversion!AB31, CHAR(10), "            Ratio = ", Conversion!AE31, CHAR(10), "            DumpExcess = false", CHAR(10), "        }"))</f>
        <v/>
      </c>
      <c r="J31" s="0" t="str">
        <f aca="false">IF(ISBLANK(Conversion!AG31),"",CONCATENATE(CHAR(10), "        OUTPUT_RESOURCE", CHAR(10), "        {", CHAR(10), "            ResourceName = ", Conversion!AF31, CHAR(10), "            Ratio = ", Conversion!AI31, CHAR(10), "            DumpExcess = false", CHAR(10), "        }"))</f>
        <v/>
      </c>
    </row>
    <row r="32" customFormat="false" ht="15.1" hidden="false" customHeight="true" outlineLevel="0" collapsed="false">
      <c r="A32" s="0" t="str">
        <f aca="false">IF(ISBLANK(Conversion!A32),"",CONCATENATE("    MODULE", CHAR(10), "    {", CHAR(10), "        name = ModuleResourceConverter", CHAR(10), "        ConverterName = ", Conversion!A32, CHAR(10), "        StartActionName = Start ", Conversion!A32, CHAR(10), "        StopActionName = Stop ", Conversion!A32, CHAR(10), "        AutoShutdown = false", CHAR(10), "        GeneratesHeat = true", CHAR(10), "        UseSpecialistBonus = false", CHAR(10), B32, C32, D32, E32, F32, G32, H32, I32, J32, CHAR(10), "    }"))</f>
        <v/>
      </c>
      <c r="B32" s="0" t="str">
        <f aca="false">IF(ISBLANK(Conversion!B32),"",CONCATENATE(CHAR(10),"        INPUT_RESOURCE", CHAR(10), "        {", CHAR(10), "            ResourceName = ElectricCharge", CHAR(10), "            Ratio = ", Conversion!B32, CHAR(10), "        }"))</f>
        <v/>
      </c>
      <c r="C32" s="0" t="str">
        <f aca="false">IF(ISBLANK(Conversion!I32),"",CONCATENATE(CHAR(10),"        INPUT_RESOURCE", CHAR(10), "        {", CHAR(10), "            ResourceName = ", Conversion!H32, CHAR(10), "            Ratio = ", Conversion!K32, CHAR(10), "        }"))</f>
        <v/>
      </c>
      <c r="D32" s="0" t="str">
        <f aca="false">IF(ISBLANK(Conversion!M32),"",CONCATENATE(CHAR(10),"        INPUT_RESOURCE", CHAR(10), "        {", CHAR(10), "            ResourceName = ", Conversion!L32, CHAR(10), "            Ratio = ", Conversion!O32, CHAR(10), "        }"))</f>
        <v/>
      </c>
      <c r="E32" s="0" t="str">
        <f aca="false">IF(ISBLANK(Conversion!Q32),"",CONCATENATE(CHAR(10),"        INPUT_RESOURCE", CHAR(10), "        {", CHAR(10), "            ResourceName = ", Conversion!P32, CHAR(10), "            Ratio = ", Conversion!S32, CHAR(10), "        }"))</f>
        <v/>
      </c>
      <c r="F32" s="0" t="str">
        <f aca="false">IF(ISBLANK(Conversion!C32),"",CONCATENATE(CHAR(10), "        OUTPUT_RESOURCE", CHAR(10), "        {", CHAR(10), "            ResourceName = ElectricCharge", CHAR(10), "            Ratio = ", Conversion!C32, CHAR(10), "            DumpExcess = true", CHAR(10), "        }"))</f>
        <v/>
      </c>
      <c r="G32" s="0" t="str">
        <f aca="false">IF(ISBLANK(Conversion!U32),"",CONCATENATE(CHAR(10), "        OUTPUT_RESOURCE", CHAR(10), "        {", CHAR(10), "            ResourceName = ", Conversion!T32, CHAR(10), "            Ratio = ", Conversion!W32, CHAR(10), "            DumpExcess = false", CHAR(10), "        }"))</f>
        <v/>
      </c>
      <c r="H32" s="0" t="str">
        <f aca="false">IF(ISBLANK(Conversion!Y32),"",CONCATENATE(CHAR(10), "        OUTPUT_RESOURCE", CHAR(10), "        {", CHAR(10), "            ResourceName = ", Conversion!X32, CHAR(10), "            Ratio = ", Conversion!AA32, CHAR(10), "            DumpExcess = false", CHAR(10), "        }"))</f>
        <v/>
      </c>
      <c r="I32" s="0" t="str">
        <f aca="false">IF(ISBLANK(Conversion!AC32),"",CONCATENATE(CHAR(10), "        OUTPUT_RESOURCE", CHAR(10), "        {", CHAR(10), "            ResourceName = ", Conversion!AB32, CHAR(10), "            Ratio = ", Conversion!AE32, CHAR(10), "            DumpExcess = false", CHAR(10), "        }"))</f>
        <v/>
      </c>
      <c r="J32" s="0" t="str">
        <f aca="false">IF(ISBLANK(Conversion!AG32),"",CONCATENATE(CHAR(10), "        OUTPUT_RESOURCE", CHAR(10), "        {", CHAR(10), "            ResourceName = ", Conversion!AF32, CHAR(10), "            Ratio = ", Conversion!AI32, CHAR(10), "            DumpExcess = false", CHAR(10), "        }"))</f>
        <v/>
      </c>
    </row>
    <row r="33" customFormat="false" ht="15.1" hidden="false" customHeight="true" outlineLevel="0" collapsed="false">
      <c r="A33" s="0" t="str">
        <f aca="false">IF(ISBLANK(Conversion!A33),"",CONCATENATE("    MODULE", CHAR(10), "    {", CHAR(10), "        name = ModuleResourceConverter", CHAR(10), "        ConverterName = ", Conversion!A33, CHAR(10), "        StartActionName = Start ", Conversion!A33, CHAR(10), "        StopActionName = Stop ", Conversion!A33, CHAR(10), "        AutoShutdown = false", CHAR(10), "        GeneratesHeat = true", CHAR(10), "        UseSpecialistBonus = false", CHAR(10), B33, C33, D33, E33, F33, G33, H33, I33, J33, CHAR(10), "    }"))</f>
        <v/>
      </c>
      <c r="B33" s="0" t="str">
        <f aca="false">IF(ISBLANK(Conversion!B33),"",CONCATENATE(CHAR(10),"        INPUT_RESOURCE", CHAR(10), "        {", CHAR(10), "            ResourceName = ElectricCharge", CHAR(10), "            Ratio = ", Conversion!B33, CHAR(10), "        }"))</f>
        <v/>
      </c>
      <c r="C33" s="0" t="str">
        <f aca="false">IF(ISBLANK(Conversion!I33),"",CONCATENATE(CHAR(10),"        INPUT_RESOURCE", CHAR(10), "        {", CHAR(10), "            ResourceName = ", Conversion!H33, CHAR(10), "            Ratio = ", Conversion!K33, CHAR(10), "        }"))</f>
        <v/>
      </c>
      <c r="D33" s="0" t="str">
        <f aca="false">IF(ISBLANK(Conversion!M33),"",CONCATENATE(CHAR(10),"        INPUT_RESOURCE", CHAR(10), "        {", CHAR(10), "            ResourceName = ", Conversion!L33, CHAR(10), "            Ratio = ", Conversion!O33, CHAR(10), "        }"))</f>
        <v/>
      </c>
      <c r="E33" s="0" t="str">
        <f aca="false">IF(ISBLANK(Conversion!Q33),"",CONCATENATE(CHAR(10),"        INPUT_RESOURCE", CHAR(10), "        {", CHAR(10), "            ResourceName = ", Conversion!P33, CHAR(10), "            Ratio = ", Conversion!S33, CHAR(10), "        }"))</f>
        <v/>
      </c>
      <c r="F33" s="0" t="str">
        <f aca="false">IF(ISBLANK(Conversion!C33),"",CONCATENATE(CHAR(10), "        OUTPUT_RESOURCE", CHAR(10), "        {", CHAR(10), "            ResourceName = ElectricCharge", CHAR(10), "            Ratio = ", Conversion!C33, CHAR(10), "            DumpExcess = true", CHAR(10), "        }"))</f>
        <v/>
      </c>
      <c r="G33" s="0" t="str">
        <f aca="false">IF(ISBLANK(Conversion!U33),"",CONCATENATE(CHAR(10), "        OUTPUT_RESOURCE", CHAR(10), "        {", CHAR(10), "            ResourceName = ", Conversion!T33, CHAR(10), "            Ratio = ", Conversion!W33, CHAR(10), "            DumpExcess = false", CHAR(10), "        }"))</f>
        <v/>
      </c>
      <c r="H33" s="0" t="str">
        <f aca="false">IF(ISBLANK(Conversion!Y33),"",CONCATENATE(CHAR(10), "        OUTPUT_RESOURCE", CHAR(10), "        {", CHAR(10), "            ResourceName = ", Conversion!X33, CHAR(10), "            Ratio = ", Conversion!AA33, CHAR(10), "            DumpExcess = false", CHAR(10), "        }"))</f>
        <v/>
      </c>
      <c r="I33" s="0" t="str">
        <f aca="false">IF(ISBLANK(Conversion!AC33),"",CONCATENATE(CHAR(10), "        OUTPUT_RESOURCE", CHAR(10), "        {", CHAR(10), "            ResourceName = ", Conversion!AB33, CHAR(10), "            Ratio = ", Conversion!AE33, CHAR(10), "            DumpExcess = false", CHAR(10), "        }"))</f>
        <v/>
      </c>
      <c r="J33" s="0" t="str">
        <f aca="false">IF(ISBLANK(Conversion!AG33),"",CONCATENATE(CHAR(10), "        OUTPUT_RESOURCE", CHAR(10), "        {", CHAR(10), "            ResourceName = ", Conversion!AF33, CHAR(10), "            Ratio = ", Conversion!AI33, CHAR(10), "            DumpExcess = false", CHAR(10), "        }"))</f>
        <v/>
      </c>
    </row>
    <row r="34" customFormat="false" ht="15.1" hidden="false" customHeight="true" outlineLevel="0" collapsed="false">
      <c r="A34" s="0" t="str">
        <f aca="false">IF(ISBLANK(Conversion!A34),"",CONCATENATE("    MODULE", CHAR(10), "    {", CHAR(10), "        name = ModuleResourceConverter", CHAR(10), "        ConverterName = ", Conversion!A34, CHAR(10), "        StartActionName = Start ", Conversion!A34, CHAR(10), "        StopActionName = Stop ", Conversion!A34, CHAR(10), "        AutoShutdown = false", CHAR(10), "        GeneratesHeat = true", CHAR(10), "        UseSpecialistBonus = false", CHAR(10), B34, C34, D34, E34, F34, G34, H34, I34, J34, CHAR(10), "    }"))</f>
        <v/>
      </c>
      <c r="B34" s="0" t="str">
        <f aca="false">IF(ISBLANK(Conversion!B34),"",CONCATENATE(CHAR(10),"        INPUT_RESOURCE", CHAR(10), "        {", CHAR(10), "            ResourceName = ElectricCharge", CHAR(10), "            Ratio = ", Conversion!B34, CHAR(10), "        }"))</f>
        <v/>
      </c>
      <c r="C34" s="0" t="str">
        <f aca="false">IF(ISBLANK(Conversion!I34),"",CONCATENATE(CHAR(10),"        INPUT_RESOURCE", CHAR(10), "        {", CHAR(10), "            ResourceName = ", Conversion!H34, CHAR(10), "            Ratio = ", Conversion!K34, CHAR(10), "        }"))</f>
        <v/>
      </c>
      <c r="D34" s="0" t="str">
        <f aca="false">IF(ISBLANK(Conversion!M34),"",CONCATENATE(CHAR(10),"        INPUT_RESOURCE", CHAR(10), "        {", CHAR(10), "            ResourceName = ", Conversion!L34, CHAR(10), "            Ratio = ", Conversion!O34, CHAR(10), "        }"))</f>
        <v/>
      </c>
      <c r="E34" s="0" t="str">
        <f aca="false">IF(ISBLANK(Conversion!Q34),"",CONCATENATE(CHAR(10),"        INPUT_RESOURCE", CHAR(10), "        {", CHAR(10), "            ResourceName = ", Conversion!P34, CHAR(10), "            Ratio = ", Conversion!S34, CHAR(10), "        }"))</f>
        <v/>
      </c>
      <c r="F34" s="0" t="str">
        <f aca="false">IF(ISBLANK(Conversion!C34),"",CONCATENATE(CHAR(10), "        OUTPUT_RESOURCE", CHAR(10), "        {", CHAR(10), "            ResourceName = ElectricCharge", CHAR(10), "            Ratio = ", Conversion!C34, CHAR(10), "            DumpExcess = true", CHAR(10), "        }"))</f>
        <v/>
      </c>
      <c r="G34" s="0" t="str">
        <f aca="false">IF(ISBLANK(Conversion!U34),"",CONCATENATE(CHAR(10), "        OUTPUT_RESOURCE", CHAR(10), "        {", CHAR(10), "            ResourceName = ", Conversion!T34, CHAR(10), "            Ratio = ", Conversion!W34, CHAR(10), "            DumpExcess = false", CHAR(10), "        }"))</f>
        <v/>
      </c>
      <c r="H34" s="0" t="str">
        <f aca="false">IF(ISBLANK(Conversion!Y34),"",CONCATENATE(CHAR(10), "        OUTPUT_RESOURCE", CHAR(10), "        {", CHAR(10), "            ResourceName = ", Conversion!X34, CHAR(10), "            Ratio = ", Conversion!AA34, CHAR(10), "            DumpExcess = false", CHAR(10), "        }"))</f>
        <v/>
      </c>
      <c r="I34" s="0" t="str">
        <f aca="false">IF(ISBLANK(Conversion!AC34),"",CONCATENATE(CHAR(10), "        OUTPUT_RESOURCE", CHAR(10), "        {", CHAR(10), "            ResourceName = ", Conversion!AB34, CHAR(10), "            Ratio = ", Conversion!AE34, CHAR(10), "            DumpExcess = false", CHAR(10), "        }"))</f>
        <v/>
      </c>
      <c r="J34" s="0" t="str">
        <f aca="false">IF(ISBLANK(Conversion!AG34),"",CONCATENATE(CHAR(10), "        OUTPUT_RESOURCE", CHAR(10), "        {", CHAR(10), "            ResourceName = ", Conversion!AF34, CHAR(10), "            Ratio = ", Conversion!AI34, CHAR(10), "            DumpExcess = false", CHAR(10), "        }"))</f>
        <v/>
      </c>
    </row>
    <row r="35" customFormat="false" ht="15.1" hidden="false" customHeight="true" outlineLevel="0" collapsed="false">
      <c r="A35" s="0" t="str">
        <f aca="false">IF(ISBLANK(Conversion!A35),"",CONCATENATE("    MODULE", CHAR(10), "    {", CHAR(10), "        name = ModuleResourceConverter", CHAR(10), "        ConverterName = ", Conversion!A35, CHAR(10), "        StartActionName = Start ", Conversion!A35, CHAR(10), "        StopActionName = Stop ", Conversion!A35, CHAR(10), "        AutoShutdown = false", CHAR(10), "        GeneratesHeat = true", CHAR(10), "        UseSpecialistBonus = false", CHAR(10), B35, C35, D35, E35, F35, G35, H35, I35, J35, CHAR(10), "    }"))</f>
        <v/>
      </c>
      <c r="B35" s="0" t="str">
        <f aca="false">IF(ISBLANK(Conversion!B35),"",CONCATENATE(CHAR(10),"        INPUT_RESOURCE", CHAR(10), "        {", CHAR(10), "            ResourceName = ElectricCharge", CHAR(10), "            Ratio = ", Conversion!B35, CHAR(10), "        }"))</f>
        <v/>
      </c>
      <c r="C35" s="0" t="str">
        <f aca="false">IF(ISBLANK(Conversion!I35),"",CONCATENATE(CHAR(10),"        INPUT_RESOURCE", CHAR(10), "        {", CHAR(10), "            ResourceName = ", Conversion!H35, CHAR(10), "            Ratio = ", Conversion!K35, CHAR(10), "        }"))</f>
        <v/>
      </c>
      <c r="D35" s="0" t="str">
        <f aca="false">IF(ISBLANK(Conversion!M35),"",CONCATENATE(CHAR(10),"        INPUT_RESOURCE", CHAR(10), "        {", CHAR(10), "            ResourceName = ", Conversion!L35, CHAR(10), "            Ratio = ", Conversion!O35, CHAR(10), "        }"))</f>
        <v/>
      </c>
      <c r="E35" s="0" t="str">
        <f aca="false">IF(ISBLANK(Conversion!Q35),"",CONCATENATE(CHAR(10),"        INPUT_RESOURCE", CHAR(10), "        {", CHAR(10), "            ResourceName = ", Conversion!P35, CHAR(10), "            Ratio = ", Conversion!S35, CHAR(10), "        }"))</f>
        <v/>
      </c>
      <c r="F35" s="0" t="str">
        <f aca="false">IF(ISBLANK(Conversion!C35),"",CONCATENATE(CHAR(10), "        OUTPUT_RESOURCE", CHAR(10), "        {", CHAR(10), "            ResourceName = ElectricCharge", CHAR(10), "            Ratio = ", Conversion!C35, CHAR(10), "            DumpExcess = true", CHAR(10), "        }"))</f>
        <v/>
      </c>
      <c r="G35" s="0" t="str">
        <f aca="false">IF(ISBLANK(Conversion!U35),"",CONCATENATE(CHAR(10), "        OUTPUT_RESOURCE", CHAR(10), "        {", CHAR(10), "            ResourceName = ", Conversion!T35, CHAR(10), "            Ratio = ", Conversion!W35, CHAR(10), "            DumpExcess = false", CHAR(10), "        }"))</f>
        <v/>
      </c>
      <c r="H35" s="0" t="str">
        <f aca="false">IF(ISBLANK(Conversion!Y35),"",CONCATENATE(CHAR(10), "        OUTPUT_RESOURCE", CHAR(10), "        {", CHAR(10), "            ResourceName = ", Conversion!X35, CHAR(10), "            Ratio = ", Conversion!AA35, CHAR(10), "            DumpExcess = false", CHAR(10), "        }"))</f>
        <v/>
      </c>
      <c r="I35" s="0" t="str">
        <f aca="false">IF(ISBLANK(Conversion!AC35),"",CONCATENATE(CHAR(10), "        OUTPUT_RESOURCE", CHAR(10), "        {", CHAR(10), "            ResourceName = ", Conversion!AB35, CHAR(10), "            Ratio = ", Conversion!AE35, CHAR(10), "            DumpExcess = false", CHAR(10), "        }"))</f>
        <v/>
      </c>
      <c r="J35" s="0" t="str">
        <f aca="false">IF(ISBLANK(Conversion!AG35),"",CONCATENATE(CHAR(10), "        OUTPUT_RESOURCE", CHAR(10), "        {", CHAR(10), "            ResourceName = ", Conversion!AF35, CHAR(10), "            Ratio = ", Conversion!AI35, CHAR(10), "            DumpExcess = false", CHAR(10), "        }"))</f>
        <v/>
      </c>
    </row>
    <row r="36" customFormat="false" ht="15.1" hidden="false" customHeight="true" outlineLevel="0" collapsed="false">
      <c r="A36" s="0" t="str">
        <f aca="false">IF(ISBLANK(Conversion!A36),"",CONCATENATE("    MODULE", CHAR(10), "    {", CHAR(10), "        name = ModuleResourceConverter", CHAR(10), "        ConverterName = ", Conversion!A36, CHAR(10), "        StartActionName = Start ", Conversion!A36, CHAR(10), "        StopActionName = Stop ", Conversion!A36, CHAR(10), "        AutoShutdown = false", CHAR(10), "        GeneratesHeat = true", CHAR(10), "        UseSpecialistBonus = false", CHAR(10), B36, C36, D36, E36, F36, G36, H36, I36, J36, CHAR(10), "    }"))</f>
        <v/>
      </c>
      <c r="B36" s="0" t="str">
        <f aca="false">IF(ISBLANK(Conversion!B36),"",CONCATENATE(CHAR(10),"        INPUT_RESOURCE", CHAR(10), "        {", CHAR(10), "            ResourceName = ElectricCharge", CHAR(10), "            Ratio = ", Conversion!B36, CHAR(10), "        }"))</f>
        <v/>
      </c>
      <c r="C36" s="0" t="str">
        <f aca="false">IF(ISBLANK(Conversion!I36),"",CONCATENATE(CHAR(10),"        INPUT_RESOURCE", CHAR(10), "        {", CHAR(10), "            ResourceName = ", Conversion!H36, CHAR(10), "            Ratio = ", Conversion!K36, CHAR(10), "        }"))</f>
        <v/>
      </c>
      <c r="D36" s="0" t="str">
        <f aca="false">IF(ISBLANK(Conversion!M36),"",CONCATENATE(CHAR(10),"        INPUT_RESOURCE", CHAR(10), "        {", CHAR(10), "            ResourceName = ", Conversion!L36, CHAR(10), "            Ratio = ", Conversion!O36, CHAR(10), "        }"))</f>
        <v/>
      </c>
      <c r="E36" s="0" t="str">
        <f aca="false">IF(ISBLANK(Conversion!Q36),"",CONCATENATE(CHAR(10),"        INPUT_RESOURCE", CHAR(10), "        {", CHAR(10), "            ResourceName = ", Conversion!P36, CHAR(10), "            Ratio = ", Conversion!S36, CHAR(10), "        }"))</f>
        <v/>
      </c>
      <c r="F36" s="0" t="str">
        <f aca="false">IF(ISBLANK(Conversion!C36),"",CONCATENATE(CHAR(10), "        OUTPUT_RESOURCE", CHAR(10), "        {", CHAR(10), "            ResourceName = ElectricCharge", CHAR(10), "            Ratio = ", Conversion!C36, CHAR(10), "            DumpExcess = true", CHAR(10), "        }"))</f>
        <v/>
      </c>
      <c r="G36" s="0" t="str">
        <f aca="false">IF(ISBLANK(Conversion!U36),"",CONCATENATE(CHAR(10), "        OUTPUT_RESOURCE", CHAR(10), "        {", CHAR(10), "            ResourceName = ", Conversion!T36, CHAR(10), "            Ratio = ", Conversion!W36, CHAR(10), "            DumpExcess = false", CHAR(10), "        }"))</f>
        <v/>
      </c>
      <c r="H36" s="0" t="str">
        <f aca="false">IF(ISBLANK(Conversion!Y36),"",CONCATENATE(CHAR(10), "        OUTPUT_RESOURCE", CHAR(10), "        {", CHAR(10), "            ResourceName = ", Conversion!X36, CHAR(10), "            Ratio = ", Conversion!AA36, CHAR(10), "            DumpExcess = false", CHAR(10), "        }"))</f>
        <v/>
      </c>
      <c r="I36" s="0" t="str">
        <f aca="false">IF(ISBLANK(Conversion!AC36),"",CONCATENATE(CHAR(10), "        OUTPUT_RESOURCE", CHAR(10), "        {", CHAR(10), "            ResourceName = ", Conversion!AB36, CHAR(10), "            Ratio = ", Conversion!AE36, CHAR(10), "            DumpExcess = false", CHAR(10), "        }"))</f>
        <v/>
      </c>
      <c r="J36" s="0" t="str">
        <f aca="false">IF(ISBLANK(Conversion!AG36),"",CONCATENATE(CHAR(10), "        OUTPUT_RESOURCE", CHAR(10), "        {", CHAR(10), "            ResourceName = ", Conversion!AF36, CHAR(10), "            Ratio = ", Conversion!AI36, CHAR(10), "            DumpExcess = false", CHAR(10), "        }"))</f>
        <v/>
      </c>
    </row>
    <row r="37" customFormat="false" ht="15.1" hidden="false" customHeight="true" outlineLevel="0" collapsed="false">
      <c r="A37" s="0" t="str">
        <f aca="false">IF(ISBLANK(Conversion!A37),"",CONCATENATE("    MODULE", CHAR(10), "    {", CHAR(10), "        name = ModuleResourceConverter", CHAR(10), "        ConverterName = ", Conversion!A37, CHAR(10), "        StartActionName = Start ", Conversion!A37, CHAR(10), "        StopActionName = Stop ", Conversion!A37, CHAR(10), "        AutoShutdown = false", CHAR(10), "        GeneratesHeat = true", CHAR(10), "        UseSpecialistBonus = false", CHAR(10), B37, C37, D37, E37, F37, G37, H37, I37, J37, CHAR(10), "    }"))</f>
        <v/>
      </c>
      <c r="B37" s="0" t="str">
        <f aca="false">IF(ISBLANK(Conversion!B37),"",CONCATENATE(CHAR(10),"        INPUT_RESOURCE", CHAR(10), "        {", CHAR(10), "            ResourceName = ElectricCharge", CHAR(10), "            Ratio = ", Conversion!B37, CHAR(10), "        }"))</f>
        <v/>
      </c>
      <c r="C37" s="0" t="str">
        <f aca="false">IF(ISBLANK(Conversion!I37),"",CONCATENATE(CHAR(10),"        INPUT_RESOURCE", CHAR(10), "        {", CHAR(10), "            ResourceName = ", Conversion!H37, CHAR(10), "            Ratio = ", Conversion!K37, CHAR(10), "        }"))</f>
        <v/>
      </c>
      <c r="D37" s="0" t="str">
        <f aca="false">IF(ISBLANK(Conversion!M37),"",CONCATENATE(CHAR(10),"        INPUT_RESOURCE", CHAR(10), "        {", CHAR(10), "            ResourceName = ", Conversion!L37, CHAR(10), "            Ratio = ", Conversion!O37, CHAR(10), "        }"))</f>
        <v/>
      </c>
      <c r="E37" s="0" t="str">
        <f aca="false">IF(ISBLANK(Conversion!Q37),"",CONCATENATE(CHAR(10),"        INPUT_RESOURCE", CHAR(10), "        {", CHAR(10), "            ResourceName = ", Conversion!P37, CHAR(10), "            Ratio = ", Conversion!S37, CHAR(10), "        }"))</f>
        <v/>
      </c>
      <c r="F37" s="0" t="str">
        <f aca="false">IF(ISBLANK(Conversion!C37),"",CONCATENATE(CHAR(10), "        OUTPUT_RESOURCE", CHAR(10), "        {", CHAR(10), "            ResourceName = ElectricCharge", CHAR(10), "            Ratio = ", Conversion!C37, CHAR(10), "            DumpExcess = true", CHAR(10), "        }"))</f>
        <v/>
      </c>
      <c r="G37" s="0" t="str">
        <f aca="false">IF(ISBLANK(Conversion!U37),"",CONCATENATE(CHAR(10), "        OUTPUT_RESOURCE", CHAR(10), "        {", CHAR(10), "            ResourceName = ", Conversion!T37, CHAR(10), "            Ratio = ", Conversion!W37, CHAR(10), "            DumpExcess = false", CHAR(10), "        }"))</f>
        <v/>
      </c>
      <c r="H37" s="0" t="str">
        <f aca="false">IF(ISBLANK(Conversion!Y37),"",CONCATENATE(CHAR(10), "        OUTPUT_RESOURCE", CHAR(10), "        {", CHAR(10), "            ResourceName = ", Conversion!X37, CHAR(10), "            Ratio = ", Conversion!AA37, CHAR(10), "            DumpExcess = false", CHAR(10), "        }"))</f>
        <v/>
      </c>
      <c r="I37" s="0" t="str">
        <f aca="false">IF(ISBLANK(Conversion!AC37),"",CONCATENATE(CHAR(10), "        OUTPUT_RESOURCE", CHAR(10), "        {", CHAR(10), "            ResourceName = ", Conversion!AB37, CHAR(10), "            Ratio = ", Conversion!AE37, CHAR(10), "            DumpExcess = false", CHAR(10), "        }"))</f>
        <v/>
      </c>
      <c r="J37" s="0" t="str">
        <f aca="false">IF(ISBLANK(Conversion!AG37),"",CONCATENATE(CHAR(10), "        OUTPUT_RESOURCE", CHAR(10), "        {", CHAR(10), "            ResourceName = ", Conversion!AF37, CHAR(10), "            Ratio = ", Conversion!AI37, CHAR(10), "            DumpExcess = false", CHAR(10), "        }"))</f>
        <v/>
      </c>
    </row>
    <row r="38" customFormat="false" ht="15.1" hidden="false" customHeight="true" outlineLevel="0" collapsed="false">
      <c r="A38" s="0" t="str">
        <f aca="false">IF(ISBLANK(Conversion!A38),"",CONCATENATE("    MODULE", CHAR(10), "    {", CHAR(10), "        name = ModuleResourceConverter", CHAR(10), "        ConverterName = ", Conversion!A38, CHAR(10), "        StartActionName = Start ", Conversion!A38, CHAR(10), "        StopActionName = Stop ", Conversion!A38, CHAR(10), "        AutoShutdown = false", CHAR(10), "        GeneratesHeat = true", CHAR(10), "        UseSpecialistBonus = false", CHAR(10), B38, C38, D38, E38, F38, G38, H38, I38, J38, CHAR(10), "    }"))</f>
        <v/>
      </c>
      <c r="B38" s="0" t="str">
        <f aca="false">IF(ISBLANK(Conversion!B38),"",CONCATENATE(CHAR(10),"        INPUT_RESOURCE", CHAR(10), "        {", CHAR(10), "            ResourceName = ElectricCharge", CHAR(10), "            Ratio = ", Conversion!B38, CHAR(10), "        }"))</f>
        <v/>
      </c>
      <c r="C38" s="0" t="str">
        <f aca="false">IF(ISBLANK(Conversion!I38),"",CONCATENATE(CHAR(10),"        INPUT_RESOURCE", CHAR(10), "        {", CHAR(10), "            ResourceName = ", Conversion!H38, CHAR(10), "            Ratio = ", Conversion!K38, CHAR(10), "        }"))</f>
        <v/>
      </c>
      <c r="D38" s="0" t="str">
        <f aca="false">IF(ISBLANK(Conversion!M38),"",CONCATENATE(CHAR(10),"        INPUT_RESOURCE", CHAR(10), "        {", CHAR(10), "            ResourceName = ", Conversion!L38, CHAR(10), "            Ratio = ", Conversion!O38, CHAR(10), "        }"))</f>
        <v/>
      </c>
      <c r="E38" s="0" t="str">
        <f aca="false">IF(ISBLANK(Conversion!Q38),"",CONCATENATE(CHAR(10),"        INPUT_RESOURCE", CHAR(10), "        {", CHAR(10), "            ResourceName = ", Conversion!P38, CHAR(10), "            Ratio = ", Conversion!S38, CHAR(10), "        }"))</f>
        <v/>
      </c>
      <c r="F38" s="0" t="str">
        <f aca="false">IF(ISBLANK(Conversion!C38),"",CONCATENATE(CHAR(10), "        OUTPUT_RESOURCE", CHAR(10), "        {", CHAR(10), "            ResourceName = ElectricCharge", CHAR(10), "            Ratio = ", Conversion!C38, CHAR(10), "            DumpExcess = true", CHAR(10), "        }"))</f>
        <v/>
      </c>
      <c r="G38" s="0" t="str">
        <f aca="false">IF(ISBLANK(Conversion!U38),"",CONCATENATE(CHAR(10), "        OUTPUT_RESOURCE", CHAR(10), "        {", CHAR(10), "            ResourceName = ", Conversion!T38, CHAR(10), "            Ratio = ", Conversion!W38, CHAR(10), "            DumpExcess = false", CHAR(10), "        }"))</f>
        <v/>
      </c>
      <c r="H38" s="0" t="str">
        <f aca="false">IF(ISBLANK(Conversion!Y38),"",CONCATENATE(CHAR(10), "        OUTPUT_RESOURCE", CHAR(10), "        {", CHAR(10), "            ResourceName = ", Conversion!X38, CHAR(10), "            Ratio = ", Conversion!AA38, CHAR(10), "            DumpExcess = false", CHAR(10), "        }"))</f>
        <v/>
      </c>
      <c r="I38" s="0" t="str">
        <f aca="false">IF(ISBLANK(Conversion!AC38),"",CONCATENATE(CHAR(10), "        OUTPUT_RESOURCE", CHAR(10), "        {", CHAR(10), "            ResourceName = ", Conversion!AB38, CHAR(10), "            Ratio = ", Conversion!AE38, CHAR(10), "            DumpExcess = false", CHAR(10), "        }"))</f>
        <v/>
      </c>
      <c r="J38" s="0" t="str">
        <f aca="false">IF(ISBLANK(Conversion!AG38),"",CONCATENATE(CHAR(10), "        OUTPUT_RESOURCE", CHAR(10), "        {", CHAR(10), "            ResourceName = ", Conversion!AF38, CHAR(10), "            Ratio = ", Conversion!AI38, CHAR(10), "            DumpExcess = false", CHAR(10), "        }"))</f>
        <v/>
      </c>
    </row>
    <row r="39" customFormat="false" ht="15.1" hidden="false" customHeight="true" outlineLevel="0" collapsed="false">
      <c r="A39" s="0" t="str">
        <f aca="false">IF(ISBLANK(Conversion!A39),"",CONCATENATE("    MODULE", CHAR(10), "    {", CHAR(10), "        name = ModuleResourceConverter", CHAR(10), "        ConverterName = ", Conversion!A39, CHAR(10), "        StartActionName = Start ", Conversion!A39, CHAR(10), "        StopActionName = Stop ", Conversion!A39, CHAR(10), "        AutoShutdown = false", CHAR(10), "        GeneratesHeat = true", CHAR(10), "        UseSpecialistBonus = false", CHAR(10), B39, C39, D39, E39, F39, G39, H39, I39, J39, CHAR(10), "    }"))</f>
        <v/>
      </c>
      <c r="B39" s="0" t="str">
        <f aca="false">IF(ISBLANK(Conversion!B39),"",CONCATENATE(CHAR(10),"        INPUT_RESOURCE", CHAR(10), "        {", CHAR(10), "            ResourceName = ElectricCharge", CHAR(10), "            Ratio = ", Conversion!B39, CHAR(10), "        }"))</f>
        <v/>
      </c>
      <c r="C39" s="0" t="str">
        <f aca="false">IF(ISBLANK(Conversion!I39),"",CONCATENATE(CHAR(10),"        INPUT_RESOURCE", CHAR(10), "        {", CHAR(10), "            ResourceName = ", Conversion!H39, CHAR(10), "            Ratio = ", Conversion!K39, CHAR(10), "        }"))</f>
        <v/>
      </c>
      <c r="D39" s="0" t="str">
        <f aca="false">IF(ISBLANK(Conversion!M39),"",CONCATENATE(CHAR(10),"        INPUT_RESOURCE", CHAR(10), "        {", CHAR(10), "            ResourceName = ", Conversion!L39, CHAR(10), "            Ratio = ", Conversion!O39, CHAR(10), "        }"))</f>
        <v/>
      </c>
      <c r="E39" s="0" t="str">
        <f aca="false">IF(ISBLANK(Conversion!Q39),"",CONCATENATE(CHAR(10),"        INPUT_RESOURCE", CHAR(10), "        {", CHAR(10), "            ResourceName = ", Conversion!P39, CHAR(10), "            Ratio = ", Conversion!S39, CHAR(10), "        }"))</f>
        <v/>
      </c>
      <c r="F39" s="0" t="str">
        <f aca="false">IF(ISBLANK(Conversion!C39),"",CONCATENATE(CHAR(10), "        OUTPUT_RESOURCE", CHAR(10), "        {", CHAR(10), "            ResourceName = ElectricCharge", CHAR(10), "            Ratio = ", Conversion!C39, CHAR(10), "            DumpExcess = true", CHAR(10), "        }"))</f>
        <v/>
      </c>
      <c r="G39" s="0" t="str">
        <f aca="false">IF(ISBLANK(Conversion!U39),"",CONCATENATE(CHAR(10), "        OUTPUT_RESOURCE", CHAR(10), "        {", CHAR(10), "            ResourceName = ", Conversion!T39, CHAR(10), "            Ratio = ", Conversion!W39, CHAR(10), "            DumpExcess = false", CHAR(10), "        }"))</f>
        <v/>
      </c>
      <c r="H39" s="0" t="str">
        <f aca="false">IF(ISBLANK(Conversion!Y39),"",CONCATENATE(CHAR(10), "        OUTPUT_RESOURCE", CHAR(10), "        {", CHAR(10), "            ResourceName = ", Conversion!X39, CHAR(10), "            Ratio = ", Conversion!AA39, CHAR(10), "            DumpExcess = false", CHAR(10), "        }"))</f>
        <v/>
      </c>
      <c r="I39" s="0" t="str">
        <f aca="false">IF(ISBLANK(Conversion!AC39),"",CONCATENATE(CHAR(10), "        OUTPUT_RESOURCE", CHAR(10), "        {", CHAR(10), "            ResourceName = ", Conversion!AB39, CHAR(10), "            Ratio = ", Conversion!AE39, CHAR(10), "            DumpExcess = false", CHAR(10), "        }"))</f>
        <v/>
      </c>
      <c r="J39" s="0" t="str">
        <f aca="false">IF(ISBLANK(Conversion!AG39),"",CONCATENATE(CHAR(10), "        OUTPUT_RESOURCE", CHAR(10), "        {", CHAR(10), "            ResourceName = ", Conversion!AF39, CHAR(10), "            Ratio = ", Conversion!AI39, CHAR(10), "            DumpExcess = false", CHAR(10), "        }"))</f>
        <v/>
      </c>
    </row>
    <row r="40" customFormat="false" ht="15.1" hidden="false" customHeight="true" outlineLevel="0" collapsed="false">
      <c r="A40" s="0" t="str">
        <f aca="false">IF(ISBLANK(Conversion!A40),"",CONCATENATE("    MODULE", CHAR(10), "    {", CHAR(10), "        name = ModuleResourceConverter", CHAR(10), "        ConverterName = ", Conversion!A40, CHAR(10), "        StartActionName = Start ", Conversion!A40, CHAR(10), "        StopActionName = Stop ", Conversion!A40, CHAR(10), "        AutoShutdown = false", CHAR(10), "        GeneratesHeat = true", CHAR(10), "        UseSpecialistBonus = false", CHAR(10), B40, C40, D40, E40, F40, G40, H40, I40, J40, CHAR(10), "    }"))</f>
        <v/>
      </c>
      <c r="B40" s="0" t="str">
        <f aca="false">IF(ISBLANK(Conversion!B40),"",CONCATENATE(CHAR(10),"        INPUT_RESOURCE", CHAR(10), "        {", CHAR(10), "            ResourceName = ElectricCharge", CHAR(10), "            Ratio = ", Conversion!B40, CHAR(10), "        }"))</f>
        <v/>
      </c>
      <c r="C40" s="0" t="str">
        <f aca="false">IF(ISBLANK(Conversion!I40),"",CONCATENATE(CHAR(10),"        INPUT_RESOURCE", CHAR(10), "        {", CHAR(10), "            ResourceName = ", Conversion!H40, CHAR(10), "            Ratio = ", Conversion!K40, CHAR(10), "        }"))</f>
        <v/>
      </c>
      <c r="D40" s="0" t="str">
        <f aca="false">IF(ISBLANK(Conversion!M40),"",CONCATENATE(CHAR(10),"        INPUT_RESOURCE", CHAR(10), "        {", CHAR(10), "            ResourceName = ", Conversion!L40, CHAR(10), "            Ratio = ", Conversion!O40, CHAR(10), "        }"))</f>
        <v/>
      </c>
      <c r="E40" s="0" t="str">
        <f aca="false">IF(ISBLANK(Conversion!Q40),"",CONCATENATE(CHAR(10),"        INPUT_RESOURCE", CHAR(10), "        {", CHAR(10), "            ResourceName = ", Conversion!P40, CHAR(10), "            Ratio = ", Conversion!S40, CHAR(10), "        }"))</f>
        <v/>
      </c>
      <c r="F40" s="0" t="str">
        <f aca="false">IF(ISBLANK(Conversion!C40),"",CONCATENATE(CHAR(10), "        OUTPUT_RESOURCE", CHAR(10), "        {", CHAR(10), "            ResourceName = ElectricCharge", CHAR(10), "            Ratio = ", Conversion!C40, CHAR(10), "            DumpExcess = true", CHAR(10), "        }"))</f>
        <v/>
      </c>
      <c r="G40" s="0" t="str">
        <f aca="false">IF(ISBLANK(Conversion!U40),"",CONCATENATE(CHAR(10), "        OUTPUT_RESOURCE", CHAR(10), "        {", CHAR(10), "            ResourceName = ", Conversion!T40, CHAR(10), "            Ratio = ", Conversion!W40, CHAR(10), "            DumpExcess = false", CHAR(10), "        }"))</f>
        <v/>
      </c>
      <c r="H40" s="0" t="str">
        <f aca="false">IF(ISBLANK(Conversion!Y40),"",CONCATENATE(CHAR(10), "        OUTPUT_RESOURCE", CHAR(10), "        {", CHAR(10), "            ResourceName = ", Conversion!X40, CHAR(10), "            Ratio = ", Conversion!AA40, CHAR(10), "            DumpExcess = false", CHAR(10), "        }"))</f>
        <v/>
      </c>
      <c r="I40" s="0" t="str">
        <f aca="false">IF(ISBLANK(Conversion!AC40),"",CONCATENATE(CHAR(10), "        OUTPUT_RESOURCE", CHAR(10), "        {", CHAR(10), "            ResourceName = ", Conversion!AB40, CHAR(10), "            Ratio = ", Conversion!AE40, CHAR(10), "            DumpExcess = false", CHAR(10), "        }"))</f>
        <v/>
      </c>
      <c r="J40" s="0" t="str">
        <f aca="false">IF(ISBLANK(Conversion!AG40),"",CONCATENATE(CHAR(10), "        OUTPUT_RESOURCE", CHAR(10), "        {", CHAR(10), "            ResourceName = ", Conversion!AF40, CHAR(10), "            Ratio = ", Conversion!AI40, CHAR(10), "            DumpExcess = false", CHAR(10), "        }"))</f>
        <v/>
      </c>
    </row>
    <row r="41" customFormat="false" ht="15.1" hidden="false" customHeight="true" outlineLevel="0" collapsed="false">
      <c r="A41" s="0" t="str">
        <f aca="false">IF(ISBLANK(Conversion!A41),"",CONCATENATE("    MODULE", CHAR(10), "    {", CHAR(10), "        name = ModuleResourceConverter", CHAR(10), "        ConverterName = ", Conversion!A41, CHAR(10), "        StartActionName = Start ", Conversion!A41, CHAR(10), "        StopActionName = Stop ", Conversion!A41, CHAR(10), "        AutoShutdown = false", CHAR(10), "        GeneratesHeat = true", CHAR(10), "        UseSpecialistBonus = false", CHAR(10), B41, C41, D41, E41, F41, G41, H41, I41, J41, CHAR(10), "    }"))</f>
        <v/>
      </c>
      <c r="B41" s="0" t="str">
        <f aca="false">IF(ISBLANK(Conversion!B41),"",CONCATENATE(CHAR(10),"        INPUT_RESOURCE", CHAR(10), "        {", CHAR(10), "            ResourceName = ElectricCharge", CHAR(10), "            Ratio = ", Conversion!B41, CHAR(10), "        }"))</f>
        <v/>
      </c>
      <c r="C41" s="0" t="str">
        <f aca="false">IF(ISBLANK(Conversion!I41),"",CONCATENATE(CHAR(10),"        INPUT_RESOURCE", CHAR(10), "        {", CHAR(10), "            ResourceName = ", Conversion!H41, CHAR(10), "            Ratio = ", Conversion!K41, CHAR(10), "        }"))</f>
        <v/>
      </c>
      <c r="D41" s="0" t="str">
        <f aca="false">IF(ISBLANK(Conversion!M41),"",CONCATENATE(CHAR(10),"        INPUT_RESOURCE", CHAR(10), "        {", CHAR(10), "            ResourceName = ", Conversion!L41, CHAR(10), "            Ratio = ", Conversion!O41, CHAR(10), "        }"))</f>
        <v/>
      </c>
      <c r="E41" s="0" t="str">
        <f aca="false">IF(ISBLANK(Conversion!Q41),"",CONCATENATE(CHAR(10),"        INPUT_RESOURCE", CHAR(10), "        {", CHAR(10), "            ResourceName = ", Conversion!P41, CHAR(10), "            Ratio = ", Conversion!S41, CHAR(10), "        }"))</f>
        <v/>
      </c>
      <c r="F41" s="0" t="str">
        <f aca="false">IF(ISBLANK(Conversion!C41),"",CONCATENATE(CHAR(10), "        OUTPUT_RESOURCE", CHAR(10), "        {", CHAR(10), "            ResourceName = ElectricCharge", CHAR(10), "            Ratio = ", Conversion!C41, CHAR(10), "            DumpExcess = true", CHAR(10), "        }"))</f>
        <v/>
      </c>
      <c r="G41" s="0" t="str">
        <f aca="false">IF(ISBLANK(Conversion!U41),"",CONCATENATE(CHAR(10), "        OUTPUT_RESOURCE", CHAR(10), "        {", CHAR(10), "            ResourceName = ", Conversion!T41, CHAR(10), "            Ratio = ", Conversion!W41, CHAR(10), "            DumpExcess = false", CHAR(10), "        }"))</f>
        <v/>
      </c>
      <c r="H41" s="0" t="str">
        <f aca="false">IF(ISBLANK(Conversion!Y41),"",CONCATENATE(CHAR(10), "        OUTPUT_RESOURCE", CHAR(10), "        {", CHAR(10), "            ResourceName = ", Conversion!X41, CHAR(10), "            Ratio = ", Conversion!AA41, CHAR(10), "            DumpExcess = false", CHAR(10), "        }"))</f>
        <v/>
      </c>
      <c r="I41" s="0" t="str">
        <f aca="false">IF(ISBLANK(Conversion!AC41),"",CONCATENATE(CHAR(10), "        OUTPUT_RESOURCE", CHAR(10), "        {", CHAR(10), "            ResourceName = ", Conversion!AB41, CHAR(10), "            Ratio = ", Conversion!AE41, CHAR(10), "            DumpExcess = false", CHAR(10), "        }"))</f>
        <v/>
      </c>
      <c r="J41" s="0" t="str">
        <f aca="false">IF(ISBLANK(Conversion!AG41),"",CONCATENATE(CHAR(10), "        OUTPUT_RESOURCE", CHAR(10), "        {", CHAR(10), "            ResourceName = ", Conversion!AF41, CHAR(10), "            Ratio = ", Conversion!AI41, CHAR(10), "            DumpExcess = false", CHAR(10), "        }"))</f>
        <v/>
      </c>
    </row>
    <row r="42" customFormat="false" ht="15.1" hidden="false" customHeight="true" outlineLevel="0" collapsed="false">
      <c r="A42" s="0" t="str">
        <f aca="false">IF(ISBLANK(Conversion!A42),"",CONCATENATE("    MODULE", CHAR(10), "    {", CHAR(10), "        name = ModuleResourceConverter", CHAR(10), "        ConverterName = ", Conversion!A42, CHAR(10), "        StartActionName = Start ", Conversion!A42, CHAR(10), "        StopActionName = Stop ", Conversion!A42, CHAR(10), "        AutoShutdown = false", CHAR(10), "        GeneratesHeat = true", CHAR(10), "        UseSpecialistBonus = false", CHAR(10), B42, C42, D42, E42, F42, G42, H42, I42, J42, CHAR(10), "    }"))</f>
        <v/>
      </c>
      <c r="B42" s="0" t="str">
        <f aca="false">IF(ISBLANK(Conversion!B42),"",CONCATENATE(CHAR(10),"        INPUT_RESOURCE", CHAR(10), "        {", CHAR(10), "            ResourceName = ElectricCharge", CHAR(10), "            Ratio = ", Conversion!B42, CHAR(10), "        }"))</f>
        <v/>
      </c>
      <c r="C42" s="0" t="str">
        <f aca="false">IF(ISBLANK(Conversion!I42),"",CONCATENATE(CHAR(10),"        INPUT_RESOURCE", CHAR(10), "        {", CHAR(10), "            ResourceName = ", Conversion!H42, CHAR(10), "            Ratio = ", Conversion!K42, CHAR(10), "        }"))</f>
        <v/>
      </c>
      <c r="D42" s="0" t="str">
        <f aca="false">IF(ISBLANK(Conversion!M42),"",CONCATENATE(CHAR(10),"        INPUT_RESOURCE", CHAR(10), "        {", CHAR(10), "            ResourceName = ", Conversion!L42, CHAR(10), "            Ratio = ", Conversion!O42, CHAR(10), "        }"))</f>
        <v/>
      </c>
      <c r="E42" s="0" t="str">
        <f aca="false">IF(ISBLANK(Conversion!Q42),"",CONCATENATE(CHAR(10),"        INPUT_RESOURCE", CHAR(10), "        {", CHAR(10), "            ResourceName = ", Conversion!P42, CHAR(10), "            Ratio = ", Conversion!S42, CHAR(10), "        }"))</f>
        <v/>
      </c>
      <c r="F42" s="0" t="str">
        <f aca="false">IF(ISBLANK(Conversion!C42),"",CONCATENATE(CHAR(10), "        OUTPUT_RESOURCE", CHAR(10), "        {", CHAR(10), "            ResourceName = ElectricCharge", CHAR(10), "            Ratio = ", Conversion!C42, CHAR(10), "            DumpExcess = true", CHAR(10), "        }"))</f>
        <v/>
      </c>
      <c r="G42" s="0" t="str">
        <f aca="false">IF(ISBLANK(Conversion!U42),"",CONCATENATE(CHAR(10), "        OUTPUT_RESOURCE", CHAR(10), "        {", CHAR(10), "            ResourceName = ", Conversion!T42, CHAR(10), "            Ratio = ", Conversion!W42, CHAR(10), "            DumpExcess = false", CHAR(10), "        }"))</f>
        <v/>
      </c>
      <c r="H42" s="0" t="str">
        <f aca="false">IF(ISBLANK(Conversion!Y42),"",CONCATENATE(CHAR(10), "        OUTPUT_RESOURCE", CHAR(10), "        {", CHAR(10), "            ResourceName = ", Conversion!X42, CHAR(10), "            Ratio = ", Conversion!AA42, CHAR(10), "            DumpExcess = false", CHAR(10), "        }"))</f>
        <v/>
      </c>
      <c r="I42" s="0" t="str">
        <f aca="false">IF(ISBLANK(Conversion!AC42),"",CONCATENATE(CHAR(10), "        OUTPUT_RESOURCE", CHAR(10), "        {", CHAR(10), "            ResourceName = ", Conversion!AB42, CHAR(10), "            Ratio = ", Conversion!AE42, CHAR(10), "            DumpExcess = false", CHAR(10), "        }"))</f>
        <v/>
      </c>
      <c r="J42" s="0" t="str">
        <f aca="false">IF(ISBLANK(Conversion!AG42),"",CONCATENATE(CHAR(10), "        OUTPUT_RESOURCE", CHAR(10), "        {", CHAR(10), "            ResourceName = ", Conversion!AF42, CHAR(10), "            Ratio = ", Conversion!AI42, CHAR(10), "            DumpExcess = false", CHAR(10), "        }"))</f>
        <v/>
      </c>
    </row>
    <row r="43" customFormat="false" ht="15.1" hidden="false" customHeight="true" outlineLevel="0" collapsed="false">
      <c r="A43" s="0" t="str">
        <f aca="false">IF(ISBLANK(Conversion!A43),"",CONCATENATE("    MODULE", CHAR(10), "    {", CHAR(10), "        name = ModuleResourceConverter", CHAR(10), "        ConverterName = ", Conversion!A43, CHAR(10), "        StartActionName = Start ", Conversion!A43, CHAR(10), "        StopActionName = Stop ", Conversion!A43, CHAR(10), "        AutoShutdown = false", CHAR(10), "        GeneratesHeat = true", CHAR(10), "        UseSpecialistBonus = false", CHAR(10), B43, C43, D43, E43, F43, G43, H43, I43, J43, CHAR(10), "    }"))</f>
        <v/>
      </c>
      <c r="B43" s="0" t="str">
        <f aca="false">IF(ISBLANK(Conversion!B43),"",CONCATENATE(CHAR(10),"        INPUT_RESOURCE", CHAR(10), "        {", CHAR(10), "            ResourceName = ElectricCharge", CHAR(10), "            Ratio = ", Conversion!B43, CHAR(10), "        }"))</f>
        <v/>
      </c>
      <c r="C43" s="0" t="str">
        <f aca="false">IF(ISBLANK(Conversion!I43),"",CONCATENATE(CHAR(10),"        INPUT_RESOURCE", CHAR(10), "        {", CHAR(10), "            ResourceName = ", Conversion!H43, CHAR(10), "            Ratio = ", Conversion!K43, CHAR(10), "        }"))</f>
        <v/>
      </c>
      <c r="D43" s="0" t="str">
        <f aca="false">IF(ISBLANK(Conversion!M43),"",CONCATENATE(CHAR(10),"        INPUT_RESOURCE", CHAR(10), "        {", CHAR(10), "            ResourceName = ", Conversion!L43, CHAR(10), "            Ratio = ", Conversion!O43, CHAR(10), "        }"))</f>
        <v/>
      </c>
      <c r="E43" s="0" t="str">
        <f aca="false">IF(ISBLANK(Conversion!Q43),"",CONCATENATE(CHAR(10),"        INPUT_RESOURCE", CHAR(10), "        {", CHAR(10), "            ResourceName = ", Conversion!P43, CHAR(10), "            Ratio = ", Conversion!S43, CHAR(10), "        }"))</f>
        <v/>
      </c>
      <c r="F43" s="0" t="str">
        <f aca="false">IF(ISBLANK(Conversion!C43),"",CONCATENATE(CHAR(10), "        OUTPUT_RESOURCE", CHAR(10), "        {", CHAR(10), "            ResourceName = ElectricCharge", CHAR(10), "            Ratio = ", Conversion!C43, CHAR(10), "            DumpExcess = true", CHAR(10), "        }"))</f>
        <v/>
      </c>
      <c r="G43" s="0" t="str">
        <f aca="false">IF(ISBLANK(Conversion!U43),"",CONCATENATE(CHAR(10), "        OUTPUT_RESOURCE", CHAR(10), "        {", CHAR(10), "            ResourceName = ", Conversion!T43, CHAR(10), "            Ratio = ", Conversion!W43, CHAR(10), "            DumpExcess = false", CHAR(10), "        }"))</f>
        <v/>
      </c>
      <c r="H43" s="0" t="str">
        <f aca="false">IF(ISBLANK(Conversion!Y43),"",CONCATENATE(CHAR(10), "        OUTPUT_RESOURCE", CHAR(10), "        {", CHAR(10), "            ResourceName = ", Conversion!X43, CHAR(10), "            Ratio = ", Conversion!AA43, CHAR(10), "            DumpExcess = false", CHAR(10), "        }"))</f>
        <v/>
      </c>
      <c r="I43" s="0" t="str">
        <f aca="false">IF(ISBLANK(Conversion!AC43),"",CONCATENATE(CHAR(10), "        OUTPUT_RESOURCE", CHAR(10), "        {", CHAR(10), "            ResourceName = ", Conversion!AB43, CHAR(10), "            Ratio = ", Conversion!AE43, CHAR(10), "            DumpExcess = false", CHAR(10), "        }"))</f>
        <v/>
      </c>
      <c r="J43" s="0" t="str">
        <f aca="false">IF(ISBLANK(Conversion!AG43),"",CONCATENATE(CHAR(10), "        OUTPUT_RESOURCE", CHAR(10), "        {", CHAR(10), "            ResourceName = ", Conversion!AF43, CHAR(10), "            Ratio = ", Conversion!AI43, CHAR(10), "            DumpExcess = false", CHAR(10), "        }"))</f>
        <v/>
      </c>
    </row>
    <row r="44" customFormat="false" ht="15.1" hidden="false" customHeight="true" outlineLevel="0" collapsed="false">
      <c r="A44" s="0" t="str">
        <f aca="false">IF(ISBLANK(Conversion!A44),"",CONCATENATE("    MODULE", CHAR(10), "    {", CHAR(10), "        name = ModuleResourceConverter", CHAR(10), "        ConverterName = ", Conversion!A44, CHAR(10), "        StartActionName = Start ", Conversion!A44, CHAR(10), "        StopActionName = Stop ", Conversion!A44, CHAR(10), "        AutoShutdown = false", CHAR(10), "        GeneratesHeat = true", CHAR(10), "        UseSpecialistBonus = false", CHAR(10), B44, C44, D44, E44, F44, G44, H44, I44, J44, CHAR(10), "    }"))</f>
        <v/>
      </c>
      <c r="B44" s="0" t="str">
        <f aca="false">IF(ISBLANK(Conversion!B44),"",CONCATENATE(CHAR(10),"        INPUT_RESOURCE", CHAR(10), "        {", CHAR(10), "            ResourceName = ElectricCharge", CHAR(10), "            Ratio = ", Conversion!B44, CHAR(10), "        }"))</f>
        <v/>
      </c>
      <c r="C44" s="0" t="str">
        <f aca="false">IF(ISBLANK(Conversion!I44),"",CONCATENATE(CHAR(10),"        INPUT_RESOURCE", CHAR(10), "        {", CHAR(10), "            ResourceName = ", Conversion!H44, CHAR(10), "            Ratio = ", Conversion!K44, CHAR(10), "        }"))</f>
        <v/>
      </c>
      <c r="D44" s="0" t="str">
        <f aca="false">IF(ISBLANK(Conversion!M44),"",CONCATENATE(CHAR(10),"        INPUT_RESOURCE", CHAR(10), "        {", CHAR(10), "            ResourceName = ", Conversion!L44, CHAR(10), "            Ratio = ", Conversion!O44, CHAR(10), "        }"))</f>
        <v/>
      </c>
      <c r="E44" s="0" t="str">
        <f aca="false">IF(ISBLANK(Conversion!Q44),"",CONCATENATE(CHAR(10),"        INPUT_RESOURCE", CHAR(10), "        {", CHAR(10), "            ResourceName = ", Conversion!P44, CHAR(10), "            Ratio = ", Conversion!S44, CHAR(10), "        }"))</f>
        <v/>
      </c>
      <c r="F44" s="0" t="str">
        <f aca="false">IF(ISBLANK(Conversion!C44),"",CONCATENATE(CHAR(10), "        OUTPUT_RESOURCE", CHAR(10), "        {", CHAR(10), "            ResourceName = ElectricCharge", CHAR(10), "            Ratio = ", Conversion!C44, CHAR(10), "            DumpExcess = true", CHAR(10), "        }"))</f>
        <v/>
      </c>
      <c r="G44" s="0" t="str">
        <f aca="false">IF(ISBLANK(Conversion!U44),"",CONCATENATE(CHAR(10), "        OUTPUT_RESOURCE", CHAR(10), "        {", CHAR(10), "            ResourceName = ", Conversion!T44, CHAR(10), "            Ratio = ", Conversion!W44, CHAR(10), "            DumpExcess = false", CHAR(10), "        }"))</f>
        <v/>
      </c>
      <c r="H44" s="0" t="str">
        <f aca="false">IF(ISBLANK(Conversion!Y44),"",CONCATENATE(CHAR(10), "        OUTPUT_RESOURCE", CHAR(10), "        {", CHAR(10), "            ResourceName = ", Conversion!X44, CHAR(10), "            Ratio = ", Conversion!AA44, CHAR(10), "            DumpExcess = false", CHAR(10), "        }"))</f>
        <v/>
      </c>
      <c r="I44" s="0" t="str">
        <f aca="false">IF(ISBLANK(Conversion!AC44),"",CONCATENATE(CHAR(10), "        OUTPUT_RESOURCE", CHAR(10), "        {", CHAR(10), "            ResourceName = ", Conversion!AB44, CHAR(10), "            Ratio = ", Conversion!AE44, CHAR(10), "            DumpExcess = false", CHAR(10), "        }"))</f>
        <v/>
      </c>
      <c r="J44" s="0" t="str">
        <f aca="false">IF(ISBLANK(Conversion!AG44),"",CONCATENATE(CHAR(10), "        OUTPUT_RESOURCE", CHAR(10), "        {", CHAR(10), "            ResourceName = ", Conversion!AF44, CHAR(10), "            Ratio = ", Conversion!AI44, CHAR(10), "            DumpExcess = false", CHAR(10), "        }"))</f>
        <v/>
      </c>
    </row>
    <row r="45" customFormat="false" ht="15.1" hidden="false" customHeight="true" outlineLevel="0" collapsed="false">
      <c r="A45" s="0" t="str">
        <f aca="false">IF(ISBLANK(Conversion!A45),"",CONCATENATE("    MODULE", CHAR(10), "    {", CHAR(10), "        name = ModuleResourceConverter", CHAR(10), "        ConverterName = ", Conversion!A45, CHAR(10), "        StartActionName = Start ", Conversion!A45, CHAR(10), "        StopActionName = Stop ", Conversion!A45, CHAR(10), "        AutoShutdown = false", CHAR(10), "        GeneratesHeat = true", CHAR(10), "        UseSpecialistBonus = false", CHAR(10), B45, C45, D45, E45, F45, G45, H45, I45, J45, CHAR(10), "    }"))</f>
        <v/>
      </c>
      <c r="B45" s="0" t="str">
        <f aca="false">IF(ISBLANK(Conversion!B45),"",CONCATENATE(CHAR(10),"        INPUT_RESOURCE", CHAR(10), "        {", CHAR(10), "            ResourceName = ElectricCharge", CHAR(10), "            Ratio = ", Conversion!B45, CHAR(10), "        }"))</f>
        <v/>
      </c>
      <c r="C45" s="0" t="str">
        <f aca="false">IF(ISBLANK(Conversion!I45),"",CONCATENATE(CHAR(10),"        INPUT_RESOURCE", CHAR(10), "        {", CHAR(10), "            ResourceName = ", Conversion!H45, CHAR(10), "            Ratio = ", Conversion!K45, CHAR(10), "        }"))</f>
        <v/>
      </c>
      <c r="D45" s="0" t="str">
        <f aca="false">IF(ISBLANK(Conversion!M45),"",CONCATENATE(CHAR(10),"        INPUT_RESOURCE", CHAR(10), "        {", CHAR(10), "            ResourceName = ", Conversion!L45, CHAR(10), "            Ratio = ", Conversion!O45, CHAR(10), "        }"))</f>
        <v/>
      </c>
      <c r="E45" s="0" t="str">
        <f aca="false">IF(ISBLANK(Conversion!Q45),"",CONCATENATE(CHAR(10),"        INPUT_RESOURCE", CHAR(10), "        {", CHAR(10), "            ResourceName = ", Conversion!P45, CHAR(10), "            Ratio = ", Conversion!S45, CHAR(10), "        }"))</f>
        <v/>
      </c>
      <c r="F45" s="0" t="str">
        <f aca="false">IF(ISBLANK(Conversion!C45),"",CONCATENATE(CHAR(10), "        OUTPUT_RESOURCE", CHAR(10), "        {", CHAR(10), "            ResourceName = ElectricCharge", CHAR(10), "            Ratio = ", Conversion!C45, CHAR(10), "            DumpExcess = true", CHAR(10), "        }"))</f>
        <v/>
      </c>
      <c r="G45" s="0" t="str">
        <f aca="false">IF(ISBLANK(Conversion!U45),"",CONCATENATE(CHAR(10), "        OUTPUT_RESOURCE", CHAR(10), "        {", CHAR(10), "            ResourceName = ", Conversion!T45, CHAR(10), "            Ratio = ", Conversion!W45, CHAR(10), "            DumpExcess = false", CHAR(10), "        }"))</f>
        <v/>
      </c>
      <c r="H45" s="0" t="str">
        <f aca="false">IF(ISBLANK(Conversion!Y45),"",CONCATENATE(CHAR(10), "        OUTPUT_RESOURCE", CHAR(10), "        {", CHAR(10), "            ResourceName = ", Conversion!X45, CHAR(10), "            Ratio = ", Conversion!AA45, CHAR(10), "            DumpExcess = false", CHAR(10), "        }"))</f>
        <v/>
      </c>
      <c r="I45" s="0" t="str">
        <f aca="false">IF(ISBLANK(Conversion!AC45),"",CONCATENATE(CHAR(10), "        OUTPUT_RESOURCE", CHAR(10), "        {", CHAR(10), "            ResourceName = ", Conversion!AB45, CHAR(10), "            Ratio = ", Conversion!AE45, CHAR(10), "            DumpExcess = false", CHAR(10), "        }"))</f>
        <v/>
      </c>
      <c r="J45" s="0" t="str">
        <f aca="false">IF(ISBLANK(Conversion!AG45),"",CONCATENATE(CHAR(10), "        OUTPUT_RESOURCE", CHAR(10), "        {", CHAR(10), "            ResourceName = ", Conversion!AF45, CHAR(10), "            Ratio = ", Conversion!AI45, CHAR(10), "            DumpExcess = false", CHAR(10), "        }"))</f>
        <v/>
      </c>
    </row>
    <row r="46" customFormat="false" ht="15.1" hidden="false" customHeight="true" outlineLevel="0" collapsed="false">
      <c r="A46" s="0" t="str">
        <f aca="false">IF(ISBLANK(Conversion!A46),"",CONCATENATE("    MODULE", CHAR(10), "    {", CHAR(10), "        name = ModuleResourceConverter", CHAR(10), "        ConverterName = ", Conversion!A46, CHAR(10), "        StartActionName = Start ", Conversion!A46, CHAR(10), "        StopActionName = Stop ", Conversion!A46, CHAR(10), "        AutoShutdown = false", CHAR(10), "        GeneratesHeat = true", CHAR(10), "        UseSpecialistBonus = false", CHAR(10), B46, C46, D46, E46, F46, G46, H46, I46, J46, CHAR(10), "    }"))</f>
        <v/>
      </c>
      <c r="B46" s="0" t="str">
        <f aca="false">IF(ISBLANK(Conversion!B46),"",CONCATENATE(CHAR(10),"        INPUT_RESOURCE", CHAR(10), "        {", CHAR(10), "            ResourceName = ElectricCharge", CHAR(10), "            Ratio = ", Conversion!B46, CHAR(10), "        }"))</f>
        <v/>
      </c>
      <c r="C46" s="0" t="str">
        <f aca="false">IF(ISBLANK(Conversion!I46),"",CONCATENATE(CHAR(10),"        INPUT_RESOURCE", CHAR(10), "        {", CHAR(10), "            ResourceName = ", Conversion!H46, CHAR(10), "            Ratio = ", Conversion!K46, CHAR(10), "        }"))</f>
        <v/>
      </c>
      <c r="D46" s="0" t="str">
        <f aca="false">IF(ISBLANK(Conversion!M46),"",CONCATENATE(CHAR(10),"        INPUT_RESOURCE", CHAR(10), "        {", CHAR(10), "            ResourceName = ", Conversion!L46, CHAR(10), "            Ratio = ", Conversion!O46, CHAR(10), "        }"))</f>
        <v/>
      </c>
      <c r="E46" s="0" t="str">
        <f aca="false">IF(ISBLANK(Conversion!Q46),"",CONCATENATE(CHAR(10),"        INPUT_RESOURCE", CHAR(10), "        {", CHAR(10), "            ResourceName = ", Conversion!P46, CHAR(10), "            Ratio = ", Conversion!S46, CHAR(10), "        }"))</f>
        <v/>
      </c>
      <c r="F46" s="0" t="str">
        <f aca="false">IF(ISBLANK(Conversion!C46),"",CONCATENATE(CHAR(10), "        OUTPUT_RESOURCE", CHAR(10), "        {", CHAR(10), "            ResourceName = ElectricCharge", CHAR(10), "            Ratio = ", Conversion!C46, CHAR(10), "            DumpExcess = true", CHAR(10), "        }"))</f>
        <v/>
      </c>
      <c r="G46" s="0" t="str">
        <f aca="false">IF(ISBLANK(Conversion!U46),"",CONCATENATE(CHAR(10), "        OUTPUT_RESOURCE", CHAR(10), "        {", CHAR(10), "            ResourceName = ", Conversion!T46, CHAR(10), "            Ratio = ", Conversion!W46, CHAR(10), "            DumpExcess = false", CHAR(10), "        }"))</f>
        <v/>
      </c>
      <c r="H46" s="0" t="str">
        <f aca="false">IF(ISBLANK(Conversion!Y46),"",CONCATENATE(CHAR(10), "        OUTPUT_RESOURCE", CHAR(10), "        {", CHAR(10), "            ResourceName = ", Conversion!X46, CHAR(10), "            Ratio = ", Conversion!AA46, CHAR(10), "            DumpExcess = false", CHAR(10), "        }"))</f>
        <v/>
      </c>
      <c r="I46" s="0" t="str">
        <f aca="false">IF(ISBLANK(Conversion!AC46),"",CONCATENATE(CHAR(10), "        OUTPUT_RESOURCE", CHAR(10), "        {", CHAR(10), "            ResourceName = ", Conversion!AB46, CHAR(10), "            Ratio = ", Conversion!AE46, CHAR(10), "            DumpExcess = false", CHAR(10), "        }"))</f>
        <v/>
      </c>
      <c r="J46" s="0" t="str">
        <f aca="false">IF(ISBLANK(Conversion!AG46),"",CONCATENATE(CHAR(10), "        OUTPUT_RESOURCE", CHAR(10), "        {", CHAR(10), "            ResourceName = ", Conversion!AF46, CHAR(10), "            Ratio = ", Conversion!AI46, CHAR(10), "            DumpExcess = false", CHAR(10), "        }"))</f>
        <v/>
      </c>
    </row>
    <row r="47" customFormat="false" ht="15.1" hidden="false" customHeight="true" outlineLevel="0" collapsed="false">
      <c r="A47" s="0" t="str">
        <f aca="false">IF(ISBLANK(Conversion!A47),"",CONCATENATE("    MODULE", CHAR(10), "    {", CHAR(10), "        name = ModuleResourceConverter", CHAR(10), "        ConverterName = ", Conversion!A47, CHAR(10), "        StartActionName = Start ", Conversion!A47, CHAR(10), "        StopActionName = Stop ", Conversion!A47, CHAR(10), "        AutoShutdown = false", CHAR(10), "        GeneratesHeat = true", CHAR(10), "        UseSpecialistBonus = false", CHAR(10), B47, C47, D47, E47, F47, G47, H47, I47, J47, CHAR(10), "    }"))</f>
        <v/>
      </c>
      <c r="B47" s="0" t="str">
        <f aca="false">IF(ISBLANK(Conversion!B47),"",CONCATENATE(CHAR(10),"        INPUT_RESOURCE", CHAR(10), "        {", CHAR(10), "            ResourceName = ElectricCharge", CHAR(10), "            Ratio = ", Conversion!B47, CHAR(10), "        }"))</f>
        <v/>
      </c>
      <c r="C47" s="0" t="str">
        <f aca="false">IF(ISBLANK(Conversion!I47),"",CONCATENATE(CHAR(10),"        INPUT_RESOURCE", CHAR(10), "        {", CHAR(10), "            ResourceName = ", Conversion!H47, CHAR(10), "            Ratio = ", Conversion!K47, CHAR(10), "        }"))</f>
        <v/>
      </c>
      <c r="D47" s="0" t="str">
        <f aca="false">IF(ISBLANK(Conversion!M47),"",CONCATENATE(CHAR(10),"        INPUT_RESOURCE", CHAR(10), "        {", CHAR(10), "            ResourceName = ", Conversion!L47, CHAR(10), "            Ratio = ", Conversion!O47, CHAR(10), "        }"))</f>
        <v/>
      </c>
      <c r="E47" s="0" t="str">
        <f aca="false">IF(ISBLANK(Conversion!Q47),"",CONCATENATE(CHAR(10),"        INPUT_RESOURCE", CHAR(10), "        {", CHAR(10), "            ResourceName = ", Conversion!P47, CHAR(10), "            Ratio = ", Conversion!S47, CHAR(10), "        }"))</f>
        <v/>
      </c>
      <c r="F47" s="0" t="str">
        <f aca="false">IF(ISBLANK(Conversion!C47),"",CONCATENATE(CHAR(10), "        OUTPUT_RESOURCE", CHAR(10), "        {", CHAR(10), "            ResourceName = ElectricCharge", CHAR(10), "            Ratio = ", Conversion!C47, CHAR(10), "            DumpExcess = true", CHAR(10), "        }"))</f>
        <v/>
      </c>
      <c r="G47" s="0" t="str">
        <f aca="false">IF(ISBLANK(Conversion!U47),"",CONCATENATE(CHAR(10), "        OUTPUT_RESOURCE", CHAR(10), "        {", CHAR(10), "            ResourceName = ", Conversion!T47, CHAR(10), "            Ratio = ", Conversion!W47, CHAR(10), "            DumpExcess = false", CHAR(10), "        }"))</f>
        <v/>
      </c>
      <c r="H47" s="0" t="str">
        <f aca="false">IF(ISBLANK(Conversion!Y47),"",CONCATENATE(CHAR(10), "        OUTPUT_RESOURCE", CHAR(10), "        {", CHAR(10), "            ResourceName = ", Conversion!X47, CHAR(10), "            Ratio = ", Conversion!AA47, CHAR(10), "            DumpExcess = false", CHAR(10), "        }"))</f>
        <v/>
      </c>
      <c r="I47" s="0" t="str">
        <f aca="false">IF(ISBLANK(Conversion!AC47),"",CONCATENATE(CHAR(10), "        OUTPUT_RESOURCE", CHAR(10), "        {", CHAR(10), "            ResourceName = ", Conversion!AB47, CHAR(10), "            Ratio = ", Conversion!AE47, CHAR(10), "            DumpExcess = false", CHAR(10), "        }"))</f>
        <v/>
      </c>
      <c r="J47" s="0" t="str">
        <f aca="false">IF(ISBLANK(Conversion!AG47),"",CONCATENATE(CHAR(10), "        OUTPUT_RESOURCE", CHAR(10), "        {", CHAR(10), "            ResourceName = ", Conversion!AF47, CHAR(10), "            Ratio = ", Conversion!AI47, CHAR(10), "            DumpExcess = false", CHAR(10), "        }"))</f>
        <v/>
      </c>
    </row>
    <row r="48" customFormat="false" ht="15.1" hidden="false" customHeight="true" outlineLevel="0" collapsed="false">
      <c r="A48" s="0" t="str">
        <f aca="false">IF(ISBLANK(Conversion!A48),"",CONCATENATE("    MODULE", CHAR(10), "    {", CHAR(10), "        name = ModuleResourceConverter", CHAR(10), "        ConverterName = ", Conversion!A48, CHAR(10), "        StartActionName = Start ", Conversion!A48, CHAR(10), "        StopActionName = Stop ", Conversion!A48, CHAR(10), "        AutoShutdown = false", CHAR(10), "        GeneratesHeat = true", CHAR(10), "        UseSpecialistBonus = false", CHAR(10), B48, C48, D48, E48, F48, G48, H48, I48, J48, CHAR(10), "    }"))</f>
        <v/>
      </c>
      <c r="B48" s="0" t="str">
        <f aca="false">IF(ISBLANK(Conversion!B48),"",CONCATENATE(CHAR(10),"        INPUT_RESOURCE", CHAR(10), "        {", CHAR(10), "            ResourceName = ElectricCharge", CHAR(10), "            Ratio = ", Conversion!B48, CHAR(10), "        }"))</f>
        <v/>
      </c>
      <c r="C48" s="0" t="str">
        <f aca="false">IF(ISBLANK(Conversion!I48),"",CONCATENATE(CHAR(10),"        INPUT_RESOURCE", CHAR(10), "        {", CHAR(10), "            ResourceName = ", Conversion!H48, CHAR(10), "            Ratio = ", Conversion!K48, CHAR(10), "        }"))</f>
        <v/>
      </c>
      <c r="D48" s="0" t="str">
        <f aca="false">IF(ISBLANK(Conversion!M48),"",CONCATENATE(CHAR(10),"        INPUT_RESOURCE", CHAR(10), "        {", CHAR(10), "            ResourceName = ", Conversion!L48, CHAR(10), "            Ratio = ", Conversion!O48, CHAR(10), "        }"))</f>
        <v/>
      </c>
      <c r="E48" s="0" t="str">
        <f aca="false">IF(ISBLANK(Conversion!Q48),"",CONCATENATE(CHAR(10),"        INPUT_RESOURCE", CHAR(10), "        {", CHAR(10), "            ResourceName = ", Conversion!P48, CHAR(10), "            Ratio = ", Conversion!S48, CHAR(10), "        }"))</f>
        <v/>
      </c>
      <c r="F48" s="0" t="str">
        <f aca="false">IF(ISBLANK(Conversion!C48),"",CONCATENATE(CHAR(10), "        OUTPUT_RESOURCE", CHAR(10), "        {", CHAR(10), "            ResourceName = ElectricCharge", CHAR(10), "            Ratio = ", Conversion!C48, CHAR(10), "            DumpExcess = true", CHAR(10), "        }"))</f>
        <v/>
      </c>
      <c r="G48" s="0" t="str">
        <f aca="false">IF(ISBLANK(Conversion!U48),"",CONCATENATE(CHAR(10), "        OUTPUT_RESOURCE", CHAR(10), "        {", CHAR(10), "            ResourceName = ", Conversion!T48, CHAR(10), "            Ratio = ", Conversion!W48, CHAR(10), "            DumpExcess = false", CHAR(10), "        }"))</f>
        <v/>
      </c>
      <c r="H48" s="0" t="str">
        <f aca="false">IF(ISBLANK(Conversion!Y48),"",CONCATENATE(CHAR(10), "        OUTPUT_RESOURCE", CHAR(10), "        {", CHAR(10), "            ResourceName = ", Conversion!X48, CHAR(10), "            Ratio = ", Conversion!AA48, CHAR(10), "            DumpExcess = false", CHAR(10), "        }"))</f>
        <v/>
      </c>
      <c r="I48" s="0" t="str">
        <f aca="false">IF(ISBLANK(Conversion!AC48),"",CONCATENATE(CHAR(10), "        OUTPUT_RESOURCE", CHAR(10), "        {", CHAR(10), "            ResourceName = ", Conversion!AB48, CHAR(10), "            Ratio = ", Conversion!AE48, CHAR(10), "            DumpExcess = false", CHAR(10), "        }"))</f>
        <v/>
      </c>
      <c r="J48" s="0" t="str">
        <f aca="false">IF(ISBLANK(Conversion!AG48),"",CONCATENATE(CHAR(10), "        OUTPUT_RESOURCE", CHAR(10), "        {", CHAR(10), "            ResourceName = ", Conversion!AF48, CHAR(10), "            Ratio = ", Conversion!AI48, CHAR(10), "            DumpExcess = false", CHAR(10), "        }"))</f>
        <v/>
      </c>
    </row>
    <row r="49" customFormat="false" ht="15.1" hidden="false" customHeight="true" outlineLevel="0" collapsed="false">
      <c r="A49" s="0" t="str">
        <f aca="false">IF(ISBLANK(Conversion!A49),"",CONCATENATE("    MODULE", CHAR(10), "    {", CHAR(10), "        name = ModuleResourceConverter", CHAR(10), "        ConverterName = ", Conversion!A49, CHAR(10), "        StartActionName = Start ", Conversion!A49, CHAR(10), "        StopActionName = Stop ", Conversion!A49, CHAR(10), "        AutoShutdown = false", CHAR(10), "        GeneratesHeat = true", CHAR(10), "        UseSpecialistBonus = false", CHAR(10), B49, C49, D49, E49, F49, G49, H49, I49, J49, CHAR(10), "    }"))</f>
        <v/>
      </c>
      <c r="B49" s="0" t="str">
        <f aca="false">IF(ISBLANK(Conversion!B49),"",CONCATENATE(CHAR(10),"        INPUT_RESOURCE", CHAR(10), "        {", CHAR(10), "            ResourceName = ElectricCharge", CHAR(10), "            Ratio = ", Conversion!B49, CHAR(10), "        }"))</f>
        <v/>
      </c>
      <c r="C49" s="0" t="str">
        <f aca="false">IF(ISBLANK(Conversion!I49),"",CONCATENATE(CHAR(10),"        INPUT_RESOURCE", CHAR(10), "        {", CHAR(10), "            ResourceName = ", Conversion!H49, CHAR(10), "            Ratio = ", Conversion!K49, CHAR(10), "        }"))</f>
        <v/>
      </c>
      <c r="D49" s="0" t="str">
        <f aca="false">IF(ISBLANK(Conversion!M49),"",CONCATENATE(CHAR(10),"        INPUT_RESOURCE", CHAR(10), "        {", CHAR(10), "            ResourceName = ", Conversion!L49, CHAR(10), "            Ratio = ", Conversion!O49, CHAR(10), "        }"))</f>
        <v/>
      </c>
      <c r="E49" s="0" t="str">
        <f aca="false">IF(ISBLANK(Conversion!Q49),"",CONCATENATE(CHAR(10),"        INPUT_RESOURCE", CHAR(10), "        {", CHAR(10), "            ResourceName = ", Conversion!P49, CHAR(10), "            Ratio = ", Conversion!S49, CHAR(10), "        }"))</f>
        <v/>
      </c>
      <c r="F49" s="0" t="str">
        <f aca="false">IF(ISBLANK(Conversion!C49),"",CONCATENATE(CHAR(10), "        OUTPUT_RESOURCE", CHAR(10), "        {", CHAR(10), "            ResourceName = ElectricCharge", CHAR(10), "            Ratio = ", Conversion!C49, CHAR(10), "            DumpExcess = true", CHAR(10), "        }"))</f>
        <v/>
      </c>
      <c r="G49" s="0" t="str">
        <f aca="false">IF(ISBLANK(Conversion!U49),"",CONCATENATE(CHAR(10), "        OUTPUT_RESOURCE", CHAR(10), "        {", CHAR(10), "            ResourceName = ", Conversion!T49, CHAR(10), "            Ratio = ", Conversion!W49, CHAR(10), "            DumpExcess = false", CHAR(10), "        }"))</f>
        <v/>
      </c>
      <c r="H49" s="0" t="str">
        <f aca="false">IF(ISBLANK(Conversion!Y49),"",CONCATENATE(CHAR(10), "        OUTPUT_RESOURCE", CHAR(10), "        {", CHAR(10), "            ResourceName = ", Conversion!X49, CHAR(10), "            Ratio = ", Conversion!AA49, CHAR(10), "            DumpExcess = false", CHAR(10), "        }"))</f>
        <v/>
      </c>
      <c r="I49" s="0" t="str">
        <f aca="false">IF(ISBLANK(Conversion!AC49),"",CONCATENATE(CHAR(10), "        OUTPUT_RESOURCE", CHAR(10), "        {", CHAR(10), "            ResourceName = ", Conversion!AB49, CHAR(10), "            Ratio = ", Conversion!AE49, CHAR(10), "            DumpExcess = false", CHAR(10), "        }"))</f>
        <v/>
      </c>
      <c r="J49" s="0" t="str">
        <f aca="false">IF(ISBLANK(Conversion!AG49),"",CONCATENATE(CHAR(10), "        OUTPUT_RESOURCE", CHAR(10), "        {", CHAR(10), "            ResourceName = ", Conversion!AF49, CHAR(10), "            Ratio = ", Conversion!AI49, CHAR(10), "            DumpExcess = false", CHAR(10), "        }"))</f>
        <v/>
      </c>
    </row>
    <row r="50" customFormat="false" ht="15.1" hidden="false" customHeight="true" outlineLevel="0" collapsed="false">
      <c r="A50" s="0" t="str">
        <f aca="false">IF(ISBLANK(Conversion!A50),"",CONCATENATE("    MODULE", CHAR(10), "    {", CHAR(10), "        name = ModuleResourceConverter", CHAR(10), "        ConverterName = ", Conversion!A50, CHAR(10), "        StartActionName = Start ", Conversion!A50, CHAR(10), "        StopActionName = Stop ", Conversion!A50, CHAR(10), "        AutoShutdown = false", CHAR(10), "        GeneratesHeat = true", CHAR(10), "        UseSpecialistBonus = false", CHAR(10), B50, C50, D50, E50, F50, G50, H50, I50, J50, CHAR(10), "    }"))</f>
        <v/>
      </c>
      <c r="B50" s="0" t="str">
        <f aca="false">IF(ISBLANK(Conversion!B50),"",CONCATENATE(CHAR(10),"        INPUT_RESOURCE", CHAR(10), "        {", CHAR(10), "            ResourceName = ElectricCharge", CHAR(10), "            Ratio = ", Conversion!B50, CHAR(10), "        }"))</f>
        <v/>
      </c>
      <c r="C50" s="0" t="str">
        <f aca="false">IF(ISBLANK(Conversion!I50),"",CONCATENATE(CHAR(10),"        INPUT_RESOURCE", CHAR(10), "        {", CHAR(10), "            ResourceName = ", Conversion!H50, CHAR(10), "            Ratio = ", Conversion!K50, CHAR(10), "        }"))</f>
        <v/>
      </c>
      <c r="D50" s="0" t="str">
        <f aca="false">IF(ISBLANK(Conversion!M50),"",CONCATENATE(CHAR(10),"        INPUT_RESOURCE", CHAR(10), "        {", CHAR(10), "            ResourceName = ", Conversion!L50, CHAR(10), "            Ratio = ", Conversion!O50, CHAR(10), "        }"))</f>
        <v/>
      </c>
      <c r="E50" s="0" t="str">
        <f aca="false">IF(ISBLANK(Conversion!Q50),"",CONCATENATE(CHAR(10),"        INPUT_RESOURCE", CHAR(10), "        {", CHAR(10), "            ResourceName = ", Conversion!P50, CHAR(10), "            Ratio = ", Conversion!S50, CHAR(10), "        }"))</f>
        <v/>
      </c>
      <c r="F50" s="0" t="str">
        <f aca="false">IF(ISBLANK(Conversion!C50),"",CONCATENATE(CHAR(10), "        OUTPUT_RESOURCE", CHAR(10), "        {", CHAR(10), "            ResourceName = ElectricCharge", CHAR(10), "            Ratio = ", Conversion!C50, CHAR(10), "            DumpExcess = true", CHAR(10), "        }"))</f>
        <v/>
      </c>
      <c r="G50" s="0" t="str">
        <f aca="false">IF(ISBLANK(Conversion!U50),"",CONCATENATE(CHAR(10), "        OUTPUT_RESOURCE", CHAR(10), "        {", CHAR(10), "            ResourceName = ", Conversion!T50, CHAR(10), "            Ratio = ", Conversion!W50, CHAR(10), "            DumpExcess = false", CHAR(10), "        }"))</f>
        <v/>
      </c>
      <c r="H50" s="0" t="str">
        <f aca="false">IF(ISBLANK(Conversion!Y50),"",CONCATENATE(CHAR(10), "        OUTPUT_RESOURCE", CHAR(10), "        {", CHAR(10), "            ResourceName = ", Conversion!X50, CHAR(10), "            Ratio = ", Conversion!AA50, CHAR(10), "            DumpExcess = false", CHAR(10), "        }"))</f>
        <v/>
      </c>
      <c r="I50" s="0" t="str">
        <f aca="false">IF(ISBLANK(Conversion!AC50),"",CONCATENATE(CHAR(10), "        OUTPUT_RESOURCE", CHAR(10), "        {", CHAR(10), "            ResourceName = ", Conversion!AB50, CHAR(10), "            Ratio = ", Conversion!AE50, CHAR(10), "            DumpExcess = false", CHAR(10), "        }"))</f>
        <v/>
      </c>
      <c r="J50" s="0" t="str">
        <f aca="false">IF(ISBLANK(Conversion!AG50),"",CONCATENATE(CHAR(10), "        OUTPUT_RESOURCE", CHAR(10), "        {", CHAR(10), "            ResourceName = ", Conversion!AF50, CHAR(10), "            Ratio = ", Conversion!AI50, CHAR(10), "            DumpExcess = false", CHAR(10), "        }"))</f>
        <v/>
      </c>
    </row>
    <row r="51" customFormat="false" ht="15.1" hidden="false" customHeight="true" outlineLevel="0" collapsed="false">
      <c r="A51" s="0" t="str">
        <f aca="false">IF(ISBLANK(Conversion!A51),"",CONCATENATE("    MODULE", CHAR(10), "    {", CHAR(10), "        name = ModuleResourceConverter", CHAR(10), "        ConverterName = ", Conversion!A51, CHAR(10), "        StartActionName = Start ", Conversion!A51, CHAR(10), "        StopActionName = Stop ", Conversion!A51, CHAR(10), "        AutoShutdown = false", CHAR(10), "        GeneratesHeat = true", CHAR(10), "        UseSpecialistBonus = false", CHAR(10), B51, C51, D51, E51, F51, G51, H51, I51, J51, CHAR(10), "    }"))</f>
        <v/>
      </c>
      <c r="B51" s="0" t="str">
        <f aca="false">IF(ISBLANK(Conversion!B51),"",CONCATENATE(CHAR(10),"        INPUT_RESOURCE", CHAR(10), "        {", CHAR(10), "            ResourceName = ElectricCharge", CHAR(10), "            Ratio = ", Conversion!B51, CHAR(10), "        }"))</f>
        <v/>
      </c>
      <c r="C51" s="0" t="str">
        <f aca="false">IF(ISBLANK(Conversion!I51),"",CONCATENATE(CHAR(10),"        INPUT_RESOURCE", CHAR(10), "        {", CHAR(10), "            ResourceName = ", Conversion!H51, CHAR(10), "            Ratio = ", Conversion!K51, CHAR(10), "        }"))</f>
        <v/>
      </c>
      <c r="D51" s="0" t="str">
        <f aca="false">IF(ISBLANK(Conversion!M51),"",CONCATENATE(CHAR(10),"        INPUT_RESOURCE", CHAR(10), "        {", CHAR(10), "            ResourceName = ", Conversion!L51, CHAR(10), "            Ratio = ", Conversion!O51, CHAR(10), "        }"))</f>
        <v/>
      </c>
      <c r="E51" s="0" t="str">
        <f aca="false">IF(ISBLANK(Conversion!Q51),"",CONCATENATE(CHAR(10),"        INPUT_RESOURCE", CHAR(10), "        {", CHAR(10), "            ResourceName = ", Conversion!P51, CHAR(10), "            Ratio = ", Conversion!S51, CHAR(10), "        }"))</f>
        <v/>
      </c>
      <c r="F51" s="0" t="str">
        <f aca="false">IF(ISBLANK(Conversion!C51),"",CONCATENATE(CHAR(10), "        OUTPUT_RESOURCE", CHAR(10), "        {", CHAR(10), "            ResourceName = ElectricCharge", CHAR(10), "            Ratio = ", Conversion!C51, CHAR(10), "            DumpExcess = true", CHAR(10), "        }"))</f>
        <v/>
      </c>
      <c r="G51" s="0" t="str">
        <f aca="false">IF(ISBLANK(Conversion!U51),"",CONCATENATE(CHAR(10), "        OUTPUT_RESOURCE", CHAR(10), "        {", CHAR(10), "            ResourceName = ", Conversion!T51, CHAR(10), "            Ratio = ", Conversion!W51, CHAR(10), "            DumpExcess = false", CHAR(10), "        }"))</f>
        <v/>
      </c>
      <c r="H51" s="0" t="str">
        <f aca="false">IF(ISBLANK(Conversion!Y51),"",CONCATENATE(CHAR(10), "        OUTPUT_RESOURCE", CHAR(10), "        {", CHAR(10), "            ResourceName = ", Conversion!X51, CHAR(10), "            Ratio = ", Conversion!AA51, CHAR(10), "            DumpExcess = false", CHAR(10), "        }"))</f>
        <v/>
      </c>
      <c r="I51" s="0" t="str">
        <f aca="false">IF(ISBLANK(Conversion!AC51),"",CONCATENATE(CHAR(10), "        OUTPUT_RESOURCE", CHAR(10), "        {", CHAR(10), "            ResourceName = ", Conversion!AB51, CHAR(10), "            Ratio = ", Conversion!AE51, CHAR(10), "            DumpExcess = false", CHAR(10), "        }"))</f>
        <v/>
      </c>
      <c r="J51" s="0" t="str">
        <f aca="false">IF(ISBLANK(Conversion!AG51),"",CONCATENATE(CHAR(10), "        OUTPUT_RESOURCE", CHAR(10), "        {", CHAR(10), "            ResourceName = ", Conversion!AF51, CHAR(10), "            Ratio = ", Conversion!AI51, CHAR(10), "            DumpExcess = false", CHAR(10), "        }"))</f>
        <v/>
      </c>
    </row>
    <row r="52" customFormat="false" ht="15.1" hidden="false" customHeight="true" outlineLevel="0" collapsed="false">
      <c r="A52" s="0" t="str">
        <f aca="false">IF(ISBLANK(Conversion!A52),"",CONCATENATE("    MODULE", CHAR(10), "    {", CHAR(10), "        name = ModuleResourceConverter", CHAR(10), "        ConverterName = ", Conversion!A52, CHAR(10), "        StartActionName = Start ", Conversion!A52, CHAR(10), "        StopActionName = Stop ", Conversion!A52, CHAR(10), "        AutoShutdown = false", CHAR(10), "        GeneratesHeat = true", CHAR(10), "        UseSpecialistBonus = false", CHAR(10), B52, C52, D52, E52, F52, G52, H52, I52, J52, CHAR(10), "    }"))</f>
        <v/>
      </c>
      <c r="B52" s="0" t="str">
        <f aca="false">IF(ISBLANK(Conversion!B52),"",CONCATENATE(CHAR(10),"        INPUT_RESOURCE", CHAR(10), "        {", CHAR(10), "            ResourceName = ElectricCharge", CHAR(10), "            Ratio = ", Conversion!B52, CHAR(10), "        }"))</f>
        <v/>
      </c>
      <c r="C52" s="0" t="str">
        <f aca="false">IF(ISBLANK(Conversion!I52),"",CONCATENATE(CHAR(10),"        INPUT_RESOURCE", CHAR(10), "        {", CHAR(10), "            ResourceName = ", Conversion!H52, CHAR(10), "            Ratio = ", Conversion!K52, CHAR(10), "        }"))</f>
        <v/>
      </c>
      <c r="D52" s="0" t="str">
        <f aca="false">IF(ISBLANK(Conversion!M52),"",CONCATENATE(CHAR(10),"        INPUT_RESOURCE", CHAR(10), "        {", CHAR(10), "            ResourceName = ", Conversion!L52, CHAR(10), "            Ratio = ", Conversion!O52, CHAR(10), "        }"))</f>
        <v/>
      </c>
      <c r="E52" s="0" t="str">
        <f aca="false">IF(ISBLANK(Conversion!Q52),"",CONCATENATE(CHAR(10),"        INPUT_RESOURCE", CHAR(10), "        {", CHAR(10), "            ResourceName = ", Conversion!P52, CHAR(10), "            Ratio = ", Conversion!S52, CHAR(10), "        }"))</f>
        <v/>
      </c>
      <c r="F52" s="0" t="str">
        <f aca="false">IF(ISBLANK(Conversion!C52),"",CONCATENATE(CHAR(10), "        OUTPUT_RESOURCE", CHAR(10), "        {", CHAR(10), "            ResourceName = ElectricCharge", CHAR(10), "            Ratio = ", Conversion!C52, CHAR(10), "            DumpExcess = true", CHAR(10), "        }"))</f>
        <v/>
      </c>
      <c r="G52" s="0" t="str">
        <f aca="false">IF(ISBLANK(Conversion!U52),"",CONCATENATE(CHAR(10), "        OUTPUT_RESOURCE", CHAR(10), "        {", CHAR(10), "            ResourceName = ", Conversion!T52, CHAR(10), "            Ratio = ", Conversion!W52, CHAR(10), "            DumpExcess = false", CHAR(10), "        }"))</f>
        <v/>
      </c>
      <c r="H52" s="0" t="str">
        <f aca="false">IF(ISBLANK(Conversion!Y52),"",CONCATENATE(CHAR(10), "        OUTPUT_RESOURCE", CHAR(10), "        {", CHAR(10), "            ResourceName = ", Conversion!X52, CHAR(10), "            Ratio = ", Conversion!AA52, CHAR(10), "            DumpExcess = false", CHAR(10), "        }"))</f>
        <v/>
      </c>
      <c r="I52" s="0" t="str">
        <f aca="false">IF(ISBLANK(Conversion!AC52),"",CONCATENATE(CHAR(10), "        OUTPUT_RESOURCE", CHAR(10), "        {", CHAR(10), "            ResourceName = ", Conversion!AB52, CHAR(10), "            Ratio = ", Conversion!AE52, CHAR(10), "            DumpExcess = false", CHAR(10), "        }"))</f>
        <v/>
      </c>
      <c r="J52" s="0" t="str">
        <f aca="false">IF(ISBLANK(Conversion!AG52),"",CONCATENATE(CHAR(10), "        OUTPUT_RESOURCE", CHAR(10), "        {", CHAR(10), "            ResourceName = ", Conversion!AF52, CHAR(10), "            Ratio = ", Conversion!AI52, CHAR(10), "            DumpExcess = false", CHAR(10), "        }"))</f>
        <v/>
      </c>
    </row>
    <row r="53" customFormat="false" ht="15.1" hidden="false" customHeight="true" outlineLevel="0" collapsed="false">
      <c r="A53" s="0" t="str">
        <f aca="false">IF(ISBLANK(Conversion!A53),"",CONCATENATE("    MODULE", CHAR(10), "    {", CHAR(10), "        name = ModuleResourceConverter", CHAR(10), "        ConverterName = ", Conversion!A53, CHAR(10), "        StartActionName = Start ", Conversion!A53, CHAR(10), "        StopActionName = Stop ", Conversion!A53, CHAR(10), "        AutoShutdown = false", CHAR(10), "        GeneratesHeat = true", CHAR(10), "        UseSpecialistBonus = false", CHAR(10), B53, C53, D53, E53, F53, G53, H53, I53, J53, CHAR(10), "    }"))</f>
        <v/>
      </c>
      <c r="B53" s="0" t="str">
        <f aca="false">IF(ISBLANK(Conversion!B53),"",CONCATENATE(CHAR(10),"        INPUT_RESOURCE", CHAR(10), "        {", CHAR(10), "            ResourceName = ElectricCharge", CHAR(10), "            Ratio = ", Conversion!B53, CHAR(10), "        }"))</f>
        <v/>
      </c>
      <c r="C53" s="0" t="str">
        <f aca="false">IF(ISBLANK(Conversion!I53),"",CONCATENATE(CHAR(10),"        INPUT_RESOURCE", CHAR(10), "        {", CHAR(10), "            ResourceName = ", Conversion!H53, CHAR(10), "            Ratio = ", Conversion!K53, CHAR(10), "        }"))</f>
        <v/>
      </c>
      <c r="D53" s="0" t="str">
        <f aca="false">IF(ISBLANK(Conversion!M53),"",CONCATENATE(CHAR(10),"        INPUT_RESOURCE", CHAR(10), "        {", CHAR(10), "            ResourceName = ", Conversion!L53, CHAR(10), "            Ratio = ", Conversion!O53, CHAR(10), "        }"))</f>
        <v/>
      </c>
      <c r="E53" s="0" t="str">
        <f aca="false">IF(ISBLANK(Conversion!Q53),"",CONCATENATE(CHAR(10),"        INPUT_RESOURCE", CHAR(10), "        {", CHAR(10), "            ResourceName = ", Conversion!P53, CHAR(10), "            Ratio = ", Conversion!S53, CHAR(10), "        }"))</f>
        <v/>
      </c>
      <c r="F53" s="0" t="str">
        <f aca="false">IF(ISBLANK(Conversion!C53),"",CONCATENATE(CHAR(10), "        OUTPUT_RESOURCE", CHAR(10), "        {", CHAR(10), "            ResourceName = ElectricCharge", CHAR(10), "            Ratio = ", Conversion!C53, CHAR(10), "            DumpExcess = true", CHAR(10), "        }"))</f>
        <v/>
      </c>
      <c r="G53" s="0" t="str">
        <f aca="false">IF(ISBLANK(Conversion!U53),"",CONCATENATE(CHAR(10), "        OUTPUT_RESOURCE", CHAR(10), "        {", CHAR(10), "            ResourceName = ", Conversion!T53, CHAR(10), "            Ratio = ", Conversion!W53, CHAR(10), "            DumpExcess = false", CHAR(10), "        }"))</f>
        <v/>
      </c>
      <c r="H53" s="0" t="str">
        <f aca="false">IF(ISBLANK(Conversion!Y53),"",CONCATENATE(CHAR(10), "        OUTPUT_RESOURCE", CHAR(10), "        {", CHAR(10), "            ResourceName = ", Conversion!X53, CHAR(10), "            Ratio = ", Conversion!AA53, CHAR(10), "            DumpExcess = false", CHAR(10), "        }"))</f>
        <v/>
      </c>
      <c r="I53" s="0" t="str">
        <f aca="false">IF(ISBLANK(Conversion!AC53),"",CONCATENATE(CHAR(10), "        OUTPUT_RESOURCE", CHAR(10), "        {", CHAR(10), "            ResourceName = ", Conversion!AB53, CHAR(10), "            Ratio = ", Conversion!AE53, CHAR(10), "            DumpExcess = false", CHAR(10), "        }"))</f>
        <v/>
      </c>
      <c r="J53" s="0" t="str">
        <f aca="false">IF(ISBLANK(Conversion!AG53),"",CONCATENATE(CHAR(10), "        OUTPUT_RESOURCE", CHAR(10), "        {", CHAR(10), "            ResourceName = ", Conversion!AF53, CHAR(10), "            Ratio = ", Conversion!AI53, CHAR(10), "            DumpExcess = false", CHAR(10), "        }"))</f>
        <v/>
      </c>
    </row>
    <row r="54" customFormat="false" ht="15.1" hidden="false" customHeight="true" outlineLevel="0" collapsed="false">
      <c r="A54" s="0" t="str">
        <f aca="false">IF(ISBLANK(Conversion!A54),"",CONCATENATE("    MODULE", CHAR(10), "    {", CHAR(10), "        name = ModuleResourceConverter", CHAR(10), "        ConverterName = ", Conversion!A54, CHAR(10), "        StartActionName = Start ", Conversion!A54, CHAR(10), "        StopActionName = Stop ", Conversion!A54, CHAR(10), "        AutoShutdown = false", CHAR(10), "        GeneratesHeat = true", CHAR(10), "        UseSpecialistBonus = false", CHAR(10), B54, C54, D54, E54, F54, G54, H54, I54, J54, CHAR(10), "    }"))</f>
        <v/>
      </c>
      <c r="B54" s="0" t="str">
        <f aca="false">IF(ISBLANK(Conversion!B54),"",CONCATENATE(CHAR(10),"        INPUT_RESOURCE", CHAR(10), "        {", CHAR(10), "            ResourceName = ElectricCharge", CHAR(10), "            Ratio = ", Conversion!B54, CHAR(10), "        }"))</f>
        <v/>
      </c>
      <c r="C54" s="0" t="str">
        <f aca="false">IF(ISBLANK(Conversion!I54),"",CONCATENATE(CHAR(10),"        INPUT_RESOURCE", CHAR(10), "        {", CHAR(10), "            ResourceName = ", Conversion!H54, CHAR(10), "            Ratio = ", Conversion!K54, CHAR(10), "        }"))</f>
        <v/>
      </c>
      <c r="D54" s="0" t="str">
        <f aca="false">IF(ISBLANK(Conversion!M54),"",CONCATENATE(CHAR(10),"        INPUT_RESOURCE", CHAR(10), "        {", CHAR(10), "            ResourceName = ", Conversion!L54, CHAR(10), "            Ratio = ", Conversion!O54, CHAR(10), "        }"))</f>
        <v/>
      </c>
      <c r="E54" s="0" t="str">
        <f aca="false">IF(ISBLANK(Conversion!Q54),"",CONCATENATE(CHAR(10),"        INPUT_RESOURCE", CHAR(10), "        {", CHAR(10), "            ResourceName = ", Conversion!P54, CHAR(10), "            Ratio = ", Conversion!S54, CHAR(10), "        }"))</f>
        <v/>
      </c>
      <c r="F54" s="0" t="str">
        <f aca="false">IF(ISBLANK(Conversion!C54),"",CONCATENATE(CHAR(10), "        OUTPUT_RESOURCE", CHAR(10), "        {", CHAR(10), "            ResourceName = ElectricCharge", CHAR(10), "            Ratio = ", Conversion!C54, CHAR(10), "            DumpExcess = true", CHAR(10), "        }"))</f>
        <v/>
      </c>
      <c r="G54" s="0" t="str">
        <f aca="false">IF(ISBLANK(Conversion!U54),"",CONCATENATE(CHAR(10), "        OUTPUT_RESOURCE", CHAR(10), "        {", CHAR(10), "            ResourceName = ", Conversion!T54, CHAR(10), "            Ratio = ", Conversion!W54, CHAR(10), "            DumpExcess = false", CHAR(10), "        }"))</f>
        <v/>
      </c>
      <c r="H54" s="0" t="str">
        <f aca="false">IF(ISBLANK(Conversion!Y54),"",CONCATENATE(CHAR(10), "        OUTPUT_RESOURCE", CHAR(10), "        {", CHAR(10), "            ResourceName = ", Conversion!X54, CHAR(10), "            Ratio = ", Conversion!AA54, CHAR(10), "            DumpExcess = false", CHAR(10), "        }"))</f>
        <v/>
      </c>
      <c r="I54" s="0" t="str">
        <f aca="false">IF(ISBLANK(Conversion!AC54),"",CONCATENATE(CHAR(10), "        OUTPUT_RESOURCE", CHAR(10), "        {", CHAR(10), "            ResourceName = ", Conversion!AB54, CHAR(10), "            Ratio = ", Conversion!AE54, CHAR(10), "            DumpExcess = false", CHAR(10), "        }"))</f>
        <v/>
      </c>
      <c r="J54" s="0" t="str">
        <f aca="false">IF(ISBLANK(Conversion!AG54),"",CONCATENATE(CHAR(10), "        OUTPUT_RESOURCE", CHAR(10), "        {", CHAR(10), "            ResourceName = ", Conversion!AF54, CHAR(10), "            Ratio = ", Conversion!AI54, CHAR(10), "            DumpExcess = false", CHAR(10), "        }"))</f>
        <v/>
      </c>
    </row>
    <row r="55" customFormat="false" ht="15.1" hidden="false" customHeight="true" outlineLevel="0" collapsed="false">
      <c r="A55" s="0" t="str">
        <f aca="false">IF(ISBLANK(Conversion!A55),"",CONCATENATE("    MODULE", CHAR(10), "    {", CHAR(10), "        name = ModuleResourceConverter", CHAR(10), "        ConverterName = ", Conversion!A55, CHAR(10), "        StartActionName = Start ", Conversion!A55, CHAR(10), "        StopActionName = Stop ", Conversion!A55, CHAR(10), "        AutoShutdown = false", CHAR(10), "        GeneratesHeat = true", CHAR(10), "        UseSpecialistBonus = false", CHAR(10), B55, C55, D55, E55, F55, G55, H55, I55, J55, CHAR(10), "    }"))</f>
        <v/>
      </c>
      <c r="B55" s="0" t="str">
        <f aca="false">IF(ISBLANK(Conversion!B55),"",CONCATENATE(CHAR(10),"        INPUT_RESOURCE", CHAR(10), "        {", CHAR(10), "            ResourceName = ElectricCharge", CHAR(10), "            Ratio = ", Conversion!B55, CHAR(10), "        }"))</f>
        <v/>
      </c>
      <c r="C55" s="0" t="str">
        <f aca="false">IF(ISBLANK(Conversion!I55),"",CONCATENATE(CHAR(10),"        INPUT_RESOURCE", CHAR(10), "        {", CHAR(10), "            ResourceName = ", Conversion!H55, CHAR(10), "            Ratio = ", Conversion!K55, CHAR(10), "        }"))</f>
        <v/>
      </c>
      <c r="D55" s="0" t="str">
        <f aca="false">IF(ISBLANK(Conversion!M55),"",CONCATENATE(CHAR(10),"        INPUT_RESOURCE", CHAR(10), "        {", CHAR(10), "            ResourceName = ", Conversion!L55, CHAR(10), "            Ratio = ", Conversion!O55, CHAR(10), "        }"))</f>
        <v/>
      </c>
      <c r="E55" s="0" t="str">
        <f aca="false">IF(ISBLANK(Conversion!Q55),"",CONCATENATE(CHAR(10),"        INPUT_RESOURCE", CHAR(10), "        {", CHAR(10), "            ResourceName = ", Conversion!P55, CHAR(10), "            Ratio = ", Conversion!S55, CHAR(10), "        }"))</f>
        <v/>
      </c>
      <c r="F55" s="0" t="str">
        <f aca="false">IF(ISBLANK(Conversion!C55),"",CONCATENATE(CHAR(10), "        OUTPUT_RESOURCE", CHAR(10), "        {", CHAR(10), "            ResourceName = ElectricCharge", CHAR(10), "            Ratio = ", Conversion!C55, CHAR(10), "            DumpExcess = true", CHAR(10), "        }"))</f>
        <v/>
      </c>
      <c r="G55" s="0" t="str">
        <f aca="false">IF(ISBLANK(Conversion!U55),"",CONCATENATE(CHAR(10), "        OUTPUT_RESOURCE", CHAR(10), "        {", CHAR(10), "            ResourceName = ", Conversion!T55, CHAR(10), "            Ratio = ", Conversion!W55, CHAR(10), "            DumpExcess = false", CHAR(10), "        }"))</f>
        <v/>
      </c>
      <c r="H55" s="0" t="str">
        <f aca="false">IF(ISBLANK(Conversion!Y55),"",CONCATENATE(CHAR(10), "        OUTPUT_RESOURCE", CHAR(10), "        {", CHAR(10), "            ResourceName = ", Conversion!X55, CHAR(10), "            Ratio = ", Conversion!AA55, CHAR(10), "            DumpExcess = false", CHAR(10), "        }"))</f>
        <v/>
      </c>
      <c r="I55" s="0" t="str">
        <f aca="false">IF(ISBLANK(Conversion!AC55),"",CONCATENATE(CHAR(10), "        OUTPUT_RESOURCE", CHAR(10), "        {", CHAR(10), "            ResourceName = ", Conversion!AB55, CHAR(10), "            Ratio = ", Conversion!AE55, CHAR(10), "            DumpExcess = false", CHAR(10), "        }"))</f>
        <v/>
      </c>
      <c r="J55" s="0" t="str">
        <f aca="false">IF(ISBLANK(Conversion!AG55),"",CONCATENATE(CHAR(10), "        OUTPUT_RESOURCE", CHAR(10), "        {", CHAR(10), "            ResourceName = ", Conversion!AF55, CHAR(10), "            Ratio = ", Conversion!AI55, CHAR(10), "            DumpExcess = false", CHAR(10), "        }"))</f>
        <v/>
      </c>
    </row>
    <row r="56" customFormat="false" ht="15.1" hidden="false" customHeight="true" outlineLevel="0" collapsed="false">
      <c r="A56" s="0" t="str">
        <f aca="false">IF(ISBLANK(Conversion!A56),"",CONCATENATE("    MODULE", CHAR(10), "    {", CHAR(10), "        name = ModuleResourceConverter", CHAR(10), "        ConverterName = ", Conversion!A56, CHAR(10), "        StartActionName = Start ", Conversion!A56, CHAR(10), "        StopActionName = Stop ", Conversion!A56, CHAR(10), "        AutoShutdown = false", CHAR(10), "        GeneratesHeat = true", CHAR(10), "        UseSpecialistBonus = false", CHAR(10), B56, C56, D56, E56, F56, G56, H56, I56, J56, CHAR(10), "    }"))</f>
        <v/>
      </c>
      <c r="B56" s="0" t="str">
        <f aca="false">IF(ISBLANK(Conversion!B56),"",CONCATENATE(CHAR(10),"        INPUT_RESOURCE", CHAR(10), "        {", CHAR(10), "            ResourceName = ElectricCharge", CHAR(10), "            Ratio = ", Conversion!B56, CHAR(10), "        }"))</f>
        <v/>
      </c>
      <c r="C56" s="0" t="str">
        <f aca="false">IF(ISBLANK(Conversion!I56),"",CONCATENATE(CHAR(10),"        INPUT_RESOURCE", CHAR(10), "        {", CHAR(10), "            ResourceName = ", Conversion!H56, CHAR(10), "            Ratio = ", Conversion!K56, CHAR(10), "        }"))</f>
        <v/>
      </c>
      <c r="D56" s="0" t="str">
        <f aca="false">IF(ISBLANK(Conversion!M56),"",CONCATENATE(CHAR(10),"        INPUT_RESOURCE", CHAR(10), "        {", CHAR(10), "            ResourceName = ", Conversion!L56, CHAR(10), "            Ratio = ", Conversion!O56, CHAR(10), "        }"))</f>
        <v/>
      </c>
      <c r="E56" s="0" t="str">
        <f aca="false">IF(ISBLANK(Conversion!Q56),"",CONCATENATE(CHAR(10),"        INPUT_RESOURCE", CHAR(10), "        {", CHAR(10), "            ResourceName = ", Conversion!P56, CHAR(10), "            Ratio = ", Conversion!S56, CHAR(10), "        }"))</f>
        <v/>
      </c>
      <c r="F56" s="0" t="str">
        <f aca="false">IF(ISBLANK(Conversion!C56),"",CONCATENATE(CHAR(10), "        OUTPUT_RESOURCE", CHAR(10), "        {", CHAR(10), "            ResourceName = ElectricCharge", CHAR(10), "            Ratio = ", Conversion!C56, CHAR(10), "            DumpExcess = true", CHAR(10), "        }"))</f>
        <v/>
      </c>
      <c r="G56" s="0" t="str">
        <f aca="false">IF(ISBLANK(Conversion!U56),"",CONCATENATE(CHAR(10), "        OUTPUT_RESOURCE", CHAR(10), "        {", CHAR(10), "            ResourceName = ", Conversion!T56, CHAR(10), "            Ratio = ", Conversion!W56, CHAR(10), "            DumpExcess = false", CHAR(10), "        }"))</f>
        <v/>
      </c>
      <c r="H56" s="0" t="str">
        <f aca="false">IF(ISBLANK(Conversion!Y56),"",CONCATENATE(CHAR(10), "        OUTPUT_RESOURCE", CHAR(10), "        {", CHAR(10), "            ResourceName = ", Conversion!X56, CHAR(10), "            Ratio = ", Conversion!AA56, CHAR(10), "            DumpExcess = false", CHAR(10), "        }"))</f>
        <v/>
      </c>
      <c r="I56" s="0" t="str">
        <f aca="false">IF(ISBLANK(Conversion!AC56),"",CONCATENATE(CHAR(10), "        OUTPUT_RESOURCE", CHAR(10), "        {", CHAR(10), "            ResourceName = ", Conversion!AB56, CHAR(10), "            Ratio = ", Conversion!AE56, CHAR(10), "            DumpExcess = false", CHAR(10), "        }"))</f>
        <v/>
      </c>
      <c r="J56" s="0" t="str">
        <f aca="false">IF(ISBLANK(Conversion!AG56),"",CONCATENATE(CHAR(10), "        OUTPUT_RESOURCE", CHAR(10), "        {", CHAR(10), "            ResourceName = ", Conversion!AF56, CHAR(10), "            Ratio = ", Conversion!AI56, CHAR(10), "            DumpExcess = false", CHAR(10), "        }"))</f>
        <v/>
      </c>
    </row>
    <row r="57" customFormat="false" ht="15.1" hidden="false" customHeight="true" outlineLevel="0" collapsed="false">
      <c r="A57" s="0" t="str">
        <f aca="false">IF(ISBLANK(Conversion!A57),"",CONCATENATE("    MODULE", CHAR(10), "    {", CHAR(10), "        name = ModuleResourceConverter", CHAR(10), "        ConverterName = ", Conversion!A57, CHAR(10), "        StartActionName = Start ", Conversion!A57, CHAR(10), "        StopActionName = Stop ", Conversion!A57, CHAR(10), "        AutoShutdown = false", CHAR(10), "        GeneratesHeat = true", CHAR(10), "        UseSpecialistBonus = false", CHAR(10), B57, C57, D57, E57, F57, G57, H57, I57, J57, CHAR(10), "    }"))</f>
        <v/>
      </c>
      <c r="B57" s="0" t="str">
        <f aca="false">IF(ISBLANK(Conversion!B57),"",CONCATENATE(CHAR(10),"        INPUT_RESOURCE", CHAR(10), "        {", CHAR(10), "            ResourceName = ElectricCharge", CHAR(10), "            Ratio = ", Conversion!B57, CHAR(10), "        }"))</f>
        <v/>
      </c>
      <c r="C57" s="0" t="str">
        <f aca="false">IF(ISBLANK(Conversion!I57),"",CONCATENATE(CHAR(10),"        INPUT_RESOURCE", CHAR(10), "        {", CHAR(10), "            ResourceName = ", Conversion!H57, CHAR(10), "            Ratio = ", Conversion!K57, CHAR(10), "        }"))</f>
        <v/>
      </c>
      <c r="D57" s="0" t="str">
        <f aca="false">IF(ISBLANK(Conversion!M57),"",CONCATENATE(CHAR(10),"        INPUT_RESOURCE", CHAR(10), "        {", CHAR(10), "            ResourceName = ", Conversion!L57, CHAR(10), "            Ratio = ", Conversion!O57, CHAR(10), "        }"))</f>
        <v/>
      </c>
      <c r="E57" s="0" t="str">
        <f aca="false">IF(ISBLANK(Conversion!Q57),"",CONCATENATE(CHAR(10),"        INPUT_RESOURCE", CHAR(10), "        {", CHAR(10), "            ResourceName = ", Conversion!P57, CHAR(10), "            Ratio = ", Conversion!S57, CHAR(10), "        }"))</f>
        <v/>
      </c>
      <c r="F57" s="0" t="str">
        <f aca="false">IF(ISBLANK(Conversion!C57),"",CONCATENATE(CHAR(10), "        OUTPUT_RESOURCE", CHAR(10), "        {", CHAR(10), "            ResourceName = ElectricCharge", CHAR(10), "            Ratio = ", Conversion!C57, CHAR(10), "            DumpExcess = true", CHAR(10), "        }"))</f>
        <v/>
      </c>
      <c r="G57" s="0" t="str">
        <f aca="false">IF(ISBLANK(Conversion!U57),"",CONCATENATE(CHAR(10), "        OUTPUT_RESOURCE", CHAR(10), "        {", CHAR(10), "            ResourceName = ", Conversion!T57, CHAR(10), "            Ratio = ", Conversion!W57, CHAR(10), "            DumpExcess = false", CHAR(10), "        }"))</f>
        <v/>
      </c>
      <c r="H57" s="0" t="str">
        <f aca="false">IF(ISBLANK(Conversion!Y57),"",CONCATENATE(CHAR(10), "        OUTPUT_RESOURCE", CHAR(10), "        {", CHAR(10), "            ResourceName = ", Conversion!X57, CHAR(10), "            Ratio = ", Conversion!AA57, CHAR(10), "            DumpExcess = false", CHAR(10), "        }"))</f>
        <v/>
      </c>
      <c r="I57" s="0" t="str">
        <f aca="false">IF(ISBLANK(Conversion!AC57),"",CONCATENATE(CHAR(10), "        OUTPUT_RESOURCE", CHAR(10), "        {", CHAR(10), "            ResourceName = ", Conversion!AB57, CHAR(10), "            Ratio = ", Conversion!AE57, CHAR(10), "            DumpExcess = false", CHAR(10), "        }"))</f>
        <v/>
      </c>
      <c r="J57" s="0" t="str">
        <f aca="false">IF(ISBLANK(Conversion!AG57),"",CONCATENATE(CHAR(10), "        OUTPUT_RESOURCE", CHAR(10), "        {", CHAR(10), "            ResourceName = ", Conversion!AF57, CHAR(10), "            Ratio = ", Conversion!AI57, CHAR(10), "            DumpExcess = false", CHAR(10), "        }"))</f>
        <v/>
      </c>
    </row>
    <row r="58" customFormat="false" ht="15.1" hidden="false" customHeight="true" outlineLevel="0" collapsed="false">
      <c r="A58" s="0" t="str">
        <f aca="false">IF(ISBLANK(Conversion!A58),"",CONCATENATE("    MODULE", CHAR(10), "    {", CHAR(10), "        name = ModuleResourceConverter", CHAR(10), "        ConverterName = ", Conversion!A58, CHAR(10), "        StartActionName = Start ", Conversion!A58, CHAR(10), "        StopActionName = Stop ", Conversion!A58, CHAR(10), "        AutoShutdown = false", CHAR(10), "        GeneratesHeat = true", CHAR(10), "        UseSpecialistBonus = false", CHAR(10), B58, C58, D58, E58, F58, G58, H58, I58, J58, CHAR(10), "    }"))</f>
        <v/>
      </c>
      <c r="B58" s="0" t="str">
        <f aca="false">IF(ISBLANK(Conversion!B58),"",CONCATENATE(CHAR(10),"        INPUT_RESOURCE", CHAR(10), "        {", CHAR(10), "            ResourceName = ElectricCharge", CHAR(10), "            Ratio = ", Conversion!B58, CHAR(10), "        }"))</f>
        <v/>
      </c>
      <c r="C58" s="0" t="str">
        <f aca="false">IF(ISBLANK(Conversion!I58),"",CONCATENATE(CHAR(10),"        INPUT_RESOURCE", CHAR(10), "        {", CHAR(10), "            ResourceName = ", Conversion!H58, CHAR(10), "            Ratio = ", Conversion!K58, CHAR(10), "        }"))</f>
        <v/>
      </c>
      <c r="D58" s="0" t="str">
        <f aca="false">IF(ISBLANK(Conversion!M58),"",CONCATENATE(CHAR(10),"        INPUT_RESOURCE", CHAR(10), "        {", CHAR(10), "            ResourceName = ", Conversion!L58, CHAR(10), "            Ratio = ", Conversion!O58, CHAR(10), "        }"))</f>
        <v/>
      </c>
      <c r="E58" s="0" t="str">
        <f aca="false">IF(ISBLANK(Conversion!Q58),"",CONCATENATE(CHAR(10),"        INPUT_RESOURCE", CHAR(10), "        {", CHAR(10), "            ResourceName = ", Conversion!P58, CHAR(10), "            Ratio = ", Conversion!S58, CHAR(10), "        }"))</f>
        <v/>
      </c>
      <c r="F58" s="0" t="str">
        <f aca="false">IF(ISBLANK(Conversion!C58),"",CONCATENATE(CHAR(10), "        OUTPUT_RESOURCE", CHAR(10), "        {", CHAR(10), "            ResourceName = ElectricCharge", CHAR(10), "            Ratio = ", Conversion!C58, CHAR(10), "            DumpExcess = true", CHAR(10), "        }"))</f>
        <v/>
      </c>
      <c r="G58" s="0" t="str">
        <f aca="false">IF(ISBLANK(Conversion!U58),"",CONCATENATE(CHAR(10), "        OUTPUT_RESOURCE", CHAR(10), "        {", CHAR(10), "            ResourceName = ", Conversion!T58, CHAR(10), "            Ratio = ", Conversion!W58, CHAR(10), "            DumpExcess = false", CHAR(10), "        }"))</f>
        <v/>
      </c>
      <c r="H58" s="0" t="str">
        <f aca="false">IF(ISBLANK(Conversion!Y58),"",CONCATENATE(CHAR(10), "        OUTPUT_RESOURCE", CHAR(10), "        {", CHAR(10), "            ResourceName = ", Conversion!X58, CHAR(10), "            Ratio = ", Conversion!AA58, CHAR(10), "            DumpExcess = false", CHAR(10), "        }"))</f>
        <v/>
      </c>
      <c r="I58" s="0" t="str">
        <f aca="false">IF(ISBLANK(Conversion!AC58),"",CONCATENATE(CHAR(10), "        OUTPUT_RESOURCE", CHAR(10), "        {", CHAR(10), "            ResourceName = ", Conversion!AB58, CHAR(10), "            Ratio = ", Conversion!AE58, CHAR(10), "            DumpExcess = false", CHAR(10), "        }"))</f>
        <v/>
      </c>
      <c r="J58" s="0" t="str">
        <f aca="false">IF(ISBLANK(Conversion!AG58),"",CONCATENATE(CHAR(10), "        OUTPUT_RESOURCE", CHAR(10), "        {", CHAR(10), "            ResourceName = ", Conversion!AF58, CHAR(10), "            Ratio = ", Conversion!AI58, CHAR(10), "            DumpExcess = false", CHAR(10), "        }"))</f>
        <v/>
      </c>
    </row>
    <row r="59" customFormat="false" ht="15.1" hidden="false" customHeight="true" outlineLevel="0" collapsed="false">
      <c r="A59" s="0" t="str">
        <f aca="false">IF(ISBLANK(Conversion!A59),"",CONCATENATE("    MODULE", CHAR(10), "    {", CHAR(10), "        name = ModuleResourceConverter", CHAR(10), "        ConverterName = ", Conversion!A59, CHAR(10), "        StartActionName = Start ", Conversion!A59, CHAR(10), "        StopActionName = Stop ", Conversion!A59, CHAR(10), "        AutoShutdown = false", CHAR(10), "        GeneratesHeat = true", CHAR(10), "        UseSpecialistBonus = false", CHAR(10), B59, C59, D59, E59, F59, G59, H59, I59, J59, CHAR(10), "    }"))</f>
        <v/>
      </c>
      <c r="B59" s="0" t="str">
        <f aca="false">IF(ISBLANK(Conversion!B59),"",CONCATENATE(CHAR(10),"        INPUT_RESOURCE", CHAR(10), "        {", CHAR(10), "            ResourceName = ElectricCharge", CHAR(10), "            Ratio = ", Conversion!B59, CHAR(10), "        }"))</f>
        <v/>
      </c>
      <c r="C59" s="0" t="str">
        <f aca="false">IF(ISBLANK(Conversion!I59),"",CONCATENATE(CHAR(10),"        INPUT_RESOURCE", CHAR(10), "        {", CHAR(10), "            ResourceName = ", Conversion!H59, CHAR(10), "            Ratio = ", Conversion!K59, CHAR(10), "        }"))</f>
        <v/>
      </c>
      <c r="D59" s="0" t="str">
        <f aca="false">IF(ISBLANK(Conversion!M59),"",CONCATENATE(CHAR(10),"        INPUT_RESOURCE", CHAR(10), "        {", CHAR(10), "            ResourceName = ", Conversion!L59, CHAR(10), "            Ratio = ", Conversion!O59, CHAR(10), "        }"))</f>
        <v/>
      </c>
      <c r="E59" s="0" t="str">
        <f aca="false">IF(ISBLANK(Conversion!Q59),"",CONCATENATE(CHAR(10),"        INPUT_RESOURCE", CHAR(10), "        {", CHAR(10), "            ResourceName = ", Conversion!P59, CHAR(10), "            Ratio = ", Conversion!S59, CHAR(10), "        }"))</f>
        <v/>
      </c>
      <c r="F59" s="0" t="str">
        <f aca="false">IF(ISBLANK(Conversion!C59),"",CONCATENATE(CHAR(10), "        OUTPUT_RESOURCE", CHAR(10), "        {", CHAR(10), "            ResourceName = ElectricCharge", CHAR(10), "            Ratio = ", Conversion!C59, CHAR(10), "            DumpExcess = true", CHAR(10), "        }"))</f>
        <v/>
      </c>
      <c r="G59" s="0" t="str">
        <f aca="false">IF(ISBLANK(Conversion!U59),"",CONCATENATE(CHAR(10), "        OUTPUT_RESOURCE", CHAR(10), "        {", CHAR(10), "            ResourceName = ", Conversion!T59, CHAR(10), "            Ratio = ", Conversion!W59, CHAR(10), "            DumpExcess = false", CHAR(10), "        }"))</f>
        <v/>
      </c>
      <c r="H59" s="0" t="str">
        <f aca="false">IF(ISBLANK(Conversion!Y59),"",CONCATENATE(CHAR(10), "        OUTPUT_RESOURCE", CHAR(10), "        {", CHAR(10), "            ResourceName = ", Conversion!X59, CHAR(10), "            Ratio = ", Conversion!AA59, CHAR(10), "            DumpExcess = false", CHAR(10), "        }"))</f>
        <v/>
      </c>
      <c r="I59" s="0" t="str">
        <f aca="false">IF(ISBLANK(Conversion!AC59),"",CONCATENATE(CHAR(10), "        OUTPUT_RESOURCE", CHAR(10), "        {", CHAR(10), "            ResourceName = ", Conversion!AB59, CHAR(10), "            Ratio = ", Conversion!AE59, CHAR(10), "            DumpExcess = false", CHAR(10), "        }"))</f>
        <v/>
      </c>
      <c r="J59" s="0" t="str">
        <f aca="false">IF(ISBLANK(Conversion!AG59),"",CONCATENATE(CHAR(10), "        OUTPUT_RESOURCE", CHAR(10), "        {", CHAR(10), "            ResourceName = ", Conversion!AF59, CHAR(10), "            Ratio = ", Conversion!AI59, CHAR(10), "            DumpExcess = false", CHAR(10), "        }"))</f>
        <v/>
      </c>
    </row>
    <row r="60" customFormat="false" ht="15.1" hidden="false" customHeight="true" outlineLevel="0" collapsed="false">
      <c r="A60" s="0" t="str">
        <f aca="false">IF(ISBLANK(Conversion!A60),"",CONCATENATE("    MODULE", CHAR(10), "    {", CHAR(10), "        name = ModuleResourceConverter", CHAR(10), "        ConverterName = ", Conversion!A60, CHAR(10), "        StartActionName = Start ", Conversion!A60, CHAR(10), "        StopActionName = Stop ", Conversion!A60, CHAR(10), "        AutoShutdown = false", CHAR(10), "        GeneratesHeat = true", CHAR(10), "        UseSpecialistBonus = false", CHAR(10), B60, C60, D60, E60, F60, G60, H60, I60, J60, CHAR(10), "    }"))</f>
        <v/>
      </c>
      <c r="B60" s="0" t="str">
        <f aca="false">IF(ISBLANK(Conversion!B60),"",CONCATENATE(CHAR(10),"        INPUT_RESOURCE", CHAR(10), "        {", CHAR(10), "            ResourceName = ElectricCharge", CHAR(10), "            Ratio = ", Conversion!B60, CHAR(10), "        }"))</f>
        <v/>
      </c>
      <c r="C60" s="0" t="str">
        <f aca="false">IF(ISBLANK(Conversion!I60),"",CONCATENATE(CHAR(10),"        INPUT_RESOURCE", CHAR(10), "        {", CHAR(10), "            ResourceName = ", Conversion!H60, CHAR(10), "            Ratio = ", Conversion!K60, CHAR(10), "        }"))</f>
        <v/>
      </c>
      <c r="D60" s="0" t="str">
        <f aca="false">IF(ISBLANK(Conversion!M60),"",CONCATENATE(CHAR(10),"        INPUT_RESOURCE", CHAR(10), "        {", CHAR(10), "            ResourceName = ", Conversion!L60, CHAR(10), "            Ratio = ", Conversion!O60, CHAR(10), "        }"))</f>
        <v/>
      </c>
      <c r="E60" s="0" t="str">
        <f aca="false">IF(ISBLANK(Conversion!Q60),"",CONCATENATE(CHAR(10),"        INPUT_RESOURCE", CHAR(10), "        {", CHAR(10), "            ResourceName = ", Conversion!P60, CHAR(10), "            Ratio = ", Conversion!S60, CHAR(10), "        }"))</f>
        <v/>
      </c>
      <c r="F60" s="0" t="str">
        <f aca="false">IF(ISBLANK(Conversion!C60),"",CONCATENATE(CHAR(10), "        OUTPUT_RESOURCE", CHAR(10), "        {", CHAR(10), "            ResourceName = ElectricCharge", CHAR(10), "            Ratio = ", Conversion!C60, CHAR(10), "            DumpExcess = true", CHAR(10), "        }"))</f>
        <v/>
      </c>
      <c r="G60" s="0" t="str">
        <f aca="false">IF(ISBLANK(Conversion!U60),"",CONCATENATE(CHAR(10), "        OUTPUT_RESOURCE", CHAR(10), "        {", CHAR(10), "            ResourceName = ", Conversion!T60, CHAR(10), "            Ratio = ", Conversion!W60, CHAR(10), "            DumpExcess = false", CHAR(10), "        }"))</f>
        <v/>
      </c>
      <c r="H60" s="0" t="str">
        <f aca="false">IF(ISBLANK(Conversion!Y60),"",CONCATENATE(CHAR(10), "        OUTPUT_RESOURCE", CHAR(10), "        {", CHAR(10), "            ResourceName = ", Conversion!X60, CHAR(10), "            Ratio = ", Conversion!AA60, CHAR(10), "            DumpExcess = false", CHAR(10), "        }"))</f>
        <v/>
      </c>
      <c r="I60" s="0" t="str">
        <f aca="false">IF(ISBLANK(Conversion!AC60),"",CONCATENATE(CHAR(10), "        OUTPUT_RESOURCE", CHAR(10), "        {", CHAR(10), "            ResourceName = ", Conversion!AB60, CHAR(10), "            Ratio = ", Conversion!AE60, CHAR(10), "            DumpExcess = false", CHAR(10), "        }"))</f>
        <v/>
      </c>
      <c r="J60" s="0" t="str">
        <f aca="false">IF(ISBLANK(Conversion!AG60),"",CONCATENATE(CHAR(10), "        OUTPUT_RESOURCE", CHAR(10), "        {", CHAR(10), "            ResourceName = ", Conversion!AF60, CHAR(10), "            Ratio = ", Conversion!AI60, CHAR(10), "            DumpExcess = false", CHAR(10), "        }"))</f>
        <v/>
      </c>
    </row>
    <row r="61" customFormat="false" ht="15.1" hidden="false" customHeight="true" outlineLevel="0" collapsed="false">
      <c r="A61" s="0" t="str">
        <f aca="false">IF(ISBLANK(Conversion!A61),"",CONCATENATE("    MODULE", CHAR(10), "    {", CHAR(10), "        name = ModuleResourceConverter", CHAR(10), "        ConverterName = ", Conversion!A61, CHAR(10), "        StartActionName = Start ", Conversion!A61, CHAR(10), "        StopActionName = Stop ", Conversion!A61, CHAR(10), "        AutoShutdown = false", CHAR(10), "        GeneratesHeat = true", CHAR(10), "        UseSpecialistBonus = false", CHAR(10), B61, C61, D61, E61, F61, G61, H61, I61, J61, CHAR(10), "    }"))</f>
        <v/>
      </c>
      <c r="B61" s="0" t="str">
        <f aca="false">IF(ISBLANK(Conversion!B61),"",CONCATENATE(CHAR(10),"        INPUT_RESOURCE", CHAR(10), "        {", CHAR(10), "            ResourceName = ElectricCharge", CHAR(10), "            Ratio = ", Conversion!B61, CHAR(10), "        }"))</f>
        <v/>
      </c>
      <c r="C61" s="0" t="str">
        <f aca="false">IF(ISBLANK(Conversion!I61),"",CONCATENATE(CHAR(10),"        INPUT_RESOURCE", CHAR(10), "        {", CHAR(10), "            ResourceName = ", Conversion!H61, CHAR(10), "            Ratio = ", Conversion!K61, CHAR(10), "        }"))</f>
        <v/>
      </c>
      <c r="D61" s="0" t="str">
        <f aca="false">IF(ISBLANK(Conversion!M61),"",CONCATENATE(CHAR(10),"        INPUT_RESOURCE", CHAR(10), "        {", CHAR(10), "            ResourceName = ", Conversion!L61, CHAR(10), "            Ratio = ", Conversion!O61, CHAR(10), "        }"))</f>
        <v/>
      </c>
      <c r="E61" s="0" t="str">
        <f aca="false">IF(ISBLANK(Conversion!Q61),"",CONCATENATE(CHAR(10),"        INPUT_RESOURCE", CHAR(10), "        {", CHAR(10), "            ResourceName = ", Conversion!P61, CHAR(10), "            Ratio = ", Conversion!S61, CHAR(10), "        }"))</f>
        <v/>
      </c>
      <c r="F61" s="0" t="str">
        <f aca="false">IF(ISBLANK(Conversion!C61),"",CONCATENATE(CHAR(10), "        OUTPUT_RESOURCE", CHAR(10), "        {", CHAR(10), "            ResourceName = ElectricCharge", CHAR(10), "            Ratio = ", Conversion!C61, CHAR(10), "            DumpExcess = true", CHAR(10), "        }"))</f>
        <v/>
      </c>
      <c r="G61" s="0" t="str">
        <f aca="false">IF(ISBLANK(Conversion!U61),"",CONCATENATE(CHAR(10), "        OUTPUT_RESOURCE", CHAR(10), "        {", CHAR(10), "            ResourceName = ", Conversion!T61, CHAR(10), "            Ratio = ", Conversion!W61, CHAR(10), "            DumpExcess = false", CHAR(10), "        }"))</f>
        <v/>
      </c>
      <c r="H61" s="0" t="str">
        <f aca="false">IF(ISBLANK(Conversion!Y61),"",CONCATENATE(CHAR(10), "        OUTPUT_RESOURCE", CHAR(10), "        {", CHAR(10), "            ResourceName = ", Conversion!X61, CHAR(10), "            Ratio = ", Conversion!AA61, CHAR(10), "            DumpExcess = false", CHAR(10), "        }"))</f>
        <v/>
      </c>
      <c r="I61" s="0" t="str">
        <f aca="false">IF(ISBLANK(Conversion!AC61),"",CONCATENATE(CHAR(10), "        OUTPUT_RESOURCE", CHAR(10), "        {", CHAR(10), "            ResourceName = ", Conversion!AB61, CHAR(10), "            Ratio = ", Conversion!AE61, CHAR(10), "            DumpExcess = false", CHAR(10), "        }"))</f>
        <v/>
      </c>
      <c r="J61" s="0" t="str">
        <f aca="false">IF(ISBLANK(Conversion!AG61),"",CONCATENATE(CHAR(10), "        OUTPUT_RESOURCE", CHAR(10), "        {", CHAR(10), "            ResourceName = ", Conversion!AF61, CHAR(10), "            Ratio = ", Conversion!AI61, CHAR(10), "            DumpExcess = false", CHAR(10), "        }"))</f>
        <v/>
      </c>
    </row>
    <row r="62" customFormat="false" ht="15.1" hidden="false" customHeight="true" outlineLevel="0" collapsed="false">
      <c r="A62" s="0" t="str">
        <f aca="false">IF(ISBLANK(Conversion!A62),"",CONCATENATE("    MODULE", CHAR(10), "    {", CHAR(10), "        name = ModuleResourceConverter", CHAR(10), "        ConverterName = ", Conversion!A62, CHAR(10), "        StartActionName = Start ", Conversion!A62, CHAR(10), "        StopActionName = Stop ", Conversion!A62, CHAR(10), "        AutoShutdown = false", CHAR(10), "        GeneratesHeat = true", CHAR(10), "        UseSpecialistBonus = false", CHAR(10), B62, C62, D62, E62, F62, G62, H62, I62, J62, CHAR(10), "    }"))</f>
        <v/>
      </c>
      <c r="B62" s="0" t="str">
        <f aca="false">IF(ISBLANK(Conversion!B62),"",CONCATENATE(CHAR(10),"        INPUT_RESOURCE", CHAR(10), "        {", CHAR(10), "            ResourceName = ElectricCharge", CHAR(10), "            Ratio = ", Conversion!B62, CHAR(10), "        }"))</f>
        <v/>
      </c>
      <c r="C62" s="0" t="str">
        <f aca="false">IF(ISBLANK(Conversion!I62),"",CONCATENATE(CHAR(10),"        INPUT_RESOURCE", CHAR(10), "        {", CHAR(10), "            ResourceName = ", Conversion!H62, CHAR(10), "            Ratio = ", Conversion!K62, CHAR(10), "        }"))</f>
        <v/>
      </c>
      <c r="D62" s="0" t="str">
        <f aca="false">IF(ISBLANK(Conversion!M62),"",CONCATENATE(CHAR(10),"        INPUT_RESOURCE", CHAR(10), "        {", CHAR(10), "            ResourceName = ", Conversion!L62, CHAR(10), "            Ratio = ", Conversion!O62, CHAR(10), "        }"))</f>
        <v/>
      </c>
      <c r="E62" s="0" t="str">
        <f aca="false">IF(ISBLANK(Conversion!Q62),"",CONCATENATE(CHAR(10),"        INPUT_RESOURCE", CHAR(10), "        {", CHAR(10), "            ResourceName = ", Conversion!P62, CHAR(10), "            Ratio = ", Conversion!S62, CHAR(10), "        }"))</f>
        <v/>
      </c>
      <c r="F62" s="0" t="str">
        <f aca="false">IF(ISBLANK(Conversion!C62),"",CONCATENATE(CHAR(10), "        OUTPUT_RESOURCE", CHAR(10), "        {", CHAR(10), "            ResourceName = ElectricCharge", CHAR(10), "            Ratio = ", Conversion!C62, CHAR(10), "            DumpExcess = true", CHAR(10), "        }"))</f>
        <v/>
      </c>
      <c r="G62" s="0" t="str">
        <f aca="false">IF(ISBLANK(Conversion!U62),"",CONCATENATE(CHAR(10), "        OUTPUT_RESOURCE", CHAR(10), "        {", CHAR(10), "            ResourceName = ", Conversion!T62, CHAR(10), "            Ratio = ", Conversion!W62, CHAR(10), "            DumpExcess = false", CHAR(10), "        }"))</f>
        <v/>
      </c>
      <c r="H62" s="0" t="str">
        <f aca="false">IF(ISBLANK(Conversion!Y62),"",CONCATENATE(CHAR(10), "        OUTPUT_RESOURCE", CHAR(10), "        {", CHAR(10), "            ResourceName = ", Conversion!X62, CHAR(10), "            Ratio = ", Conversion!AA62, CHAR(10), "            DumpExcess = false", CHAR(10), "        }"))</f>
        <v/>
      </c>
      <c r="I62" s="0" t="str">
        <f aca="false">IF(ISBLANK(Conversion!AC62),"",CONCATENATE(CHAR(10), "        OUTPUT_RESOURCE", CHAR(10), "        {", CHAR(10), "            ResourceName = ", Conversion!AB62, CHAR(10), "            Ratio = ", Conversion!AE62, CHAR(10), "            DumpExcess = false", CHAR(10), "        }"))</f>
        <v/>
      </c>
      <c r="J62" s="0" t="str">
        <f aca="false">IF(ISBLANK(Conversion!AG62),"",CONCATENATE(CHAR(10), "        OUTPUT_RESOURCE", CHAR(10), "        {", CHAR(10), "            ResourceName = ", Conversion!AF62, CHAR(10), "            Ratio = ", Conversion!AI62, CHAR(10), "            DumpExcess = false", CHAR(10), "        }"))</f>
        <v/>
      </c>
    </row>
    <row r="63" customFormat="false" ht="15.1" hidden="false" customHeight="true" outlineLevel="0" collapsed="false">
      <c r="A63" s="0" t="str">
        <f aca="false">IF(ISBLANK(Conversion!A63),"",CONCATENATE("    MODULE", CHAR(10), "    {", CHAR(10), "        name = ModuleResourceConverter", CHAR(10), "        ConverterName = ", Conversion!A63, CHAR(10), "        StartActionName = Start ", Conversion!A63, CHAR(10), "        StopActionName = Stop ", Conversion!A63, CHAR(10), "        AutoShutdown = false", CHAR(10), "        GeneratesHeat = true", CHAR(10), "        UseSpecialistBonus = false", CHAR(10), B63, C63, D63, E63, F63, G63, H63, I63, J63, CHAR(10), "    }"))</f>
        <v/>
      </c>
      <c r="B63" s="0" t="str">
        <f aca="false">IF(ISBLANK(Conversion!B63),"",CONCATENATE(CHAR(10),"        INPUT_RESOURCE", CHAR(10), "        {", CHAR(10), "            ResourceName = ElectricCharge", CHAR(10), "            Ratio = ", Conversion!B63, CHAR(10), "        }"))</f>
        <v/>
      </c>
      <c r="C63" s="0" t="str">
        <f aca="false">IF(ISBLANK(Conversion!I63),"",CONCATENATE(CHAR(10),"        INPUT_RESOURCE", CHAR(10), "        {", CHAR(10), "            ResourceName = ", Conversion!H63, CHAR(10), "            Ratio = ", Conversion!K63, CHAR(10), "        }"))</f>
        <v/>
      </c>
      <c r="D63" s="0" t="str">
        <f aca="false">IF(ISBLANK(Conversion!M63),"",CONCATENATE(CHAR(10),"        INPUT_RESOURCE", CHAR(10), "        {", CHAR(10), "            ResourceName = ", Conversion!L63, CHAR(10), "            Ratio = ", Conversion!O63, CHAR(10), "        }"))</f>
        <v/>
      </c>
      <c r="E63" s="0" t="str">
        <f aca="false">IF(ISBLANK(Conversion!Q63),"",CONCATENATE(CHAR(10),"        INPUT_RESOURCE", CHAR(10), "        {", CHAR(10), "            ResourceName = ", Conversion!P63, CHAR(10), "            Ratio = ", Conversion!S63, CHAR(10), "        }"))</f>
        <v/>
      </c>
      <c r="F63" s="0" t="str">
        <f aca="false">IF(ISBLANK(Conversion!C63),"",CONCATENATE(CHAR(10), "        OUTPUT_RESOURCE", CHAR(10), "        {", CHAR(10), "            ResourceName = ElectricCharge", CHAR(10), "            Ratio = ", Conversion!C63, CHAR(10), "            DumpExcess = true", CHAR(10), "        }"))</f>
        <v/>
      </c>
      <c r="G63" s="0" t="str">
        <f aca="false">IF(ISBLANK(Conversion!U63),"",CONCATENATE(CHAR(10), "        OUTPUT_RESOURCE", CHAR(10), "        {", CHAR(10), "            ResourceName = ", Conversion!T63, CHAR(10), "            Ratio = ", Conversion!W63, CHAR(10), "            DumpExcess = false", CHAR(10), "        }"))</f>
        <v/>
      </c>
      <c r="H63" s="0" t="str">
        <f aca="false">IF(ISBLANK(Conversion!Y63),"",CONCATENATE(CHAR(10), "        OUTPUT_RESOURCE", CHAR(10), "        {", CHAR(10), "            ResourceName = ", Conversion!X63, CHAR(10), "            Ratio = ", Conversion!AA63, CHAR(10), "            DumpExcess = false", CHAR(10), "        }"))</f>
        <v/>
      </c>
      <c r="I63" s="0" t="str">
        <f aca="false">IF(ISBLANK(Conversion!AC63),"",CONCATENATE(CHAR(10), "        OUTPUT_RESOURCE", CHAR(10), "        {", CHAR(10), "            ResourceName = ", Conversion!AB63, CHAR(10), "            Ratio = ", Conversion!AE63, CHAR(10), "            DumpExcess = false", CHAR(10), "        }"))</f>
        <v/>
      </c>
      <c r="J63" s="0" t="str">
        <f aca="false">IF(ISBLANK(Conversion!AG63),"",CONCATENATE(CHAR(10), "        OUTPUT_RESOURCE", CHAR(10), "        {", CHAR(10), "            ResourceName = ", Conversion!AF63, CHAR(10), "            Ratio = ", Conversion!AI63, CHAR(10), "            DumpExcess = false", CHAR(10), "        }"))</f>
        <v/>
      </c>
    </row>
    <row r="64" customFormat="false" ht="15.1" hidden="false" customHeight="true" outlineLevel="0" collapsed="false">
      <c r="A64" s="0" t="str">
        <f aca="false">IF(ISBLANK(Conversion!A64),"",CONCATENATE("    MODULE", CHAR(10), "    {", CHAR(10), "        name = ModuleResourceConverter", CHAR(10), "        ConverterName = ", Conversion!A64, CHAR(10), "        StartActionName = Start ", Conversion!A64, CHAR(10), "        StopActionName = Stop ", Conversion!A64, CHAR(10), "        AutoShutdown = false", CHAR(10), "        GeneratesHeat = true", CHAR(10), "        UseSpecialistBonus = false", CHAR(10), B64, C64, D64, E64, F64, G64, H64, I64, J64, CHAR(10), "    }"))</f>
        <v/>
      </c>
      <c r="B64" s="0" t="str">
        <f aca="false">IF(ISBLANK(Conversion!B64),"",CONCATENATE(CHAR(10),"        INPUT_RESOURCE", CHAR(10), "        {", CHAR(10), "            ResourceName = ElectricCharge", CHAR(10), "            Ratio = ", Conversion!B64, CHAR(10), "        }"))</f>
        <v/>
      </c>
      <c r="C64" s="0" t="str">
        <f aca="false">IF(ISBLANK(Conversion!I64),"",CONCATENATE(CHAR(10),"        INPUT_RESOURCE", CHAR(10), "        {", CHAR(10), "            ResourceName = ", Conversion!H64, CHAR(10), "            Ratio = ", Conversion!K64, CHAR(10), "        }"))</f>
        <v/>
      </c>
      <c r="D64" s="0" t="str">
        <f aca="false">IF(ISBLANK(Conversion!M64),"",CONCATENATE(CHAR(10),"        INPUT_RESOURCE", CHAR(10), "        {", CHAR(10), "            ResourceName = ", Conversion!L64, CHAR(10), "            Ratio = ", Conversion!O64, CHAR(10), "        }"))</f>
        <v/>
      </c>
      <c r="E64" s="0" t="str">
        <f aca="false">IF(ISBLANK(Conversion!Q64),"",CONCATENATE(CHAR(10),"        INPUT_RESOURCE", CHAR(10), "        {", CHAR(10), "            ResourceName = ", Conversion!P64, CHAR(10), "            Ratio = ", Conversion!S64, CHAR(10), "        }"))</f>
        <v/>
      </c>
      <c r="F64" s="0" t="str">
        <f aca="false">IF(ISBLANK(Conversion!C64),"",CONCATENATE(CHAR(10), "        OUTPUT_RESOURCE", CHAR(10), "        {", CHAR(10), "            ResourceName = ElectricCharge", CHAR(10), "            Ratio = ", Conversion!C64, CHAR(10), "            DumpExcess = true", CHAR(10), "        }"))</f>
        <v/>
      </c>
      <c r="G64" s="0" t="str">
        <f aca="false">IF(ISBLANK(Conversion!U64),"",CONCATENATE(CHAR(10), "        OUTPUT_RESOURCE", CHAR(10), "        {", CHAR(10), "            ResourceName = ", Conversion!T64, CHAR(10), "            Ratio = ", Conversion!W64, CHAR(10), "            DumpExcess = false", CHAR(10), "        }"))</f>
        <v/>
      </c>
      <c r="H64" s="0" t="str">
        <f aca="false">IF(ISBLANK(Conversion!Y64),"",CONCATENATE(CHAR(10), "        OUTPUT_RESOURCE", CHAR(10), "        {", CHAR(10), "            ResourceName = ", Conversion!X64, CHAR(10), "            Ratio = ", Conversion!AA64, CHAR(10), "            DumpExcess = false", CHAR(10), "        }"))</f>
        <v/>
      </c>
      <c r="I64" s="0" t="str">
        <f aca="false">IF(ISBLANK(Conversion!AC64),"",CONCATENATE(CHAR(10), "        OUTPUT_RESOURCE", CHAR(10), "        {", CHAR(10), "            ResourceName = ", Conversion!AB64, CHAR(10), "            Ratio = ", Conversion!AE64, CHAR(10), "            DumpExcess = false", CHAR(10), "        }"))</f>
        <v/>
      </c>
      <c r="J64" s="0" t="str">
        <f aca="false">IF(ISBLANK(Conversion!AG64),"",CONCATENATE(CHAR(10), "        OUTPUT_RESOURCE", CHAR(10), "        {", CHAR(10), "            ResourceName = ", Conversion!AF64, CHAR(10), "            Ratio = ", Conversion!AI64, CHAR(10), "            DumpExcess = false", CHAR(10), "        }"))</f>
        <v/>
      </c>
    </row>
    <row r="65" customFormat="false" ht="15.1" hidden="false" customHeight="true" outlineLevel="0" collapsed="false">
      <c r="A65" s="0" t="str">
        <f aca="false">IF(ISBLANK(Conversion!A65),"",CONCATENATE("    MODULE", CHAR(10), "    {", CHAR(10), "        name = ModuleResourceConverter", CHAR(10), "        ConverterName = ", Conversion!A65, CHAR(10), "        StartActionName = Start ", Conversion!A65, CHAR(10), "        StopActionName = Stop ", Conversion!A65, CHAR(10), "        AutoShutdown = false", CHAR(10), "        GeneratesHeat = true", CHAR(10), "        UseSpecialistBonus = false", CHAR(10), B65, C65, D65, E65, F65, G65, H65, I65, J65, CHAR(10), "    }"))</f>
        <v/>
      </c>
      <c r="B65" s="0" t="str">
        <f aca="false">IF(ISBLANK(Conversion!B65),"",CONCATENATE(CHAR(10),"        INPUT_RESOURCE", CHAR(10), "        {", CHAR(10), "            ResourceName = ElectricCharge", CHAR(10), "            Ratio = ", Conversion!B65, CHAR(10), "        }"))</f>
        <v/>
      </c>
      <c r="C65" s="0" t="str">
        <f aca="false">IF(ISBLANK(Conversion!I65),"",CONCATENATE(CHAR(10),"        INPUT_RESOURCE", CHAR(10), "        {", CHAR(10), "            ResourceName = ", Conversion!H65, CHAR(10), "            Ratio = ", Conversion!K65, CHAR(10), "        }"))</f>
        <v/>
      </c>
      <c r="D65" s="0" t="str">
        <f aca="false">IF(ISBLANK(Conversion!M65),"",CONCATENATE(CHAR(10),"        INPUT_RESOURCE", CHAR(10), "        {", CHAR(10), "            ResourceName = ", Conversion!L65, CHAR(10), "            Ratio = ", Conversion!O65, CHAR(10), "        }"))</f>
        <v/>
      </c>
      <c r="E65" s="0" t="str">
        <f aca="false">IF(ISBLANK(Conversion!Q65),"",CONCATENATE(CHAR(10),"        INPUT_RESOURCE", CHAR(10), "        {", CHAR(10), "            ResourceName = ", Conversion!P65, CHAR(10), "            Ratio = ", Conversion!S65, CHAR(10), "        }"))</f>
        <v/>
      </c>
      <c r="F65" s="0" t="str">
        <f aca="false">IF(ISBLANK(Conversion!C65),"",CONCATENATE(CHAR(10), "        OUTPUT_RESOURCE", CHAR(10), "        {", CHAR(10), "            ResourceName = ElectricCharge", CHAR(10), "            Ratio = ", Conversion!C65, CHAR(10), "            DumpExcess = true", CHAR(10), "        }"))</f>
        <v/>
      </c>
      <c r="G65" s="0" t="str">
        <f aca="false">IF(ISBLANK(Conversion!U65),"",CONCATENATE(CHAR(10), "        OUTPUT_RESOURCE", CHAR(10), "        {", CHAR(10), "            ResourceName = ", Conversion!T65, CHAR(10), "            Ratio = ", Conversion!W65, CHAR(10), "            DumpExcess = false", CHAR(10), "        }"))</f>
        <v/>
      </c>
      <c r="H65" s="0" t="str">
        <f aca="false">IF(ISBLANK(Conversion!Y65),"",CONCATENATE(CHAR(10), "        OUTPUT_RESOURCE", CHAR(10), "        {", CHAR(10), "            ResourceName = ", Conversion!X65, CHAR(10), "            Ratio = ", Conversion!AA65, CHAR(10), "            DumpExcess = false", CHAR(10), "        }"))</f>
        <v/>
      </c>
      <c r="I65" s="0" t="str">
        <f aca="false">IF(ISBLANK(Conversion!AC65),"",CONCATENATE(CHAR(10), "        OUTPUT_RESOURCE", CHAR(10), "        {", CHAR(10), "            ResourceName = ", Conversion!AB65, CHAR(10), "            Ratio = ", Conversion!AE65, CHAR(10), "            DumpExcess = false", CHAR(10), "        }"))</f>
        <v/>
      </c>
      <c r="J65" s="0" t="str">
        <f aca="false">IF(ISBLANK(Conversion!AG65),"",CONCATENATE(CHAR(10), "        OUTPUT_RESOURCE", CHAR(10), "        {", CHAR(10), "            ResourceName = ", Conversion!AF65, CHAR(10), "            Ratio = ", Conversion!AI65, CHAR(10), "            DumpExcess = false", CHAR(10), "        }"))</f>
        <v/>
      </c>
    </row>
    <row r="66" customFormat="false" ht="15.1" hidden="false" customHeight="true" outlineLevel="0" collapsed="false">
      <c r="A66" s="0" t="str">
        <f aca="false">IF(ISBLANK(Conversion!A66),"",CONCATENATE("    MODULE", CHAR(10), "    {", CHAR(10), "        name = ModuleResourceConverter", CHAR(10), "        ConverterName = ", Conversion!A66, CHAR(10), "        StartActionName = Start ", Conversion!A66, CHAR(10), "        StopActionName = Stop ", Conversion!A66, CHAR(10), "        AutoShutdown = false", CHAR(10), "        GeneratesHeat = true", CHAR(10), "        UseSpecialistBonus = false", CHAR(10), B66, C66, D66, E66, F66, G66, H66, I66, J66, CHAR(10), "    }"))</f>
        <v/>
      </c>
      <c r="B66" s="0" t="str">
        <f aca="false">IF(ISBLANK(Conversion!B66),"",CONCATENATE(CHAR(10),"        INPUT_RESOURCE", CHAR(10), "        {", CHAR(10), "            ResourceName = ElectricCharge", CHAR(10), "            Ratio = ", Conversion!B66, CHAR(10), "        }"))</f>
        <v/>
      </c>
      <c r="C66" s="0" t="str">
        <f aca="false">IF(ISBLANK(Conversion!I66),"",CONCATENATE(CHAR(10),"        INPUT_RESOURCE", CHAR(10), "        {", CHAR(10), "            ResourceName = ", Conversion!H66, CHAR(10), "            Ratio = ", Conversion!K66, CHAR(10), "        }"))</f>
        <v/>
      </c>
      <c r="D66" s="0" t="str">
        <f aca="false">IF(ISBLANK(Conversion!M66),"",CONCATENATE(CHAR(10),"        INPUT_RESOURCE", CHAR(10), "        {", CHAR(10), "            ResourceName = ", Conversion!L66, CHAR(10), "            Ratio = ", Conversion!O66, CHAR(10), "        }"))</f>
        <v/>
      </c>
      <c r="E66" s="0" t="str">
        <f aca="false">IF(ISBLANK(Conversion!Q66),"",CONCATENATE(CHAR(10),"        INPUT_RESOURCE", CHAR(10), "        {", CHAR(10), "            ResourceName = ", Conversion!P66, CHAR(10), "            Ratio = ", Conversion!S66, CHAR(10), "        }"))</f>
        <v/>
      </c>
      <c r="F66" s="0" t="str">
        <f aca="false">IF(ISBLANK(Conversion!C66),"",CONCATENATE(CHAR(10), "        OUTPUT_RESOURCE", CHAR(10), "        {", CHAR(10), "            ResourceName = ElectricCharge", CHAR(10), "            Ratio = ", Conversion!C66, CHAR(10), "            DumpExcess = true", CHAR(10), "        }"))</f>
        <v/>
      </c>
      <c r="G66" s="0" t="str">
        <f aca="false">IF(ISBLANK(Conversion!U66),"",CONCATENATE(CHAR(10), "        OUTPUT_RESOURCE", CHAR(10), "        {", CHAR(10), "            ResourceName = ", Conversion!T66, CHAR(10), "            Ratio = ", Conversion!W66, CHAR(10), "            DumpExcess = false", CHAR(10), "        }"))</f>
        <v/>
      </c>
      <c r="H66" s="0" t="str">
        <f aca="false">IF(ISBLANK(Conversion!Y66),"",CONCATENATE(CHAR(10), "        OUTPUT_RESOURCE", CHAR(10), "        {", CHAR(10), "            ResourceName = ", Conversion!X66, CHAR(10), "            Ratio = ", Conversion!AA66, CHAR(10), "            DumpExcess = false", CHAR(10), "        }"))</f>
        <v/>
      </c>
      <c r="I66" s="0" t="str">
        <f aca="false">IF(ISBLANK(Conversion!AC66),"",CONCATENATE(CHAR(10), "        OUTPUT_RESOURCE", CHAR(10), "        {", CHAR(10), "            ResourceName = ", Conversion!AB66, CHAR(10), "            Ratio = ", Conversion!AE66, CHAR(10), "            DumpExcess = false", CHAR(10), "        }"))</f>
        <v/>
      </c>
      <c r="J66" s="0" t="str">
        <f aca="false">IF(ISBLANK(Conversion!AG66),"",CONCATENATE(CHAR(10), "        OUTPUT_RESOURCE", CHAR(10), "        {", CHAR(10), "            ResourceName = ", Conversion!AF66, CHAR(10), "            Ratio = ", Conversion!AI66, CHAR(10), "            DumpExcess = false", CHAR(10), "        }"))</f>
        <v/>
      </c>
    </row>
    <row r="67" customFormat="false" ht="15.1" hidden="false" customHeight="true" outlineLevel="0" collapsed="false">
      <c r="A67" s="0" t="str">
        <f aca="false">IF(ISBLANK(Conversion!A67),"",CONCATENATE("    MODULE", CHAR(10), "    {", CHAR(10), "        name = ModuleResourceConverter", CHAR(10), "        ConverterName = ", Conversion!A67, CHAR(10), "        StartActionName = Start ", Conversion!A67, CHAR(10), "        StopActionName = Stop ", Conversion!A67, CHAR(10), "        AutoShutdown = false", CHAR(10), "        GeneratesHeat = true", CHAR(10), "        UseSpecialistBonus = false", CHAR(10), B67, C67, D67, E67, F67, G67, H67, I67, J67, CHAR(10), "    }"))</f>
        <v/>
      </c>
      <c r="B67" s="0" t="str">
        <f aca="false">IF(ISBLANK(Conversion!B67),"",CONCATENATE(CHAR(10),"        INPUT_RESOURCE", CHAR(10), "        {", CHAR(10), "            ResourceName = ElectricCharge", CHAR(10), "            Ratio = ", Conversion!B67, CHAR(10), "        }"))</f>
        <v/>
      </c>
      <c r="C67" s="0" t="str">
        <f aca="false">IF(ISBLANK(Conversion!I67),"",CONCATENATE(CHAR(10),"        INPUT_RESOURCE", CHAR(10), "        {", CHAR(10), "            ResourceName = ", Conversion!H67, CHAR(10), "            Ratio = ", Conversion!K67, CHAR(10), "        }"))</f>
        <v/>
      </c>
      <c r="D67" s="0" t="str">
        <f aca="false">IF(ISBLANK(Conversion!M67),"",CONCATENATE(CHAR(10),"        INPUT_RESOURCE", CHAR(10), "        {", CHAR(10), "            ResourceName = ", Conversion!L67, CHAR(10), "            Ratio = ", Conversion!O67, CHAR(10), "        }"))</f>
        <v/>
      </c>
      <c r="E67" s="0" t="str">
        <f aca="false">IF(ISBLANK(Conversion!Q67),"",CONCATENATE(CHAR(10),"        INPUT_RESOURCE", CHAR(10), "        {", CHAR(10), "            ResourceName = ", Conversion!P67, CHAR(10), "            Ratio = ", Conversion!S67, CHAR(10), "        }"))</f>
        <v/>
      </c>
      <c r="F67" s="0" t="str">
        <f aca="false">IF(ISBLANK(Conversion!C67),"",CONCATENATE(CHAR(10), "        OUTPUT_RESOURCE", CHAR(10), "        {", CHAR(10), "            ResourceName = ElectricCharge", CHAR(10), "            Ratio = ", Conversion!C67, CHAR(10), "            DumpExcess = true", CHAR(10), "        }"))</f>
        <v/>
      </c>
      <c r="G67" s="0" t="str">
        <f aca="false">IF(ISBLANK(Conversion!U67),"",CONCATENATE(CHAR(10), "        OUTPUT_RESOURCE", CHAR(10), "        {", CHAR(10), "            ResourceName = ", Conversion!T67, CHAR(10), "            Ratio = ", Conversion!W67, CHAR(10), "            DumpExcess = false", CHAR(10), "        }"))</f>
        <v/>
      </c>
      <c r="H67" s="0" t="str">
        <f aca="false">IF(ISBLANK(Conversion!Y67),"",CONCATENATE(CHAR(10), "        OUTPUT_RESOURCE", CHAR(10), "        {", CHAR(10), "            ResourceName = ", Conversion!X67, CHAR(10), "            Ratio = ", Conversion!AA67, CHAR(10), "            DumpExcess = false", CHAR(10), "        }"))</f>
        <v/>
      </c>
      <c r="I67" s="0" t="str">
        <f aca="false">IF(ISBLANK(Conversion!AC67),"",CONCATENATE(CHAR(10), "        OUTPUT_RESOURCE", CHAR(10), "        {", CHAR(10), "            ResourceName = ", Conversion!AB67, CHAR(10), "            Ratio = ", Conversion!AE67, CHAR(10), "            DumpExcess = false", CHAR(10), "        }"))</f>
        <v/>
      </c>
      <c r="J67" s="0" t="str">
        <f aca="false">IF(ISBLANK(Conversion!AG67),"",CONCATENATE(CHAR(10), "        OUTPUT_RESOURCE", CHAR(10), "        {", CHAR(10), "            ResourceName = ", Conversion!AF67, CHAR(10), "            Ratio = ", Conversion!AI67, CHAR(10), "            DumpExcess = false", CHAR(10), "        }"))</f>
        <v/>
      </c>
    </row>
    <row r="68" customFormat="false" ht="15.1" hidden="false" customHeight="true" outlineLevel="0" collapsed="false">
      <c r="A68" s="0" t="str">
        <f aca="false">IF(ISBLANK(Conversion!A68),"",CONCATENATE("    MODULE", CHAR(10), "    {", CHAR(10), "        name = ModuleResourceConverter", CHAR(10), "        ConverterName = ", Conversion!A68, CHAR(10), "        StartActionName = Start ", Conversion!A68, CHAR(10), "        StopActionName = Stop ", Conversion!A68, CHAR(10), "        AutoShutdown = false", CHAR(10), "        GeneratesHeat = true", CHAR(10), "        UseSpecialistBonus = false", CHAR(10), B68, C68, D68, E68, F68, G68, H68, I68, J68, CHAR(10), "    }"))</f>
        <v/>
      </c>
      <c r="B68" s="0" t="str">
        <f aca="false">IF(ISBLANK(Conversion!B68),"",CONCATENATE(CHAR(10),"        INPUT_RESOURCE", CHAR(10), "        {", CHAR(10), "            ResourceName = ElectricCharge", CHAR(10), "            Ratio = ", Conversion!B68, CHAR(10), "        }"))</f>
        <v/>
      </c>
      <c r="C68" s="0" t="str">
        <f aca="false">IF(ISBLANK(Conversion!I68),"",CONCATENATE(CHAR(10),"        INPUT_RESOURCE", CHAR(10), "        {", CHAR(10), "            ResourceName = ", Conversion!H68, CHAR(10), "            Ratio = ", Conversion!K68, CHAR(10), "        }"))</f>
        <v/>
      </c>
      <c r="D68" s="0" t="str">
        <f aca="false">IF(ISBLANK(Conversion!M68),"",CONCATENATE(CHAR(10),"        INPUT_RESOURCE", CHAR(10), "        {", CHAR(10), "            ResourceName = ", Conversion!L68, CHAR(10), "            Ratio = ", Conversion!O68, CHAR(10), "        }"))</f>
        <v/>
      </c>
      <c r="E68" s="0" t="str">
        <f aca="false">IF(ISBLANK(Conversion!Q68),"",CONCATENATE(CHAR(10),"        INPUT_RESOURCE", CHAR(10), "        {", CHAR(10), "            ResourceName = ", Conversion!P68, CHAR(10), "            Ratio = ", Conversion!S68, CHAR(10), "        }"))</f>
        <v/>
      </c>
      <c r="F68" s="0" t="str">
        <f aca="false">IF(ISBLANK(Conversion!C68),"",CONCATENATE(CHAR(10), "        OUTPUT_RESOURCE", CHAR(10), "        {", CHAR(10), "            ResourceName = ElectricCharge", CHAR(10), "            Ratio = ", Conversion!C68, CHAR(10), "            DumpExcess = true", CHAR(10), "        }"))</f>
        <v/>
      </c>
      <c r="G68" s="0" t="str">
        <f aca="false">IF(ISBLANK(Conversion!U68),"",CONCATENATE(CHAR(10), "        OUTPUT_RESOURCE", CHAR(10), "        {", CHAR(10), "            ResourceName = ", Conversion!T68, CHAR(10), "            Ratio = ", Conversion!W68, CHAR(10), "            DumpExcess = false", CHAR(10), "        }"))</f>
        <v/>
      </c>
      <c r="H68" s="0" t="str">
        <f aca="false">IF(ISBLANK(Conversion!Y68),"",CONCATENATE(CHAR(10), "        OUTPUT_RESOURCE", CHAR(10), "        {", CHAR(10), "            ResourceName = ", Conversion!X68, CHAR(10), "            Ratio = ", Conversion!AA68, CHAR(10), "            DumpExcess = false", CHAR(10), "        }"))</f>
        <v/>
      </c>
      <c r="I68" s="0" t="str">
        <f aca="false">IF(ISBLANK(Conversion!AC68),"",CONCATENATE(CHAR(10), "        OUTPUT_RESOURCE", CHAR(10), "        {", CHAR(10), "            ResourceName = ", Conversion!AB68, CHAR(10), "            Ratio = ", Conversion!AE68, CHAR(10), "            DumpExcess = false", CHAR(10), "        }"))</f>
        <v/>
      </c>
      <c r="J68" s="0" t="str">
        <f aca="false">IF(ISBLANK(Conversion!AG68),"",CONCATENATE(CHAR(10), "        OUTPUT_RESOURCE", CHAR(10), "        {", CHAR(10), "            ResourceName = ", Conversion!AF68, CHAR(10), "            Ratio = ", Conversion!AI68, CHAR(10), "            DumpExcess = false", CHAR(10), "        }"))</f>
        <v/>
      </c>
    </row>
    <row r="69" customFormat="false" ht="15.1" hidden="false" customHeight="true" outlineLevel="0" collapsed="false">
      <c r="A69" s="0" t="str">
        <f aca="false">IF(ISBLANK(Conversion!A69),"",CONCATENATE("    MODULE", CHAR(10), "    {", CHAR(10), "        name = ModuleResourceConverter", CHAR(10), "        ConverterName = ", Conversion!A69, CHAR(10), "        StartActionName = Start ", Conversion!A69, CHAR(10), "        StopActionName = Stop ", Conversion!A69, CHAR(10), "        AutoShutdown = false", CHAR(10), "        GeneratesHeat = true", CHAR(10), "        UseSpecialistBonus = false", CHAR(10), B69, C69, D69, E69, F69, G69, H69, I69, J69, CHAR(10), "    }"))</f>
        <v/>
      </c>
      <c r="B69" s="0" t="str">
        <f aca="false">IF(ISBLANK(Conversion!B69),"",CONCATENATE(CHAR(10),"        INPUT_RESOURCE", CHAR(10), "        {", CHAR(10), "            ResourceName = ElectricCharge", CHAR(10), "            Ratio = ", Conversion!B69, CHAR(10), "        }"))</f>
        <v/>
      </c>
      <c r="C69" s="0" t="str">
        <f aca="false">IF(ISBLANK(Conversion!I69),"",CONCATENATE(CHAR(10),"        INPUT_RESOURCE", CHAR(10), "        {", CHAR(10), "            ResourceName = ", Conversion!H69, CHAR(10), "            Ratio = ", Conversion!K69, CHAR(10), "        }"))</f>
        <v/>
      </c>
      <c r="D69" s="0" t="str">
        <f aca="false">IF(ISBLANK(Conversion!M69),"",CONCATENATE(CHAR(10),"        INPUT_RESOURCE", CHAR(10), "        {", CHAR(10), "            ResourceName = ", Conversion!L69, CHAR(10), "            Ratio = ", Conversion!O69, CHAR(10), "        }"))</f>
        <v/>
      </c>
      <c r="E69" s="0" t="str">
        <f aca="false">IF(ISBLANK(Conversion!Q69),"",CONCATENATE(CHAR(10),"        INPUT_RESOURCE", CHAR(10), "        {", CHAR(10), "            ResourceName = ", Conversion!P69, CHAR(10), "            Ratio = ", Conversion!S69, CHAR(10), "        }"))</f>
        <v/>
      </c>
      <c r="F69" s="0" t="str">
        <f aca="false">IF(ISBLANK(Conversion!C69),"",CONCATENATE(CHAR(10), "        OUTPUT_RESOURCE", CHAR(10), "        {", CHAR(10), "            ResourceName = ElectricCharge", CHAR(10), "            Ratio = ", Conversion!C69, CHAR(10), "            DumpExcess = true", CHAR(10), "        }"))</f>
        <v/>
      </c>
      <c r="G69" s="0" t="str">
        <f aca="false">IF(ISBLANK(Conversion!U69),"",CONCATENATE(CHAR(10), "        OUTPUT_RESOURCE", CHAR(10), "        {", CHAR(10), "            ResourceName = ", Conversion!T69, CHAR(10), "            Ratio = ", Conversion!W69, CHAR(10), "            DumpExcess = false", CHAR(10), "        }"))</f>
        <v/>
      </c>
      <c r="H69" s="0" t="str">
        <f aca="false">IF(ISBLANK(Conversion!Y69),"",CONCATENATE(CHAR(10), "        OUTPUT_RESOURCE", CHAR(10), "        {", CHAR(10), "            ResourceName = ", Conversion!X69, CHAR(10), "            Ratio = ", Conversion!AA69, CHAR(10), "            DumpExcess = false", CHAR(10), "        }"))</f>
        <v/>
      </c>
      <c r="I69" s="0" t="str">
        <f aca="false">IF(ISBLANK(Conversion!AC69),"",CONCATENATE(CHAR(10), "        OUTPUT_RESOURCE", CHAR(10), "        {", CHAR(10), "            ResourceName = ", Conversion!AB69, CHAR(10), "            Ratio = ", Conversion!AE69, CHAR(10), "            DumpExcess = false", CHAR(10), "        }"))</f>
        <v/>
      </c>
      <c r="J69" s="0" t="str">
        <f aca="false">IF(ISBLANK(Conversion!AG69),"",CONCATENATE(CHAR(10), "        OUTPUT_RESOURCE", CHAR(10), "        {", CHAR(10), "            ResourceName = ", Conversion!AF69, CHAR(10), "            Ratio = ", Conversion!AI69, CHAR(10), "            DumpExcess = false", CHAR(10), "        }"))</f>
        <v/>
      </c>
    </row>
    <row r="70" customFormat="false" ht="15.1" hidden="false" customHeight="true" outlineLevel="0" collapsed="false">
      <c r="A70" s="0" t="str">
        <f aca="false">IF(ISBLANK(Conversion!A70),"",CONCATENATE("    MODULE", CHAR(10), "    {", CHAR(10), "        name = ModuleResourceConverter", CHAR(10), "        ConverterName = ", Conversion!A70, CHAR(10), "        StartActionName = Start ", Conversion!A70, CHAR(10), "        StopActionName = Stop ", Conversion!A70, CHAR(10), "        AutoShutdown = false", CHAR(10), "        GeneratesHeat = true", CHAR(10), "        UseSpecialistBonus = false", CHAR(10), B70, C70, D70, E70, F70, G70, H70, I70, J70, CHAR(10), "    }"))</f>
        <v/>
      </c>
      <c r="B70" s="0" t="str">
        <f aca="false">IF(ISBLANK(Conversion!B70),"",CONCATENATE(CHAR(10),"        INPUT_RESOURCE", CHAR(10), "        {", CHAR(10), "            ResourceName = ElectricCharge", CHAR(10), "            Ratio = ", Conversion!B70, CHAR(10), "        }"))</f>
        <v/>
      </c>
      <c r="C70" s="0" t="str">
        <f aca="false">IF(ISBLANK(Conversion!I70),"",CONCATENATE(CHAR(10),"        INPUT_RESOURCE", CHAR(10), "        {", CHAR(10), "            ResourceName = ", Conversion!H70, CHAR(10), "            Ratio = ", Conversion!K70, CHAR(10), "        }"))</f>
        <v/>
      </c>
      <c r="D70" s="0" t="str">
        <f aca="false">IF(ISBLANK(Conversion!M70),"",CONCATENATE(CHAR(10),"        INPUT_RESOURCE", CHAR(10), "        {", CHAR(10), "            ResourceName = ", Conversion!L70, CHAR(10), "            Ratio = ", Conversion!O70, CHAR(10), "        }"))</f>
        <v/>
      </c>
      <c r="E70" s="0" t="str">
        <f aca="false">IF(ISBLANK(Conversion!Q70),"",CONCATENATE(CHAR(10),"        INPUT_RESOURCE", CHAR(10), "        {", CHAR(10), "            ResourceName = ", Conversion!P70, CHAR(10), "            Ratio = ", Conversion!S70, CHAR(10), "        }"))</f>
        <v/>
      </c>
      <c r="F70" s="0" t="str">
        <f aca="false">IF(ISBLANK(Conversion!C70),"",CONCATENATE(CHAR(10), "        OUTPUT_RESOURCE", CHAR(10), "        {", CHAR(10), "            ResourceName = ElectricCharge", CHAR(10), "            Ratio = ", Conversion!C70, CHAR(10), "            DumpExcess = true", CHAR(10), "        }"))</f>
        <v/>
      </c>
      <c r="G70" s="0" t="str">
        <f aca="false">IF(ISBLANK(Conversion!U70),"",CONCATENATE(CHAR(10), "        OUTPUT_RESOURCE", CHAR(10), "        {", CHAR(10), "            ResourceName = ", Conversion!T70, CHAR(10), "            Ratio = ", Conversion!W70, CHAR(10), "            DumpExcess = false", CHAR(10), "        }"))</f>
        <v/>
      </c>
      <c r="H70" s="0" t="str">
        <f aca="false">IF(ISBLANK(Conversion!Y70),"",CONCATENATE(CHAR(10), "        OUTPUT_RESOURCE", CHAR(10), "        {", CHAR(10), "            ResourceName = ", Conversion!X70, CHAR(10), "            Ratio = ", Conversion!AA70, CHAR(10), "            DumpExcess = false", CHAR(10), "        }"))</f>
        <v/>
      </c>
      <c r="I70" s="0" t="str">
        <f aca="false">IF(ISBLANK(Conversion!AC70),"",CONCATENATE(CHAR(10), "        OUTPUT_RESOURCE", CHAR(10), "        {", CHAR(10), "            ResourceName = ", Conversion!AB70, CHAR(10), "            Ratio = ", Conversion!AE70, CHAR(10), "            DumpExcess = false", CHAR(10), "        }"))</f>
        <v/>
      </c>
      <c r="J70" s="0" t="str">
        <f aca="false">IF(ISBLANK(Conversion!AG70),"",CONCATENATE(CHAR(10), "        OUTPUT_RESOURCE", CHAR(10), "        {", CHAR(10), "            ResourceName = ", Conversion!AF70, CHAR(10), "            Ratio = ", Conversion!AI70, CHAR(10), "            DumpExcess = false", CHAR(10), "        }"))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1" min="1" style="16" width="23.8316326530612"/>
    <col collapsed="false" hidden="false" max="2" min="2" style="17" width="11.5204081632653"/>
    <col collapsed="false" hidden="false" max="10" min="3" style="16" width="14.1020408163265"/>
    <col collapsed="false" hidden="false" max="1025" min="11" style="18" width="11.5204081632653"/>
  </cols>
  <sheetData>
    <row r="1" s="19" customFormat="true" ht="12.8" hidden="false" customHeight="false" outlineLevel="0" collapsed="false">
      <c r="A1" s="19" t="s">
        <v>0</v>
      </c>
      <c r="B1" s="19" t="s">
        <v>4</v>
      </c>
      <c r="C1" s="19" t="s">
        <v>13</v>
      </c>
      <c r="D1" s="19" t="s">
        <v>195</v>
      </c>
      <c r="E1" s="19" t="s">
        <v>15</v>
      </c>
      <c r="F1" s="19" t="s">
        <v>195</v>
      </c>
      <c r="G1" s="19" t="s">
        <v>16</v>
      </c>
      <c r="H1" s="19" t="s">
        <v>195</v>
      </c>
      <c r="I1" s="19" t="s">
        <v>17</v>
      </c>
      <c r="J1" s="19" t="s">
        <v>195</v>
      </c>
    </row>
    <row r="2" customFormat="false" ht="12.8" hidden="false" customHeight="false" outlineLevel="0" collapsed="false">
      <c r="A2" s="16" t="str">
        <f aca="false">Conversion!A2</f>
        <v>Water Electrolysis</v>
      </c>
      <c r="B2" s="17" t="n">
        <v>0.25</v>
      </c>
      <c r="C2" s="16" t="str">
        <f aca="false">Conversion!T2</f>
        <v>Hydrogen</v>
      </c>
      <c r="D2" s="16" t="n">
        <f aca="false">Conversion!W2*B2</f>
        <v>140.022960313966</v>
      </c>
      <c r="E2" s="16" t="str">
        <f aca="false">Conversion!X2</f>
        <v>Oxygen</v>
      </c>
      <c r="F2" s="16" t="n">
        <f aca="false">Conversion!AA2*B2</f>
        <v>70.8574031292774</v>
      </c>
      <c r="G2" s="16" t="n">
        <f aca="false">Conversion!AB2</f>
        <v>0</v>
      </c>
      <c r="H2" s="16" t="e">
        <f aca="false">Conversion!AE2*B2</f>
        <v>#N/A</v>
      </c>
      <c r="I2" s="16" t="n">
        <f aca="false">Conversion!AF2</f>
        <v>0</v>
      </c>
      <c r="J2" s="16" t="e">
        <f aca="false">Conversion!AI2*B2</f>
        <v>#N/A</v>
      </c>
    </row>
    <row r="3" customFormat="false" ht="12.8" hidden="false" customHeight="false" outlineLevel="0" collapsed="false">
      <c r="A3" s="16" t="str">
        <f aca="false">Conversion!A3</f>
        <v>Water Gas Shift</v>
      </c>
      <c r="B3" s="17" t="n">
        <v>1</v>
      </c>
      <c r="C3" s="16" t="str">
        <f aca="false">Conversion!T3</f>
        <v>CarbonDioxide</v>
      </c>
      <c r="D3" s="16" t="n">
        <f aca="false">Conversion!W3*B3</f>
        <v>0.906011088153879</v>
      </c>
      <c r="E3" s="16" t="str">
        <f aca="false">Conversion!X3</f>
        <v>Hydrogen</v>
      </c>
      <c r="F3" s="16" t="n">
        <f aca="false">Conversion!AA3*B3</f>
        <v>0.450295043999461</v>
      </c>
      <c r="G3" s="16" t="n">
        <f aca="false">Conversion!AB3</f>
        <v>0</v>
      </c>
      <c r="H3" s="16" t="e">
        <f aca="false">Conversion!AE3*B3</f>
        <v>#N/A</v>
      </c>
      <c r="I3" s="16" t="n">
        <f aca="false">Conversion!AF3</f>
        <v>0</v>
      </c>
      <c r="J3" s="16" t="e">
        <f aca="false">Conversion!AI3*B3</f>
        <v>#N/A</v>
      </c>
    </row>
    <row r="4" customFormat="false" ht="12.8" hidden="false" customHeight="false" outlineLevel="0" collapsed="false">
      <c r="A4" s="16" t="str">
        <f aca="false">Conversion!A4</f>
        <v>Reverse Water Gas Shift</v>
      </c>
      <c r="B4" s="17" t="n">
        <v>1</v>
      </c>
      <c r="C4" s="16" t="str">
        <f aca="false">Conversion!T4</f>
        <v>CarbonMonoxide</v>
      </c>
      <c r="D4" s="16" t="n">
        <f aca="false">Conversion!W4*B4</f>
        <v>0.894028793456033</v>
      </c>
      <c r="E4" s="16" t="str">
        <f aca="false">Conversion!X4</f>
        <v>Water</v>
      </c>
      <c r="F4" s="16" t="n">
        <f aca="false">Conversion!AA4*B4</f>
        <v>0.000718769146830266</v>
      </c>
      <c r="G4" s="16" t="n">
        <f aca="false">Conversion!AB4</f>
        <v>0</v>
      </c>
      <c r="H4" s="16" t="e">
        <f aca="false">Conversion!AE4*B4</f>
        <v>#N/A</v>
      </c>
      <c r="I4" s="16" t="n">
        <f aca="false">Conversion!AF4</f>
        <v>0</v>
      </c>
      <c r="J4" s="16" t="e">
        <f aca="false">Conversion!AI4*B4</f>
        <v>#N/A</v>
      </c>
    </row>
    <row r="5" customFormat="false" ht="12.8" hidden="false" customHeight="false" outlineLevel="0" collapsed="false">
      <c r="A5" s="16" t="str">
        <f aca="false">Conversion!A5</f>
        <v>Sabatier Reaction</v>
      </c>
      <c r="B5" s="17" t="n">
        <v>1</v>
      </c>
      <c r="C5" s="16" t="str">
        <f aca="false">Conversion!T5</f>
        <v>Methane</v>
      </c>
      <c r="D5" s="16" t="n">
        <f aca="false">Conversion!W5*B5</f>
        <v>0.892552187169329</v>
      </c>
      <c r="E5" s="16" t="str">
        <f aca="false">Conversion!X5</f>
        <v>Water</v>
      </c>
      <c r="F5" s="16" t="n">
        <f aca="false">Conversion!AA5*B5</f>
        <v>0.00143753829366053</v>
      </c>
      <c r="G5" s="16" t="n">
        <f aca="false">Conversion!AB5</f>
        <v>0</v>
      </c>
      <c r="H5" s="16" t="e">
        <f aca="false">Conversion!AE5*B5</f>
        <v>#N/A</v>
      </c>
      <c r="I5" s="16" t="n">
        <f aca="false">Conversion!AF5</f>
        <v>0</v>
      </c>
      <c r="J5" s="16" t="e">
        <f aca="false">Conversion!AI5*B5</f>
        <v>#N/A</v>
      </c>
    </row>
    <row r="6" customFormat="false" ht="12.8" hidden="false" customHeight="false" outlineLevel="0" collapsed="false">
      <c r="A6" s="16" t="str">
        <f aca="false">Conversion!A6</f>
        <v>Methane Pyrolysis</v>
      </c>
      <c r="B6" s="17" t="n">
        <v>1</v>
      </c>
      <c r="C6" s="16" t="str">
        <f aca="false">Conversion!T6</f>
        <v>Carbon</v>
      </c>
      <c r="D6" s="16" t="n">
        <f aca="false">Conversion!W6*B6</f>
        <v>0.000230094546669042</v>
      </c>
      <c r="E6" s="16" t="str">
        <f aca="false">Conversion!X6</f>
        <v>Hydrogen</v>
      </c>
      <c r="F6" s="16" t="n">
        <f aca="false">Conversion!AA6*B6</f>
        <v>0.902079991900116</v>
      </c>
      <c r="G6" s="16" t="n">
        <f aca="false">Conversion!AB6</f>
        <v>0</v>
      </c>
      <c r="H6" s="16" t="e">
        <f aca="false">Conversion!AE6*B6</f>
        <v>#N/A</v>
      </c>
      <c r="I6" s="16" t="n">
        <f aca="false">Conversion!AF6</f>
        <v>0</v>
      </c>
      <c r="J6" s="16" t="e">
        <f aca="false">Conversion!AI6*B6</f>
        <v>#N/A</v>
      </c>
    </row>
    <row r="7" customFormat="false" ht="12.8" hidden="false" customHeight="false" outlineLevel="0" collapsed="false">
      <c r="A7" s="16" t="str">
        <f aca="false">Conversion!A7</f>
        <v>Haber-Bosch Process</v>
      </c>
      <c r="B7" s="17" t="n">
        <v>1</v>
      </c>
      <c r="C7" s="16" t="str">
        <f aca="false">Conversion!T7</f>
        <v>Ammonia</v>
      </c>
      <c r="D7" s="16" t="n">
        <f aca="false">Conversion!W7*B7</f>
        <v>1.78023691114274</v>
      </c>
      <c r="E7" s="16" t="n">
        <f aca="false">Conversion!X7</f>
        <v>0</v>
      </c>
      <c r="F7" s="16" t="e">
        <f aca="false">Conversion!AA7*B7</f>
        <v>#N/A</v>
      </c>
      <c r="G7" s="16" t="n">
        <f aca="false">Conversion!AB7</f>
        <v>0</v>
      </c>
      <c r="H7" s="16" t="e">
        <f aca="false">Conversion!AE7*B7</f>
        <v>#N/A</v>
      </c>
      <c r="I7" s="16" t="n">
        <f aca="false">Conversion!AF7</f>
        <v>0</v>
      </c>
      <c r="J7" s="16" t="e">
        <f aca="false">Conversion!AI7*B7</f>
        <v>#N/A</v>
      </c>
    </row>
    <row r="8" customFormat="false" ht="12.8" hidden="false" customHeight="false" outlineLevel="0" collapsed="false">
      <c r="A8" s="16" t="str">
        <f aca="false">Conversion!A8</f>
        <v>Anthraquinone Process</v>
      </c>
      <c r="B8" s="17" t="n">
        <v>1</v>
      </c>
      <c r="C8" s="16" t="str">
        <f aca="false">Conversion!T8</f>
        <v>HTP</v>
      </c>
      <c r="D8" s="16" t="n">
        <f aca="false">Conversion!W8*B8</f>
        <v>0.0019081456069379</v>
      </c>
      <c r="E8" s="16" t="n">
        <f aca="false">Conversion!X8</f>
        <v>0</v>
      </c>
      <c r="F8" s="16" t="e">
        <f aca="false">Conversion!AA8*B8</f>
        <v>#N/A</v>
      </c>
      <c r="G8" s="16" t="n">
        <f aca="false">Conversion!AB8</f>
        <v>0</v>
      </c>
      <c r="H8" s="16" t="e">
        <f aca="false">Conversion!AE8*B8</f>
        <v>#N/A</v>
      </c>
      <c r="I8" s="16" t="n">
        <f aca="false">Conversion!AF8</f>
        <v>0</v>
      </c>
      <c r="J8" s="16" t="e">
        <f aca="false">Conversion!AI8*B8</f>
        <v>#N/A</v>
      </c>
    </row>
    <row r="9" customFormat="false" ht="12.8" hidden="false" customHeight="false" outlineLevel="0" collapsed="false">
      <c r="A9" s="16" t="str">
        <f aca="false">Conversion!A9</f>
        <v>HTP-Hydrazine Production</v>
      </c>
      <c r="B9" s="17" t="n">
        <v>1</v>
      </c>
      <c r="C9" s="16" t="str">
        <f aca="false">Conversion!T9</f>
        <v>Water</v>
      </c>
      <c r="D9" s="16" t="n">
        <f aca="false">Conversion!W9*B9</f>
        <v>1.3642273931138</v>
      </c>
      <c r="E9" s="16" t="str">
        <f aca="false">Conversion!X9</f>
        <v>Hydrazine</v>
      </c>
      <c r="F9" s="16" t="n">
        <f aca="false">Conversion!AA9*B9</f>
        <v>1.20849396267467</v>
      </c>
      <c r="G9" s="16" t="n">
        <f aca="false">Conversion!AB9</f>
        <v>0</v>
      </c>
      <c r="H9" s="16" t="e">
        <f aca="false">Conversion!AE9*B9</f>
        <v>#N/A</v>
      </c>
      <c r="I9" s="16" t="n">
        <f aca="false">Conversion!AF9</f>
        <v>0</v>
      </c>
      <c r="J9" s="16" t="e">
        <f aca="false">Conversion!AI9*B9</f>
        <v>#N/A</v>
      </c>
    </row>
    <row r="10" customFormat="false" ht="12.8" hidden="false" customHeight="false" outlineLevel="0" collapsed="false">
      <c r="A10" s="16" t="str">
        <f aca="false">Conversion!A10</f>
        <v>Solid Oxide Electrolysis</v>
      </c>
      <c r="B10" s="17" t="n">
        <v>1</v>
      </c>
      <c r="C10" s="16" t="str">
        <f aca="false">Conversion!T10</f>
        <v>CarbonMonoxide</v>
      </c>
      <c r="D10" s="16" t="n">
        <f aca="false">Conversion!W10*B10</f>
        <v>0.894028793456033</v>
      </c>
      <c r="E10" s="16" t="str">
        <f aca="false">Conversion!X10</f>
        <v>Oxygen</v>
      </c>
      <c r="F10" s="16" t="n">
        <f aca="false">Conversion!AA10*B10</f>
        <v>0.226356067528173</v>
      </c>
      <c r="G10" s="16" t="n">
        <f aca="false">Conversion!AB10</f>
        <v>0</v>
      </c>
      <c r="H10" s="16" t="e">
        <f aca="false">Conversion!AE10*B10</f>
        <v>#N/A</v>
      </c>
      <c r="I10" s="16" t="n">
        <f aca="false">Conversion!AF10</f>
        <v>0</v>
      </c>
      <c r="J10" s="16" t="e">
        <f aca="false">Conversion!AI10*B10</f>
        <v>#N/A</v>
      </c>
    </row>
    <row r="11" customFormat="false" ht="12.8" hidden="false" customHeight="false" outlineLevel="0" collapsed="false">
      <c r="A11" s="16" t="str">
        <f aca="false">Conversion!A11</f>
        <v>Bosch Reaction</v>
      </c>
      <c r="B11" s="17" t="n">
        <v>1</v>
      </c>
      <c r="C11" s="16" t="str">
        <f aca="false">Conversion!T11</f>
        <v>Carbon</v>
      </c>
      <c r="D11" s="16" t="n">
        <f aca="false">Conversion!W11*B11</f>
        <v>0.000228190434316876</v>
      </c>
      <c r="E11" s="16" t="str">
        <f aca="false">Conversion!X11</f>
        <v>Water</v>
      </c>
      <c r="F11" s="16" t="n">
        <f aca="false">Conversion!AA11*B11</f>
        <v>0.00143753829366053</v>
      </c>
      <c r="G11" s="16" t="n">
        <f aca="false">Conversion!AB11</f>
        <v>0</v>
      </c>
      <c r="H11" s="16" t="e">
        <f aca="false">Conversion!AE11*B11</f>
        <v>#N/A</v>
      </c>
      <c r="I11" s="16" t="n">
        <f aca="false">Conversion!AF11</f>
        <v>0</v>
      </c>
      <c r="J11" s="16" t="e">
        <f aca="false">Conversion!AI11*B11</f>
        <v>#N/A</v>
      </c>
    </row>
    <row r="12" customFormat="false" ht="12.8" hidden="false" customHeight="false" outlineLevel="0" collapsed="false">
      <c r="A12" s="16" t="str">
        <f aca="false">Conversion!A12</f>
        <v>HTP Decomposition</v>
      </c>
      <c r="B12" s="17" t="n">
        <v>1</v>
      </c>
      <c r="C12" s="16" t="str">
        <f aca="false">Conversion!T12</f>
        <v>Water</v>
      </c>
      <c r="D12" s="16" t="n">
        <f aca="false">Conversion!W12*B12</f>
        <v>0.682113696556899</v>
      </c>
      <c r="E12" s="16" t="str">
        <f aca="false">Conversion!X12</f>
        <v>Oxygen</v>
      </c>
      <c r="F12" s="16" t="n">
        <f aca="false">Conversion!AA12*B12</f>
        <v>214.812467453039</v>
      </c>
      <c r="G12" s="16" t="n">
        <f aca="false">Conversion!AB12</f>
        <v>0</v>
      </c>
      <c r="H12" s="16" t="e">
        <f aca="false">Conversion!AE12*B12</f>
        <v>#N/A</v>
      </c>
      <c r="I12" s="16" t="n">
        <f aca="false">Conversion!AF12</f>
        <v>0</v>
      </c>
      <c r="J12" s="16" t="e">
        <f aca="false">Conversion!AI12*B12</f>
        <v>#N/A</v>
      </c>
    </row>
    <row r="13" customFormat="false" ht="12.8" hidden="false" customHeight="false" outlineLevel="0" collapsed="false">
      <c r="A13" s="16" t="str">
        <f aca="false">Conversion!A13</f>
        <v>Ammonia Oxidization</v>
      </c>
      <c r="B13" s="17" t="n">
        <v>1</v>
      </c>
      <c r="C13" s="16" t="str">
        <f aca="false">Conversion!T13</f>
        <v>Water</v>
      </c>
      <c r="D13" s="16" t="n">
        <f aca="false">Conversion!W13*B13</f>
        <v>0.00109814825506429</v>
      </c>
      <c r="E13" s="16" t="str">
        <f aca="false">Conversion!X13</f>
        <v>NTO</v>
      </c>
      <c r="F13" s="16" t="n">
        <f aca="false">Conversion!AA13*B13</f>
        <v>0.00128934889724417</v>
      </c>
      <c r="G13" s="16" t="n">
        <f aca="false">Conversion!AB13</f>
        <v>0</v>
      </c>
      <c r="H13" s="16" t="e">
        <f aca="false">Conversion!AE13*B13</f>
        <v>#N/A</v>
      </c>
      <c r="I13" s="16" t="n">
        <f aca="false">Conversion!AF13</f>
        <v>0</v>
      </c>
      <c r="J13" s="16" t="e">
        <f aca="false">Conversion!AI13*B13</f>
        <v>#N/A</v>
      </c>
    </row>
    <row r="14" customFormat="false" ht="12.8" hidden="false" customHeight="false" outlineLevel="0" collapsed="false">
      <c r="A14" s="16" t="str">
        <f aca="false">Conversion!A14</f>
        <v>Fisher-Tropsch Process</v>
      </c>
      <c r="B14" s="17" t="n">
        <v>1</v>
      </c>
      <c r="C14" s="16" t="str">
        <f aca="false">Conversion!T14</f>
        <v>Kerosene</v>
      </c>
      <c r="D14" s="16" t="n">
        <f aca="false">Conversion!W14*B14</f>
        <v>0.000667013128209099</v>
      </c>
      <c r="E14" s="16" t="str">
        <f aca="false">Conversion!X14</f>
        <v>Water</v>
      </c>
      <c r="F14" s="16" t="n">
        <f aca="false">Conversion!AA14*B14</f>
        <v>0.000694171868542514</v>
      </c>
      <c r="G14" s="16" t="n">
        <f aca="false">Conversion!AB14</f>
        <v>0</v>
      </c>
      <c r="H14" s="16" t="e">
        <f aca="false">Conversion!AE14*B14</f>
        <v>#N/A</v>
      </c>
      <c r="I14" s="16" t="n">
        <f aca="false">Conversion!AF14</f>
        <v>0</v>
      </c>
      <c r="J14" s="16" t="e">
        <f aca="false">Conversion!AI14*B14</f>
        <v>#N/A</v>
      </c>
    </row>
    <row r="15" customFormat="false" ht="12.8" hidden="false" customHeight="false" outlineLevel="0" collapsed="false">
      <c r="A15" s="16" t="str">
        <f aca="false">Conversion!A15</f>
        <v>Liquefy Oxygen</v>
      </c>
      <c r="B15" s="17" t="n">
        <v>1</v>
      </c>
      <c r="C15" s="16" t="str">
        <f aca="false">Conversion!T15</f>
        <v>lqdOxygen</v>
      </c>
      <c r="D15" s="16" t="n">
        <f aca="false">Conversion!W15*B15</f>
        <v>0.00247157800561483</v>
      </c>
      <c r="E15" s="16" t="n">
        <f aca="false">Conversion!X15</f>
        <v>0</v>
      </c>
      <c r="F15" s="16" t="e">
        <f aca="false">Conversion!AA15*B15</f>
        <v>#N/A</v>
      </c>
      <c r="G15" s="16" t="n">
        <f aca="false">Conversion!AB15</f>
        <v>0</v>
      </c>
      <c r="H15" s="16" t="e">
        <f aca="false">Conversion!AE15*B15</f>
        <v>#N/A</v>
      </c>
      <c r="I15" s="16" t="n">
        <f aca="false">Conversion!AF15</f>
        <v>0</v>
      </c>
      <c r="J15" s="16" t="e">
        <f aca="false">Conversion!AI15*B15</f>
        <v>#N/A</v>
      </c>
    </row>
    <row r="16" customFormat="false" ht="12.8" hidden="false" customHeight="false" outlineLevel="0" collapsed="false">
      <c r="A16" s="16" t="str">
        <f aca="false">Conversion!A16</f>
        <v>Liquefy Hydrogen</v>
      </c>
      <c r="B16" s="17" t="n">
        <v>1</v>
      </c>
      <c r="C16" s="16" t="str">
        <f aca="false">Conversion!T16</f>
        <v>lqdHydrogen</v>
      </c>
      <c r="D16" s="16" t="n">
        <f aca="false">Conversion!W16*B16</f>
        <v>0.00253785653674714</v>
      </c>
      <c r="E16" s="16" t="n">
        <f aca="false">Conversion!X16</f>
        <v>0</v>
      </c>
      <c r="F16" s="16" t="e">
        <f aca="false">Conversion!AA16*B16</f>
        <v>#N/A</v>
      </c>
      <c r="G16" s="16" t="n">
        <f aca="false">Conversion!AB16</f>
        <v>0</v>
      </c>
      <c r="H16" s="16" t="e">
        <f aca="false">Conversion!AE16*B16</f>
        <v>#N/A</v>
      </c>
      <c r="I16" s="16" t="n">
        <f aca="false">Conversion!AF16</f>
        <v>0</v>
      </c>
      <c r="J16" s="16" t="e">
        <f aca="false">Conversion!AI16*B16</f>
        <v>#N/A</v>
      </c>
    </row>
    <row r="17" customFormat="false" ht="12.8" hidden="false" customHeight="false" outlineLevel="0" collapsed="false">
      <c r="A17" s="16" t="str">
        <f aca="false">Conversion!A17</f>
        <v>Liquefy Ammonia</v>
      </c>
      <c r="B17" s="17" t="n">
        <v>1</v>
      </c>
      <c r="C17" s="16" t="str">
        <f aca="false">Conversion!T17</f>
        <v>lqdAmmonia</v>
      </c>
      <c r="D17" s="16" t="n">
        <f aca="false">Conversion!W17*B17</f>
        <v>0.00109525470243689</v>
      </c>
      <c r="E17" s="16" t="n">
        <f aca="false">Conversion!X17</f>
        <v>0</v>
      </c>
      <c r="F17" s="16" t="e">
        <f aca="false">Conversion!AA17*B17</f>
        <v>#N/A</v>
      </c>
      <c r="G17" s="16" t="n">
        <f aca="false">Conversion!AB17</f>
        <v>0</v>
      </c>
      <c r="H17" s="16" t="e">
        <f aca="false">Conversion!AE17*B17</f>
        <v>#N/A</v>
      </c>
      <c r="I17" s="16" t="n">
        <f aca="false">Conversion!AF17</f>
        <v>0</v>
      </c>
      <c r="J17" s="16" t="e">
        <f aca="false">Conversion!AI17*B17</f>
        <v>#N/A</v>
      </c>
    </row>
    <row r="18" customFormat="false" ht="12.8" hidden="false" customHeight="false" outlineLevel="0" collapsed="false">
      <c r="A18" s="16" t="str">
        <f aca="false">Conversion!A18</f>
        <v>Liquefy Methane</v>
      </c>
      <c r="B18" s="17" t="n">
        <v>1</v>
      </c>
      <c r="C18" s="16" t="str">
        <f aca="false">Conversion!T18</f>
        <v>lqdMethane</v>
      </c>
      <c r="D18" s="16" t="n">
        <f aca="false">Conversion!W18*B18</f>
        <v>0.00168489923601513</v>
      </c>
      <c r="E18" s="16" t="n">
        <f aca="false">Conversion!X18</f>
        <v>0</v>
      </c>
      <c r="F18" s="16" t="e">
        <f aca="false">Conversion!AA18*B18</f>
        <v>#N/A</v>
      </c>
      <c r="G18" s="16" t="n">
        <f aca="false">Conversion!AB18</f>
        <v>0</v>
      </c>
      <c r="H18" s="16" t="e">
        <f aca="false">Conversion!AE18*B18</f>
        <v>#N/A</v>
      </c>
      <c r="I18" s="16" t="n">
        <f aca="false">Conversion!AF18</f>
        <v>0</v>
      </c>
      <c r="J18" s="16" t="e">
        <f aca="false">Conversion!AI18*B18</f>
        <v>#N/A</v>
      </c>
    </row>
    <row r="19" customFormat="false" ht="12.8" hidden="false" customHeight="false" outlineLevel="0" collapsed="false">
      <c r="A19" s="16" t="n">
        <f aca="false">Conversion!A19</f>
        <v>0</v>
      </c>
      <c r="B19" s="17" t="n">
        <v>1</v>
      </c>
      <c r="C19" s="16" t="n">
        <f aca="false">Conversion!T19</f>
        <v>0</v>
      </c>
      <c r="D19" s="16" t="e">
        <f aca="false">Conversion!W19*B19</f>
        <v>#N/A</v>
      </c>
      <c r="E19" s="16" t="n">
        <f aca="false">Conversion!X19</f>
        <v>0</v>
      </c>
      <c r="F19" s="16" t="e">
        <f aca="false">Conversion!AA19*B19</f>
        <v>#N/A</v>
      </c>
      <c r="G19" s="16" t="n">
        <f aca="false">Conversion!AB19</f>
        <v>0</v>
      </c>
      <c r="H19" s="16" t="e">
        <f aca="false">Conversion!AE19*B19</f>
        <v>#N/A</v>
      </c>
      <c r="I19" s="16" t="n">
        <f aca="false">Conversion!AF19</f>
        <v>0</v>
      </c>
      <c r="J19" s="16" t="e">
        <f aca="false">Conversion!AI19*B19</f>
        <v>#N/A</v>
      </c>
    </row>
    <row r="20" customFormat="false" ht="12.8" hidden="false" customHeight="false" outlineLevel="0" collapsed="false">
      <c r="A20" s="16" t="n">
        <f aca="false">Conversion!A20</f>
        <v>0</v>
      </c>
      <c r="B20" s="17" t="n">
        <v>1</v>
      </c>
      <c r="C20" s="16" t="n">
        <f aca="false">Conversion!T20</f>
        <v>0</v>
      </c>
      <c r="D20" s="16" t="e">
        <f aca="false">Conversion!W20*B20</f>
        <v>#N/A</v>
      </c>
      <c r="E20" s="16" t="n">
        <f aca="false">Conversion!X20</f>
        <v>0</v>
      </c>
      <c r="F20" s="16" t="e">
        <f aca="false">Conversion!AA20*B20</f>
        <v>#N/A</v>
      </c>
      <c r="G20" s="16" t="n">
        <f aca="false">Conversion!AB20</f>
        <v>0</v>
      </c>
      <c r="H20" s="16" t="e">
        <f aca="false">Conversion!AE20*B20</f>
        <v>#N/A</v>
      </c>
      <c r="I20" s="16" t="n">
        <f aca="false">Conversion!AF20</f>
        <v>0</v>
      </c>
      <c r="J20" s="16" t="e">
        <f aca="false">Conversion!AI20*B20</f>
        <v>#N/A</v>
      </c>
    </row>
    <row r="21" customFormat="false" ht="12.8" hidden="false" customHeight="false" outlineLevel="0" collapsed="false">
      <c r="A21" s="16" t="n">
        <f aca="false">Conversion!A21</f>
        <v>0</v>
      </c>
      <c r="B21" s="17" t="n">
        <v>1</v>
      </c>
      <c r="C21" s="16" t="n">
        <f aca="false">Conversion!T21</f>
        <v>0</v>
      </c>
      <c r="D21" s="16" t="e">
        <f aca="false">Conversion!W21*B21</f>
        <v>#N/A</v>
      </c>
      <c r="E21" s="16" t="n">
        <f aca="false">Conversion!X21</f>
        <v>0</v>
      </c>
      <c r="F21" s="16" t="e">
        <f aca="false">Conversion!AA21*B21</f>
        <v>#N/A</v>
      </c>
      <c r="G21" s="16" t="n">
        <f aca="false">Conversion!AB21</f>
        <v>0</v>
      </c>
      <c r="H21" s="16" t="e">
        <f aca="false">Conversion!AE21*B21</f>
        <v>#N/A</v>
      </c>
      <c r="I21" s="16" t="n">
        <f aca="false">Conversion!AF21</f>
        <v>0</v>
      </c>
      <c r="J21" s="16" t="e">
        <f aca="false">Conversion!AI21*B21</f>
        <v>#N/A</v>
      </c>
    </row>
    <row r="22" customFormat="false" ht="12.8" hidden="false" customHeight="false" outlineLevel="0" collapsed="false">
      <c r="A22" s="16" t="n">
        <f aca="false">Conversion!A22</f>
        <v>0</v>
      </c>
      <c r="B22" s="17" t="n">
        <v>1</v>
      </c>
      <c r="C22" s="16" t="n">
        <f aca="false">Conversion!T22</f>
        <v>0</v>
      </c>
      <c r="D22" s="16" t="e">
        <f aca="false">Conversion!W22*B22</f>
        <v>#N/A</v>
      </c>
      <c r="E22" s="16" t="n">
        <f aca="false">Conversion!X22</f>
        <v>0</v>
      </c>
      <c r="F22" s="16" t="e">
        <f aca="false">Conversion!AA22*B22</f>
        <v>#N/A</v>
      </c>
      <c r="G22" s="16" t="n">
        <f aca="false">Conversion!AB22</f>
        <v>0</v>
      </c>
      <c r="H22" s="16" t="e">
        <f aca="false">Conversion!AE22*B22</f>
        <v>#N/A</v>
      </c>
      <c r="I22" s="16" t="n">
        <f aca="false">Conversion!AF22</f>
        <v>0</v>
      </c>
      <c r="J22" s="16" t="e">
        <f aca="false">Conversion!AI22*B22</f>
        <v>#N/A</v>
      </c>
    </row>
    <row r="23" customFormat="false" ht="12.8" hidden="false" customHeight="false" outlineLevel="0" collapsed="false">
      <c r="A23" s="16" t="n">
        <f aca="false">Conversion!A23</f>
        <v>0</v>
      </c>
      <c r="B23" s="17" t="n">
        <v>1</v>
      </c>
      <c r="C23" s="16" t="n">
        <f aca="false">Conversion!T23</f>
        <v>0</v>
      </c>
      <c r="D23" s="16" t="e">
        <f aca="false">Conversion!W23*B23</f>
        <v>#N/A</v>
      </c>
      <c r="E23" s="16" t="n">
        <f aca="false">Conversion!X23</f>
        <v>0</v>
      </c>
      <c r="F23" s="16" t="e">
        <f aca="false">Conversion!AA23*B23</f>
        <v>#N/A</v>
      </c>
      <c r="G23" s="16" t="n">
        <f aca="false">Conversion!AB23</f>
        <v>0</v>
      </c>
      <c r="H23" s="16" t="e">
        <f aca="false">Conversion!AE23*B23</f>
        <v>#N/A</v>
      </c>
      <c r="I23" s="16" t="n">
        <f aca="false">Conversion!AF23</f>
        <v>0</v>
      </c>
      <c r="J23" s="16" t="e">
        <f aca="false">Conversion!AI23*B23</f>
        <v>#N/A</v>
      </c>
    </row>
    <row r="24" customFormat="false" ht="12.8" hidden="false" customHeight="false" outlineLevel="0" collapsed="false">
      <c r="A24" s="16" t="n">
        <f aca="false">Conversion!A24</f>
        <v>0</v>
      </c>
      <c r="B24" s="17" t="n">
        <v>1</v>
      </c>
      <c r="C24" s="16" t="n">
        <f aca="false">Conversion!T24</f>
        <v>0</v>
      </c>
      <c r="D24" s="16" t="e">
        <f aca="false">Conversion!W24*B24</f>
        <v>#N/A</v>
      </c>
      <c r="E24" s="16" t="n">
        <f aca="false">Conversion!X24</f>
        <v>0</v>
      </c>
      <c r="F24" s="16" t="e">
        <f aca="false">Conversion!AA24*B24</f>
        <v>#N/A</v>
      </c>
      <c r="G24" s="16" t="n">
        <f aca="false">Conversion!AB24</f>
        <v>0</v>
      </c>
      <c r="H24" s="16" t="e">
        <f aca="false">Conversion!AE24*B24</f>
        <v>#N/A</v>
      </c>
      <c r="I24" s="16" t="n">
        <f aca="false">Conversion!AF24</f>
        <v>0</v>
      </c>
      <c r="J24" s="16" t="e">
        <f aca="false">Conversion!AI24*B24</f>
        <v>#N/A</v>
      </c>
    </row>
    <row r="25" customFormat="false" ht="12.8" hidden="false" customHeight="false" outlineLevel="0" collapsed="false">
      <c r="A25" s="16" t="n">
        <f aca="false">Conversion!A25</f>
        <v>0</v>
      </c>
      <c r="B25" s="17" t="n">
        <v>1</v>
      </c>
      <c r="C25" s="16" t="n">
        <f aca="false">Conversion!T25</f>
        <v>0</v>
      </c>
      <c r="D25" s="16" t="e">
        <f aca="false">Conversion!W25*B25</f>
        <v>#N/A</v>
      </c>
      <c r="E25" s="16" t="n">
        <f aca="false">Conversion!X25</f>
        <v>0</v>
      </c>
      <c r="F25" s="16" t="e">
        <f aca="false">Conversion!AA25*B25</f>
        <v>#N/A</v>
      </c>
      <c r="G25" s="16" t="n">
        <f aca="false">Conversion!AB25</f>
        <v>0</v>
      </c>
      <c r="H25" s="16" t="e">
        <f aca="false">Conversion!AE25*B25</f>
        <v>#N/A</v>
      </c>
      <c r="I25" s="16" t="n">
        <f aca="false">Conversion!AF25</f>
        <v>0</v>
      </c>
      <c r="J25" s="16" t="e">
        <f aca="false">Conversion!AI25*B25</f>
        <v>#N/A</v>
      </c>
    </row>
    <row r="26" customFormat="false" ht="12.8" hidden="false" customHeight="false" outlineLevel="0" collapsed="false">
      <c r="A26" s="16" t="n">
        <f aca="false">Conversion!A26</f>
        <v>0</v>
      </c>
      <c r="B26" s="17" t="n">
        <v>1</v>
      </c>
      <c r="C26" s="16" t="n">
        <f aca="false">Conversion!T26</f>
        <v>0</v>
      </c>
      <c r="D26" s="16" t="e">
        <f aca="false">Conversion!W26*B26</f>
        <v>#N/A</v>
      </c>
      <c r="E26" s="16" t="n">
        <f aca="false">Conversion!X26</f>
        <v>0</v>
      </c>
      <c r="F26" s="16" t="e">
        <f aca="false">Conversion!AA26*B26</f>
        <v>#N/A</v>
      </c>
      <c r="G26" s="16" t="n">
        <f aca="false">Conversion!AB26</f>
        <v>0</v>
      </c>
      <c r="H26" s="16" t="e">
        <f aca="false">Conversion!AE26*B26</f>
        <v>#N/A</v>
      </c>
      <c r="I26" s="16" t="n">
        <f aca="false">Conversion!AF26</f>
        <v>0</v>
      </c>
      <c r="J26" s="16" t="e">
        <f aca="false">Conversion!AI26*B26</f>
        <v>#N/A</v>
      </c>
    </row>
    <row r="27" customFormat="false" ht="12.8" hidden="false" customHeight="false" outlineLevel="0" collapsed="false">
      <c r="A27" s="16" t="n">
        <f aca="false">Conversion!A27</f>
        <v>0</v>
      </c>
      <c r="B27" s="17" t="n">
        <v>1</v>
      </c>
      <c r="C27" s="16" t="n">
        <f aca="false">Conversion!T27</f>
        <v>0</v>
      </c>
      <c r="D27" s="16" t="e">
        <f aca="false">Conversion!W27*B27</f>
        <v>#N/A</v>
      </c>
      <c r="E27" s="16" t="n">
        <f aca="false">Conversion!X27</f>
        <v>0</v>
      </c>
      <c r="F27" s="16" t="e">
        <f aca="false">Conversion!AA27*B27</f>
        <v>#N/A</v>
      </c>
      <c r="G27" s="16" t="n">
        <f aca="false">Conversion!AB27</f>
        <v>0</v>
      </c>
      <c r="H27" s="16" t="e">
        <f aca="false">Conversion!AE27*B27</f>
        <v>#N/A</v>
      </c>
      <c r="I27" s="16" t="n">
        <f aca="false">Conversion!AF27</f>
        <v>0</v>
      </c>
      <c r="J27" s="16" t="e">
        <f aca="false">Conversion!AI27*B27</f>
        <v>#N/A</v>
      </c>
    </row>
    <row r="28" customFormat="false" ht="12.8" hidden="false" customHeight="false" outlineLevel="0" collapsed="false">
      <c r="A28" s="16" t="n">
        <f aca="false">Conversion!A28</f>
        <v>0</v>
      </c>
      <c r="B28" s="17" t="n">
        <v>1</v>
      </c>
      <c r="C28" s="16" t="n">
        <f aca="false">Conversion!T28</f>
        <v>0</v>
      </c>
      <c r="D28" s="16" t="e">
        <f aca="false">Conversion!W28*B28</f>
        <v>#N/A</v>
      </c>
      <c r="E28" s="16" t="n">
        <f aca="false">Conversion!X28</f>
        <v>0</v>
      </c>
      <c r="F28" s="16" t="e">
        <f aca="false">Conversion!AA28*B28</f>
        <v>#N/A</v>
      </c>
      <c r="G28" s="16" t="n">
        <f aca="false">Conversion!AB28</f>
        <v>0</v>
      </c>
      <c r="H28" s="16" t="e">
        <f aca="false">Conversion!AE28*B28</f>
        <v>#N/A</v>
      </c>
      <c r="I28" s="16" t="n">
        <f aca="false">Conversion!AF28</f>
        <v>0</v>
      </c>
      <c r="J28" s="16" t="e">
        <f aca="false">Conversion!AI28*B28</f>
        <v>#N/A</v>
      </c>
    </row>
    <row r="29" customFormat="false" ht="12.8" hidden="false" customHeight="false" outlineLevel="0" collapsed="false">
      <c r="A29" s="16" t="n">
        <f aca="false">Conversion!A29</f>
        <v>0</v>
      </c>
      <c r="B29" s="17" t="n">
        <v>1</v>
      </c>
      <c r="C29" s="16" t="n">
        <f aca="false">Conversion!T29</f>
        <v>0</v>
      </c>
      <c r="D29" s="16" t="e">
        <f aca="false">Conversion!W29*B29</f>
        <v>#N/A</v>
      </c>
      <c r="E29" s="16" t="n">
        <f aca="false">Conversion!X29</f>
        <v>0</v>
      </c>
      <c r="F29" s="16" t="e">
        <f aca="false">Conversion!AA29*B29</f>
        <v>#N/A</v>
      </c>
      <c r="G29" s="16" t="n">
        <f aca="false">Conversion!AB29</f>
        <v>0</v>
      </c>
      <c r="H29" s="16" t="e">
        <f aca="false">Conversion!AE29*B29</f>
        <v>#N/A</v>
      </c>
      <c r="I29" s="16" t="n">
        <f aca="false">Conversion!AF29</f>
        <v>0</v>
      </c>
      <c r="J29" s="16" t="e">
        <f aca="false">Conversion!AI29*B29</f>
        <v>#N/A</v>
      </c>
    </row>
    <row r="30" customFormat="false" ht="12.8" hidden="false" customHeight="false" outlineLevel="0" collapsed="false">
      <c r="A30" s="16" t="n">
        <f aca="false">Conversion!A30</f>
        <v>0</v>
      </c>
      <c r="B30" s="17" t="n">
        <v>1</v>
      </c>
      <c r="C30" s="16" t="n">
        <f aca="false">Conversion!T30</f>
        <v>0</v>
      </c>
      <c r="D30" s="16" t="e">
        <f aca="false">Conversion!W30*B30</f>
        <v>#N/A</v>
      </c>
      <c r="E30" s="16" t="n">
        <f aca="false">Conversion!X30</f>
        <v>0</v>
      </c>
      <c r="F30" s="16" t="e">
        <f aca="false">Conversion!AA30*B30</f>
        <v>#N/A</v>
      </c>
      <c r="G30" s="16" t="n">
        <f aca="false">Conversion!AB30</f>
        <v>0</v>
      </c>
      <c r="H30" s="16" t="e">
        <f aca="false">Conversion!AE30*B30</f>
        <v>#N/A</v>
      </c>
      <c r="I30" s="16" t="n">
        <f aca="false">Conversion!AF30</f>
        <v>0</v>
      </c>
      <c r="J30" s="16" t="e">
        <f aca="false">Conversion!AI30*B30</f>
        <v>#N/A</v>
      </c>
    </row>
    <row r="31" customFormat="false" ht="12.8" hidden="false" customHeight="false" outlineLevel="0" collapsed="false">
      <c r="A31" s="16" t="n">
        <f aca="false">Conversion!A31</f>
        <v>0</v>
      </c>
      <c r="B31" s="17" t="n">
        <v>1</v>
      </c>
      <c r="C31" s="16" t="n">
        <f aca="false">Conversion!T31</f>
        <v>0</v>
      </c>
      <c r="D31" s="16" t="e">
        <f aca="false">Conversion!W31*B31</f>
        <v>#N/A</v>
      </c>
      <c r="E31" s="16" t="n">
        <f aca="false">Conversion!X31</f>
        <v>0</v>
      </c>
      <c r="F31" s="16" t="e">
        <f aca="false">Conversion!AA31*B31</f>
        <v>#N/A</v>
      </c>
      <c r="G31" s="16" t="n">
        <f aca="false">Conversion!AB31</f>
        <v>0</v>
      </c>
      <c r="H31" s="16" t="e">
        <f aca="false">Conversion!AE31*B31</f>
        <v>#N/A</v>
      </c>
      <c r="I31" s="16" t="n">
        <f aca="false">Conversion!AF31</f>
        <v>0</v>
      </c>
      <c r="J31" s="16" t="e">
        <f aca="false">Conversion!AI31*B31</f>
        <v>#N/A</v>
      </c>
    </row>
    <row r="32" customFormat="false" ht="12.8" hidden="false" customHeight="false" outlineLevel="0" collapsed="false">
      <c r="A32" s="16" t="n">
        <f aca="false">Conversion!A32</f>
        <v>0</v>
      </c>
      <c r="B32" s="17" t="n">
        <v>1</v>
      </c>
      <c r="C32" s="16" t="n">
        <f aca="false">Conversion!T32</f>
        <v>0</v>
      </c>
      <c r="D32" s="16" t="e">
        <f aca="false">Conversion!W32*B32</f>
        <v>#N/A</v>
      </c>
      <c r="E32" s="16" t="n">
        <f aca="false">Conversion!X32</f>
        <v>0</v>
      </c>
      <c r="F32" s="16" t="e">
        <f aca="false">Conversion!AA32*B32</f>
        <v>#N/A</v>
      </c>
      <c r="G32" s="16" t="n">
        <f aca="false">Conversion!AB32</f>
        <v>0</v>
      </c>
      <c r="H32" s="16" t="e">
        <f aca="false">Conversion!AE32*B32</f>
        <v>#N/A</v>
      </c>
      <c r="I32" s="16" t="n">
        <f aca="false">Conversion!AF32</f>
        <v>0</v>
      </c>
      <c r="J32" s="16" t="e">
        <f aca="false">Conversion!AI32*B32</f>
        <v>#N/A</v>
      </c>
    </row>
    <row r="33" customFormat="false" ht="12.8" hidden="false" customHeight="false" outlineLevel="0" collapsed="false">
      <c r="A33" s="16" t="n">
        <f aca="false">Conversion!A33</f>
        <v>0</v>
      </c>
      <c r="B33" s="17" t="n">
        <v>1</v>
      </c>
      <c r="C33" s="16" t="n">
        <f aca="false">Conversion!T33</f>
        <v>0</v>
      </c>
      <c r="D33" s="16" t="e">
        <f aca="false">Conversion!W33*B33</f>
        <v>#N/A</v>
      </c>
      <c r="E33" s="16" t="n">
        <f aca="false">Conversion!X33</f>
        <v>0</v>
      </c>
      <c r="F33" s="16" t="e">
        <f aca="false">Conversion!AA33*B33</f>
        <v>#N/A</v>
      </c>
      <c r="G33" s="16" t="n">
        <f aca="false">Conversion!AB33</f>
        <v>0</v>
      </c>
      <c r="H33" s="16" t="e">
        <f aca="false">Conversion!AE33*B33</f>
        <v>#N/A</v>
      </c>
      <c r="I33" s="16" t="n">
        <f aca="false">Conversion!AF33</f>
        <v>0</v>
      </c>
      <c r="J33" s="16" t="e">
        <f aca="false">Conversion!AI33*B33</f>
        <v>#N/A</v>
      </c>
    </row>
    <row r="34" customFormat="false" ht="12.8" hidden="false" customHeight="false" outlineLevel="0" collapsed="false">
      <c r="A34" s="16" t="n">
        <f aca="false">Conversion!A34</f>
        <v>0</v>
      </c>
      <c r="B34" s="17" t="n">
        <v>1</v>
      </c>
      <c r="C34" s="16" t="n">
        <f aca="false">Conversion!T34</f>
        <v>0</v>
      </c>
      <c r="D34" s="16" t="e">
        <f aca="false">Conversion!W34*B34</f>
        <v>#N/A</v>
      </c>
      <c r="E34" s="16" t="n">
        <f aca="false">Conversion!X34</f>
        <v>0</v>
      </c>
      <c r="F34" s="16" t="e">
        <f aca="false">Conversion!AA34*B34</f>
        <v>#N/A</v>
      </c>
      <c r="G34" s="16" t="n">
        <f aca="false">Conversion!AB34</f>
        <v>0</v>
      </c>
      <c r="H34" s="16" t="e">
        <f aca="false">Conversion!AE34*B34</f>
        <v>#N/A</v>
      </c>
      <c r="I34" s="16" t="n">
        <f aca="false">Conversion!AF34</f>
        <v>0</v>
      </c>
      <c r="J34" s="16" t="e">
        <f aca="false">Conversion!AI34*B34</f>
        <v>#N/A</v>
      </c>
    </row>
    <row r="35" customFormat="false" ht="12.8" hidden="false" customHeight="false" outlineLevel="0" collapsed="false">
      <c r="A35" s="16" t="n">
        <f aca="false">Conversion!A35</f>
        <v>0</v>
      </c>
      <c r="B35" s="17" t="n">
        <v>1</v>
      </c>
      <c r="C35" s="16" t="n">
        <f aca="false">Conversion!T35</f>
        <v>0</v>
      </c>
      <c r="D35" s="16" t="e">
        <f aca="false">Conversion!W35*B35</f>
        <v>#N/A</v>
      </c>
      <c r="E35" s="16" t="n">
        <f aca="false">Conversion!X35</f>
        <v>0</v>
      </c>
      <c r="F35" s="16" t="e">
        <f aca="false">Conversion!AA35*B35</f>
        <v>#N/A</v>
      </c>
      <c r="G35" s="16" t="n">
        <f aca="false">Conversion!AB35</f>
        <v>0</v>
      </c>
      <c r="H35" s="16" t="e">
        <f aca="false">Conversion!AE35*B35</f>
        <v>#N/A</v>
      </c>
      <c r="I35" s="16" t="n">
        <f aca="false">Conversion!AF35</f>
        <v>0</v>
      </c>
      <c r="J35" s="16" t="e">
        <f aca="false">Conversion!AI35*B35</f>
        <v>#N/A</v>
      </c>
    </row>
    <row r="36" customFormat="false" ht="12.8" hidden="false" customHeight="false" outlineLevel="0" collapsed="false">
      <c r="A36" s="16" t="n">
        <f aca="false">Conversion!A36</f>
        <v>0</v>
      </c>
      <c r="B36" s="17" t="n">
        <v>1</v>
      </c>
      <c r="C36" s="16" t="n">
        <f aca="false">Conversion!T36</f>
        <v>0</v>
      </c>
      <c r="D36" s="16" t="e">
        <f aca="false">Conversion!W36*B36</f>
        <v>#N/A</v>
      </c>
      <c r="E36" s="16" t="n">
        <f aca="false">Conversion!X36</f>
        <v>0</v>
      </c>
      <c r="F36" s="16" t="e">
        <f aca="false">Conversion!AA36*B36</f>
        <v>#N/A</v>
      </c>
      <c r="G36" s="16" t="n">
        <f aca="false">Conversion!AB36</f>
        <v>0</v>
      </c>
      <c r="H36" s="16" t="e">
        <f aca="false">Conversion!AE36*B36</f>
        <v>#N/A</v>
      </c>
      <c r="I36" s="16" t="n">
        <f aca="false">Conversion!AF36</f>
        <v>0</v>
      </c>
      <c r="J36" s="16" t="e">
        <f aca="false">Conversion!AI36*B36</f>
        <v>#N/A</v>
      </c>
    </row>
    <row r="37" customFormat="false" ht="12.8" hidden="false" customHeight="false" outlineLevel="0" collapsed="false">
      <c r="A37" s="16" t="n">
        <f aca="false">Conversion!A37</f>
        <v>0</v>
      </c>
      <c r="B37" s="17" t="n">
        <v>1</v>
      </c>
      <c r="C37" s="16" t="n">
        <f aca="false">Conversion!T37</f>
        <v>0</v>
      </c>
      <c r="D37" s="16" t="e">
        <f aca="false">Conversion!W37*B37</f>
        <v>#N/A</v>
      </c>
      <c r="E37" s="16" t="n">
        <f aca="false">Conversion!X37</f>
        <v>0</v>
      </c>
      <c r="F37" s="16" t="e">
        <f aca="false">Conversion!AA37*B37</f>
        <v>#N/A</v>
      </c>
      <c r="G37" s="16" t="n">
        <f aca="false">Conversion!AB37</f>
        <v>0</v>
      </c>
      <c r="H37" s="16" t="e">
        <f aca="false">Conversion!AE37*B37</f>
        <v>#N/A</v>
      </c>
      <c r="I37" s="16" t="n">
        <f aca="false">Conversion!AF37</f>
        <v>0</v>
      </c>
      <c r="J37" s="16" t="e">
        <f aca="false">Conversion!AI37*B37</f>
        <v>#N/A</v>
      </c>
    </row>
    <row r="38" customFormat="false" ht="12.8" hidden="false" customHeight="false" outlineLevel="0" collapsed="false">
      <c r="A38" s="16" t="n">
        <f aca="false">Conversion!A38</f>
        <v>0</v>
      </c>
      <c r="B38" s="17" t="n">
        <v>1</v>
      </c>
      <c r="C38" s="16" t="n">
        <f aca="false">Conversion!T38</f>
        <v>0</v>
      </c>
      <c r="D38" s="16" t="e">
        <f aca="false">Conversion!W38*B38</f>
        <v>#N/A</v>
      </c>
      <c r="E38" s="16" t="n">
        <f aca="false">Conversion!X38</f>
        <v>0</v>
      </c>
      <c r="F38" s="16" t="e">
        <f aca="false">Conversion!AA38*B38</f>
        <v>#N/A</v>
      </c>
      <c r="G38" s="16" t="n">
        <f aca="false">Conversion!AB38</f>
        <v>0</v>
      </c>
      <c r="H38" s="16" t="e">
        <f aca="false">Conversion!AE38*B38</f>
        <v>#N/A</v>
      </c>
      <c r="I38" s="16" t="n">
        <f aca="false">Conversion!AF38</f>
        <v>0</v>
      </c>
      <c r="J38" s="16" t="e">
        <f aca="false">Conversion!AI38*B38</f>
        <v>#N/A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5622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2015-05-20T10:57:55Z</dcterms:created>
  <dc:language>en-US</dc:language>
  <dcterms:modified xsi:type="dcterms:W3CDTF">2015-06-05T14:54:31Z</dcterms:modified>
  <cp:revision>18</cp:revision>
</cp:coreProperties>
</file>