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MS\Downloads\"/>
    </mc:Choice>
  </mc:AlternateContent>
  <xr:revisionPtr revIDLastSave="0" documentId="13_ncr:1_{9DF1148C-F955-4E1C-A087-008777037C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lculation 1" sheetId="2" r:id="rId1"/>
    <sheet name="Bonus" sheetId="1" r:id="rId2"/>
    <sheet name="Bonus (2)" sheetId="9" r:id="rId3"/>
    <sheet name="Data Sheet " sheetId="15" r:id="rId4"/>
    <sheet name="Calculation 2 (2)" sheetId="10" r:id="rId5"/>
    <sheet name="Join Text" sheetId="5" r:id="rId6"/>
    <sheet name="Calculation 2" sheetId="3" r:id="rId7"/>
    <sheet name="Practice TC" sheetId="6" r:id="rId8"/>
    <sheet name="Practice 2" sheetId="7" r:id="rId9"/>
    <sheet name="NESTEDIF " sheetId="18" r:id="rId10"/>
    <sheet name="IF Test" sheetId="17" r:id="rId11"/>
    <sheet name="Sheet7" sheetId="24" r:id="rId12"/>
    <sheet name="PivotData" sheetId="11" r:id="rId13"/>
    <sheet name="PivotReport task " sheetId="12" r:id="rId14"/>
    <sheet name="Sheet1" sheetId="16" r:id="rId15"/>
  </sheets>
  <externalReferences>
    <externalReference r:id="rId16"/>
  </externalReferences>
  <definedNames>
    <definedName name="COGS">'Data Sheet '!$I$2:$I$701</definedName>
    <definedName name="Country">'Data Sheet '!$B$2:$B$701</definedName>
    <definedName name="Date">'Data Sheet '!$K$2:$K$701</definedName>
    <definedName name="Discount_Band">'Data Sheet '!#REF!</definedName>
    <definedName name="Discounts">'Data Sheet '!#REF!</definedName>
    <definedName name="green">[1]Sheet1!$K$1:$M$4</definedName>
    <definedName name="Gross_Sales">'Data Sheet '!$G$2:$G$701</definedName>
    <definedName name="Manufacturing_Price">'Data Sheet '!$E$2:$E$701</definedName>
    <definedName name="Product" localSheetId="10">[1]NR!$A$2:$A$277</definedName>
    <definedName name="Product" localSheetId="9">[1]NR!$A$2:$A$277</definedName>
    <definedName name="Product">'Data Sheet '!$C$2:$C$701</definedName>
    <definedName name="Profit">'Data Sheet '!$J$2:$J$701</definedName>
    <definedName name="red">[1]Sheet1!$B$1:$D$4</definedName>
    <definedName name="Sale_Price">'Data Sheet '!$F$2:$F$701</definedName>
    <definedName name="Sales">'Data Sheet '!$H$2:$H$701</definedName>
    <definedName name="Segment">'Data Sheet '!$A$2:$A$701</definedName>
    <definedName name="Total">[1]NR!$G$2:$G$277</definedName>
    <definedName name="Units_Sold">'Data Sheet '!$D$2:$D$701</definedName>
    <definedName name="yellow">[1]Sheet1!$G$1:$I$4</definedName>
  </definedNames>
  <calcPr calcId="181029"/>
  <pivotCaches>
    <pivotCache cacheId="39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7" l="1"/>
  <c r="C12" i="7"/>
  <c r="F3" i="9"/>
  <c r="F4" i="9"/>
  <c r="F5" i="9"/>
  <c r="F6" i="9"/>
  <c r="F7" i="9"/>
  <c r="F2" i="9"/>
  <c r="P3" i="17"/>
  <c r="P4" i="17"/>
  <c r="P5" i="17"/>
  <c r="P6" i="17"/>
  <c r="P7" i="17"/>
  <c r="P8" i="17"/>
  <c r="P9" i="17"/>
  <c r="P10" i="17"/>
  <c r="P11" i="17"/>
  <c r="P2" i="17"/>
  <c r="O11" i="17"/>
  <c r="O10" i="17"/>
  <c r="O9" i="17"/>
  <c r="O8" i="17"/>
  <c r="O7" i="17"/>
  <c r="O6" i="17"/>
  <c r="O5" i="17"/>
  <c r="O4" i="17"/>
  <c r="O3" i="17"/>
  <c r="O2" i="17"/>
  <c r="M11" i="17"/>
  <c r="M10" i="17"/>
  <c r="M9" i="17"/>
  <c r="M8" i="17"/>
  <c r="M7" i="17"/>
  <c r="M6" i="17"/>
  <c r="M5" i="17"/>
  <c r="M4" i="17"/>
  <c r="M3" i="17"/>
  <c r="M2" i="17"/>
  <c r="K11" i="17"/>
  <c r="K10" i="17"/>
  <c r="K9" i="17"/>
  <c r="K8" i="17"/>
  <c r="K7" i="17"/>
  <c r="K6" i="17"/>
  <c r="K5" i="17"/>
  <c r="K4" i="17"/>
  <c r="K3" i="17"/>
  <c r="K2" i="17"/>
  <c r="I11" i="17"/>
  <c r="I10" i="17"/>
  <c r="I9" i="17"/>
  <c r="I8" i="17"/>
  <c r="I7" i="17"/>
  <c r="I6" i="17"/>
  <c r="I5" i="17"/>
  <c r="I4" i="17"/>
  <c r="I3" i="17"/>
  <c r="I2" i="17"/>
  <c r="G11" i="17"/>
  <c r="G10" i="17"/>
  <c r="G9" i="17"/>
  <c r="G8" i="17"/>
  <c r="G7" i="17"/>
  <c r="G6" i="17"/>
  <c r="G5" i="17"/>
  <c r="G4" i="17"/>
  <c r="G3" i="17"/>
  <c r="G2" i="17"/>
  <c r="E11" i="17"/>
  <c r="E10" i="17"/>
  <c r="E9" i="17"/>
  <c r="E8" i="17"/>
  <c r="E7" i="17"/>
  <c r="E6" i="17"/>
  <c r="E5" i="17"/>
  <c r="E4" i="17"/>
  <c r="E3" i="17"/>
  <c r="E2" i="17"/>
  <c r="C3" i="17"/>
  <c r="C4" i="17"/>
  <c r="C5" i="17"/>
  <c r="C6" i="17"/>
  <c r="C7" i="17"/>
  <c r="C8" i="17"/>
  <c r="C9" i="17"/>
  <c r="C10" i="17"/>
  <c r="C11" i="17"/>
  <c r="C2" i="17"/>
  <c r="C3" i="18"/>
  <c r="C4" i="18"/>
  <c r="C5" i="18"/>
  <c r="C6" i="18"/>
  <c r="C7" i="18"/>
  <c r="C8" i="18"/>
  <c r="C9" i="18"/>
  <c r="C2" i="18"/>
  <c r="D17" i="6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K3" i="10"/>
  <c r="J3" i="10"/>
  <c r="P2" i="15"/>
  <c r="Q2" i="15" s="1"/>
  <c r="O2" i="15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3" i="3"/>
  <c r="F3" i="1"/>
  <c r="F4" i="1"/>
  <c r="F5" i="1"/>
  <c r="F6" i="1"/>
  <c r="F7" i="1"/>
  <c r="F2" i="1"/>
  <c r="B10" i="2"/>
  <c r="B8" i="2"/>
  <c r="B9" i="2"/>
  <c r="B6" i="2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3" i="3"/>
</calcChain>
</file>

<file path=xl/sharedStrings.xml><?xml version="1.0" encoding="utf-8"?>
<sst xmlns="http://schemas.openxmlformats.org/spreadsheetml/2006/main" count="22025" uniqueCount="2357">
  <si>
    <t>Name</t>
  </si>
  <si>
    <t>Employee ID</t>
  </si>
  <si>
    <t>Location</t>
  </si>
  <si>
    <t>Hourly Rate</t>
  </si>
  <si>
    <t>Miller</t>
  </si>
  <si>
    <t>New York</t>
  </si>
  <si>
    <t>Doyle</t>
  </si>
  <si>
    <t>Boston</t>
  </si>
  <si>
    <t>Johnson</t>
  </si>
  <si>
    <t>Seattle</t>
  </si>
  <si>
    <t>Coronado</t>
  </si>
  <si>
    <t>Detroit</t>
  </si>
  <si>
    <t>O’Neill</t>
  </si>
  <si>
    <t>Atlanta</t>
  </si>
  <si>
    <t>Shin</t>
  </si>
  <si>
    <t>Fort Worth</t>
  </si>
  <si>
    <t>Quarterly Hours</t>
  </si>
  <si>
    <t>Bonus</t>
  </si>
  <si>
    <t xml:space="preserve">Calculate Bonus Here </t>
  </si>
  <si>
    <t>Income</t>
  </si>
  <si>
    <t>Tax Rate:</t>
  </si>
  <si>
    <t>Backpack</t>
  </si>
  <si>
    <t>Tent with screen room</t>
  </si>
  <si>
    <t>Knee pads</t>
  </si>
  <si>
    <t>Mountain bike</t>
  </si>
  <si>
    <t>Total Income</t>
  </si>
  <si>
    <t>Expenses</t>
  </si>
  <si>
    <t>Net Income</t>
  </si>
  <si>
    <t>Tax</t>
  </si>
  <si>
    <t>Profit After Tax</t>
  </si>
  <si>
    <t>Instructions: calculate Total Income,net income Text and profit</t>
  </si>
  <si>
    <t xml:space="preserve">Name </t>
  </si>
  <si>
    <t>Q1</t>
  </si>
  <si>
    <t>Q2</t>
  </si>
  <si>
    <t>Q3</t>
  </si>
  <si>
    <t>Q4</t>
  </si>
  <si>
    <t>Total</t>
  </si>
  <si>
    <t>Average</t>
  </si>
  <si>
    <t>Highest</t>
  </si>
  <si>
    <t>Lowest</t>
  </si>
  <si>
    <t>Commission</t>
  </si>
  <si>
    <t>Prentice</t>
  </si>
  <si>
    <t>Chirillo</t>
  </si>
  <si>
    <t>Wong</t>
  </si>
  <si>
    <t>Baker</t>
  </si>
  <si>
    <t>Richards</t>
  </si>
  <si>
    <t>Hite</t>
  </si>
  <si>
    <t>de Moret</t>
  </si>
  <si>
    <t>McWilliams</t>
  </si>
  <si>
    <t>Howard</t>
  </si>
  <si>
    <t>Silvis</t>
  </si>
  <si>
    <t>Morris</t>
  </si>
  <si>
    <t>Lewis</t>
  </si>
  <si>
    <t>Jefferson</t>
  </si>
  <si>
    <t>Patrino</t>
  </si>
  <si>
    <t>Trowns-Hale</t>
  </si>
  <si>
    <t>Nguyen</t>
  </si>
  <si>
    <t>Johnsen</t>
  </si>
  <si>
    <t>OBrien</t>
  </si>
  <si>
    <t>Tantalo</t>
  </si>
  <si>
    <t>Parker</t>
  </si>
  <si>
    <t>Blaisedell</t>
  </si>
  <si>
    <t>Capuano</t>
  </si>
  <si>
    <t>Nihil</t>
  </si>
  <si>
    <t>Arthur</t>
  </si>
  <si>
    <t>First Name</t>
  </si>
  <si>
    <t>Last Name</t>
  </si>
  <si>
    <t>Simone</t>
  </si>
  <si>
    <t>Arman</t>
  </si>
  <si>
    <t>Barbara</t>
  </si>
  <si>
    <t>Bartholomew</t>
  </si>
  <si>
    <t>Alice</t>
  </si>
  <si>
    <t>Childs</t>
  </si>
  <si>
    <t>Linda</t>
  </si>
  <si>
    <t>Greenburg</t>
  </si>
  <si>
    <t>Sam</t>
  </si>
  <si>
    <t>Lundquist</t>
  </si>
  <si>
    <t>Michael</t>
  </si>
  <si>
    <t>Mc Tague</t>
  </si>
  <si>
    <t>Orlando</t>
  </si>
  <si>
    <t>Rivena</t>
  </si>
  <si>
    <t>Oscar</t>
  </si>
  <si>
    <t>Stark</t>
  </si>
  <si>
    <t>Maria</t>
  </si>
  <si>
    <t>Unger</t>
  </si>
  <si>
    <t>Caroline</t>
  </si>
  <si>
    <t>Hanover</t>
  </si>
  <si>
    <t>Enrique</t>
  </si>
  <si>
    <t>Jaen</t>
  </si>
  <si>
    <t>Alana</t>
  </si>
  <si>
    <t>Monder</t>
  </si>
  <si>
    <t>Chika</t>
  </si>
  <si>
    <t>Innoue</t>
  </si>
  <si>
    <t>Maureen</t>
  </si>
  <si>
    <t>Ryan</t>
  </si>
  <si>
    <t>John</t>
  </si>
  <si>
    <t>Clark</t>
  </si>
  <si>
    <t>Amanda</t>
  </si>
  <si>
    <t>Rapp</t>
  </si>
  <si>
    <t>Cathy</t>
  </si>
  <si>
    <t>Booth</t>
  </si>
  <si>
    <t>Jim</t>
  </si>
  <si>
    <t>Diehl</t>
  </si>
  <si>
    <t>Elizabeth</t>
  </si>
  <si>
    <t>Smith</t>
  </si>
  <si>
    <t>Katie</t>
  </si>
  <si>
    <t>Merkley</t>
  </si>
  <si>
    <t>Beth</t>
  </si>
  <si>
    <t>Cuzens</t>
  </si>
  <si>
    <t>Full Name</t>
  </si>
  <si>
    <t xml:space="preserve"> Like this Simone Arman</t>
  </si>
  <si>
    <t>Alice Childs</t>
  </si>
  <si>
    <t>Linda Greenburg</t>
  </si>
  <si>
    <t>Sam Lundquist</t>
  </si>
  <si>
    <t>Michael Mc Tague</t>
  </si>
  <si>
    <t>Orlando Rivena</t>
  </si>
  <si>
    <t>Oscar Stark</t>
  </si>
  <si>
    <t>Maria Unger</t>
  </si>
  <si>
    <t>Caroline Hanover</t>
  </si>
  <si>
    <t>Enrique Jaen</t>
  </si>
  <si>
    <t>Alana Monder</t>
  </si>
  <si>
    <t>Chika Innoue</t>
  </si>
  <si>
    <t>Maureen Ryan</t>
  </si>
  <si>
    <t>John Clark</t>
  </si>
  <si>
    <t>Amanda Rapp</t>
  </si>
  <si>
    <t>Cathy Booth</t>
  </si>
  <si>
    <t>Jim Diehl</t>
  </si>
  <si>
    <t>Elizabeth Smith</t>
  </si>
  <si>
    <t>Katie Merkley</t>
  </si>
  <si>
    <t>Beth Cuzens</t>
  </si>
  <si>
    <t xml:space="preserve"> Instruction  Like below </t>
  </si>
  <si>
    <t xml:space="preserve">Instruction </t>
  </si>
  <si>
    <t>Coats BD</t>
  </si>
  <si>
    <t xml:space="preserve">Count number </t>
  </si>
  <si>
    <t xml:space="preserve">Blanks  </t>
  </si>
  <si>
    <t>Count number of text only</t>
  </si>
  <si>
    <t xml:space="preserve">Output Like this </t>
  </si>
  <si>
    <t xml:space="preserve">Working Hour  &gt;=25 rest of the hours
 rate is double of normal rate </t>
  </si>
  <si>
    <t xml:space="preserve">Criteria </t>
  </si>
  <si>
    <t xml:space="preserve">Salary </t>
  </si>
  <si>
    <t>Working Hours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</si>
  <si>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</si>
  <si>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</si>
  <si>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</si>
  <si>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</si>
  <si>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</si>
  <si>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</si>
  <si>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</si>
  <si>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</si>
  <si>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</si>
  <si>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</si>
  <si>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</si>
  <si>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</si>
  <si>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</si>
  <si>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</si>
  <si>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Sales</t>
  </si>
  <si>
    <t>Bonnie Potter</t>
  </si>
  <si>
    <t>Express Air</t>
  </si>
  <si>
    <t>Corporate</t>
  </si>
  <si>
    <t>Office Supplies</t>
  </si>
  <si>
    <t>Pens &amp; Art Supplies</t>
  </si>
  <si>
    <t>Wrap Bag</t>
  </si>
  <si>
    <t>United States</t>
  </si>
  <si>
    <t>West</t>
  </si>
  <si>
    <t>Washington</t>
  </si>
  <si>
    <t>Anacortes</t>
  </si>
  <si>
    <t>Ronnie Proctor</t>
  </si>
  <si>
    <t>Delivery Truck</t>
  </si>
  <si>
    <t>Home Office</t>
  </si>
  <si>
    <t>Furniture</t>
  </si>
  <si>
    <t>Chairs &amp; Chairmats</t>
  </si>
  <si>
    <t>Jumbo Drum</t>
  </si>
  <si>
    <t>California</t>
  </si>
  <si>
    <t>San Gabriel</t>
  </si>
  <si>
    <t>Marcus Dunlap</t>
  </si>
  <si>
    <t>Regular Air</t>
  </si>
  <si>
    <t>Office Furnishings</t>
  </si>
  <si>
    <t>Small Pack</t>
  </si>
  <si>
    <t>East</t>
  </si>
  <si>
    <t>New Jersey</t>
  </si>
  <si>
    <t>Roselle</t>
  </si>
  <si>
    <t>Gwendolyn F Tyson</t>
  </si>
  <si>
    <t>Small Business</t>
  </si>
  <si>
    <t>Small Box</t>
  </si>
  <si>
    <t>Central</t>
  </si>
  <si>
    <t>Minnesota</t>
  </si>
  <si>
    <t>Prior Lake</t>
  </si>
  <si>
    <t>Rubber Bands</t>
  </si>
  <si>
    <t>Timothy Reese</t>
  </si>
  <si>
    <t>Envelopes</t>
  </si>
  <si>
    <t>Smithtown</t>
  </si>
  <si>
    <t>Sarah Ramsey</t>
  </si>
  <si>
    <t>Syracuse</t>
  </si>
  <si>
    <t>Technology</t>
  </si>
  <si>
    <t>Telephones and Communication</t>
  </si>
  <si>
    <t>Laurie Hanna</t>
  </si>
  <si>
    <t>Montana</t>
  </si>
  <si>
    <t>Helena</t>
  </si>
  <si>
    <t>Jim Rodgers</t>
  </si>
  <si>
    <t>Office Machines</t>
  </si>
  <si>
    <t>Medium Box</t>
  </si>
  <si>
    <t>Missoula</t>
  </si>
  <si>
    <t>Tony Wilkins Winters</t>
  </si>
  <si>
    <t>New York City</t>
  </si>
  <si>
    <t>Edna Thomas</t>
  </si>
  <si>
    <t>Paper</t>
  </si>
  <si>
    <t>Laguna Niguel</t>
  </si>
  <si>
    <t>Guy Gallagher</t>
  </si>
  <si>
    <t>Lakewood</t>
  </si>
  <si>
    <t>Matthew Berman</t>
  </si>
  <si>
    <t>Oregon</t>
  </si>
  <si>
    <t>Grants Pass</t>
  </si>
  <si>
    <t>Ricky Hensley</t>
  </si>
  <si>
    <t>Binders and Binder Accessories</t>
  </si>
  <si>
    <t>Gresham</t>
  </si>
  <si>
    <t>Theodore Moran</t>
  </si>
  <si>
    <t>Consumer</t>
  </si>
  <si>
    <t>Redmond</t>
  </si>
  <si>
    <t>Lorraine Kelly</t>
  </si>
  <si>
    <t>Puyallup</t>
  </si>
  <si>
    <t>Sidney Russell Austin</t>
  </si>
  <si>
    <t>Jumbo Box</t>
  </si>
  <si>
    <t>Randall Montgomery</t>
  </si>
  <si>
    <t>Tonawanda</t>
  </si>
  <si>
    <t>Pam Gilbert</t>
  </si>
  <si>
    <t>Texas</t>
  </si>
  <si>
    <t>Round Rock</t>
  </si>
  <si>
    <t>Lynn Morrow</t>
  </si>
  <si>
    <t>Labels</t>
  </si>
  <si>
    <t>South</t>
  </si>
  <si>
    <t>Virginia</t>
  </si>
  <si>
    <t>Salem</t>
  </si>
  <si>
    <t>Ellen McCormick</t>
  </si>
  <si>
    <t>Storage &amp; Organization</t>
  </si>
  <si>
    <t>Napa</t>
  </si>
  <si>
    <t>Scott Bunn</t>
  </si>
  <si>
    <t>Annette Boone</t>
  </si>
  <si>
    <t>Vermont</t>
  </si>
  <si>
    <t>Burlington</t>
  </si>
  <si>
    <t>Edgar Stone</t>
  </si>
  <si>
    <t>Tables</t>
  </si>
  <si>
    <t>Ohio</t>
  </si>
  <si>
    <t>Canton</t>
  </si>
  <si>
    <t>Helen Stein</t>
  </si>
  <si>
    <t>Cincinnati</t>
  </si>
  <si>
    <t>Norman Shields</t>
  </si>
  <si>
    <t>Vacaville</t>
  </si>
  <si>
    <t>Wallace Werner</t>
  </si>
  <si>
    <t>Vallejo</t>
  </si>
  <si>
    <t>Victoria Baker Hoover</t>
  </si>
  <si>
    <t>Louisiana</t>
  </si>
  <si>
    <t>Terrytown</t>
  </si>
  <si>
    <t>Scissors, Rulers and Trimmers</t>
  </si>
  <si>
    <t>Eddie House Mueller</t>
  </si>
  <si>
    <t>Illinois</t>
  </si>
  <si>
    <t>Chicago</t>
  </si>
  <si>
    <t>Computer Peripherals</t>
  </si>
  <si>
    <t>Max McKenna</t>
  </si>
  <si>
    <t>Kansas</t>
  </si>
  <si>
    <t>Manhattan</t>
  </si>
  <si>
    <t>Claudia Boyle</t>
  </si>
  <si>
    <t>Maine</t>
  </si>
  <si>
    <t>Biddeford</t>
  </si>
  <si>
    <t>Caroline Johnston</t>
  </si>
  <si>
    <t>Bookcases</t>
  </si>
  <si>
    <t>Massachusetts</t>
  </si>
  <si>
    <t>Lois Hamilton</t>
  </si>
  <si>
    <t>New Hampshire</t>
  </si>
  <si>
    <t>Dover</t>
  </si>
  <si>
    <t>Tom McFarland</t>
  </si>
  <si>
    <t>Lodi</t>
  </si>
  <si>
    <t>Ron Newton</t>
  </si>
  <si>
    <t>Lake Oswego</t>
  </si>
  <si>
    <t>Dwight M Carr</t>
  </si>
  <si>
    <t>Mcminnville</t>
  </si>
  <si>
    <t>Linda Weiss</t>
  </si>
  <si>
    <t>Helen H Murphy</t>
  </si>
  <si>
    <t>Utah</t>
  </si>
  <si>
    <t>Layton</t>
  </si>
  <si>
    <t>Shawn Stern</t>
  </si>
  <si>
    <t>Tysons Corner</t>
  </si>
  <si>
    <t>Kara Allison</t>
  </si>
  <si>
    <t>Alton</t>
  </si>
  <si>
    <t>Dale Gillespie</t>
  </si>
  <si>
    <t>Petaluma</t>
  </si>
  <si>
    <t>Brooke Weeks Taylor</t>
  </si>
  <si>
    <t>Connecticut</t>
  </si>
  <si>
    <t>Ansonia</t>
  </si>
  <si>
    <t>Marguerite Moss</t>
  </si>
  <si>
    <t>Yarmouth</t>
  </si>
  <si>
    <t>Rhonda Ivey</t>
  </si>
  <si>
    <t>Pennsylvania</t>
  </si>
  <si>
    <t>West Mifflin</t>
  </si>
  <si>
    <t>Large Box</t>
  </si>
  <si>
    <t>Yvonne Fox</t>
  </si>
  <si>
    <t>Watauga</t>
  </si>
  <si>
    <t>Geoffrey Zhu</t>
  </si>
  <si>
    <t>Tennessee</t>
  </si>
  <si>
    <t>Kingsport</t>
  </si>
  <si>
    <t>Kent Kerr</t>
  </si>
  <si>
    <t>Knoxville</t>
  </si>
  <si>
    <t>Diana Xu</t>
  </si>
  <si>
    <t>Colorado</t>
  </si>
  <si>
    <t>Fort Collins</t>
  </si>
  <si>
    <t>Appliances</t>
  </si>
  <si>
    <t>Robin Kramer Vaughn</t>
  </si>
  <si>
    <t>Richland</t>
  </si>
  <si>
    <t>Vicki Hauser</t>
  </si>
  <si>
    <t>Lebanon</t>
  </si>
  <si>
    <t>Janice Cole</t>
  </si>
  <si>
    <t>Baton Rouge</t>
  </si>
  <si>
    <t>Christina Matthews</t>
  </si>
  <si>
    <t>Fort Lee</t>
  </si>
  <si>
    <t>Wesley Waller</t>
  </si>
  <si>
    <t>San Francisco</t>
  </si>
  <si>
    <t>Phillip Holmes</t>
  </si>
  <si>
    <t>Arlington</t>
  </si>
  <si>
    <t>Alex Harrell</t>
  </si>
  <si>
    <t>Gainesville</t>
  </si>
  <si>
    <t>Lloyd Norris</t>
  </si>
  <si>
    <t>Arlington Heights</t>
  </si>
  <si>
    <t>Gerald Kearney</t>
  </si>
  <si>
    <t>Aurora</t>
  </si>
  <si>
    <t>Danny Hong</t>
  </si>
  <si>
    <t>Tammy Goldman</t>
  </si>
  <si>
    <t>Lehi</t>
  </si>
  <si>
    <t>Samantha Weaver</t>
  </si>
  <si>
    <t>Overland Park</t>
  </si>
  <si>
    <t>Leroy Blanchard</t>
  </si>
  <si>
    <t>Michigan</t>
  </si>
  <si>
    <t>Max Small</t>
  </si>
  <si>
    <t>Oklahoma</t>
  </si>
  <si>
    <t>Bartlesville</t>
  </si>
  <si>
    <t>Floyd Dale</t>
  </si>
  <si>
    <t>Troy</t>
  </si>
  <si>
    <t>Anna Wood</t>
  </si>
  <si>
    <t>Utica</t>
  </si>
  <si>
    <t>Frances Saunders</t>
  </si>
  <si>
    <t>Murray</t>
  </si>
  <si>
    <t>Colleen Andrews</t>
  </si>
  <si>
    <t>North Carolina</t>
  </si>
  <si>
    <t>Mint Hill</t>
  </si>
  <si>
    <t>Michele Bullard</t>
  </si>
  <si>
    <t>Orland Park</t>
  </si>
  <si>
    <t>Don Cameron</t>
  </si>
  <si>
    <t>Iowa</t>
  </si>
  <si>
    <t>Newton</t>
  </si>
  <si>
    <t>Shawn McIntyre</t>
  </si>
  <si>
    <t>Louisville</t>
  </si>
  <si>
    <t>Gilbert Scarborough</t>
  </si>
  <si>
    <t>Fountain</t>
  </si>
  <si>
    <t>Amy Ellis Holder</t>
  </si>
  <si>
    <t>Grand Junction</t>
  </si>
  <si>
    <t>Marshall Brandt Briggs</t>
  </si>
  <si>
    <t>Maryville</t>
  </si>
  <si>
    <t>Brenda Nelson Blanchard</t>
  </si>
  <si>
    <t>Richfield</t>
  </si>
  <si>
    <t>Brett Hawkins</t>
  </si>
  <si>
    <t>Highlands Ranch</t>
  </si>
  <si>
    <t>Irene Li</t>
  </si>
  <si>
    <t>Allan Shields</t>
  </si>
  <si>
    <t>Florida</t>
  </si>
  <si>
    <t>Seminole</t>
  </si>
  <si>
    <t>Edward Pugh</t>
  </si>
  <si>
    <t>New Mexico</t>
  </si>
  <si>
    <t>Santa Fe</t>
  </si>
  <si>
    <t>Carlos Hess</t>
  </si>
  <si>
    <t>Cleveland Heights</t>
  </si>
  <si>
    <t>Ross Frederick</t>
  </si>
  <si>
    <t>San Antonio</t>
  </si>
  <si>
    <t>James Beck</t>
  </si>
  <si>
    <t>Arizona</t>
  </si>
  <si>
    <t>Flagstaff</t>
  </si>
  <si>
    <t>Calvin Boyette</t>
  </si>
  <si>
    <t>Gilbert</t>
  </si>
  <si>
    <t>Sam Rouse</t>
  </si>
  <si>
    <t>Georgia</t>
  </si>
  <si>
    <t>Forest Park</t>
  </si>
  <si>
    <t>Eleanor Swain</t>
  </si>
  <si>
    <t>Charlotte</t>
  </si>
  <si>
    <t>Roger Blalock Cassidy</t>
  </si>
  <si>
    <t>Fairfield</t>
  </si>
  <si>
    <t>Lucille Rankin</t>
  </si>
  <si>
    <t>Newington</t>
  </si>
  <si>
    <t>Vickie Andrews</t>
  </si>
  <si>
    <t>Belleville</t>
  </si>
  <si>
    <t>Pauline Boyette</t>
  </si>
  <si>
    <t>Newark</t>
  </si>
  <si>
    <t>Virginia Gay</t>
  </si>
  <si>
    <t>Shawnee</t>
  </si>
  <si>
    <t>Patricia Cole Blair</t>
  </si>
  <si>
    <t>Wichita</t>
  </si>
  <si>
    <t>Sara O'Connor</t>
  </si>
  <si>
    <t>Loveland</t>
  </si>
  <si>
    <t>Thomas McAllister</t>
  </si>
  <si>
    <t>Maryland</t>
  </si>
  <si>
    <t>Pikesville</t>
  </si>
  <si>
    <t>Glen Caldwell</t>
  </si>
  <si>
    <t>Ruby Gibbons</t>
  </si>
  <si>
    <t>Benjamin Kaufman</t>
  </si>
  <si>
    <t>Belchertown</t>
  </si>
  <si>
    <t>Katherine Kearney</t>
  </si>
  <si>
    <t>Lemon Grove</t>
  </si>
  <si>
    <t>Arthur Lowe Nash</t>
  </si>
  <si>
    <t>Potomac</t>
  </si>
  <si>
    <t>Brenda May</t>
  </si>
  <si>
    <t>Batavia</t>
  </si>
  <si>
    <t>Faye Dyer</t>
  </si>
  <si>
    <t>Sanford</t>
  </si>
  <si>
    <t>Bradley Pollock</t>
  </si>
  <si>
    <t>Goffstown</t>
  </si>
  <si>
    <t>Curtis O'Connell</t>
  </si>
  <si>
    <t>Medford</t>
  </si>
  <si>
    <t>Bobby Clements</t>
  </si>
  <si>
    <t>Columbus</t>
  </si>
  <si>
    <t>Jacqueline Noble</t>
  </si>
  <si>
    <t>Miami</t>
  </si>
  <si>
    <t>Lynn Epstein</t>
  </si>
  <si>
    <t>Bangor</t>
  </si>
  <si>
    <t>Rosemary English</t>
  </si>
  <si>
    <t>Portland</t>
  </si>
  <si>
    <t>Kim Weiss</t>
  </si>
  <si>
    <t>Juanita Coley Knox</t>
  </si>
  <si>
    <t>Watertown</t>
  </si>
  <si>
    <t>Bonnie Chambers</t>
  </si>
  <si>
    <t>Glendale</t>
  </si>
  <si>
    <t>Barbara McNamara</t>
  </si>
  <si>
    <t>Kingman</t>
  </si>
  <si>
    <t>Chris F Brandt</t>
  </si>
  <si>
    <t>King of Prussia</t>
  </si>
  <si>
    <t>Patrick Rosenthal</t>
  </si>
  <si>
    <t>Rhode Island</t>
  </si>
  <si>
    <t>Cranston</t>
  </si>
  <si>
    <t>Troy Moon</t>
  </si>
  <si>
    <t>Oakland</t>
  </si>
  <si>
    <t>Sam Oh</t>
  </si>
  <si>
    <t>Lewiston</t>
  </si>
  <si>
    <t>Roberta Mullins Peters</t>
  </si>
  <si>
    <t>Everett</t>
  </si>
  <si>
    <t>Jeanne Werner</t>
  </si>
  <si>
    <t>Sandra Sharma</t>
  </si>
  <si>
    <t>Morristown</t>
  </si>
  <si>
    <t>Sylvia Bush</t>
  </si>
  <si>
    <t>Danielle Watts</t>
  </si>
  <si>
    <t>Bloomington</t>
  </si>
  <si>
    <t>Renee Alston</t>
  </si>
  <si>
    <t>Drexel Hill</t>
  </si>
  <si>
    <t>Angela Howe</t>
  </si>
  <si>
    <t>Nebraska</t>
  </si>
  <si>
    <t>Grand Island</t>
  </si>
  <si>
    <t>Roger Schwartz</t>
  </si>
  <si>
    <t>Kearney</t>
  </si>
  <si>
    <t>Joel Buckley</t>
  </si>
  <si>
    <t>Lincoln</t>
  </si>
  <si>
    <t>Erica R Fuller</t>
  </si>
  <si>
    <t>Missouri</t>
  </si>
  <si>
    <t>Clayton</t>
  </si>
  <si>
    <t>Shawn Combs</t>
  </si>
  <si>
    <t>Auburn</t>
  </si>
  <si>
    <t>Monica McCormick</t>
  </si>
  <si>
    <t>Albemarle</t>
  </si>
  <si>
    <t>Denise Carver</t>
  </si>
  <si>
    <t>Cuyahoga Falls</t>
  </si>
  <si>
    <t>Bruce Stark</t>
  </si>
  <si>
    <t>Dayton</t>
  </si>
  <si>
    <t>June Frank Hammond</t>
  </si>
  <si>
    <t>South Vineland</t>
  </si>
  <si>
    <t>Calvin Parsons Walter</t>
  </si>
  <si>
    <t>San Juan</t>
  </si>
  <si>
    <t>Carolyn Proctor</t>
  </si>
  <si>
    <t>Scott Feldman</t>
  </si>
  <si>
    <t>Ernest Barber</t>
  </si>
  <si>
    <t>Nevada</t>
  </si>
  <si>
    <t>Carson City</t>
  </si>
  <si>
    <t>Alice Berger McIntyre</t>
  </si>
  <si>
    <t>Lunenburg</t>
  </si>
  <si>
    <t>Thelma Abrams</t>
  </si>
  <si>
    <t>Urbana</t>
  </si>
  <si>
    <t>Judy Barrett</t>
  </si>
  <si>
    <t>Norfolk</t>
  </si>
  <si>
    <t>Valerie Moon</t>
  </si>
  <si>
    <t>Roseville</t>
  </si>
  <si>
    <t>Joyce Murray</t>
  </si>
  <si>
    <t>Los Altos</t>
  </si>
  <si>
    <t>Leslie Rowland</t>
  </si>
  <si>
    <t>Los Banos</t>
  </si>
  <si>
    <t>George Terry</t>
  </si>
  <si>
    <t>Los Gatos</t>
  </si>
  <si>
    <t>Anne Armstrong</t>
  </si>
  <si>
    <t>Millville</t>
  </si>
  <si>
    <t>Debbie Stevenson</t>
  </si>
  <si>
    <t>West Hollywood</t>
  </si>
  <si>
    <t>Marc Nash</t>
  </si>
  <si>
    <t>Bellingham</t>
  </si>
  <si>
    <t>Maria Thomas</t>
  </si>
  <si>
    <t>Beverly</t>
  </si>
  <si>
    <t>Craig Bennett</t>
  </si>
  <si>
    <t>Hanson</t>
  </si>
  <si>
    <t>Marion Bowling</t>
  </si>
  <si>
    <t>Hawthorne</t>
  </si>
  <si>
    <t>Tony Doyle</t>
  </si>
  <si>
    <t>Trenton</t>
  </si>
  <si>
    <t>Ross Simpson</t>
  </si>
  <si>
    <t>Donna Craven</t>
  </si>
  <si>
    <t>Randallstown</t>
  </si>
  <si>
    <t>Edgar McKenzie</t>
  </si>
  <si>
    <t>Oswego</t>
  </si>
  <si>
    <t>Copiers and Fax</t>
  </si>
  <si>
    <t>Edward Leonard</t>
  </si>
  <si>
    <t>Fresno</t>
  </si>
  <si>
    <t>Molly Vincent</t>
  </si>
  <si>
    <t>Ronnie Creech</t>
  </si>
  <si>
    <t>South Portland</t>
  </si>
  <si>
    <t>Eileen Cheek</t>
  </si>
  <si>
    <t>Norwood</t>
  </si>
  <si>
    <t>Toni Swanson</t>
  </si>
  <si>
    <t>Douglas Buck</t>
  </si>
  <si>
    <t>Seatac</t>
  </si>
  <si>
    <t>Jimmy Alston Holder</t>
  </si>
  <si>
    <t>Steve McKee</t>
  </si>
  <si>
    <t>Murfreesboro</t>
  </si>
  <si>
    <t>Carol Saunders</t>
  </si>
  <si>
    <t>Kentucky</t>
  </si>
  <si>
    <t>Bowling Green</t>
  </si>
  <si>
    <t>Cameron Owens</t>
  </si>
  <si>
    <t>Covington</t>
  </si>
  <si>
    <t>Gregory Rao</t>
  </si>
  <si>
    <t>Manteca</t>
  </si>
  <si>
    <t>Mark Ritchie</t>
  </si>
  <si>
    <t>Aaron Riggs</t>
  </si>
  <si>
    <t>Gina McKnight</t>
  </si>
  <si>
    <t>Farragut</t>
  </si>
  <si>
    <t>April Hu</t>
  </si>
  <si>
    <t>Mesa</t>
  </si>
  <si>
    <t>Jill Clements</t>
  </si>
  <si>
    <t>Montclair</t>
  </si>
  <si>
    <t>Alice Coley</t>
  </si>
  <si>
    <t>Ruth Lamm</t>
  </si>
  <si>
    <t>Vernon Hills</t>
  </si>
  <si>
    <t>Henry Ball</t>
  </si>
  <si>
    <t>West Virginia</t>
  </si>
  <si>
    <t>Morgantown</t>
  </si>
  <si>
    <t>Dennis Boykin Townsend</t>
  </si>
  <si>
    <t>Roswell</t>
  </si>
  <si>
    <t>Edna Monroe Talley</t>
  </si>
  <si>
    <t>Seguin</t>
  </si>
  <si>
    <t>Peggy Chan</t>
  </si>
  <si>
    <t>Sherman</t>
  </si>
  <si>
    <t>Kristine Connolly</t>
  </si>
  <si>
    <t>Los Angeles</t>
  </si>
  <si>
    <t>Walter Young</t>
  </si>
  <si>
    <t>Pleasant Grove</t>
  </si>
  <si>
    <t>Kristina Sanders</t>
  </si>
  <si>
    <t>Provo</t>
  </si>
  <si>
    <t>Peter McConnell</t>
  </si>
  <si>
    <t>Mississippi</t>
  </si>
  <si>
    <t>Katharine Bass</t>
  </si>
  <si>
    <t>Henderson</t>
  </si>
  <si>
    <t>Vanessa Winstead</t>
  </si>
  <si>
    <t>Pekin</t>
  </si>
  <si>
    <t>Gordon Lyon</t>
  </si>
  <si>
    <t>Pomona</t>
  </si>
  <si>
    <t>Evan K Bullard</t>
  </si>
  <si>
    <t>Naugatuck</t>
  </si>
  <si>
    <t>Marlene Abrams</t>
  </si>
  <si>
    <t>Seymour</t>
  </si>
  <si>
    <t>Kathryn Patrick</t>
  </si>
  <si>
    <t>Timothy Currie</t>
  </si>
  <si>
    <t>Woburn</t>
  </si>
  <si>
    <t>William Larson</t>
  </si>
  <si>
    <t>Concord</t>
  </si>
  <si>
    <t>Eva Silverman</t>
  </si>
  <si>
    <t>Wilmette</t>
  </si>
  <si>
    <t>Joel Huffman</t>
  </si>
  <si>
    <t>Woodridge</t>
  </si>
  <si>
    <t>Charlie Moore</t>
  </si>
  <si>
    <t>Indiana</t>
  </si>
  <si>
    <t>Anderson</t>
  </si>
  <si>
    <t>Doris Fitzpatrick</t>
  </si>
  <si>
    <t>Carmel</t>
  </si>
  <si>
    <t>Alexandra Wise</t>
  </si>
  <si>
    <t>Vickie Morse</t>
  </si>
  <si>
    <t>Reisterstown</t>
  </si>
  <si>
    <t>Gretchen Ball</t>
  </si>
  <si>
    <t>Pueblo</t>
  </si>
  <si>
    <t>Lindsay P Ashley</t>
  </si>
  <si>
    <t>Alison Peters Wooten</t>
  </si>
  <si>
    <t>West Islip</t>
  </si>
  <si>
    <t>Brett Schultz</t>
  </si>
  <si>
    <t>Robert Cowan</t>
  </si>
  <si>
    <t>Pueblo West</t>
  </si>
  <si>
    <t>Howard Rogers</t>
  </si>
  <si>
    <t>Southgate</t>
  </si>
  <si>
    <t>Heather Stern</t>
  </si>
  <si>
    <t>Hazel Khan</t>
  </si>
  <si>
    <t>Jenny Petty</t>
  </si>
  <si>
    <t>Manchester</t>
  </si>
  <si>
    <t>Terry Klein</t>
  </si>
  <si>
    <t>Rutland</t>
  </si>
  <si>
    <t>Scott McKenna</t>
  </si>
  <si>
    <t>Steubenville</t>
  </si>
  <si>
    <t>Juan Justice</t>
  </si>
  <si>
    <t>Saint Paul</t>
  </si>
  <si>
    <t>Christopher Bryant</t>
  </si>
  <si>
    <t>Santa Clara</t>
  </si>
  <si>
    <t>Brooke Shepherd</t>
  </si>
  <si>
    <t>Santa Cruz</t>
  </si>
  <si>
    <t>Lois Rowland</t>
  </si>
  <si>
    <t>Santa Maria</t>
  </si>
  <si>
    <t>Neal Wolfe</t>
  </si>
  <si>
    <t>Robin High</t>
  </si>
  <si>
    <t>Shakopee</t>
  </si>
  <si>
    <t>Steve O'Brien</t>
  </si>
  <si>
    <t>Bolingbrook</t>
  </si>
  <si>
    <t>Roger Meyer</t>
  </si>
  <si>
    <t>Buffalo Grove</t>
  </si>
  <si>
    <t>Leah Clapp</t>
  </si>
  <si>
    <t>Las Vegas</t>
  </si>
  <si>
    <t>Ann Katz</t>
  </si>
  <si>
    <t>Rancho Cucamonga</t>
  </si>
  <si>
    <t>Derek McCormick</t>
  </si>
  <si>
    <t>Oxford</t>
  </si>
  <si>
    <t>Marjorie Arthur</t>
  </si>
  <si>
    <t>South Burlington</t>
  </si>
  <si>
    <t>Hilda Bennett</t>
  </si>
  <si>
    <t>Miriam Mueller</t>
  </si>
  <si>
    <t>Emily Sims</t>
  </si>
  <si>
    <t>Nashville</t>
  </si>
  <si>
    <t>Allison Kirby</t>
  </si>
  <si>
    <t>Dallas</t>
  </si>
  <si>
    <t>Amy Shea</t>
  </si>
  <si>
    <t>Ottumwa</t>
  </si>
  <si>
    <t>Lewis Baldwin</t>
  </si>
  <si>
    <t>Brian Leach</t>
  </si>
  <si>
    <t>Albert Frost</t>
  </si>
  <si>
    <t>Raytown</t>
  </si>
  <si>
    <t>Edward McKenzie</t>
  </si>
  <si>
    <t>Rose Hill</t>
  </si>
  <si>
    <t>Katie Dougherty</t>
  </si>
  <si>
    <t>Spanaway</t>
  </si>
  <si>
    <t>Laurence Poe</t>
  </si>
  <si>
    <t>Spokane</t>
  </si>
  <si>
    <t>Seth Merrill</t>
  </si>
  <si>
    <t>Papillion</t>
  </si>
  <si>
    <t>Ashley Reese</t>
  </si>
  <si>
    <t>Saint Louis</t>
  </si>
  <si>
    <t>Tommy Honeycutt</t>
  </si>
  <si>
    <t>Saint Peters</t>
  </si>
  <si>
    <t>Alicia Curtis</t>
  </si>
  <si>
    <t>Tacoma</t>
  </si>
  <si>
    <t>Richard McClure</t>
  </si>
  <si>
    <t>Thornton</t>
  </si>
  <si>
    <t>Johnny Reid</t>
  </si>
  <si>
    <t>Crown Point</t>
  </si>
  <si>
    <t>Adam G Sawyer</t>
  </si>
  <si>
    <t>East Chicago</t>
  </si>
  <si>
    <t>Nelson Hensley</t>
  </si>
  <si>
    <t>Jenny Gold</t>
  </si>
  <si>
    <t>Joseph Grossman</t>
  </si>
  <si>
    <t>Kelly O'Connor</t>
  </si>
  <si>
    <t>Santa Rosa</t>
  </si>
  <si>
    <t>Pam Anthony</t>
  </si>
  <si>
    <t>Winthrop</t>
  </si>
  <si>
    <t>Stephen Lam</t>
  </si>
  <si>
    <t>Pahrump</t>
  </si>
  <si>
    <t>Melvin Duke</t>
  </si>
  <si>
    <t>Frankfort</t>
  </si>
  <si>
    <t>Beverly Cooke Brooks</t>
  </si>
  <si>
    <t>Stratford</t>
  </si>
  <si>
    <t>Lindsay Link</t>
  </si>
  <si>
    <t>June Herbert</t>
  </si>
  <si>
    <t>Meredith Walters</t>
  </si>
  <si>
    <t>Danny Vaughn</t>
  </si>
  <si>
    <t>Bloomfield</t>
  </si>
  <si>
    <t>Peggy Rowe</t>
  </si>
  <si>
    <t>Cranford</t>
  </si>
  <si>
    <t>Stacey Hale</t>
  </si>
  <si>
    <t>Summit</t>
  </si>
  <si>
    <t>Joy Maxwell</t>
  </si>
  <si>
    <t>Oro Valley</t>
  </si>
  <si>
    <t>Mary Page</t>
  </si>
  <si>
    <t>Peoria</t>
  </si>
  <si>
    <t>Jordan Wilkinson</t>
  </si>
  <si>
    <t>Florence</t>
  </si>
  <si>
    <t>David Wrenn</t>
  </si>
  <si>
    <t>Georgetown</t>
  </si>
  <si>
    <t>Elisabeth Massey</t>
  </si>
  <si>
    <t>Prescott</t>
  </si>
  <si>
    <t>Helen Lyons</t>
  </si>
  <si>
    <t>Prescott Valley</t>
  </si>
  <si>
    <t>Neil Hogan</t>
  </si>
  <si>
    <t>Tualatin</t>
  </si>
  <si>
    <t>Bernice F Day</t>
  </si>
  <si>
    <t>Quincy</t>
  </si>
  <si>
    <t>Stuart Holloway</t>
  </si>
  <si>
    <t>Vancouver</t>
  </si>
  <si>
    <t>Jeffrey Mueller</t>
  </si>
  <si>
    <t>Rock Island</t>
  </si>
  <si>
    <t>Geraldine Puckett</t>
  </si>
  <si>
    <t>Deborah Paul</t>
  </si>
  <si>
    <t>West Linn</t>
  </si>
  <si>
    <t>Jean Webster</t>
  </si>
  <si>
    <t>Allentown</t>
  </si>
  <si>
    <t>Sarah N Becker</t>
  </si>
  <si>
    <t>Whittier</t>
  </si>
  <si>
    <t>Carlos Byrd</t>
  </si>
  <si>
    <t>Bristol</t>
  </si>
  <si>
    <t>Jason Bray</t>
  </si>
  <si>
    <t>Mission Viejo</t>
  </si>
  <si>
    <t>Holly Pate</t>
  </si>
  <si>
    <t>Mustang</t>
  </si>
  <si>
    <t>Amanda Conner</t>
  </si>
  <si>
    <t>Eileen Riddle</t>
  </si>
  <si>
    <t>Roy</t>
  </si>
  <si>
    <t>Lee McKenna Gregory</t>
  </si>
  <si>
    <t>South Carolina</t>
  </si>
  <si>
    <t>Hilton Head Island</t>
  </si>
  <si>
    <t>Cheryl Guthrie</t>
  </si>
  <si>
    <t>Marianne Goldstein</t>
  </si>
  <si>
    <t>New Smyrna Beach</t>
  </si>
  <si>
    <t>Judy Singer</t>
  </si>
  <si>
    <t>Catherine Mullins</t>
  </si>
  <si>
    <t>Walla Walla</t>
  </si>
  <si>
    <t>Christian Albright</t>
  </si>
  <si>
    <t>Smyrna</t>
  </si>
  <si>
    <t>Joann Moser</t>
  </si>
  <si>
    <t>Spring Hill</t>
  </si>
  <si>
    <t>Marvin Hunt</t>
  </si>
  <si>
    <t>Abilene</t>
  </si>
  <si>
    <t>Sheryl Marsh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</si>
  <si>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</si>
  <si>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</si>
  <si>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</si>
  <si>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</si>
  <si>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</si>
  <si>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</si>
  <si>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</si>
  <si>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Gilroy</t>
  </si>
  <si>
    <t>Jesse Hutchinson</t>
  </si>
  <si>
    <t>Goleta</t>
  </si>
  <si>
    <t>Helen H Heller</t>
  </si>
  <si>
    <t>Hacienda Heights</t>
  </si>
  <si>
    <t>Leah Davenport</t>
  </si>
  <si>
    <t>Hesperia</t>
  </si>
  <si>
    <t>Karen Hendricks</t>
  </si>
  <si>
    <t>Branford</t>
  </si>
  <si>
    <t>Jacob Lanier</t>
  </si>
  <si>
    <t>Danbury</t>
  </si>
  <si>
    <t>Arthur Brady</t>
  </si>
  <si>
    <t>Dana Burgess</t>
  </si>
  <si>
    <t>Sharon Ellis</t>
  </si>
  <si>
    <t>Shoreview</t>
  </si>
  <si>
    <t>Sandy Ellington</t>
  </si>
  <si>
    <t>Reno</t>
  </si>
  <si>
    <t>Erika Fink</t>
  </si>
  <si>
    <t>Salt Lake City</t>
  </si>
  <si>
    <t>Ellen Beck</t>
  </si>
  <si>
    <t>Scottsdale</t>
  </si>
  <si>
    <t>Malcolm Robertson</t>
  </si>
  <si>
    <t>Billie Fowler</t>
  </si>
  <si>
    <t>Bedford</t>
  </si>
  <si>
    <t>Gail Rankin Cole</t>
  </si>
  <si>
    <t>District of Columbia</t>
  </si>
  <si>
    <t>Jennifer Siegel</t>
  </si>
  <si>
    <t>Denton</t>
  </si>
  <si>
    <t>Harriet Hodges</t>
  </si>
  <si>
    <t>Jordan Berry</t>
  </si>
  <si>
    <t>Altoona</t>
  </si>
  <si>
    <t>Francis Spivey</t>
  </si>
  <si>
    <t>Wilmington</t>
  </si>
  <si>
    <t>Rachel Casey</t>
  </si>
  <si>
    <t>Carla Hauser</t>
  </si>
  <si>
    <t>Marsha P Joyner</t>
  </si>
  <si>
    <t>Wheeling</t>
  </si>
  <si>
    <t>Carol Sherrill</t>
  </si>
  <si>
    <t>Bryan</t>
  </si>
  <si>
    <t>Marion Wilcox</t>
  </si>
  <si>
    <t>Burleson</t>
  </si>
  <si>
    <t>Kerry Jernigan</t>
  </si>
  <si>
    <t>Tracy Livingston</t>
  </si>
  <si>
    <t>Redding</t>
  </si>
  <si>
    <t>Jessie Kelly</t>
  </si>
  <si>
    <t>Redlands</t>
  </si>
  <si>
    <t>Dolores Abrams</t>
  </si>
  <si>
    <t>Ruth Dudley</t>
  </si>
  <si>
    <t>Augusta</t>
  </si>
  <si>
    <t>Calvin Conway</t>
  </si>
  <si>
    <t>Old Bridge</t>
  </si>
  <si>
    <t>Robyn Garner</t>
  </si>
  <si>
    <t>Kelly Shaw</t>
  </si>
  <si>
    <t>Redondo Beach</t>
  </si>
  <si>
    <t>Albert Maxwell</t>
  </si>
  <si>
    <t>New Milford</t>
  </si>
  <si>
    <t>Stephanie Sun Perry</t>
  </si>
  <si>
    <t>Saratoga</t>
  </si>
  <si>
    <t>Denise Parks</t>
  </si>
  <si>
    <t>Dorothy Buchanan</t>
  </si>
  <si>
    <t>Bayonne</t>
  </si>
  <si>
    <t>Ernest Oh</t>
  </si>
  <si>
    <t>Jane Shah</t>
  </si>
  <si>
    <t>Tony Chandler</t>
  </si>
  <si>
    <t>Highland Village</t>
  </si>
  <si>
    <t>Sally House</t>
  </si>
  <si>
    <t>Phillip Chappell</t>
  </si>
  <si>
    <t>Benjamin Chan</t>
  </si>
  <si>
    <t>Redwood City</t>
  </si>
  <si>
    <t>Yvonne Clarke</t>
  </si>
  <si>
    <t>Lynn Payne</t>
  </si>
  <si>
    <t>Gregory Holden</t>
  </si>
  <si>
    <t>Riverside</t>
  </si>
  <si>
    <t>Francis Evans</t>
  </si>
  <si>
    <t>Howard Burnett</t>
  </si>
  <si>
    <t>Sue Drake</t>
  </si>
  <si>
    <t>Searcy</t>
  </si>
  <si>
    <t>Gail Currin</t>
  </si>
  <si>
    <t>Oxnard</t>
  </si>
  <si>
    <t>Neal Weber</t>
  </si>
  <si>
    <t>Lloyd Spencer</t>
  </si>
  <si>
    <t>West Scarborough</t>
  </si>
  <si>
    <t>Phillip Pollard</t>
  </si>
  <si>
    <t>Rita Barton</t>
  </si>
  <si>
    <t>Ridgewood</t>
  </si>
  <si>
    <t>Lynn Bell</t>
  </si>
  <si>
    <t>Bennington</t>
  </si>
  <si>
    <t>Lloyd Dickson</t>
  </si>
  <si>
    <t>Priscilla Frank</t>
  </si>
  <si>
    <t>Gorham</t>
  </si>
  <si>
    <t>Kristin George</t>
  </si>
  <si>
    <t>Saco</t>
  </si>
  <si>
    <t>Theresa Winters</t>
  </si>
  <si>
    <t>Bryant</t>
  </si>
  <si>
    <t>Beverly Cameron</t>
  </si>
  <si>
    <t>Apex</t>
  </si>
  <si>
    <t>Francis Sherrill</t>
  </si>
  <si>
    <t>Asheville</t>
  </si>
  <si>
    <t>Meredith Humphrey</t>
  </si>
  <si>
    <t>Cary</t>
  </si>
  <si>
    <t>Julie Porter</t>
  </si>
  <si>
    <t>Pittsburg</t>
  </si>
  <si>
    <t>Glen Newman</t>
  </si>
  <si>
    <t>Wilkinsburg</t>
  </si>
  <si>
    <t>Eugene Kerr</t>
  </si>
  <si>
    <t>Central Islip</t>
  </si>
  <si>
    <t>Brian Bennett</t>
  </si>
  <si>
    <t>Cheektowaga</t>
  </si>
  <si>
    <t>Marguerite Rodgers</t>
  </si>
  <si>
    <t>Commack</t>
  </si>
  <si>
    <t>Kent Burton</t>
  </si>
  <si>
    <t>Delaware</t>
  </si>
  <si>
    <t>Jessica Huffman</t>
  </si>
  <si>
    <t>Dublin</t>
  </si>
  <si>
    <t>Jon Hale</t>
  </si>
  <si>
    <t>Belle Glade</t>
  </si>
  <si>
    <t>Mildred Chase</t>
  </si>
  <si>
    <t>Woodland</t>
  </si>
  <si>
    <t>Jerome Burch</t>
  </si>
  <si>
    <t>Yuba City</t>
  </si>
  <si>
    <t>Erin Ballard</t>
  </si>
  <si>
    <t>Gayle Pearson</t>
  </si>
  <si>
    <t>Keith R Atkinson</t>
  </si>
  <si>
    <t>Surprise</t>
  </si>
  <si>
    <t>Gene Gilliam</t>
  </si>
  <si>
    <t>Willie Robinson</t>
  </si>
  <si>
    <t>Coram</t>
  </si>
  <si>
    <t>Vicki Bond</t>
  </si>
  <si>
    <t>Burbank</t>
  </si>
  <si>
    <t>Erik Barr</t>
  </si>
  <si>
    <t>Calumet City</t>
  </si>
  <si>
    <t>Pam Bennett</t>
  </si>
  <si>
    <t>Carbondale</t>
  </si>
  <si>
    <t>Marion Owens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</si>
  <si>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</si>
  <si>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</si>
  <si>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</si>
  <si>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</si>
  <si>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</si>
  <si>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</si>
  <si>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</si>
  <si>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</si>
  <si>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</si>
  <si>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Leon Peele</t>
  </si>
  <si>
    <t>Dix Hills</t>
  </si>
  <si>
    <t>Kimberly McCarthy</t>
  </si>
  <si>
    <t>Sidney Bowling</t>
  </si>
  <si>
    <t>Omaha</t>
  </si>
  <si>
    <t>Timothy Ross</t>
  </si>
  <si>
    <t>Maxine Collier Grady</t>
  </si>
  <si>
    <t>Joanna Keith</t>
  </si>
  <si>
    <t>Lake Jackson</t>
  </si>
  <si>
    <t>Dwight Bishop</t>
  </si>
  <si>
    <t>Lancaster</t>
  </si>
  <si>
    <t>Dennis Welch</t>
  </si>
  <si>
    <t>Laredo</t>
  </si>
  <si>
    <t>Luis Kerr</t>
  </si>
  <si>
    <t>Yucaipa</t>
  </si>
  <si>
    <t>Julia Reynolds</t>
  </si>
  <si>
    <t>Arvada</t>
  </si>
  <si>
    <t>Samantha Koch</t>
  </si>
  <si>
    <t>Tucson</t>
  </si>
  <si>
    <t>Tonya Proctor</t>
  </si>
  <si>
    <t>Temecula</t>
  </si>
  <si>
    <t>Peggy Lanier</t>
  </si>
  <si>
    <t>Randy Jiang</t>
  </si>
  <si>
    <t>Norwich</t>
  </si>
  <si>
    <t>Ray Grady</t>
  </si>
  <si>
    <t>Eagle Pass</t>
  </si>
  <si>
    <t>Kurt O'Connor</t>
  </si>
  <si>
    <t>Edinburg</t>
  </si>
  <si>
    <t>Pam Patton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</si>
  <si>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</si>
  <si>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</si>
  <si>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</si>
  <si>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</si>
  <si>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</si>
  <si>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</si>
  <si>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</si>
  <si>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Carol Stream</t>
  </si>
  <si>
    <t>Malcolm Floyd</t>
  </si>
  <si>
    <t>The Colony</t>
  </si>
  <si>
    <t>Russell Chan</t>
  </si>
  <si>
    <t>Waco</t>
  </si>
  <si>
    <t>Edna Huang</t>
  </si>
  <si>
    <t>South Hadley</t>
  </si>
  <si>
    <t>Alex Nicholson</t>
  </si>
  <si>
    <t>Montebello</t>
  </si>
  <si>
    <t>Edith Forbes</t>
  </si>
  <si>
    <t>Tewksbury</t>
  </si>
  <si>
    <t>Arlene Weeks</t>
  </si>
  <si>
    <t>Union City</t>
  </si>
  <si>
    <t>Jessie Houston</t>
  </si>
  <si>
    <t>Sandy Hunt</t>
  </si>
  <si>
    <t>Altamonte Springs</t>
  </si>
  <si>
    <t>Jesse Williamson</t>
  </si>
  <si>
    <t>Spanish Fork</t>
  </si>
  <si>
    <t>Becky O'Brien</t>
  </si>
  <si>
    <t>Springville</t>
  </si>
  <si>
    <t>Lee Xu</t>
  </si>
  <si>
    <t>Alabama</t>
  </si>
  <si>
    <t>Madison</t>
  </si>
  <si>
    <t>Glenda Herbert</t>
  </si>
  <si>
    <t>Huntington Beach</t>
  </si>
  <si>
    <t>Dwight Stephenson</t>
  </si>
  <si>
    <t>John Morse</t>
  </si>
  <si>
    <t>New Britain</t>
  </si>
  <si>
    <t>Louis Parrish</t>
  </si>
  <si>
    <t>Sidney Brewer</t>
  </si>
  <si>
    <t>Immokalee</t>
  </si>
  <si>
    <t>Grace McNeill Hunt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</si>
  <si>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</si>
  <si>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</si>
  <si>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</si>
  <si>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</si>
  <si>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</si>
  <si>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</si>
  <si>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</si>
  <si>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</si>
  <si>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</si>
  <si>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Fort Wayne</t>
  </si>
  <si>
    <t>Eileen Fletcher</t>
  </si>
  <si>
    <t>Gary</t>
  </si>
  <si>
    <t>Jeremy Pratt</t>
  </si>
  <si>
    <t>Granger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</si>
  <si>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</si>
  <si>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</si>
  <si>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</si>
  <si>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</si>
  <si>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</si>
  <si>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</si>
  <si>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</si>
  <si>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</si>
  <si>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</si>
  <si>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Flower Mound</t>
  </si>
  <si>
    <t>Eva Simpson</t>
  </si>
  <si>
    <t>Carrollton</t>
  </si>
  <si>
    <t>April Bowers</t>
  </si>
  <si>
    <t>Cedar Hill</t>
  </si>
  <si>
    <t>Bradley Schroeder</t>
  </si>
  <si>
    <t>Lois Hansen</t>
  </si>
  <si>
    <t>Henry O'Connell</t>
  </si>
  <si>
    <t>Leander</t>
  </si>
  <si>
    <t>Kara Patton</t>
  </si>
  <si>
    <t>Carpentersville</t>
  </si>
  <si>
    <t>Vickie Coates</t>
  </si>
  <si>
    <t>Cedar Park</t>
  </si>
  <si>
    <t>Anne Bland</t>
  </si>
  <si>
    <t>Channelview</t>
  </si>
  <si>
    <t>Ryan Foster</t>
  </si>
  <si>
    <t>Keith Hobbs</t>
  </si>
  <si>
    <t>Danville</t>
  </si>
  <si>
    <t>Vickie Gonzalez</t>
  </si>
  <si>
    <t>Broomfield</t>
  </si>
  <si>
    <t>Danielle Kramer</t>
  </si>
  <si>
    <t>Altus</t>
  </si>
  <si>
    <t>Rosemary Branch</t>
  </si>
  <si>
    <t>Boca Raton</t>
  </si>
  <si>
    <t>Joanne Church</t>
  </si>
  <si>
    <t>La Mesa</t>
  </si>
  <si>
    <t>Josephine Rao</t>
  </si>
  <si>
    <t>Hammond</t>
  </si>
  <si>
    <t>Harold Albright</t>
  </si>
  <si>
    <t>Pauline Denton</t>
  </si>
  <si>
    <t>Vincennes</t>
  </si>
  <si>
    <t>Dana Sharpe</t>
  </si>
  <si>
    <t>Herbert Beard</t>
  </si>
  <si>
    <t>Cindy Harvey</t>
  </si>
  <si>
    <t>Tooele</t>
  </si>
  <si>
    <t>Sherri McIntosh</t>
  </si>
  <si>
    <t>West Jordan</t>
  </si>
  <si>
    <t>Chris Pritchard</t>
  </si>
  <si>
    <t>West Valley City</t>
  </si>
  <si>
    <t>Teresa Hill</t>
  </si>
  <si>
    <t>Coos Bay</t>
  </si>
  <si>
    <t>Keith Marsh</t>
  </si>
  <si>
    <t>Adam Saunders Gray</t>
  </si>
  <si>
    <t>Colorado Springs</t>
  </si>
  <si>
    <t>Marion Lindsey</t>
  </si>
  <si>
    <t>Commerce City</t>
  </si>
  <si>
    <t>Denise McIntosh</t>
  </si>
  <si>
    <t>Marie Bass</t>
  </si>
  <si>
    <t>Edward Bynum</t>
  </si>
  <si>
    <t>Chambersburg</t>
  </si>
  <si>
    <t>Vivian Goldstein</t>
  </si>
  <si>
    <t>Brandon</t>
  </si>
  <si>
    <t>Jackie Burke</t>
  </si>
  <si>
    <t>Carol City</t>
  </si>
  <si>
    <t>Janet McCullough</t>
  </si>
  <si>
    <t>Coconut Creek</t>
  </si>
  <si>
    <t>Vivian Clarke</t>
  </si>
  <si>
    <t>Camp Springs</t>
  </si>
  <si>
    <t>Aaron Dillon</t>
  </si>
  <si>
    <t>Weatherford</t>
  </si>
  <si>
    <t>Marguerite Yu</t>
  </si>
  <si>
    <t>Weslaco</t>
  </si>
  <si>
    <t>Arlene Gibbons</t>
  </si>
  <si>
    <t>Muscatine</t>
  </si>
  <si>
    <t>Kristina Collier</t>
  </si>
  <si>
    <t>Allen Park</t>
  </si>
  <si>
    <t>Earl Roy</t>
  </si>
  <si>
    <t>Casselberry</t>
  </si>
  <si>
    <t>Chris Ford</t>
  </si>
  <si>
    <t>James Hunter</t>
  </si>
  <si>
    <t>Lubbock</t>
  </si>
  <si>
    <t>Patsy Harmon</t>
  </si>
  <si>
    <t>Lufkin</t>
  </si>
  <si>
    <t>Joe D Dean</t>
  </si>
  <si>
    <t>Mansfield</t>
  </si>
  <si>
    <t>Earl Buck</t>
  </si>
  <si>
    <t>Stockton</t>
  </si>
  <si>
    <t>Jeanne Walker</t>
  </si>
  <si>
    <t>Portsmouth</t>
  </si>
  <si>
    <t>Christina Hanna</t>
  </si>
  <si>
    <t>George McLamb</t>
  </si>
  <si>
    <t>Alexandria</t>
  </si>
  <si>
    <t>Jean Khan</t>
  </si>
  <si>
    <t>Menlo Park</t>
  </si>
  <si>
    <t>Hazel Jones</t>
  </si>
  <si>
    <t>Carolyn Greer</t>
  </si>
  <si>
    <t>Sunnyvale</t>
  </si>
  <si>
    <t>Wesley Tate</t>
  </si>
  <si>
    <t>Crystal Floyd</t>
  </si>
  <si>
    <t>Battle Creek</t>
  </si>
  <si>
    <t>Charles Ward</t>
  </si>
  <si>
    <t>Moreno Valley</t>
  </si>
  <si>
    <t>Marc Ray</t>
  </si>
  <si>
    <t>Mountain View</t>
  </si>
  <si>
    <t>Pamela Wiley</t>
  </si>
  <si>
    <t>Betsy Gibson</t>
  </si>
  <si>
    <t>Indianapolis</t>
  </si>
  <si>
    <t>Rebecca Lindsey</t>
  </si>
  <si>
    <t>Kokomo</t>
  </si>
  <si>
    <t>Brooke Lancaster</t>
  </si>
  <si>
    <t>Lafayette</t>
  </si>
  <si>
    <t>Robyn Zhou</t>
  </si>
  <si>
    <t>Englewood</t>
  </si>
  <si>
    <t>Gregory Crane</t>
  </si>
  <si>
    <t>Stacy Gould</t>
  </si>
  <si>
    <t>Bay City</t>
  </si>
  <si>
    <t>Kerry Green</t>
  </si>
  <si>
    <t>Frances Jackson</t>
  </si>
  <si>
    <t>Jeffersonville</t>
  </si>
  <si>
    <t>Jean Weiss Diaz</t>
  </si>
  <si>
    <t>Elyria</t>
  </si>
  <si>
    <t>Kyle Kaufman</t>
  </si>
  <si>
    <t>Euclid</t>
  </si>
  <si>
    <t>Rodney Field</t>
  </si>
  <si>
    <t>Veronica Peck</t>
  </si>
  <si>
    <t>South Lake Tahoe</t>
  </si>
  <si>
    <t>Steve Raynor</t>
  </si>
  <si>
    <t>Taylors</t>
  </si>
  <si>
    <t>Norman Adams</t>
  </si>
  <si>
    <t>Wesley Reid</t>
  </si>
  <si>
    <t>Vicki Zhu Daniels</t>
  </si>
  <si>
    <t>Clearfield</t>
  </si>
  <si>
    <t>Danielle Daniel</t>
  </si>
  <si>
    <t>Westerville</t>
  </si>
  <si>
    <t>Tommy Ellis Ritchie</t>
  </si>
  <si>
    <t>Westlake</t>
  </si>
  <si>
    <t>Paul Puckett</t>
  </si>
  <si>
    <t>Wooster</t>
  </si>
  <si>
    <t>Marvin MacDonald</t>
  </si>
  <si>
    <t>Michael Tanner</t>
  </si>
  <si>
    <t>Alison Stewart</t>
  </si>
  <si>
    <t>Des Plaines</t>
  </si>
  <si>
    <t>Wayne Sutherland</t>
  </si>
  <si>
    <t>Downers Grove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</si>
  <si>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</si>
  <si>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</si>
  <si>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</si>
  <si>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</si>
  <si>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</si>
  <si>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</si>
  <si>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</si>
  <si>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Coral Gables</t>
  </si>
  <si>
    <t>Renee Huang</t>
  </si>
  <si>
    <t>Coral Springs</t>
  </si>
  <si>
    <t>Kay Schultz</t>
  </si>
  <si>
    <t>College Station</t>
  </si>
  <si>
    <t>Joseph Dawson</t>
  </si>
  <si>
    <t>Muncie</t>
  </si>
  <si>
    <t>Randall Boykin</t>
  </si>
  <si>
    <t>Earl Watts</t>
  </si>
  <si>
    <t>Hopkins</t>
  </si>
  <si>
    <t>Larry Hall</t>
  </si>
  <si>
    <t>Birmingham</t>
  </si>
  <si>
    <t>Neil Parker</t>
  </si>
  <si>
    <t>Decatur</t>
  </si>
  <si>
    <t>Brad Stark</t>
  </si>
  <si>
    <t>Eden</t>
  </si>
  <si>
    <t>Jon Ayers</t>
  </si>
  <si>
    <t>Palm Coast</t>
  </si>
  <si>
    <t>Nicole Reid</t>
  </si>
  <si>
    <t>University City</t>
  </si>
  <si>
    <t>John Bray</t>
  </si>
  <si>
    <t>Richmond</t>
  </si>
  <si>
    <t>Laurence Flowers</t>
  </si>
  <si>
    <t>Biloxi</t>
  </si>
  <si>
    <t>Gary Koch</t>
  </si>
  <si>
    <t>Clinton</t>
  </si>
  <si>
    <t>Tara Powers Underwood</t>
  </si>
  <si>
    <t>Greenville</t>
  </si>
  <si>
    <t>Joan Floyd</t>
  </si>
  <si>
    <t>Gulfport</t>
  </si>
  <si>
    <t>Carol Wood</t>
  </si>
  <si>
    <t>James Nicholson</t>
  </si>
  <si>
    <t>Annandale</t>
  </si>
  <si>
    <t>Zachary Maynard</t>
  </si>
  <si>
    <t>Blacksburg</t>
  </si>
  <si>
    <t>Edwin Coley</t>
  </si>
  <si>
    <t>Sherry Hurley</t>
  </si>
  <si>
    <t>Fayetteville</t>
  </si>
  <si>
    <t>Ronnie Nolan</t>
  </si>
  <si>
    <t>Waterville</t>
  </si>
  <si>
    <t>Lucille Buchanan</t>
  </si>
  <si>
    <t>Willoughby</t>
  </si>
  <si>
    <t>Ronald O'Neill</t>
  </si>
  <si>
    <t>Chad Henson</t>
  </si>
  <si>
    <t>Huntington</t>
  </si>
  <si>
    <t>Frank Hess</t>
  </si>
  <si>
    <t>Waldorf</t>
  </si>
  <si>
    <t>Alex Watkins</t>
  </si>
  <si>
    <t>Woodmere</t>
  </si>
  <si>
    <t>Don Rogers</t>
  </si>
  <si>
    <t>Franklin Square</t>
  </si>
  <si>
    <t>Kathleen Huang Hall</t>
  </si>
  <si>
    <t>Freeport</t>
  </si>
  <si>
    <t>Jerry Ennis</t>
  </si>
  <si>
    <t>Sacramento</t>
  </si>
  <si>
    <t>Wayne Lutz</t>
  </si>
  <si>
    <t>Hopkinton</t>
  </si>
  <si>
    <t>June Roberts</t>
  </si>
  <si>
    <t>Highland</t>
  </si>
  <si>
    <t>Gerald Petty</t>
  </si>
  <si>
    <t>Patrick Adcock</t>
  </si>
  <si>
    <t>Schererville</t>
  </si>
  <si>
    <t>Molly Browning</t>
  </si>
  <si>
    <t>Glen Cove</t>
  </si>
  <si>
    <t>Aaron Day</t>
  </si>
  <si>
    <t>Greeneville</t>
  </si>
  <si>
    <t>Lori Wolfe</t>
  </si>
  <si>
    <t>Hattiesburg</t>
  </si>
  <si>
    <t>Gerald Raynor</t>
  </si>
  <si>
    <t>Horn Lake</t>
  </si>
  <si>
    <t>Katherine W Epstein</t>
  </si>
  <si>
    <t>Jackson</t>
  </si>
  <si>
    <t>Sidney Greenberg</t>
  </si>
  <si>
    <t>Salinas</t>
  </si>
  <si>
    <t>Marvin Rollins</t>
  </si>
  <si>
    <t>Stamford</t>
  </si>
  <si>
    <t>Sam Woodward</t>
  </si>
  <si>
    <t>Friendswood</t>
  </si>
  <si>
    <t>Eugene Brewer Knox</t>
  </si>
  <si>
    <t>Bethpage</t>
  </si>
  <si>
    <t>Nina Bowles</t>
  </si>
  <si>
    <t>Woodstock</t>
  </si>
  <si>
    <t>Roy Hardison</t>
  </si>
  <si>
    <t>Dan Lamm</t>
  </si>
  <si>
    <t>Asheboro</t>
  </si>
  <si>
    <t>Charles Cline</t>
  </si>
  <si>
    <t>Thousand Oaks</t>
  </si>
  <si>
    <t>Elsie Pridgen</t>
  </si>
  <si>
    <t>Laguna Hills</t>
  </si>
  <si>
    <t>Carolyn Bowling</t>
  </si>
  <si>
    <t>Mitchell Ross</t>
  </si>
  <si>
    <t>Burke</t>
  </si>
  <si>
    <t>Sidney Scarborough</t>
  </si>
  <si>
    <t>Charlottesville</t>
  </si>
  <si>
    <t>Jeanne Nguyen</t>
  </si>
  <si>
    <t>Fairborn</t>
  </si>
  <si>
    <t>Esther Whitaker</t>
  </si>
  <si>
    <t>Julie Edwards</t>
  </si>
  <si>
    <t>Wesley Corbett</t>
  </si>
  <si>
    <t>Conroe</t>
  </si>
  <si>
    <t>Lynn O'Donnell</t>
  </si>
  <si>
    <t>Elgin</t>
  </si>
  <si>
    <t>Larry Church</t>
  </si>
  <si>
    <t>Neil Bailey</t>
  </si>
  <si>
    <t>Harrisburg</t>
  </si>
  <si>
    <t>Rhonda Schroeder</t>
  </si>
  <si>
    <t>Melinda Thornton</t>
  </si>
  <si>
    <t>Reston</t>
  </si>
  <si>
    <t>Holly Osborne</t>
  </si>
  <si>
    <t>Hot Springs</t>
  </si>
  <si>
    <t>Joseph Hurst</t>
  </si>
  <si>
    <t>Levittown</t>
  </si>
  <si>
    <t>Sandra Berry</t>
  </si>
  <si>
    <t>Meridian</t>
  </si>
  <si>
    <t>Lillian Day</t>
  </si>
  <si>
    <t>Shaker Heights</t>
  </si>
  <si>
    <t>Dennis Bowen</t>
  </si>
  <si>
    <t>Pottstown</t>
  </si>
  <si>
    <t>Sharon Long</t>
  </si>
  <si>
    <t>Marietta</t>
  </si>
  <si>
    <t>Regina Langley</t>
  </si>
  <si>
    <t>Martinez</t>
  </si>
  <si>
    <t>Rosemary Stark</t>
  </si>
  <si>
    <t>Newnan</t>
  </si>
  <si>
    <t>Kathy Shah</t>
  </si>
  <si>
    <t>Garner</t>
  </si>
  <si>
    <t>Russell W Melton</t>
  </si>
  <si>
    <t>Northport</t>
  </si>
  <si>
    <t>Jennifer Zimmerman</t>
  </si>
  <si>
    <t>Jonesboro</t>
  </si>
  <si>
    <t>Constance Flowers</t>
  </si>
  <si>
    <t>San Diego</t>
  </si>
  <si>
    <t>Linda Blake</t>
  </si>
  <si>
    <t>Hilliard</t>
  </si>
  <si>
    <t>Juanita Ballard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</si>
  <si>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</si>
  <si>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</si>
  <si>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</si>
  <si>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</si>
  <si>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</si>
  <si>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</si>
  <si>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</si>
  <si>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Christopher Meadows</t>
  </si>
  <si>
    <t>Harrison</t>
  </si>
  <si>
    <t>Eric West</t>
  </si>
  <si>
    <t>Hempstead</t>
  </si>
  <si>
    <t>Danielle Myers</t>
  </si>
  <si>
    <t>Dean Solomon</t>
  </si>
  <si>
    <t>Gastonia</t>
  </si>
  <si>
    <t>Edna Pierce</t>
  </si>
  <si>
    <t>Goldsboro</t>
  </si>
  <si>
    <t>Paige Jacobs</t>
  </si>
  <si>
    <t>Herbert Holden</t>
  </si>
  <si>
    <t>Helen Simpson</t>
  </si>
  <si>
    <t>Enid</t>
  </si>
  <si>
    <t>Sherri P Stephens</t>
  </si>
  <si>
    <t>Lawton</t>
  </si>
  <si>
    <t>Nelson Hong</t>
  </si>
  <si>
    <t>Torrance</t>
  </si>
  <si>
    <t>Michele Bradshaw</t>
  </si>
  <si>
    <t>Dunedin</t>
  </si>
  <si>
    <t>Ralph Woods Scott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</si>
  <si>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</si>
  <si>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</si>
  <si>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</si>
  <si>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</si>
  <si>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</si>
  <si>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</si>
  <si>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</si>
  <si>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</si>
  <si>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</si>
  <si>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</si>
  <si>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</si>
  <si>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</si>
  <si>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</si>
  <si>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Lawrence Dennis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</si>
  <si>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</si>
  <si>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</si>
  <si>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</si>
  <si>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</si>
  <si>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</si>
  <si>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</si>
  <si>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</si>
  <si>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</si>
  <si>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Olive Branch</t>
  </si>
  <si>
    <t>Marvin Yang</t>
  </si>
  <si>
    <t>Pearl</t>
  </si>
  <si>
    <t>Danielle Schneider</t>
  </si>
  <si>
    <t>Ian Hall</t>
  </si>
  <si>
    <t>Dearborn</t>
  </si>
  <si>
    <t>Vanessa Boyer</t>
  </si>
  <si>
    <t>Kate Peck</t>
  </si>
  <si>
    <t>Bettendorf</t>
  </si>
  <si>
    <t>Vincent Hale</t>
  </si>
  <si>
    <t>Stacey Lucas</t>
  </si>
  <si>
    <t>Cedar Falls</t>
  </si>
  <si>
    <t>Suzanne Cochran</t>
  </si>
  <si>
    <t>Cedar Rapids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</si>
  <si>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</si>
  <si>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</si>
  <si>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</si>
  <si>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</si>
  <si>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</si>
  <si>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</si>
  <si>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</si>
  <si>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</si>
  <si>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</si>
  <si>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</si>
  <si>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</si>
  <si>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</si>
  <si>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</si>
  <si>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</si>
  <si>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Palm Beach Gardens</t>
  </si>
  <si>
    <t>Martin Kirk</t>
  </si>
  <si>
    <t>Chesapeake</t>
  </si>
  <si>
    <t>Anita Kent</t>
  </si>
  <si>
    <t>Linden</t>
  </si>
  <si>
    <t>Jacob Hirsch</t>
  </si>
  <si>
    <t>Barrington</t>
  </si>
  <si>
    <t>Oscar Bowers</t>
  </si>
  <si>
    <t>Gretchen Levine</t>
  </si>
  <si>
    <t>Lima</t>
  </si>
  <si>
    <t>Melanie Burgess</t>
  </si>
  <si>
    <t>Webster Groves</t>
  </si>
  <si>
    <t>Maureen Herbert Hood</t>
  </si>
  <si>
    <t>Wisconsin</t>
  </si>
  <si>
    <t>Appleton</t>
  </si>
  <si>
    <t>Penny Tuttle</t>
  </si>
  <si>
    <t>Amy Hall</t>
  </si>
  <si>
    <t>Lorain</t>
  </si>
  <si>
    <t>Sean Stephenson</t>
  </si>
  <si>
    <t>Peachtree City</t>
  </si>
  <si>
    <t>Marcia Feldman</t>
  </si>
  <si>
    <t>Little Rock</t>
  </si>
  <si>
    <t>Tracy Buckley</t>
  </si>
  <si>
    <t>North Little Rock</t>
  </si>
  <si>
    <t>Hannah Tyson</t>
  </si>
  <si>
    <t>Paragould</t>
  </si>
  <si>
    <t>Nathan Jenkins</t>
  </si>
  <si>
    <t>Pine Bluff</t>
  </si>
  <si>
    <t>Earl Alston</t>
  </si>
  <si>
    <t>Gregory R Snow</t>
  </si>
  <si>
    <t>Greer</t>
  </si>
  <si>
    <t>William Crawford</t>
  </si>
  <si>
    <t>Garland</t>
  </si>
  <si>
    <t>Scott Moore</t>
  </si>
  <si>
    <t>Diana Coble Hubbard</t>
  </si>
  <si>
    <t>Grand Prairie</t>
  </si>
  <si>
    <t>Franklin Spencer</t>
  </si>
  <si>
    <t>Emporia</t>
  </si>
  <si>
    <t>Eileen McDonald</t>
  </si>
  <si>
    <t>Draper</t>
  </si>
  <si>
    <t>Teresa Wallace</t>
  </si>
  <si>
    <t>Mount Lebanon</t>
  </si>
  <si>
    <t>Dana Waller</t>
  </si>
  <si>
    <t>Bozeman</t>
  </si>
  <si>
    <t>Leslie Shannon</t>
  </si>
  <si>
    <t>Butte</t>
  </si>
  <si>
    <t>Justin Frank</t>
  </si>
  <si>
    <t>Ted Crowder</t>
  </si>
  <si>
    <t>Vickie Martinez</t>
  </si>
  <si>
    <t>Bonnie Matthews Rowland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</si>
  <si>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</si>
  <si>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</si>
  <si>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</si>
  <si>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</si>
  <si>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</si>
  <si>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</si>
  <si>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</si>
  <si>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</si>
  <si>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</si>
  <si>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</si>
  <si>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</si>
  <si>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</si>
  <si>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</si>
  <si>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</si>
  <si>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</si>
  <si>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Midland</t>
  </si>
  <si>
    <t>Anna Burgess</t>
  </si>
  <si>
    <t>David Weaver</t>
  </si>
  <si>
    <t>Holladay</t>
  </si>
  <si>
    <t>Paula Hubbard</t>
  </si>
  <si>
    <t>Kearns</t>
  </si>
  <si>
    <t>Harriet Bowman</t>
  </si>
  <si>
    <t>Judy Frazier</t>
  </si>
  <si>
    <t>East Massapequa</t>
  </si>
  <si>
    <t>James Dickinson Ball</t>
  </si>
  <si>
    <t>Cynthia Khan</t>
  </si>
  <si>
    <t>Durango</t>
  </si>
  <si>
    <t>Wayne Bean</t>
  </si>
  <si>
    <t>Cathy Simon</t>
  </si>
  <si>
    <t>Council Bluffs</t>
  </si>
  <si>
    <t>Erika Jordan</t>
  </si>
  <si>
    <t>Plum</t>
  </si>
  <si>
    <t>Lindsay O'Connell</t>
  </si>
  <si>
    <t>Jon Ward</t>
  </si>
  <si>
    <t>Lynda Herman</t>
  </si>
  <si>
    <t>Peter Adams</t>
  </si>
  <si>
    <t>Mount Vernon</t>
  </si>
  <si>
    <t>Jay Simon</t>
  </si>
  <si>
    <t>Rogers</t>
  </si>
  <si>
    <t>Eileen Schwartz</t>
  </si>
  <si>
    <t>Liberal</t>
  </si>
  <si>
    <t>Kenneth Pollock</t>
  </si>
  <si>
    <t>Harrisonburg</t>
  </si>
  <si>
    <t>Francis Kendall</t>
  </si>
  <si>
    <t>Albuquerque</t>
  </si>
  <si>
    <t>Louise Webster Sharma</t>
  </si>
  <si>
    <t>Hickory</t>
  </si>
  <si>
    <t>Nathan Newton</t>
  </si>
  <si>
    <t>High Point</t>
  </si>
  <si>
    <t>Marianne Carey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</si>
  <si>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</si>
  <si>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</si>
  <si>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</si>
  <si>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</si>
  <si>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</si>
  <si>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</si>
  <si>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</si>
  <si>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</si>
  <si>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</si>
  <si>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</si>
  <si>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</si>
  <si>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</si>
  <si>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Farmington Hills</t>
  </si>
  <si>
    <t>Malcolm S Lanier</t>
  </si>
  <si>
    <t>Flint</t>
  </si>
  <si>
    <t>Evan Kelley</t>
  </si>
  <si>
    <t>Garden City</t>
  </si>
  <si>
    <t>Matthew Conway</t>
  </si>
  <si>
    <t>Ithaca</t>
  </si>
  <si>
    <t>Annie Odom</t>
  </si>
  <si>
    <t>New City</t>
  </si>
  <si>
    <t>Vernon Hirsch Singleton</t>
  </si>
  <si>
    <t>Chico</t>
  </si>
  <si>
    <t>Patsy Shea</t>
  </si>
  <si>
    <t>Tracy Dyer</t>
  </si>
  <si>
    <t>Mount Pleasant</t>
  </si>
  <si>
    <t>Nathan Fox</t>
  </si>
  <si>
    <t>Myrtle Beach</t>
  </si>
  <si>
    <t>Leigh Burnette Hurley</t>
  </si>
  <si>
    <t>Alfred Barber</t>
  </si>
  <si>
    <t>Mehlville</t>
  </si>
  <si>
    <t>Paige Mason</t>
  </si>
  <si>
    <t>Jeffrey Lloyd</t>
  </si>
  <si>
    <t>Oakton</t>
  </si>
  <si>
    <t>Jack Hatcher</t>
  </si>
  <si>
    <t>Carolyn Fisher</t>
  </si>
  <si>
    <t>Sherwood</t>
  </si>
  <si>
    <t>Paige Powers</t>
  </si>
  <si>
    <t>West Memphis</t>
  </si>
  <si>
    <t>Joyce Kern</t>
  </si>
  <si>
    <t>Sterling Heights</t>
  </si>
  <si>
    <t>Mary Hewitt</t>
  </si>
  <si>
    <t>Gladstone</t>
  </si>
  <si>
    <t>Philip Hawkins</t>
  </si>
  <si>
    <t>Hazelwood</t>
  </si>
  <si>
    <t>Melvin Kendall</t>
  </si>
  <si>
    <t>Clovis</t>
  </si>
  <si>
    <t>Crystal Crabtree</t>
  </si>
  <si>
    <t>West Palm Beach</t>
  </si>
  <si>
    <t>Jon Kendall</t>
  </si>
  <si>
    <t>Molly Webster</t>
  </si>
  <si>
    <t>Lester Sawyer</t>
  </si>
  <si>
    <t>Fairfax</t>
  </si>
  <si>
    <t>Kerry Hardy</t>
  </si>
  <si>
    <t>Fort Lauderdale</t>
  </si>
  <si>
    <t>Courtney Boyd</t>
  </si>
  <si>
    <t>Melinda Rogers</t>
  </si>
  <si>
    <t>Dubuque</t>
  </si>
  <si>
    <t>Tom Hoyle Honeycutt</t>
  </si>
  <si>
    <t>Warren</t>
  </si>
  <si>
    <t>Wesley Field</t>
  </si>
  <si>
    <t>Westland</t>
  </si>
  <si>
    <t>Brenda Jain</t>
  </si>
  <si>
    <t>Sharon</t>
  </si>
  <si>
    <t>Harry Sellers</t>
  </si>
  <si>
    <t>Pasadena</t>
  </si>
  <si>
    <t>Melanie Knight</t>
  </si>
  <si>
    <t>Judy Hall</t>
  </si>
  <si>
    <t>Worcester</t>
  </si>
  <si>
    <t>Sheryl Reese</t>
  </si>
  <si>
    <t>Owensboro</t>
  </si>
  <si>
    <t>Joanne Spivey</t>
  </si>
  <si>
    <t>Independence</t>
  </si>
  <si>
    <t>Frank Cross</t>
  </si>
  <si>
    <t>Marvin Patrick</t>
  </si>
  <si>
    <t>Donald Melton</t>
  </si>
  <si>
    <t>New Bern</t>
  </si>
  <si>
    <t>Gene Heath Cross</t>
  </si>
  <si>
    <t>Jamestown</t>
  </si>
  <si>
    <t>Karen O'Donnell</t>
  </si>
  <si>
    <t>Lester Woodward Maynard</t>
  </si>
  <si>
    <t>Lindenhurst</t>
  </si>
  <si>
    <t>David Hoyle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</si>
  <si>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</si>
  <si>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</si>
  <si>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</si>
  <si>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</si>
  <si>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</si>
  <si>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</si>
  <si>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</si>
  <si>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</si>
  <si>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Sharon Thomas</t>
  </si>
  <si>
    <t>College Park</t>
  </si>
  <si>
    <t>Anita Hahn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</si>
  <si>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</si>
  <si>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</si>
  <si>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</si>
  <si>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</si>
  <si>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</si>
  <si>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</si>
  <si>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</si>
  <si>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</si>
  <si>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</si>
  <si>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</si>
  <si>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</si>
  <si>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</si>
  <si>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</si>
  <si>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</si>
  <si>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</si>
  <si>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</si>
  <si>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</si>
  <si>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Lloyd Levin</t>
  </si>
  <si>
    <t>Bernard Thompson</t>
  </si>
  <si>
    <t>Raleigh</t>
  </si>
  <si>
    <t>Nicole Pope</t>
  </si>
  <si>
    <t>Rocky Mount</t>
  </si>
  <si>
    <t>Geoffrey H Wong</t>
  </si>
  <si>
    <t>Rome</t>
  </si>
  <si>
    <t>Helen Dickerson</t>
  </si>
  <si>
    <t>Joplin</t>
  </si>
  <si>
    <t>James Davenport</t>
  </si>
  <si>
    <t>Kansas City</t>
  </si>
  <si>
    <t>Brandon Beach</t>
  </si>
  <si>
    <t>Kirkwood</t>
  </si>
  <si>
    <t>Carlos Adkins</t>
  </si>
  <si>
    <t>Land O Lakes</t>
  </si>
  <si>
    <t>Kristine Holden</t>
  </si>
  <si>
    <t>Mauldin</t>
  </si>
  <si>
    <t>Brett Ingram</t>
  </si>
  <si>
    <t>Harker Heights</t>
  </si>
  <si>
    <t>Debra Block</t>
  </si>
  <si>
    <t>Harlingen</t>
  </si>
  <si>
    <t>Marlene Harrison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</si>
  <si>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</si>
  <si>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</si>
  <si>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</si>
  <si>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</si>
  <si>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</si>
  <si>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</si>
  <si>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</si>
  <si>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</si>
  <si>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</si>
  <si>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</si>
  <si>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</si>
  <si>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</si>
  <si>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</si>
  <si>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</si>
  <si>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</si>
  <si>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</si>
  <si>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</si>
  <si>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Ryan Herman</t>
  </si>
  <si>
    <t>Glen Robertson</t>
  </si>
  <si>
    <t>Coon Rapids</t>
  </si>
  <si>
    <t>Beth Dolan</t>
  </si>
  <si>
    <t>Panama City</t>
  </si>
  <si>
    <t>Joe Baldwin</t>
  </si>
  <si>
    <t>Pat Kinney</t>
  </si>
  <si>
    <t>South Dakota</t>
  </si>
  <si>
    <t>Laurence Cummings</t>
  </si>
  <si>
    <t>Lehigh Acres</t>
  </si>
  <si>
    <t>Emma Buckley</t>
  </si>
  <si>
    <t>Coachella</t>
  </si>
  <si>
    <t>Kara Foster</t>
  </si>
  <si>
    <t>Marion</t>
  </si>
  <si>
    <t>Megan Woods</t>
  </si>
  <si>
    <t>Green Bay</t>
  </si>
  <si>
    <t>Stephanie Hawkins</t>
  </si>
  <si>
    <t>Greenfield</t>
  </si>
  <si>
    <t>Lynn Hines</t>
  </si>
  <si>
    <t>Gordon Boswell</t>
  </si>
  <si>
    <t>Cloverleaf</t>
  </si>
  <si>
    <t>Colleen Marsh</t>
  </si>
  <si>
    <t>Sylvia Kumar</t>
  </si>
  <si>
    <t>Pleasure Ridge Park</t>
  </si>
  <si>
    <t>Faye Silver</t>
  </si>
  <si>
    <t>Crofton</t>
  </si>
  <si>
    <t>Kerry Beach</t>
  </si>
  <si>
    <t>Cumberland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</si>
  <si>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</si>
  <si>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</si>
  <si>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</si>
  <si>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</si>
  <si>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</si>
  <si>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</si>
  <si>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</si>
  <si>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</si>
  <si>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Fort Myers</t>
  </si>
  <si>
    <t>Vincent Daniel</t>
  </si>
  <si>
    <t>Fruit Cove</t>
  </si>
  <si>
    <t>Jacob Murray</t>
  </si>
  <si>
    <t>Mike G Hartman</t>
  </si>
  <si>
    <t>Pembroke Pines</t>
  </si>
  <si>
    <t>Marvin Parrott</t>
  </si>
  <si>
    <t>Duluth</t>
  </si>
  <si>
    <t>Debra Batchelor</t>
  </si>
  <si>
    <t>Mildred Briggs</t>
  </si>
  <si>
    <t>Lisa Branch</t>
  </si>
  <si>
    <t>Grand Rapids</t>
  </si>
  <si>
    <t>Geoffrey Saunders</t>
  </si>
  <si>
    <t>Janice Frye</t>
  </si>
  <si>
    <t>Las Cruces</t>
  </si>
  <si>
    <t>Jacob McNeill</t>
  </si>
  <si>
    <t>Oceanside</t>
  </si>
  <si>
    <t>Debbie Dillon</t>
  </si>
  <si>
    <t>Tina Monroe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</si>
  <si>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</si>
  <si>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</si>
  <si>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</si>
  <si>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</si>
  <si>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</si>
  <si>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</si>
  <si>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</si>
  <si>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Petersburg</t>
  </si>
  <si>
    <t>Sandra Faulkner</t>
  </si>
  <si>
    <t>Wesley Cho</t>
  </si>
  <si>
    <t>Arlene Wiggins Dalton</t>
  </si>
  <si>
    <t>Huntsville</t>
  </si>
  <si>
    <t>Nicholas Wallace</t>
  </si>
  <si>
    <t>Hurst</t>
  </si>
  <si>
    <t>Dorothy Holt</t>
  </si>
  <si>
    <t>Irving</t>
  </si>
  <si>
    <t>John Merritt</t>
  </si>
  <si>
    <t>Keller</t>
  </si>
  <si>
    <t>Kimberly Reilly</t>
  </si>
  <si>
    <t>Killeen</t>
  </si>
  <si>
    <t>Troy Cassidy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</si>
  <si>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</si>
  <si>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</si>
  <si>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</si>
  <si>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</si>
  <si>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</si>
  <si>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</si>
  <si>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</si>
  <si>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</si>
  <si>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</si>
  <si>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</si>
  <si>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</si>
  <si>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Melanie Morrow</t>
  </si>
  <si>
    <t>Edina</t>
  </si>
  <si>
    <t>Tonya Miller</t>
  </si>
  <si>
    <t>Janesville</t>
  </si>
  <si>
    <t>Donna Braun</t>
  </si>
  <si>
    <t>Hoover</t>
  </si>
  <si>
    <t>Joan Beach</t>
  </si>
  <si>
    <t>Mobile</t>
  </si>
  <si>
    <t>Yvonne Collier</t>
  </si>
  <si>
    <t>Lino Lakes</t>
  </si>
  <si>
    <t>Troy Casey</t>
  </si>
  <si>
    <t>Lucille Gibbons</t>
  </si>
  <si>
    <t>Joe George</t>
  </si>
  <si>
    <t>Bossier City</t>
  </si>
  <si>
    <t>Gilbert Godfrey</t>
  </si>
  <si>
    <t>Sault Sainte Marie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</si>
  <si>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</si>
  <si>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</si>
  <si>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</si>
  <si>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</si>
  <si>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</si>
  <si>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</si>
  <si>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</si>
  <si>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Jack Horn</t>
  </si>
  <si>
    <t>Statesboro</t>
  </si>
  <si>
    <t>Michelle Bryant Phillips</t>
  </si>
  <si>
    <t>Tucker</t>
  </si>
  <si>
    <t>Gordon Walker</t>
  </si>
  <si>
    <t>Cabot</t>
  </si>
  <si>
    <t>Craig Liu</t>
  </si>
  <si>
    <t>Pauline Finch</t>
  </si>
  <si>
    <t>Costa Mesa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</si>
  <si>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</si>
  <si>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</si>
  <si>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</si>
  <si>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</si>
  <si>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</si>
  <si>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</si>
  <si>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</si>
  <si>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</si>
  <si>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</si>
  <si>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</si>
  <si>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Cheshire</t>
  </si>
  <si>
    <t>Jeanette Davies</t>
  </si>
  <si>
    <t>Pauline Brooks</t>
  </si>
  <si>
    <t>Sidney Larson</t>
  </si>
  <si>
    <t>Frances Holt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</si>
  <si>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</si>
  <si>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</si>
  <si>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</si>
  <si>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</si>
  <si>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</si>
  <si>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</si>
  <si>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</si>
  <si>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</si>
  <si>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</si>
  <si>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</si>
  <si>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</si>
  <si>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</si>
  <si>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</si>
  <si>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</si>
  <si>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</si>
  <si>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</si>
  <si>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</si>
  <si>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</si>
  <si>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</si>
  <si>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</si>
  <si>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Rick Ellis</t>
  </si>
  <si>
    <t>Edna Freeman</t>
  </si>
  <si>
    <t>Virginia Beach</t>
  </si>
  <si>
    <t>Wayne Bass</t>
  </si>
  <si>
    <t>Martha Bowers</t>
  </si>
  <si>
    <t>Whitehall</t>
  </si>
  <si>
    <t>Joan Bowers</t>
  </si>
  <si>
    <t>York</t>
  </si>
  <si>
    <t>Virginia McNeill</t>
  </si>
  <si>
    <t>Kenosha</t>
  </si>
  <si>
    <t>Karl Knowles</t>
  </si>
  <si>
    <t>Laurie Moon</t>
  </si>
  <si>
    <t>Ossining</t>
  </si>
  <si>
    <t>Karen Warren</t>
  </si>
  <si>
    <t>Fridley</t>
  </si>
  <si>
    <t>Yvonne Stephens</t>
  </si>
  <si>
    <t>Davis</t>
  </si>
  <si>
    <t>Rosemary O'Brien</t>
  </si>
  <si>
    <t>Kent Gill</t>
  </si>
  <si>
    <t>Opelika</t>
  </si>
  <si>
    <t>Marshall Sutherland</t>
  </si>
  <si>
    <t>Phenix City</t>
  </si>
  <si>
    <t>Wendy Pridgen Pearce</t>
  </si>
  <si>
    <t>Holland</t>
  </si>
  <si>
    <t>Seth Matthews</t>
  </si>
  <si>
    <t>Inkster</t>
  </si>
  <si>
    <t>Eugene H Walsh</t>
  </si>
  <si>
    <t>Manitowoc</t>
  </si>
  <si>
    <t>Anne Schultz</t>
  </si>
  <si>
    <t>Athens</t>
  </si>
  <si>
    <t>Malcolm French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</si>
  <si>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</si>
  <si>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</si>
  <si>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</si>
  <si>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</si>
  <si>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</si>
  <si>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</si>
  <si>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</si>
  <si>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Fords</t>
  </si>
  <si>
    <t>Laurence Hull</t>
  </si>
  <si>
    <t>Portage</t>
  </si>
  <si>
    <t>Gerald Crabtree</t>
  </si>
  <si>
    <t>Aberdeen</t>
  </si>
  <si>
    <t>Amy Hamrick Melvin</t>
  </si>
  <si>
    <t>Brandon E Shepherd</t>
  </si>
  <si>
    <t>Sioux Falls</t>
  </si>
  <si>
    <t>Phyllis Little</t>
  </si>
  <si>
    <t>Bartlett</t>
  </si>
  <si>
    <t>Robyn Hayes</t>
  </si>
  <si>
    <t>Brentwood</t>
  </si>
  <si>
    <t>Lillian Fischer</t>
  </si>
  <si>
    <t>Danielle P Rao</t>
  </si>
  <si>
    <t>Betsy Puckett</t>
  </si>
  <si>
    <t>Norman</t>
  </si>
  <si>
    <t>Alicia Wood Shah</t>
  </si>
  <si>
    <t>Boise</t>
  </si>
  <si>
    <t>Marianne Connor</t>
  </si>
  <si>
    <t>Teresa Bishop</t>
  </si>
  <si>
    <t>Bakersfield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</si>
  <si>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</si>
  <si>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</si>
  <si>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</si>
  <si>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</si>
  <si>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</si>
  <si>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</si>
  <si>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</si>
  <si>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Jeffrey Page</t>
  </si>
  <si>
    <t>Pat Baker</t>
  </si>
  <si>
    <t>Carlos Hanson</t>
  </si>
  <si>
    <t>Rapid City</t>
  </si>
  <si>
    <t>Yvonne Mann</t>
  </si>
  <si>
    <t>Lloyd Fuller</t>
  </si>
  <si>
    <t>Geoffrey Rivera</t>
  </si>
  <si>
    <t>Winchester</t>
  </si>
  <si>
    <t>Edna Michael</t>
  </si>
  <si>
    <t>Port Charlotte</t>
  </si>
  <si>
    <t>Kathryn Wolfe</t>
  </si>
  <si>
    <t>Plainview</t>
  </si>
  <si>
    <t>Marlene Gray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</si>
  <si>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</si>
  <si>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</si>
  <si>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</si>
  <si>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</si>
  <si>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</si>
  <si>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</si>
  <si>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</si>
  <si>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Bullhead City</t>
  </si>
  <si>
    <t>Juan Gold</t>
  </si>
  <si>
    <t>Pensacola</t>
  </si>
  <si>
    <t>Stanley Steele</t>
  </si>
  <si>
    <t>Ellicott City</t>
  </si>
  <si>
    <t>Lynda Banks</t>
  </si>
  <si>
    <t>Kalamazoo</t>
  </si>
  <si>
    <t>Becky Farmer</t>
  </si>
  <si>
    <t>Lansing</t>
  </si>
  <si>
    <t>Caroline Stone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</si>
  <si>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</si>
  <si>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</si>
  <si>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</si>
  <si>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</si>
  <si>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</si>
  <si>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</si>
  <si>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</si>
  <si>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</si>
  <si>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</si>
  <si>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Megan York</t>
  </si>
  <si>
    <t>Caldwell</t>
  </si>
  <si>
    <t>Arnold Gay</t>
  </si>
  <si>
    <t>Chandler</t>
  </si>
  <si>
    <t>Brian Grady</t>
  </si>
  <si>
    <t>Allen Nash</t>
  </si>
  <si>
    <t>Waynesboro</t>
  </si>
  <si>
    <t>Evan Adkins</t>
  </si>
  <si>
    <t>Waterbury</t>
  </si>
  <si>
    <t>Arnold Johnson</t>
  </si>
  <si>
    <t>Tracy Schultz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</si>
  <si>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</si>
  <si>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</si>
  <si>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</si>
  <si>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</si>
  <si>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</si>
  <si>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</si>
  <si>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</si>
  <si>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</si>
  <si>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</si>
  <si>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</si>
  <si>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Alison Jones</t>
  </si>
  <si>
    <t>Jacob Burgess</t>
  </si>
  <si>
    <t>Wilson</t>
  </si>
  <si>
    <t>Kelly Byers</t>
  </si>
  <si>
    <t>Woodburn</t>
  </si>
  <si>
    <t>Rodney Kearney</t>
  </si>
  <si>
    <t>Metairie</t>
  </si>
  <si>
    <t>Dawn Larson</t>
  </si>
  <si>
    <t>Madison Heights</t>
  </si>
  <si>
    <t>Connie Bunn</t>
  </si>
  <si>
    <t>Marshalltown</t>
  </si>
  <si>
    <t>Harry Burns</t>
  </si>
  <si>
    <t>Mason City</t>
  </si>
  <si>
    <t>Cindy McLeod</t>
  </si>
  <si>
    <t>Sioux City</t>
  </si>
  <si>
    <t>Cameron Kendall</t>
  </si>
  <si>
    <t>Pittsburgh</t>
  </si>
  <si>
    <t>Jimmy Wang</t>
  </si>
  <si>
    <t>Catherine Dorsey Burnett</t>
  </si>
  <si>
    <t>East Los Angeles</t>
  </si>
  <si>
    <t>Marjorie Burnette</t>
  </si>
  <si>
    <t>Cleveland</t>
  </si>
  <si>
    <t>Paul W French</t>
  </si>
  <si>
    <t>Laurence Simon</t>
  </si>
  <si>
    <t>Oakville</t>
  </si>
  <si>
    <t>Max Hurley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</si>
  <si>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</si>
  <si>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</si>
  <si>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</si>
  <si>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</si>
  <si>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</si>
  <si>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</si>
  <si>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</si>
  <si>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</si>
  <si>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</si>
  <si>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</si>
  <si>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</si>
  <si>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</si>
  <si>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</si>
  <si>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</si>
  <si>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</si>
  <si>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</si>
  <si>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</si>
  <si>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</si>
  <si>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</si>
  <si>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</si>
  <si>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</si>
  <si>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</si>
  <si>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</si>
  <si>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</si>
  <si>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</si>
  <si>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</si>
  <si>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Dana Teague</t>
  </si>
  <si>
    <t>Eugene Clayton</t>
  </si>
  <si>
    <t>Edmonds</t>
  </si>
  <si>
    <t>Benjamin Gunter</t>
  </si>
  <si>
    <t>Hialeah</t>
  </si>
  <si>
    <t>Marian Willis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</si>
  <si>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</si>
  <si>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</si>
  <si>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</si>
  <si>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</si>
  <si>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</si>
  <si>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</si>
  <si>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</si>
  <si>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</si>
  <si>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</si>
  <si>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</si>
  <si>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</si>
  <si>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</si>
  <si>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</si>
  <si>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</si>
  <si>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</si>
  <si>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</si>
  <si>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</si>
  <si>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</si>
  <si>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Betty Giles</t>
  </si>
  <si>
    <t>Maple Grove</t>
  </si>
  <si>
    <t>Frances Powers</t>
  </si>
  <si>
    <t>Reynoldsburg</t>
  </si>
  <si>
    <t>Robyn Lyon</t>
  </si>
  <si>
    <t>Garfield Heights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</si>
  <si>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</si>
  <si>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</si>
  <si>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</si>
  <si>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</si>
  <si>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</si>
  <si>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</si>
  <si>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</si>
  <si>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</si>
  <si>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Leslie Woodard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</si>
  <si>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</si>
  <si>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</si>
  <si>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</si>
  <si>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</si>
  <si>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</si>
  <si>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</si>
  <si>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</si>
  <si>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</si>
  <si>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</si>
  <si>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</si>
  <si>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</si>
  <si>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</si>
  <si>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</si>
  <si>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</si>
  <si>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</si>
  <si>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</si>
  <si>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</si>
  <si>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</si>
  <si>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</si>
  <si>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Neenah</t>
  </si>
  <si>
    <t>Allan Dickinson</t>
  </si>
  <si>
    <t>Van Buren</t>
  </si>
  <si>
    <t>Leonard Strauss</t>
  </si>
  <si>
    <t>Frances Johnson</t>
  </si>
  <si>
    <t>Middle River</t>
  </si>
  <si>
    <t>Kathy Hinton</t>
  </si>
  <si>
    <t>Miriam Bowman</t>
  </si>
  <si>
    <t>Hollywood</t>
  </si>
  <si>
    <t>Sally Liu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</si>
  <si>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</si>
  <si>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</si>
  <si>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</si>
  <si>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</si>
  <si>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</si>
  <si>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</si>
  <si>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</si>
  <si>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</si>
  <si>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</si>
  <si>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</si>
  <si>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</si>
  <si>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</si>
  <si>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</si>
  <si>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</si>
  <si>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</si>
  <si>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</si>
  <si>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</si>
  <si>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</si>
  <si>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</si>
  <si>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</si>
  <si>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</si>
  <si>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</si>
  <si>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Teresa Watts</t>
  </si>
  <si>
    <t>Thomas Spence</t>
  </si>
  <si>
    <t>Idaho Falls</t>
  </si>
  <si>
    <t>Penny Rich</t>
  </si>
  <si>
    <t>Minnetonka Mills</t>
  </si>
  <si>
    <t>Tammy Raynor</t>
  </si>
  <si>
    <t>Annie Livingston</t>
  </si>
  <si>
    <t>Rochester</t>
  </si>
  <si>
    <t>Melvin Benton</t>
  </si>
  <si>
    <t>Encinitas</t>
  </si>
  <si>
    <t>Tina Evans</t>
  </si>
  <si>
    <t>Lombard</t>
  </si>
  <si>
    <t>Edith Reynolds</t>
  </si>
  <si>
    <t>Mandan</t>
  </si>
  <si>
    <t>Carrie Duke</t>
  </si>
  <si>
    <t>Tara Gold</t>
  </si>
  <si>
    <t>Hutchinson</t>
  </si>
  <si>
    <t>Jordan Beard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</si>
  <si>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</si>
  <si>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</si>
  <si>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</si>
  <si>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</si>
  <si>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</si>
  <si>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</si>
  <si>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</si>
  <si>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</si>
  <si>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Clarence Crowder</t>
  </si>
  <si>
    <t>Lacey</t>
  </si>
  <si>
    <t>Carole Miller</t>
  </si>
  <si>
    <t>Austintown</t>
  </si>
  <si>
    <t>Tiffany Merrill</t>
  </si>
  <si>
    <t>Oakdale</t>
  </si>
  <si>
    <t>Gordon Brandt</t>
  </si>
  <si>
    <t>Peter Hardy</t>
  </si>
  <si>
    <t>Stow</t>
  </si>
  <si>
    <t>Lynne Reid</t>
  </si>
  <si>
    <t>Strongsville</t>
  </si>
  <si>
    <t>Kate McKenna</t>
  </si>
  <si>
    <t>Toledo</t>
  </si>
  <si>
    <t>Andrew Levine</t>
  </si>
  <si>
    <t>Debbie Hsu</t>
  </si>
  <si>
    <t>Ted Durham</t>
  </si>
  <si>
    <t>North Port</t>
  </si>
  <si>
    <t>Sandy Cannon</t>
  </si>
  <si>
    <t>Milton Lindsay</t>
  </si>
  <si>
    <t>Hamilton</t>
  </si>
  <si>
    <t>Mike Howard</t>
  </si>
  <si>
    <t>Lorraine Boykin</t>
  </si>
  <si>
    <t>Shirley</t>
  </si>
  <si>
    <t>Gladys Holloway</t>
  </si>
  <si>
    <t>Oakland Park</t>
  </si>
  <si>
    <t>Lawrence Hester</t>
  </si>
  <si>
    <t>Alexander O'Brien</t>
  </si>
  <si>
    <t>Wayne English</t>
  </si>
  <si>
    <t>New Iberia</t>
  </si>
  <si>
    <t>Jay Hubbard</t>
  </si>
  <si>
    <t>Daniel Christian</t>
  </si>
  <si>
    <t>New Orleans</t>
  </si>
  <si>
    <t>Jamie Manning</t>
  </si>
  <si>
    <t>Melrose Park</t>
  </si>
  <si>
    <t>Neil Barbee</t>
  </si>
  <si>
    <t>Moline</t>
  </si>
  <si>
    <t>Guy McDonald</t>
  </si>
  <si>
    <t>Mount Prospect</t>
  </si>
  <si>
    <t>Cathy Burgess</t>
  </si>
  <si>
    <t>Shreveport</t>
  </si>
  <si>
    <t>Anita Kang</t>
  </si>
  <si>
    <t>Mundelein</t>
  </si>
  <si>
    <t>Kristine Singleton</t>
  </si>
  <si>
    <t>Naperville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</si>
  <si>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</si>
  <si>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</si>
  <si>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</si>
  <si>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</si>
  <si>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</si>
  <si>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</si>
  <si>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</si>
  <si>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</si>
  <si>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Pflugerville</t>
  </si>
  <si>
    <t>Maureen Stout</t>
  </si>
  <si>
    <t>Pharr</t>
  </si>
  <si>
    <t>Leroy Field</t>
  </si>
  <si>
    <t>Post Falls</t>
  </si>
  <si>
    <t>Harriet Moore</t>
  </si>
  <si>
    <t>Rexburg</t>
  </si>
  <si>
    <t>Glenda Hunter</t>
  </si>
  <si>
    <t>Twentynine Palms</t>
  </si>
  <si>
    <t>Faye Manning</t>
  </si>
  <si>
    <t>Saint Petersburg</t>
  </si>
  <si>
    <t>Julian Keith Mayer</t>
  </si>
  <si>
    <t>Ray Silverman</t>
  </si>
  <si>
    <t>Ponte Vedra Beach</t>
  </si>
  <si>
    <t>Janice Boswell</t>
  </si>
  <si>
    <t>Port Orange</t>
  </si>
  <si>
    <t>Lawrence Haas</t>
  </si>
  <si>
    <t>Port Saint Lucie</t>
  </si>
  <si>
    <t>Jackie McCullough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</si>
  <si>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</si>
  <si>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</si>
  <si>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</si>
  <si>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</si>
  <si>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</si>
  <si>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</si>
  <si>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</si>
  <si>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</si>
  <si>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</si>
  <si>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</si>
  <si>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</si>
  <si>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</si>
  <si>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</si>
  <si>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</si>
  <si>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</si>
  <si>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</si>
  <si>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</si>
  <si>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</si>
  <si>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</si>
  <si>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</si>
  <si>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</si>
  <si>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</si>
  <si>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</si>
  <si>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</si>
  <si>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</si>
  <si>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Gallatin</t>
  </si>
  <si>
    <t>Robyn Crawford</t>
  </si>
  <si>
    <t>Germantown</t>
  </si>
  <si>
    <t>Arthur Gold</t>
  </si>
  <si>
    <t>Hendersonville</t>
  </si>
  <si>
    <t>Sharon Kessler</t>
  </si>
  <si>
    <t>Superior</t>
  </si>
  <si>
    <t>Monica Stuart</t>
  </si>
  <si>
    <t>Waukesha</t>
  </si>
  <si>
    <t>Kathleen P Bloom</t>
  </si>
  <si>
    <t>Corvallis</t>
  </si>
  <si>
    <t>Marlene Phillips</t>
  </si>
  <si>
    <t>Wanda Harris</t>
  </si>
  <si>
    <t>Hudson</t>
  </si>
  <si>
    <t>Earl Donnelly</t>
  </si>
  <si>
    <t>Slidell</t>
  </si>
  <si>
    <t>Nicole Goldstein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</si>
  <si>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</si>
  <si>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</si>
  <si>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</si>
  <si>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</si>
  <si>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</si>
  <si>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</si>
  <si>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</si>
  <si>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</si>
  <si>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</si>
  <si>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</si>
  <si>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</si>
  <si>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</si>
  <si>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</si>
  <si>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</si>
  <si>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</si>
  <si>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</si>
  <si>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</si>
  <si>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</si>
  <si>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Ricky Allred</t>
  </si>
  <si>
    <t>William Woodard</t>
  </si>
  <si>
    <t>Kendall</t>
  </si>
  <si>
    <t>Michael Shaffer</t>
  </si>
  <si>
    <t>Kissimmee</t>
  </si>
  <si>
    <t>Ricky Garner</t>
  </si>
  <si>
    <t>Herndon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</si>
  <si>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</si>
  <si>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</si>
  <si>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</si>
  <si>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</si>
  <si>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</si>
  <si>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</si>
  <si>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</si>
  <si>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Agawam</t>
  </si>
  <si>
    <t>Edwin Chung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</si>
  <si>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</si>
  <si>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</si>
  <si>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</si>
  <si>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</si>
  <si>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</si>
  <si>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</si>
  <si>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</si>
  <si>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</si>
  <si>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</si>
  <si>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</si>
  <si>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Bob Gibson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</si>
  <si>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</si>
  <si>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</si>
  <si>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</si>
  <si>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</si>
  <si>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</si>
  <si>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</si>
  <si>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</si>
  <si>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Troutdale</t>
  </si>
  <si>
    <t>Paul Tate</t>
  </si>
  <si>
    <t>Jim Hinson</t>
  </si>
  <si>
    <t>Rochester Hills</t>
  </si>
  <si>
    <t>Carrie McIntosh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</si>
  <si>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</si>
  <si>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</si>
  <si>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</si>
  <si>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</si>
  <si>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</si>
  <si>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</si>
  <si>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</si>
  <si>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Glenda Simon</t>
  </si>
  <si>
    <t>Camarillo</t>
  </si>
  <si>
    <t>Richard Tan</t>
  </si>
  <si>
    <t>Eagle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</si>
  <si>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</si>
  <si>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</si>
  <si>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</si>
  <si>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</si>
  <si>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</si>
  <si>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</si>
  <si>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</si>
  <si>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</si>
  <si>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</si>
  <si>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Stacy Byrne</t>
  </si>
  <si>
    <t>Jamie Ward</t>
  </si>
  <si>
    <t>Odenton</t>
  </si>
  <si>
    <t>Annette McIntyre</t>
  </si>
  <si>
    <t>Kennesaw</t>
  </si>
  <si>
    <t>Eva Decker</t>
  </si>
  <si>
    <t>La Grange</t>
  </si>
  <si>
    <t>Christopher Norton Patterson</t>
  </si>
  <si>
    <t>Macon</t>
  </si>
  <si>
    <t>Daniel Richmond</t>
  </si>
  <si>
    <t>Boardman</t>
  </si>
  <si>
    <t>Carmen Elmore</t>
  </si>
  <si>
    <t>Aaron Shaffer</t>
  </si>
  <si>
    <t>Irene Murphy</t>
  </si>
  <si>
    <t>Pullman</t>
  </si>
  <si>
    <t>Andrea Shaw</t>
  </si>
  <si>
    <t>Marvin Reid</t>
  </si>
  <si>
    <t>Florence Gold</t>
  </si>
  <si>
    <t>Fairmont</t>
  </si>
  <si>
    <t>Tammy Buckley</t>
  </si>
  <si>
    <t>Cheyenne</t>
  </si>
  <si>
    <t xml:space="preserve">Bonus </t>
  </si>
  <si>
    <t>Task</t>
  </si>
  <si>
    <t>Segment</t>
  </si>
  <si>
    <t>Product</t>
  </si>
  <si>
    <t>Units Sold</t>
  </si>
  <si>
    <t>Manufacturing Price</t>
  </si>
  <si>
    <t>Sale Price</t>
  </si>
  <si>
    <t>Gross Sales</t>
  </si>
  <si>
    <t xml:space="preserve"> Sales</t>
  </si>
  <si>
    <t>COGS</t>
  </si>
  <si>
    <t>Profit</t>
  </si>
  <si>
    <t>Date</t>
  </si>
  <si>
    <t>Government</t>
  </si>
  <si>
    <t>Canada</t>
  </si>
  <si>
    <t>Carretera</t>
  </si>
  <si>
    <t>Germany</t>
  </si>
  <si>
    <t>Midmarket</t>
  </si>
  <si>
    <t>France</t>
  </si>
  <si>
    <t>Mexico</t>
  </si>
  <si>
    <t>Channel Partners</t>
  </si>
  <si>
    <t>United States of America</t>
  </si>
  <si>
    <t>Paseo</t>
  </si>
  <si>
    <t>Velo</t>
  </si>
  <si>
    <t>VTT</t>
  </si>
  <si>
    <t>Amarilla</t>
  </si>
  <si>
    <t>Profit %</t>
  </si>
  <si>
    <t>de</t>
  </si>
  <si>
    <t xml:space="preserve">Retrive/ Get the Value above </t>
  </si>
  <si>
    <t>Bring Data using Pivottable from PivotData in a new sheet according to above list</t>
  </si>
  <si>
    <t>Retrive/bring/ the value of Q1 and Q2</t>
  </si>
  <si>
    <t>Amount</t>
  </si>
  <si>
    <t>Simone Arman</t>
  </si>
  <si>
    <t xml:space="preserve">Bring date here </t>
  </si>
  <si>
    <t>Bangla</t>
  </si>
  <si>
    <t>CGPA</t>
  </si>
  <si>
    <t>English</t>
  </si>
  <si>
    <t>Maths</t>
  </si>
  <si>
    <t>Religion</t>
  </si>
  <si>
    <t>Chemistry</t>
  </si>
  <si>
    <t>Biology</t>
  </si>
  <si>
    <t>Physics</t>
  </si>
  <si>
    <t>Total CGPA</t>
  </si>
  <si>
    <t>Criteria</t>
  </si>
  <si>
    <t>Wasif</t>
  </si>
  <si>
    <t>&gt;=80</t>
  </si>
  <si>
    <t>Ashim</t>
  </si>
  <si>
    <t>&gt;=70</t>
  </si>
  <si>
    <t>Rafiq</t>
  </si>
  <si>
    <t>&gt;=60</t>
  </si>
  <si>
    <t>Emon</t>
  </si>
  <si>
    <t>&gt;=50</t>
  </si>
  <si>
    <t>Ritu</t>
  </si>
  <si>
    <t>&gt;=40</t>
  </si>
  <si>
    <t>Shitu</t>
  </si>
  <si>
    <t>&gt;=33</t>
  </si>
  <si>
    <t>Kaysar</t>
  </si>
  <si>
    <t>&lt;33</t>
  </si>
  <si>
    <t>Jamal</t>
  </si>
  <si>
    <t>Mahfuz</t>
  </si>
  <si>
    <t>Hasib</t>
  </si>
  <si>
    <t xml:space="preserve">TOTAL CGPA </t>
  </si>
  <si>
    <t>IF Zero(0) in any CGPA cell/Subject than result is "F"</t>
  </si>
  <si>
    <t>Marks</t>
  </si>
  <si>
    <t>Result</t>
  </si>
  <si>
    <t xml:space="preserve">Result </t>
  </si>
  <si>
    <t xml:space="preserve">Emon </t>
  </si>
  <si>
    <t>Situ</t>
  </si>
  <si>
    <t xml:space="preserve">Thnak You </t>
  </si>
  <si>
    <t>Email me this solution file</t>
  </si>
  <si>
    <t>khanmcsd@gmail.com</t>
  </si>
  <si>
    <t>Deadline: 22 Jan 2022</t>
  </si>
  <si>
    <t>Pr</t>
  </si>
  <si>
    <t>enti</t>
  </si>
  <si>
    <t>ce</t>
  </si>
  <si>
    <t>Ch</t>
  </si>
  <si>
    <t>iril</t>
  </si>
  <si>
    <t>lo</t>
  </si>
  <si>
    <t>Wo</t>
  </si>
  <si>
    <t>ng</t>
  </si>
  <si>
    <t>Ba</t>
  </si>
  <si>
    <t>ker</t>
  </si>
  <si>
    <t>Ri</t>
  </si>
  <si>
    <t>char</t>
  </si>
  <si>
    <t>ds</t>
  </si>
  <si>
    <t>Hi</t>
  </si>
  <si>
    <t>te</t>
  </si>
  <si>
    <t>Mc</t>
  </si>
  <si>
    <t>Will</t>
  </si>
  <si>
    <t>iams</t>
  </si>
  <si>
    <t>Ho</t>
  </si>
  <si>
    <t>ward</t>
  </si>
  <si>
    <t>Si</t>
  </si>
  <si>
    <t>lvis</t>
  </si>
  <si>
    <t>Mo</t>
  </si>
  <si>
    <t>rris</t>
  </si>
  <si>
    <t>Le</t>
  </si>
  <si>
    <t>wis</t>
  </si>
  <si>
    <t>Je</t>
  </si>
  <si>
    <t>ffer</t>
  </si>
  <si>
    <t>son</t>
  </si>
  <si>
    <t>Pa</t>
  </si>
  <si>
    <t>trin</t>
  </si>
  <si>
    <t>o</t>
  </si>
  <si>
    <t>Tr</t>
  </si>
  <si>
    <t>owns</t>
  </si>
  <si>
    <t>Ng</t>
  </si>
  <si>
    <t>uyen</t>
  </si>
  <si>
    <t>Jo</t>
  </si>
  <si>
    <t>hnse</t>
  </si>
  <si>
    <t>n</t>
  </si>
  <si>
    <t>OB</t>
  </si>
  <si>
    <t>rien</t>
  </si>
  <si>
    <t>Ta</t>
  </si>
  <si>
    <t>ntal</t>
  </si>
  <si>
    <t>rker</t>
  </si>
  <si>
    <t>Bl</t>
  </si>
  <si>
    <t>aise</t>
  </si>
  <si>
    <t>dell</t>
  </si>
  <si>
    <t>Ca</t>
  </si>
  <si>
    <t>puan</t>
  </si>
  <si>
    <t>Ni</t>
  </si>
  <si>
    <t>hil</t>
  </si>
  <si>
    <t>Ar</t>
  </si>
  <si>
    <t>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</si>
</sst>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2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theme="8" tint="-0.249977111117893"/>
      <name val="Calibri"/>
      <family val="2"/>
      <scheme val="minor"/>
    </font>
    <font>
      <sz val="11"/>
      <color theme="1"/>
      <name val="Verdana"/>
      <family val="2"/>
    </font>
    <font>
      <sz val="10"/>
      <color theme="1"/>
      <name val="Verdana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2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0"/>
      <color rgb="FF202124"/>
      <name val="Arial"/>
      <family val="2"/>
    </font>
    <font>
      <b/>
      <sz val="18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theme="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5999938962981048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59999389629810485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59999389629810485"/>
      </bottom>
      <diagonal/>
    </border>
    <border>
      <left/>
      <right/>
      <top/>
      <bottom style="thin">
        <color theme="4" tint="0.59999389629810485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">
    <xf numFmtId="0" fontId="0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1" fillId="2" borderId="1" xfId="0" applyFont="1" applyFill="1" applyBorder="1"/>
    <xf numFmtId="9" fontId="4" fillId="0" borderId="0" xfId="0" applyNumberFormat="1" applyFont="1" applyAlignment="1">
      <alignment horizontal="center"/>
    </xf>
    <xf numFmtId="0" fontId="1" fillId="0" borderId="1" xfId="0" applyFont="1" applyBorder="1"/>
    <xf numFmtId="0" fontId="5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6" fillId="3" borderId="0" xfId="0" applyFont="1" applyFill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0" fillId="2" borderId="1" xfId="0" applyFont="1" applyFill="1" applyBorder="1"/>
    <xf numFmtId="0" fontId="10" fillId="0" borderId="1" xfId="0" applyFont="1" applyBorder="1"/>
    <xf numFmtId="0" fontId="10" fillId="0" borderId="1" xfId="0" applyNumberFormat="1" applyFont="1" applyBorder="1"/>
    <xf numFmtId="0" fontId="1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0" borderId="1" xfId="0" applyFont="1" applyBorder="1"/>
    <xf numFmtId="0" fontId="0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1" fillId="0" borderId="0" xfId="0" applyFont="1" applyAlignment="1">
      <alignment horizontal="center"/>
    </xf>
    <xf numFmtId="0" fontId="9" fillId="0" borderId="0" xfId="0" applyFont="1" applyAlignment="1">
      <alignment horizontal="left" wrapText="1"/>
    </xf>
    <xf numFmtId="44" fontId="1" fillId="0" borderId="1" xfId="1" applyFont="1" applyBorder="1"/>
    <xf numFmtId="0" fontId="9" fillId="0" borderId="0" xfId="0" applyFont="1"/>
    <xf numFmtId="0" fontId="0" fillId="4" borderId="0" xfId="0" applyFill="1"/>
    <xf numFmtId="14" fontId="0" fillId="0" borderId="0" xfId="0" applyNumberFormat="1"/>
    <xf numFmtId="9" fontId="1" fillId="0" borderId="1" xfId="2" applyFont="1" applyBorder="1"/>
    <xf numFmtId="0" fontId="0" fillId="5" borderId="8" xfId="0" applyFill="1" applyBorder="1"/>
    <xf numFmtId="44" fontId="0" fillId="5" borderId="8" xfId="1" applyFont="1" applyFill="1" applyBorder="1"/>
    <xf numFmtId="14" fontId="0" fillId="5" borderId="8" xfId="1" applyNumberFormat="1" applyFont="1" applyFill="1" applyBorder="1"/>
    <xf numFmtId="0" fontId="0" fillId="0" borderId="8" xfId="0" applyBorder="1"/>
    <xf numFmtId="44" fontId="0" fillId="0" borderId="8" xfId="1" applyFont="1" applyBorder="1"/>
    <xf numFmtId="14" fontId="0" fillId="0" borderId="8" xfId="1" applyNumberFormat="1" applyFont="1" applyBorder="1"/>
    <xf numFmtId="0" fontId="0" fillId="0" borderId="9" xfId="0" applyBorder="1"/>
    <xf numFmtId="44" fontId="0" fillId="0" borderId="9" xfId="1" applyFont="1" applyBorder="1"/>
    <xf numFmtId="14" fontId="0" fillId="0" borderId="9" xfId="1" applyNumberFormat="1" applyFont="1" applyBorder="1"/>
    <xf numFmtId="164" fontId="0" fillId="0" borderId="0" xfId="0" applyNumberFormat="1"/>
    <xf numFmtId="44" fontId="0" fillId="0" borderId="0" xfId="1" applyFont="1"/>
    <xf numFmtId="0" fontId="16" fillId="7" borderId="0" xfId="0" applyFont="1" applyFill="1"/>
    <xf numFmtId="0" fontId="4" fillId="0" borderId="0" xfId="0" applyFont="1"/>
    <xf numFmtId="44" fontId="10" fillId="0" borderId="0" xfId="0" applyNumberFormat="1" applyFont="1"/>
    <xf numFmtId="0" fontId="1" fillId="0" borderId="1" xfId="1" applyNumberFormat="1" applyFont="1" applyBorder="1" applyAlignment="1">
      <alignment horizontal="center"/>
    </xf>
    <xf numFmtId="44" fontId="1" fillId="0" borderId="1" xfId="0" applyNumberFormat="1" applyFont="1" applyBorder="1"/>
    <xf numFmtId="0" fontId="1" fillId="7" borderId="1" xfId="0" applyFont="1" applyFill="1" applyBorder="1"/>
    <xf numFmtId="1" fontId="5" fillId="0" borderId="1" xfId="0" applyNumberFormat="1" applyFont="1" applyBorder="1"/>
    <xf numFmtId="0" fontId="18" fillId="0" borderId="1" xfId="0" applyFont="1" applyBorder="1"/>
    <xf numFmtId="0" fontId="17" fillId="0" borderId="1" xfId="0" applyFont="1" applyBorder="1"/>
    <xf numFmtId="0" fontId="0" fillId="7" borderId="0" xfId="0" applyFill="1"/>
    <xf numFmtId="0" fontId="0" fillId="7" borderId="1" xfId="0" applyFill="1" applyBorder="1"/>
    <xf numFmtId="2" fontId="0" fillId="0" borderId="1" xfId="0" applyNumberFormat="1" applyBorder="1" applyAlignment="1">
      <alignment horizontal="left" vertical="top"/>
    </xf>
    <xf numFmtId="165" fontId="0" fillId="0" borderId="0" xfId="0" applyNumberFormat="1"/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7" fillId="0" borderId="1" xfId="0" applyFont="1" applyBorder="1"/>
    <xf numFmtId="0" fontId="19" fillId="0" borderId="1" xfId="0" applyFont="1" applyBorder="1" applyAlignment="1">
      <alignment horizontal="center"/>
    </xf>
    <xf numFmtId="0" fontId="16" fillId="0" borderId="0" xfId="0" applyFont="1"/>
    <xf numFmtId="44" fontId="0" fillId="7" borderId="0" xfId="1" applyFont="1" applyFill="1"/>
    <xf numFmtId="0" fontId="15" fillId="8" borderId="7" xfId="0" applyFont="1" applyFill="1" applyBorder="1"/>
    <xf numFmtId="0" fontId="15" fillId="8" borderId="8" xfId="0" applyFont="1" applyFill="1" applyBorder="1"/>
    <xf numFmtId="44" fontId="15" fillId="8" borderId="8" xfId="1" applyFont="1" applyFill="1" applyBorder="1"/>
    <xf numFmtId="14" fontId="15" fillId="8" borderId="8" xfId="1" applyNumberFormat="1" applyFont="1" applyFill="1" applyBorder="1"/>
    <xf numFmtId="0" fontId="20" fillId="6" borderId="1" xfId="0" applyFont="1" applyFill="1" applyBorder="1"/>
    <xf numFmtId="44" fontId="20" fillId="6" borderId="1" xfId="1" applyFont="1" applyFill="1" applyBorder="1"/>
    <xf numFmtId="1" fontId="1" fillId="0" borderId="1" xfId="0" applyNumberFormat="1" applyFont="1" applyBorder="1"/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/>
    <xf numFmtId="0" fontId="21" fillId="7" borderId="1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3" applyAlignment="1">
      <alignment horizontal="center"/>
    </xf>
    <xf numFmtId="10" fontId="0" fillId="0" borderId="0" xfId="0" applyNumberFormat="1"/>
    <xf numFmtId="10" fontId="1" fillId="0" borderId="1" xfId="2" applyNumberFormat="1" applyFont="1" applyBorder="1"/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7</xdr:row>
      <xdr:rowOff>66675</xdr:rowOff>
    </xdr:from>
    <xdr:to>
      <xdr:col>5</xdr:col>
      <xdr:colOff>714375</xdr:colOff>
      <xdr:row>11</xdr:row>
      <xdr:rowOff>19050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686550" y="2133600"/>
          <a:ext cx="285750" cy="11334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45968</xdr:colOff>
      <xdr:row>3</xdr:row>
      <xdr:rowOff>8699</xdr:rowOff>
    </xdr:from>
    <xdr:to>
      <xdr:col>13</xdr:col>
      <xdr:colOff>179848</xdr:colOff>
      <xdr:row>19</xdr:row>
      <xdr:rowOff>191057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2990" y="1035742"/>
          <a:ext cx="3811358" cy="49531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1039286</xdr:colOff>
      <xdr:row>10</xdr:row>
      <xdr:rowOff>9525</xdr:rowOff>
    </xdr:from>
    <xdr:to>
      <xdr:col>23</xdr:col>
      <xdr:colOff>228600</xdr:colOff>
      <xdr:row>32</xdr:row>
      <xdr:rowOff>85724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CAFCE6-52C8-43A4-BE83-BC49DD45E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0436" y="2009775"/>
          <a:ext cx="11971864" cy="4267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Excel%20Day%2004%20CLASS%20%20File%20(SUMIF%20AVERAGEIF%20COUNTIF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actice File "/>
      <sheetName val="LOOKUP"/>
      <sheetName val="Conditional Formatting "/>
      <sheetName val="LOOKUP (2) HW"/>
      <sheetName val="Con Format Adv"/>
      <sheetName val="Commission"/>
      <sheetName val="SUMIF COUNTIF AVG IF "/>
      <sheetName val="SUMIFS COUNTIFS AVG IFS"/>
      <sheetName val="AND "/>
      <sheetName val="OR"/>
      <sheetName val="Paste Spescial "/>
      <sheetName val="ProtectSpecific Range "/>
      <sheetName val="Sheet5"/>
      <sheetName val="Sheet4"/>
      <sheetName val="Sheet3"/>
      <sheetName val="Current Date and time "/>
      <sheetName val="Date Aprt &amp; Join .."/>
      <sheetName val="Sheet7"/>
      <sheetName val="NR"/>
      <sheetName val="Sheet2"/>
      <sheetName val="Sheet1"/>
      <sheetName val="Sheet9"/>
      <sheetName val="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Alice Mutton</v>
          </cell>
          <cell r="G2">
            <v>11938</v>
          </cell>
        </row>
        <row r="3">
          <cell r="A3" t="str">
            <v>Alice Mutton</v>
          </cell>
          <cell r="G3">
            <v>12071</v>
          </cell>
        </row>
        <row r="4">
          <cell r="A4" t="str">
            <v>Alice Mutton</v>
          </cell>
          <cell r="G4">
            <v>12459</v>
          </cell>
        </row>
        <row r="5">
          <cell r="A5" t="str">
            <v>Alice Mutton</v>
          </cell>
          <cell r="G5">
            <v>12603</v>
          </cell>
        </row>
        <row r="6">
          <cell r="A6" t="str">
            <v>Alice Mutton</v>
          </cell>
          <cell r="G6">
            <v>13946</v>
          </cell>
        </row>
        <row r="7">
          <cell r="A7" t="str">
            <v>Alice Mutton</v>
          </cell>
          <cell r="G7">
            <v>14058</v>
          </cell>
        </row>
        <row r="8">
          <cell r="A8" t="str">
            <v>Alice Mutton</v>
          </cell>
          <cell r="G8">
            <v>14096</v>
          </cell>
        </row>
        <row r="9">
          <cell r="A9" t="str">
            <v>Alice Mutton</v>
          </cell>
          <cell r="G9">
            <v>14311</v>
          </cell>
        </row>
        <row r="10">
          <cell r="A10" t="str">
            <v>Alice Mutton</v>
          </cell>
          <cell r="G10">
            <v>14747</v>
          </cell>
        </row>
        <row r="11">
          <cell r="A11" t="str">
            <v>Alice Mutton</v>
          </cell>
          <cell r="G11">
            <v>16065</v>
          </cell>
        </row>
        <row r="12">
          <cell r="A12" t="str">
            <v>Alice Mutton</v>
          </cell>
          <cell r="G12">
            <v>17268</v>
          </cell>
        </row>
        <row r="13">
          <cell r="A13" t="str">
            <v>Alice Mutton</v>
          </cell>
          <cell r="G13">
            <v>17369</v>
          </cell>
        </row>
        <row r="14">
          <cell r="A14" t="str">
            <v>Alice Mutton</v>
          </cell>
          <cell r="G14">
            <v>30902</v>
          </cell>
        </row>
        <row r="15">
          <cell r="A15" t="str">
            <v>Aniseed Syrup</v>
          </cell>
          <cell r="G15">
            <v>11617</v>
          </cell>
        </row>
        <row r="16">
          <cell r="A16" t="str">
            <v>Aniseed Syrup</v>
          </cell>
          <cell r="G16">
            <v>12809</v>
          </cell>
        </row>
        <row r="17">
          <cell r="A17" t="str">
            <v>Aniseed Syrup</v>
          </cell>
          <cell r="G17">
            <v>13953</v>
          </cell>
        </row>
        <row r="18">
          <cell r="A18" t="str">
            <v>Aniseed Syrup</v>
          </cell>
          <cell r="G18">
            <v>14224</v>
          </cell>
        </row>
        <row r="19">
          <cell r="A19" t="str">
            <v>Aniseed Syrup</v>
          </cell>
          <cell r="G19">
            <v>15463</v>
          </cell>
        </row>
        <row r="20">
          <cell r="A20" t="str">
            <v>Aniseed Syrup</v>
          </cell>
          <cell r="G20">
            <v>16005</v>
          </cell>
        </row>
        <row r="21">
          <cell r="A21" t="str">
            <v>Boston Crab Meat</v>
          </cell>
          <cell r="G21">
            <v>11045</v>
          </cell>
        </row>
        <row r="22">
          <cell r="A22" t="str">
            <v>Boston Crab Meat</v>
          </cell>
          <cell r="G22">
            <v>11682</v>
          </cell>
        </row>
        <row r="23">
          <cell r="A23" t="str">
            <v>Boston Crab Meat</v>
          </cell>
          <cell r="G23">
            <v>12084</v>
          </cell>
        </row>
        <row r="24">
          <cell r="A24" t="str">
            <v>Boston Crab Meat</v>
          </cell>
          <cell r="G24">
            <v>12608</v>
          </cell>
        </row>
        <row r="25">
          <cell r="A25" t="str">
            <v>Boston Crab Meat</v>
          </cell>
          <cell r="G25">
            <v>13159</v>
          </cell>
        </row>
        <row r="26">
          <cell r="A26" t="str">
            <v>Boston Crab Meat</v>
          </cell>
          <cell r="G26">
            <v>13941</v>
          </cell>
        </row>
        <row r="27">
          <cell r="A27" t="str">
            <v>Boston Crab Meat</v>
          </cell>
          <cell r="G27">
            <v>14303</v>
          </cell>
        </row>
        <row r="28">
          <cell r="A28" t="str">
            <v>Boston Crab Meat</v>
          </cell>
          <cell r="G28">
            <v>14687</v>
          </cell>
        </row>
        <row r="29">
          <cell r="A29" t="str">
            <v>Boston Crab Meat</v>
          </cell>
          <cell r="G29">
            <v>14902</v>
          </cell>
        </row>
        <row r="30">
          <cell r="A30" t="str">
            <v>Boston Crab Meat</v>
          </cell>
          <cell r="G30">
            <v>15177</v>
          </cell>
        </row>
        <row r="31">
          <cell r="A31" t="str">
            <v>Boston Crab Meat</v>
          </cell>
          <cell r="G31">
            <v>15338</v>
          </cell>
        </row>
        <row r="32">
          <cell r="A32" t="str">
            <v>Boston Crab Meat</v>
          </cell>
          <cell r="G32">
            <v>15353</v>
          </cell>
        </row>
        <row r="33">
          <cell r="A33" t="str">
            <v>Boston Crab Meat</v>
          </cell>
          <cell r="G33">
            <v>15784</v>
          </cell>
        </row>
        <row r="34">
          <cell r="A34" t="str">
            <v>Boston Crab Meat</v>
          </cell>
          <cell r="G34">
            <v>16505</v>
          </cell>
        </row>
        <row r="35">
          <cell r="A35" t="str">
            <v>Boston Crab Meat</v>
          </cell>
          <cell r="G35">
            <v>16875</v>
          </cell>
        </row>
        <row r="36">
          <cell r="A36" t="str">
            <v>Boston Crab Meat</v>
          </cell>
          <cell r="G36">
            <v>16947</v>
          </cell>
        </row>
        <row r="37">
          <cell r="A37" t="str">
            <v>Boston Crab Meat</v>
          </cell>
          <cell r="G37">
            <v>17269</v>
          </cell>
        </row>
        <row r="38">
          <cell r="A38" t="str">
            <v>Camembert Pierrot</v>
          </cell>
          <cell r="G38">
            <v>10095</v>
          </cell>
        </row>
        <row r="39">
          <cell r="A39" t="str">
            <v>Camembert Pierrot</v>
          </cell>
          <cell r="G39">
            <v>10770</v>
          </cell>
        </row>
        <row r="40">
          <cell r="A40" t="str">
            <v>Camembert Pierrot</v>
          </cell>
          <cell r="G40">
            <v>11061</v>
          </cell>
        </row>
        <row r="41">
          <cell r="A41" t="str">
            <v>Camembert Pierrot</v>
          </cell>
          <cell r="G41">
            <v>11207</v>
          </cell>
        </row>
        <row r="42">
          <cell r="A42" t="str">
            <v>Camembert Pierrot</v>
          </cell>
          <cell r="G42">
            <v>11941</v>
          </cell>
        </row>
        <row r="43">
          <cell r="A43" t="str">
            <v>Camembert Pierrot</v>
          </cell>
          <cell r="G43">
            <v>12246</v>
          </cell>
        </row>
        <row r="44">
          <cell r="A44" t="str">
            <v>Camembert Pierrot</v>
          </cell>
          <cell r="G44">
            <v>13334</v>
          </cell>
        </row>
        <row r="45">
          <cell r="A45" t="str">
            <v>Camembert Pierrot</v>
          </cell>
          <cell r="G45">
            <v>13373</v>
          </cell>
        </row>
        <row r="46">
          <cell r="A46" t="str">
            <v>Camembert Pierrot</v>
          </cell>
          <cell r="G46">
            <v>13502</v>
          </cell>
        </row>
        <row r="47">
          <cell r="A47" t="str">
            <v>Camembert Pierrot</v>
          </cell>
          <cell r="G47">
            <v>13673</v>
          </cell>
        </row>
        <row r="48">
          <cell r="A48" t="str">
            <v>Camembert Pierrot</v>
          </cell>
          <cell r="G48">
            <v>13729</v>
          </cell>
        </row>
        <row r="49">
          <cell r="A49" t="str">
            <v>Camembert Pierrot</v>
          </cell>
          <cell r="G49">
            <v>13908</v>
          </cell>
        </row>
        <row r="50">
          <cell r="A50" t="str">
            <v>Camembert Pierrot</v>
          </cell>
          <cell r="G50">
            <v>14064</v>
          </cell>
        </row>
        <row r="51">
          <cell r="A51" t="str">
            <v>Camembert Pierrot</v>
          </cell>
          <cell r="G51">
            <v>14175</v>
          </cell>
        </row>
        <row r="52">
          <cell r="A52" t="str">
            <v>Camembert Pierrot</v>
          </cell>
          <cell r="G52">
            <v>14400</v>
          </cell>
        </row>
        <row r="53">
          <cell r="A53" t="str">
            <v>Camembert Pierrot</v>
          </cell>
          <cell r="G53">
            <v>15959</v>
          </cell>
        </row>
        <row r="54">
          <cell r="A54" t="str">
            <v>Camembert Pierrot</v>
          </cell>
          <cell r="G54">
            <v>16767</v>
          </cell>
        </row>
        <row r="55">
          <cell r="A55" t="str">
            <v>Camembert Pierrot</v>
          </cell>
          <cell r="G55">
            <v>16778</v>
          </cell>
        </row>
        <row r="56">
          <cell r="A56" t="str">
            <v>Camembert Pierrot</v>
          </cell>
          <cell r="G56">
            <v>16969</v>
          </cell>
        </row>
        <row r="57">
          <cell r="A57" t="str">
            <v>Chef Anton's Cajun Seasoning</v>
          </cell>
          <cell r="G57">
            <v>11371</v>
          </cell>
        </row>
        <row r="58">
          <cell r="A58" t="str">
            <v>Chef Anton's Cajun Seasoning</v>
          </cell>
          <cell r="G58">
            <v>11579</v>
          </cell>
        </row>
        <row r="59">
          <cell r="A59" t="str">
            <v>Chef Anton's Cajun Seasoning</v>
          </cell>
          <cell r="G59">
            <v>11722</v>
          </cell>
        </row>
        <row r="60">
          <cell r="A60" t="str">
            <v>Chef Anton's Cajun Seasoning</v>
          </cell>
          <cell r="G60">
            <v>12098</v>
          </cell>
        </row>
        <row r="61">
          <cell r="A61" t="str">
            <v>Chef Anton's Cajun Seasoning</v>
          </cell>
          <cell r="G61">
            <v>12369</v>
          </cell>
        </row>
        <row r="62">
          <cell r="A62" t="str">
            <v>Chef Anton's Cajun Seasoning</v>
          </cell>
          <cell r="G62">
            <v>12561</v>
          </cell>
        </row>
        <row r="63">
          <cell r="A63" t="str">
            <v>Chef Anton's Cajun Seasoning</v>
          </cell>
          <cell r="G63">
            <v>14182</v>
          </cell>
        </row>
        <row r="64">
          <cell r="A64" t="str">
            <v>Chef Anton's Cajun Seasoning</v>
          </cell>
          <cell r="G64">
            <v>14502</v>
          </cell>
        </row>
        <row r="65">
          <cell r="A65" t="str">
            <v>Chef Anton's Cajun Seasoning</v>
          </cell>
          <cell r="G65">
            <v>14826</v>
          </cell>
        </row>
        <row r="66">
          <cell r="A66" t="str">
            <v>Chef Anton's Cajun Seasoning</v>
          </cell>
          <cell r="G66">
            <v>14943</v>
          </cell>
        </row>
        <row r="67">
          <cell r="A67" t="str">
            <v>Chef Anton's Gumbo Mix</v>
          </cell>
          <cell r="G67">
            <v>12051</v>
          </cell>
        </row>
        <row r="68">
          <cell r="A68" t="str">
            <v>Chef Anton's Gumbo Mix</v>
          </cell>
          <cell r="G68">
            <v>17825</v>
          </cell>
        </row>
        <row r="69">
          <cell r="A69" t="str">
            <v>Filo Mix</v>
          </cell>
          <cell r="G69">
            <v>10179</v>
          </cell>
        </row>
        <row r="70">
          <cell r="A70" t="str">
            <v>Filo Mix</v>
          </cell>
          <cell r="G70">
            <v>11943</v>
          </cell>
        </row>
        <row r="71">
          <cell r="A71" t="str">
            <v>Filo Mix</v>
          </cell>
          <cell r="G71">
            <v>12209</v>
          </cell>
        </row>
        <row r="72">
          <cell r="A72" t="str">
            <v>Filo Mix</v>
          </cell>
          <cell r="G72">
            <v>12475</v>
          </cell>
        </row>
        <row r="73">
          <cell r="A73" t="str">
            <v>Filo Mix</v>
          </cell>
          <cell r="G73">
            <v>12518</v>
          </cell>
        </row>
        <row r="74">
          <cell r="A74" t="str">
            <v>Filo Mix</v>
          </cell>
          <cell r="G74">
            <v>12728</v>
          </cell>
        </row>
        <row r="75">
          <cell r="A75" t="str">
            <v>Filo Mix</v>
          </cell>
          <cell r="G75">
            <v>13014</v>
          </cell>
        </row>
        <row r="76">
          <cell r="A76" t="str">
            <v>Filo Mix</v>
          </cell>
          <cell r="G76">
            <v>14230</v>
          </cell>
        </row>
        <row r="77">
          <cell r="A77" t="str">
            <v>Filo Mix</v>
          </cell>
          <cell r="G77">
            <v>14360</v>
          </cell>
        </row>
        <row r="78">
          <cell r="A78" t="str">
            <v>Filo Mix</v>
          </cell>
          <cell r="G78">
            <v>14708</v>
          </cell>
        </row>
        <row r="79">
          <cell r="A79" t="str">
            <v>Filo Mix</v>
          </cell>
          <cell r="G79">
            <v>15458</v>
          </cell>
        </row>
        <row r="80">
          <cell r="A80" t="str">
            <v>Filo Mix</v>
          </cell>
          <cell r="G80">
            <v>16433</v>
          </cell>
        </row>
        <row r="81">
          <cell r="A81" t="str">
            <v>Filo Mix</v>
          </cell>
          <cell r="G81">
            <v>16740</v>
          </cell>
        </row>
        <row r="82">
          <cell r="A82" t="str">
            <v>Filo Mix</v>
          </cell>
          <cell r="G82">
            <v>18677</v>
          </cell>
        </row>
        <row r="83">
          <cell r="A83" t="str">
            <v>Gorgonzola Telino</v>
          </cell>
          <cell r="G83">
            <v>9886</v>
          </cell>
        </row>
        <row r="84">
          <cell r="A84" t="str">
            <v>Gorgonzola Telino</v>
          </cell>
          <cell r="G84">
            <v>10309</v>
          </cell>
        </row>
        <row r="85">
          <cell r="A85" t="str">
            <v>Gorgonzola Telino</v>
          </cell>
          <cell r="G85">
            <v>11131</v>
          </cell>
        </row>
        <row r="86">
          <cell r="A86" t="str">
            <v>Gorgonzola Telino</v>
          </cell>
          <cell r="G86">
            <v>12214</v>
          </cell>
        </row>
        <row r="87">
          <cell r="A87" t="str">
            <v>Gorgonzola Telino</v>
          </cell>
          <cell r="G87">
            <v>12227</v>
          </cell>
        </row>
        <row r="88">
          <cell r="A88" t="str">
            <v>Gorgonzola Telino</v>
          </cell>
          <cell r="G88">
            <v>12411</v>
          </cell>
        </row>
        <row r="89">
          <cell r="A89" t="str">
            <v>Gorgonzola Telino</v>
          </cell>
          <cell r="G89">
            <v>12846</v>
          </cell>
        </row>
        <row r="90">
          <cell r="A90" t="str">
            <v>Gorgonzola Telino</v>
          </cell>
          <cell r="G90">
            <v>12929</v>
          </cell>
        </row>
        <row r="91">
          <cell r="A91" t="str">
            <v>Gorgonzola Telino</v>
          </cell>
          <cell r="G91">
            <v>13194</v>
          </cell>
        </row>
        <row r="92">
          <cell r="A92" t="str">
            <v>Gorgonzola Telino</v>
          </cell>
          <cell r="G92">
            <v>13551</v>
          </cell>
        </row>
        <row r="93">
          <cell r="A93" t="str">
            <v>Gorgonzola Telino</v>
          </cell>
          <cell r="G93">
            <v>13616</v>
          </cell>
        </row>
        <row r="94">
          <cell r="A94" t="str">
            <v>Gorgonzola Telino</v>
          </cell>
          <cell r="G94">
            <v>13996</v>
          </cell>
        </row>
        <row r="95">
          <cell r="A95" t="str">
            <v>Gorgonzola Telino</v>
          </cell>
          <cell r="G95">
            <v>14246</v>
          </cell>
        </row>
        <row r="96">
          <cell r="A96" t="str">
            <v>Gorgonzola Telino</v>
          </cell>
          <cell r="G96">
            <v>14638</v>
          </cell>
        </row>
        <row r="97">
          <cell r="A97" t="str">
            <v>Gorgonzola Telino</v>
          </cell>
          <cell r="G97">
            <v>14703</v>
          </cell>
        </row>
        <row r="98">
          <cell r="A98" t="str">
            <v>Gorgonzola Telino</v>
          </cell>
          <cell r="G98">
            <v>14746</v>
          </cell>
        </row>
        <row r="99">
          <cell r="A99" t="str">
            <v>Gorgonzola Telino</v>
          </cell>
          <cell r="G99">
            <v>14957</v>
          </cell>
        </row>
        <row r="100">
          <cell r="A100" t="str">
            <v>Gorgonzola Telino</v>
          </cell>
          <cell r="G100">
            <v>15032</v>
          </cell>
        </row>
        <row r="101">
          <cell r="A101" t="str">
            <v>Gorgonzola Telino</v>
          </cell>
          <cell r="G101">
            <v>15340</v>
          </cell>
        </row>
        <row r="102">
          <cell r="A102" t="str">
            <v>Gorgonzola Telino</v>
          </cell>
          <cell r="G102">
            <v>15475</v>
          </cell>
        </row>
        <row r="103">
          <cell r="A103" t="str">
            <v>Gorgonzola Telino</v>
          </cell>
          <cell r="G103">
            <v>16412</v>
          </cell>
        </row>
        <row r="104">
          <cell r="A104" t="str">
            <v>Gorgonzola Telino</v>
          </cell>
          <cell r="G104">
            <v>16499</v>
          </cell>
        </row>
        <row r="105">
          <cell r="A105" t="str">
            <v>Gorgonzola Telino</v>
          </cell>
          <cell r="G105">
            <v>16690</v>
          </cell>
        </row>
        <row r="106">
          <cell r="A106" t="str">
            <v>Gorgonzola Telino</v>
          </cell>
          <cell r="G106">
            <v>17334</v>
          </cell>
        </row>
        <row r="107">
          <cell r="A107" t="str">
            <v>Grandma's Boysenberry Spread</v>
          </cell>
          <cell r="G107">
            <v>11350</v>
          </cell>
        </row>
        <row r="108">
          <cell r="A108" t="str">
            <v>Grandma's Boysenberry Spread</v>
          </cell>
          <cell r="G108">
            <v>14449</v>
          </cell>
        </row>
        <row r="109">
          <cell r="A109" t="str">
            <v>Ipoh Coffee</v>
          </cell>
          <cell r="G109">
            <v>11534</v>
          </cell>
        </row>
        <row r="110">
          <cell r="A110" t="str">
            <v>Ipoh Coffee</v>
          </cell>
          <cell r="G110">
            <v>11714</v>
          </cell>
        </row>
        <row r="111">
          <cell r="A111" t="str">
            <v>Ipoh Coffee</v>
          </cell>
          <cell r="G111">
            <v>12599</v>
          </cell>
        </row>
        <row r="112">
          <cell r="A112" t="str">
            <v>Ipoh Coffee</v>
          </cell>
          <cell r="G112">
            <v>13785</v>
          </cell>
        </row>
        <row r="113">
          <cell r="A113" t="str">
            <v>Ipoh Coffee</v>
          </cell>
          <cell r="G113">
            <v>13947</v>
          </cell>
        </row>
        <row r="114">
          <cell r="A114" t="str">
            <v>Ipoh Coffee</v>
          </cell>
          <cell r="G114">
            <v>14025</v>
          </cell>
        </row>
        <row r="115">
          <cell r="A115" t="str">
            <v>Ipoh Coffee</v>
          </cell>
          <cell r="G115">
            <v>14160</v>
          </cell>
        </row>
        <row r="116">
          <cell r="A116" t="str">
            <v>Ipoh Coffee</v>
          </cell>
          <cell r="G116">
            <v>14182</v>
          </cell>
        </row>
        <row r="117">
          <cell r="A117" t="str">
            <v>Ipoh Coffee</v>
          </cell>
          <cell r="G117">
            <v>15622</v>
          </cell>
        </row>
        <row r="118">
          <cell r="A118" t="str">
            <v>Ipoh Coffee</v>
          </cell>
          <cell r="G118">
            <v>16554</v>
          </cell>
        </row>
        <row r="119">
          <cell r="A119" t="str">
            <v>Ipoh Coffee</v>
          </cell>
          <cell r="G119">
            <v>18634</v>
          </cell>
        </row>
        <row r="120">
          <cell r="A120" t="str">
            <v>Jack's New England Clam Chowder</v>
          </cell>
          <cell r="G120">
            <v>10825</v>
          </cell>
        </row>
        <row r="121">
          <cell r="A121" t="str">
            <v>Jack's New England Clam Chowder</v>
          </cell>
          <cell r="G121">
            <v>12153</v>
          </cell>
        </row>
        <row r="122">
          <cell r="A122" t="str">
            <v>Jack's New England Clam Chowder</v>
          </cell>
          <cell r="G122">
            <v>12996</v>
          </cell>
        </row>
        <row r="123">
          <cell r="A123" t="str">
            <v>Jack's New England Clam Chowder</v>
          </cell>
          <cell r="G123">
            <v>13278</v>
          </cell>
        </row>
        <row r="124">
          <cell r="A124" t="str">
            <v>Jack's New England Clam Chowder</v>
          </cell>
          <cell r="G124">
            <v>13367</v>
          </cell>
        </row>
        <row r="125">
          <cell r="A125" t="str">
            <v>Jack's New England Clam Chowder</v>
          </cell>
          <cell r="G125">
            <v>13379</v>
          </cell>
        </row>
        <row r="126">
          <cell r="A126" t="str">
            <v>Jack's New England Clam Chowder</v>
          </cell>
          <cell r="G126">
            <v>13699</v>
          </cell>
        </row>
        <row r="127">
          <cell r="A127" t="str">
            <v>Jack's New England Clam Chowder</v>
          </cell>
          <cell r="G127">
            <v>14023</v>
          </cell>
        </row>
        <row r="128">
          <cell r="A128" t="str">
            <v>Jack's New England Clam Chowder</v>
          </cell>
          <cell r="G128">
            <v>14111</v>
          </cell>
        </row>
        <row r="129">
          <cell r="A129" t="str">
            <v>Jack's New England Clam Chowder</v>
          </cell>
          <cell r="G129">
            <v>14121</v>
          </cell>
        </row>
        <row r="130">
          <cell r="A130" t="str">
            <v>Jack's New England Clam Chowder</v>
          </cell>
          <cell r="G130">
            <v>14166</v>
          </cell>
        </row>
        <row r="131">
          <cell r="A131" t="str">
            <v>Jack's New England Clam Chowder</v>
          </cell>
          <cell r="G131">
            <v>14170</v>
          </cell>
        </row>
        <row r="132">
          <cell r="A132" t="str">
            <v>Jack's New England Clam Chowder</v>
          </cell>
          <cell r="G132">
            <v>14926</v>
          </cell>
        </row>
        <row r="133">
          <cell r="A133" t="str">
            <v>Jack's New England Clam Chowder</v>
          </cell>
          <cell r="G133">
            <v>15635</v>
          </cell>
        </row>
        <row r="134">
          <cell r="A134" t="str">
            <v>Jack's New England Clam Chowder</v>
          </cell>
          <cell r="G134">
            <v>15767</v>
          </cell>
        </row>
        <row r="135">
          <cell r="A135" t="str">
            <v>Jack's New England Clam Chowder</v>
          </cell>
          <cell r="G135">
            <v>15816</v>
          </cell>
        </row>
        <row r="136">
          <cell r="A136" t="str">
            <v>Jack's New England Clam Chowder</v>
          </cell>
          <cell r="G136">
            <v>16352</v>
          </cell>
        </row>
        <row r="137">
          <cell r="A137" t="str">
            <v>Jack's New England Clam Chowder</v>
          </cell>
          <cell r="G137">
            <v>16901</v>
          </cell>
        </row>
        <row r="138">
          <cell r="A138" t="str">
            <v>Laughing Lumberjack Lager</v>
          </cell>
          <cell r="G138">
            <v>13448</v>
          </cell>
        </row>
        <row r="139">
          <cell r="A139" t="str">
            <v>Laughing Lumberjack Lager</v>
          </cell>
          <cell r="G139">
            <v>14203</v>
          </cell>
        </row>
        <row r="140">
          <cell r="A140" t="str">
            <v>Laughing Lumberjack Lager</v>
          </cell>
          <cell r="G140">
            <v>14492</v>
          </cell>
        </row>
        <row r="141">
          <cell r="A141" t="str">
            <v>Laughing Lumberjack Lager</v>
          </cell>
          <cell r="G141">
            <v>16250</v>
          </cell>
        </row>
        <row r="142">
          <cell r="A142" t="str">
            <v>Longlife Tofu</v>
          </cell>
          <cell r="G142">
            <v>12024</v>
          </cell>
        </row>
        <row r="143">
          <cell r="A143" t="str">
            <v>Longlife Tofu</v>
          </cell>
          <cell r="G143">
            <v>13111</v>
          </cell>
        </row>
        <row r="144">
          <cell r="A144" t="str">
            <v>Longlife Tofu</v>
          </cell>
          <cell r="G144">
            <v>14127</v>
          </cell>
        </row>
        <row r="145">
          <cell r="A145" t="str">
            <v>Longlife Tofu</v>
          </cell>
          <cell r="G145">
            <v>15726</v>
          </cell>
        </row>
        <row r="146">
          <cell r="A146" t="str">
            <v>Longlife Tofu</v>
          </cell>
          <cell r="G146">
            <v>16051</v>
          </cell>
        </row>
        <row r="147">
          <cell r="A147" t="str">
            <v>Longlife Tofu</v>
          </cell>
          <cell r="G147">
            <v>16204</v>
          </cell>
        </row>
        <row r="148">
          <cell r="A148" t="str">
            <v>Louisiana Fiery Hot Pepper Sauce</v>
          </cell>
          <cell r="G148">
            <v>11350</v>
          </cell>
        </row>
        <row r="149">
          <cell r="A149" t="str">
            <v>Louisiana Fiery Hot Pepper Sauce</v>
          </cell>
          <cell r="G149">
            <v>11713</v>
          </cell>
        </row>
        <row r="150">
          <cell r="A150" t="str">
            <v>Louisiana Fiery Hot Pepper Sauce</v>
          </cell>
          <cell r="G150">
            <v>12467</v>
          </cell>
        </row>
        <row r="151">
          <cell r="A151" t="str">
            <v>Louisiana Fiery Hot Pepper Sauce</v>
          </cell>
          <cell r="G151">
            <v>12647</v>
          </cell>
        </row>
        <row r="152">
          <cell r="A152" t="str">
            <v>Louisiana Fiery Hot Pepper Sauce</v>
          </cell>
          <cell r="G152">
            <v>13129</v>
          </cell>
        </row>
        <row r="153">
          <cell r="A153" t="str">
            <v>Louisiana Fiery Hot Pepper Sauce</v>
          </cell>
          <cell r="G153">
            <v>13198</v>
          </cell>
        </row>
        <row r="154">
          <cell r="A154" t="str">
            <v>Louisiana Fiery Hot Pepper Sauce</v>
          </cell>
          <cell r="G154">
            <v>13216</v>
          </cell>
        </row>
        <row r="155">
          <cell r="A155" t="str">
            <v>Louisiana Fiery Hot Pepper Sauce</v>
          </cell>
          <cell r="G155">
            <v>13376</v>
          </cell>
        </row>
        <row r="156">
          <cell r="A156" t="str">
            <v>Louisiana Fiery Hot Pepper Sauce</v>
          </cell>
          <cell r="G156">
            <v>13536</v>
          </cell>
        </row>
        <row r="157">
          <cell r="A157" t="str">
            <v>Louisiana Fiery Hot Pepper Sauce</v>
          </cell>
          <cell r="G157">
            <v>14077</v>
          </cell>
        </row>
        <row r="158">
          <cell r="A158" t="str">
            <v>Louisiana Fiery Hot Pepper Sauce</v>
          </cell>
          <cell r="G158">
            <v>14393</v>
          </cell>
        </row>
        <row r="159">
          <cell r="A159" t="str">
            <v>Louisiana Fiery Hot Pepper Sauce</v>
          </cell>
          <cell r="G159">
            <v>14653</v>
          </cell>
        </row>
        <row r="160">
          <cell r="A160" t="str">
            <v>Louisiana Fiery Hot Pepper Sauce</v>
          </cell>
          <cell r="G160">
            <v>15094</v>
          </cell>
        </row>
        <row r="161">
          <cell r="A161" t="str">
            <v>Louisiana Fiery Hot Pepper Sauce</v>
          </cell>
          <cell r="G161">
            <v>16815</v>
          </cell>
        </row>
        <row r="162">
          <cell r="A162" t="str">
            <v>Louisiana Fiery Hot Pepper Sauce</v>
          </cell>
          <cell r="G162">
            <v>16859</v>
          </cell>
        </row>
        <row r="163">
          <cell r="A163" t="str">
            <v>Louisiana Hot Spiced Okra</v>
          </cell>
          <cell r="G163">
            <v>12795</v>
          </cell>
        </row>
        <row r="164">
          <cell r="A164" t="str">
            <v>Louisiana Hot Spiced Okra</v>
          </cell>
          <cell r="G164">
            <v>13982</v>
          </cell>
        </row>
        <row r="165">
          <cell r="A165" t="str">
            <v>Louisiana Hot Spiced Okra</v>
          </cell>
          <cell r="G165">
            <v>14258</v>
          </cell>
        </row>
        <row r="166">
          <cell r="A166" t="str">
            <v>Louisiana Hot Spiced Okra</v>
          </cell>
          <cell r="G166">
            <v>14472</v>
          </cell>
        </row>
        <row r="167">
          <cell r="A167" t="str">
            <v>Louisiana Hot Spiced Okra</v>
          </cell>
          <cell r="G167">
            <v>14764</v>
          </cell>
        </row>
        <row r="168">
          <cell r="A168" t="str">
            <v>Louisiana Hot Spiced Okra</v>
          </cell>
          <cell r="G168">
            <v>15471</v>
          </cell>
        </row>
        <row r="169">
          <cell r="A169" t="str">
            <v>Mozzarella di Giovanni</v>
          </cell>
          <cell r="G169">
            <v>11832</v>
          </cell>
        </row>
        <row r="170">
          <cell r="A170" t="str">
            <v>Mozzarella di Giovanni</v>
          </cell>
          <cell r="G170">
            <v>12530</v>
          </cell>
        </row>
        <row r="171">
          <cell r="A171" t="str">
            <v>Mozzarella di Giovanni</v>
          </cell>
          <cell r="G171">
            <v>13061</v>
          </cell>
        </row>
        <row r="172">
          <cell r="A172" t="str">
            <v>Mozzarella di Giovanni</v>
          </cell>
          <cell r="G172">
            <v>13515</v>
          </cell>
        </row>
        <row r="173">
          <cell r="A173" t="str">
            <v>Mozzarella di Giovanni</v>
          </cell>
          <cell r="G173">
            <v>13974</v>
          </cell>
        </row>
        <row r="174">
          <cell r="A174" t="str">
            <v>Mozzarella di Giovanni</v>
          </cell>
          <cell r="G174">
            <v>14475</v>
          </cell>
        </row>
        <row r="175">
          <cell r="A175" t="str">
            <v>Mozzarella di Giovanni</v>
          </cell>
          <cell r="G175">
            <v>14498</v>
          </cell>
        </row>
        <row r="176">
          <cell r="A176" t="str">
            <v>Mozzarella di Giovanni</v>
          </cell>
          <cell r="G176">
            <v>14616</v>
          </cell>
        </row>
        <row r="177">
          <cell r="A177" t="str">
            <v>Mozzarella di Giovanni</v>
          </cell>
          <cell r="G177">
            <v>14871</v>
          </cell>
        </row>
        <row r="178">
          <cell r="A178" t="str">
            <v>Mozzarella di Giovanni</v>
          </cell>
          <cell r="G178">
            <v>14926</v>
          </cell>
        </row>
        <row r="179">
          <cell r="A179" t="str">
            <v>Mozzarella di Giovanni</v>
          </cell>
          <cell r="G179">
            <v>15349</v>
          </cell>
        </row>
        <row r="180">
          <cell r="A180" t="str">
            <v>Mozzarella di Giovanni</v>
          </cell>
          <cell r="G180">
            <v>16021</v>
          </cell>
        </row>
        <row r="181">
          <cell r="A181" t="str">
            <v>Mozzarella di Giovanni</v>
          </cell>
          <cell r="G181">
            <v>16147</v>
          </cell>
        </row>
        <row r="182">
          <cell r="A182" t="str">
            <v>Mozzarella di Giovanni</v>
          </cell>
          <cell r="G182">
            <v>16192</v>
          </cell>
        </row>
        <row r="183">
          <cell r="A183" t="str">
            <v>Mozzarella di Giovanni</v>
          </cell>
          <cell r="G183">
            <v>16826</v>
          </cell>
        </row>
        <row r="184">
          <cell r="A184" t="str">
            <v>Mozzarella di Giovanni</v>
          </cell>
          <cell r="G184">
            <v>17106</v>
          </cell>
        </row>
        <row r="185">
          <cell r="A185" t="str">
            <v>Northwoods Cranberry Sauce</v>
          </cell>
          <cell r="G185">
            <v>13431</v>
          </cell>
        </row>
        <row r="186">
          <cell r="A186" t="str">
            <v>Northwoods Cranberry Sauce</v>
          </cell>
          <cell r="G186">
            <v>14928</v>
          </cell>
        </row>
        <row r="187">
          <cell r="A187" t="str">
            <v>Northwoods Cranberry Sauce</v>
          </cell>
          <cell r="G187">
            <v>15200</v>
          </cell>
        </row>
        <row r="188">
          <cell r="A188" t="str">
            <v>Northwoods Cranberry Sauce</v>
          </cell>
          <cell r="G188">
            <v>15340</v>
          </cell>
        </row>
        <row r="189">
          <cell r="A189" t="str">
            <v>Northwoods Cranberry Sauce</v>
          </cell>
          <cell r="G189">
            <v>15811</v>
          </cell>
        </row>
        <row r="190">
          <cell r="A190" t="str">
            <v>Ravioli Angelo</v>
          </cell>
          <cell r="G190">
            <v>11858</v>
          </cell>
        </row>
        <row r="191">
          <cell r="A191" t="str">
            <v>Ravioli Angelo</v>
          </cell>
          <cell r="G191">
            <v>11939</v>
          </cell>
        </row>
        <row r="192">
          <cell r="A192" t="str">
            <v>Ravioli Angelo</v>
          </cell>
          <cell r="G192">
            <v>12094</v>
          </cell>
        </row>
        <row r="193">
          <cell r="A193" t="str">
            <v>Ravioli Angelo</v>
          </cell>
          <cell r="G193">
            <v>12356</v>
          </cell>
        </row>
        <row r="194">
          <cell r="A194" t="str">
            <v>Ravioli Angelo</v>
          </cell>
          <cell r="G194">
            <v>12424</v>
          </cell>
        </row>
        <row r="195">
          <cell r="A195" t="str">
            <v>Ravioli Angelo</v>
          </cell>
          <cell r="G195">
            <v>12465</v>
          </cell>
        </row>
        <row r="196">
          <cell r="A196" t="str">
            <v>Ravioli Angelo</v>
          </cell>
          <cell r="G196">
            <v>13906</v>
          </cell>
        </row>
        <row r="197">
          <cell r="A197" t="str">
            <v>Ravioli Angelo</v>
          </cell>
          <cell r="G197">
            <v>15932</v>
          </cell>
        </row>
        <row r="198">
          <cell r="A198" t="str">
            <v>Sasquatch Ale</v>
          </cell>
          <cell r="G198">
            <v>13125</v>
          </cell>
        </row>
        <row r="199">
          <cell r="A199" t="str">
            <v>Sasquatch Ale</v>
          </cell>
          <cell r="G199">
            <v>14312</v>
          </cell>
        </row>
        <row r="200">
          <cell r="A200" t="str">
            <v>Sasquatch Ale</v>
          </cell>
          <cell r="G200">
            <v>14820</v>
          </cell>
        </row>
        <row r="201">
          <cell r="A201" t="str">
            <v>Sasquatch Ale</v>
          </cell>
          <cell r="G201">
            <v>14837</v>
          </cell>
        </row>
        <row r="202">
          <cell r="A202" t="str">
            <v>Sasquatch Ale</v>
          </cell>
          <cell r="G202">
            <v>15505</v>
          </cell>
        </row>
        <row r="203">
          <cell r="A203" t="str">
            <v>Sasquatch Ale</v>
          </cell>
          <cell r="G203">
            <v>15826</v>
          </cell>
        </row>
        <row r="204">
          <cell r="A204" t="str">
            <v>Sir Rodney's Marmalade</v>
          </cell>
          <cell r="G204">
            <v>13532</v>
          </cell>
        </row>
        <row r="205">
          <cell r="A205" t="str">
            <v>Sir Rodney's Marmalade</v>
          </cell>
          <cell r="G205">
            <v>14652</v>
          </cell>
        </row>
        <row r="206">
          <cell r="A206" t="str">
            <v>Sir Rodney's Marmalade</v>
          </cell>
          <cell r="G206">
            <v>15424</v>
          </cell>
        </row>
        <row r="207">
          <cell r="A207" t="str">
            <v>Sir Rodney's Marmalade</v>
          </cell>
          <cell r="G207">
            <v>16977</v>
          </cell>
        </row>
        <row r="208">
          <cell r="A208" t="str">
            <v>Sir Rodney's Scones</v>
          </cell>
          <cell r="G208">
            <v>9907</v>
          </cell>
        </row>
        <row r="209">
          <cell r="A209" t="str">
            <v>Sir Rodney's Scones</v>
          </cell>
          <cell r="G209">
            <v>10235</v>
          </cell>
        </row>
        <row r="210">
          <cell r="A210" t="str">
            <v>Sir Rodney's Scones</v>
          </cell>
          <cell r="G210">
            <v>12050</v>
          </cell>
        </row>
        <row r="211">
          <cell r="A211" t="str">
            <v>Sir Rodney's Scones</v>
          </cell>
          <cell r="G211">
            <v>12241</v>
          </cell>
        </row>
        <row r="212">
          <cell r="A212" t="str">
            <v>Sir Rodney's Scones</v>
          </cell>
          <cell r="G212">
            <v>12268</v>
          </cell>
        </row>
        <row r="213">
          <cell r="A213" t="str">
            <v>Sir Rodney's Scones</v>
          </cell>
          <cell r="G213">
            <v>12659</v>
          </cell>
        </row>
        <row r="214">
          <cell r="A214" t="str">
            <v>Sir Rodney's Scones</v>
          </cell>
          <cell r="G214">
            <v>12678</v>
          </cell>
        </row>
        <row r="215">
          <cell r="A215" t="str">
            <v>Sir Rodney's Scones</v>
          </cell>
          <cell r="G215">
            <v>13129</v>
          </cell>
        </row>
        <row r="216">
          <cell r="A216" t="str">
            <v>Sir Rodney's Scones</v>
          </cell>
          <cell r="G216">
            <v>13300</v>
          </cell>
        </row>
        <row r="217">
          <cell r="A217" t="str">
            <v>Sir Rodney's Scones</v>
          </cell>
          <cell r="G217">
            <v>13574</v>
          </cell>
        </row>
        <row r="218">
          <cell r="A218" t="str">
            <v>Sir Rodney's Scones</v>
          </cell>
          <cell r="G218">
            <v>13665</v>
          </cell>
        </row>
        <row r="219">
          <cell r="A219" t="str">
            <v>Sir Rodney's Scones</v>
          </cell>
          <cell r="G219">
            <v>13920</v>
          </cell>
        </row>
        <row r="220">
          <cell r="A220" t="str">
            <v>Sir Rodney's Scones</v>
          </cell>
          <cell r="G220">
            <v>13991</v>
          </cell>
        </row>
        <row r="221">
          <cell r="A221" t="str">
            <v>Sir Rodney's Scones</v>
          </cell>
          <cell r="G221">
            <v>14041</v>
          </cell>
        </row>
        <row r="222">
          <cell r="A222" t="str">
            <v>Sir Rodney's Scones</v>
          </cell>
          <cell r="G222">
            <v>15165</v>
          </cell>
        </row>
        <row r="223">
          <cell r="A223" t="str">
            <v>Sir Rodney's Scones</v>
          </cell>
          <cell r="G223">
            <v>15756</v>
          </cell>
        </row>
        <row r="224">
          <cell r="A224" t="str">
            <v>Sir Rodney's Scones</v>
          </cell>
          <cell r="G224">
            <v>16175</v>
          </cell>
        </row>
        <row r="225">
          <cell r="A225" t="str">
            <v>Sir Rodney's Scones</v>
          </cell>
          <cell r="G225">
            <v>16811</v>
          </cell>
        </row>
        <row r="226">
          <cell r="A226" t="str">
            <v>Sir Rodney's Scones</v>
          </cell>
          <cell r="G226">
            <v>16847</v>
          </cell>
        </row>
        <row r="227">
          <cell r="A227" t="str">
            <v>Sir Rodney's Scones</v>
          </cell>
          <cell r="G227">
            <v>16992</v>
          </cell>
        </row>
        <row r="228">
          <cell r="A228" t="str">
            <v>Sir Rodney's Scones</v>
          </cell>
          <cell r="G228">
            <v>17031</v>
          </cell>
        </row>
        <row r="229">
          <cell r="A229" t="str">
            <v>Steeleye Stout</v>
          </cell>
          <cell r="G229">
            <v>10561</v>
          </cell>
        </row>
        <row r="230">
          <cell r="A230" t="str">
            <v>Steeleye Stout</v>
          </cell>
          <cell r="G230">
            <v>11133</v>
          </cell>
        </row>
        <row r="231">
          <cell r="A231" t="str">
            <v>Steeleye Stout</v>
          </cell>
          <cell r="G231">
            <v>11784</v>
          </cell>
        </row>
        <row r="232">
          <cell r="A232" t="str">
            <v>Steeleye Stout</v>
          </cell>
          <cell r="G232">
            <v>12263</v>
          </cell>
        </row>
        <row r="233">
          <cell r="A233" t="str">
            <v>Steeleye Stout</v>
          </cell>
          <cell r="G233">
            <v>12557</v>
          </cell>
        </row>
        <row r="234">
          <cell r="A234" t="str">
            <v>Steeleye Stout</v>
          </cell>
          <cell r="G234">
            <v>12812</v>
          </cell>
        </row>
        <row r="235">
          <cell r="A235" t="str">
            <v>Steeleye Stout</v>
          </cell>
          <cell r="G235">
            <v>13132</v>
          </cell>
        </row>
        <row r="236">
          <cell r="A236" t="str">
            <v>Steeleye Stout</v>
          </cell>
          <cell r="G236">
            <v>13396</v>
          </cell>
        </row>
        <row r="237">
          <cell r="A237" t="str">
            <v>Steeleye Stout</v>
          </cell>
          <cell r="G237">
            <v>13568</v>
          </cell>
        </row>
        <row r="238">
          <cell r="A238" t="str">
            <v>Steeleye Stout</v>
          </cell>
          <cell r="G238">
            <v>13933</v>
          </cell>
        </row>
        <row r="239">
          <cell r="A239" t="str">
            <v>Steeleye Stout</v>
          </cell>
          <cell r="G239">
            <v>14226</v>
          </cell>
        </row>
        <row r="240">
          <cell r="A240" t="str">
            <v>Steeleye Stout</v>
          </cell>
          <cell r="G240">
            <v>15101</v>
          </cell>
        </row>
        <row r="241">
          <cell r="A241" t="str">
            <v>Steeleye Stout</v>
          </cell>
          <cell r="G241">
            <v>15563</v>
          </cell>
        </row>
        <row r="242">
          <cell r="A242" t="str">
            <v>Steeleye Stout</v>
          </cell>
          <cell r="G242">
            <v>16118</v>
          </cell>
        </row>
        <row r="243">
          <cell r="A243" t="str">
            <v>Steeleye Stout</v>
          </cell>
          <cell r="G243">
            <v>17268</v>
          </cell>
        </row>
        <row r="244">
          <cell r="A244" t="str">
            <v>Teatime Chocolate Biscuits</v>
          </cell>
          <cell r="G244">
            <v>10755</v>
          </cell>
        </row>
        <row r="245">
          <cell r="A245" t="str">
            <v>Teatime Chocolate Biscuits</v>
          </cell>
          <cell r="G245">
            <v>10784</v>
          </cell>
        </row>
        <row r="246">
          <cell r="A246" t="str">
            <v>Teatime Chocolate Biscuits</v>
          </cell>
          <cell r="G246">
            <v>12117</v>
          </cell>
        </row>
        <row r="247">
          <cell r="A247" t="str">
            <v>Teatime Chocolate Biscuits</v>
          </cell>
          <cell r="G247">
            <v>12654</v>
          </cell>
        </row>
        <row r="248">
          <cell r="A248" t="str">
            <v>Teatime Chocolate Biscuits</v>
          </cell>
          <cell r="G248">
            <v>13561</v>
          </cell>
        </row>
        <row r="249">
          <cell r="A249" t="str">
            <v>Teatime Chocolate Biscuits</v>
          </cell>
          <cell r="G249">
            <v>13649</v>
          </cell>
        </row>
        <row r="250">
          <cell r="A250" t="str">
            <v>Teatime Chocolate Biscuits</v>
          </cell>
          <cell r="G250">
            <v>13825</v>
          </cell>
        </row>
        <row r="251">
          <cell r="A251" t="str">
            <v>Teatime Chocolate Biscuits</v>
          </cell>
          <cell r="G251">
            <v>14149</v>
          </cell>
        </row>
        <row r="252">
          <cell r="A252" t="str">
            <v>Teatime Chocolate Biscuits</v>
          </cell>
          <cell r="G252">
            <v>14214</v>
          </cell>
        </row>
        <row r="253">
          <cell r="A253" t="str">
            <v>Teatime Chocolate Biscuits</v>
          </cell>
          <cell r="G253">
            <v>14349</v>
          </cell>
        </row>
        <row r="254">
          <cell r="A254" t="str">
            <v>Teatime Chocolate Biscuits</v>
          </cell>
          <cell r="G254">
            <v>14395</v>
          </cell>
        </row>
        <row r="255">
          <cell r="A255" t="str">
            <v>Teatime Chocolate Biscuits</v>
          </cell>
          <cell r="G255">
            <v>14543</v>
          </cell>
        </row>
        <row r="256">
          <cell r="A256" t="str">
            <v>Teatime Chocolate Biscuits</v>
          </cell>
          <cell r="G256">
            <v>14658</v>
          </cell>
        </row>
        <row r="257">
          <cell r="A257" t="str">
            <v>Teatime Chocolate Biscuits</v>
          </cell>
          <cell r="G257">
            <v>14810</v>
          </cell>
        </row>
        <row r="258">
          <cell r="A258" t="str">
            <v>Teatime Chocolate Biscuits</v>
          </cell>
          <cell r="G258">
            <v>15536</v>
          </cell>
        </row>
        <row r="259">
          <cell r="A259" t="str">
            <v>Teatime Chocolate Biscuits</v>
          </cell>
          <cell r="G259">
            <v>17211</v>
          </cell>
        </row>
        <row r="260">
          <cell r="A260" t="str">
            <v>Teatime Chocolate Biscuits</v>
          </cell>
          <cell r="G260">
            <v>17584</v>
          </cell>
        </row>
        <row r="261">
          <cell r="A261" t="str">
            <v>Teatime Chocolate Biscuits</v>
          </cell>
          <cell r="G261">
            <v>17924</v>
          </cell>
        </row>
        <row r="262">
          <cell r="A262" t="str">
            <v>Uncle Bob's Organic Dried Pears</v>
          </cell>
          <cell r="G262">
            <v>11124</v>
          </cell>
        </row>
        <row r="263">
          <cell r="A263" t="str">
            <v>Uncle Bob's Organic Dried Pears</v>
          </cell>
          <cell r="G263">
            <v>12487</v>
          </cell>
        </row>
        <row r="264">
          <cell r="A264" t="str">
            <v>Uncle Bob's Organic Dried Pears</v>
          </cell>
          <cell r="G264">
            <v>12908</v>
          </cell>
        </row>
        <row r="265">
          <cell r="A265" t="str">
            <v>Uncle Bob's Organic Dried Pears</v>
          </cell>
          <cell r="G265">
            <v>14233</v>
          </cell>
        </row>
        <row r="266">
          <cell r="A266" t="str">
            <v>Uncle Bob's Organic Dried Pears</v>
          </cell>
          <cell r="G266">
            <v>14246</v>
          </cell>
        </row>
        <row r="267">
          <cell r="A267" t="str">
            <v>Uncle Bob's Organic Dried Pears</v>
          </cell>
          <cell r="G267">
            <v>14440</v>
          </cell>
        </row>
        <row r="268">
          <cell r="A268" t="str">
            <v>Uncle Bob's Organic Dried Pears</v>
          </cell>
          <cell r="G268">
            <v>14584</v>
          </cell>
        </row>
        <row r="269">
          <cell r="A269" t="str">
            <v>Uncle Bob's Organic Dried Pears</v>
          </cell>
          <cell r="G269">
            <v>15306</v>
          </cell>
        </row>
        <row r="270">
          <cell r="A270" t="str">
            <v>Uncle Bob's Organic Dried Pears</v>
          </cell>
          <cell r="G270">
            <v>15949</v>
          </cell>
        </row>
        <row r="271">
          <cell r="A271" t="str">
            <v>Veggie-spread</v>
          </cell>
          <cell r="G271">
            <v>13329</v>
          </cell>
        </row>
        <row r="272">
          <cell r="A272" t="str">
            <v>Veggie-spread</v>
          </cell>
          <cell r="G272">
            <v>13554</v>
          </cell>
        </row>
        <row r="273">
          <cell r="A273" t="str">
            <v>Veggie-spread</v>
          </cell>
          <cell r="G273">
            <v>13961</v>
          </cell>
        </row>
        <row r="274">
          <cell r="A274" t="str">
            <v>Veggie-spread</v>
          </cell>
          <cell r="G274">
            <v>14028</v>
          </cell>
        </row>
        <row r="275">
          <cell r="A275" t="str">
            <v>Veggie-spread</v>
          </cell>
          <cell r="G275">
            <v>14137</v>
          </cell>
        </row>
        <row r="276">
          <cell r="A276" t="str">
            <v>Veggie-spread</v>
          </cell>
          <cell r="G276">
            <v>14978</v>
          </cell>
        </row>
        <row r="277">
          <cell r="A277" t="str">
            <v>Veggie-spread</v>
          </cell>
          <cell r="G277">
            <v>15844</v>
          </cell>
        </row>
      </sheetData>
      <sheetData sheetId="19"/>
      <sheetData sheetId="20">
        <row r="1">
          <cell r="B1">
            <v>20</v>
          </cell>
          <cell r="C1">
            <v>20</v>
          </cell>
          <cell r="D1">
            <v>20</v>
          </cell>
          <cell r="G1">
            <v>10</v>
          </cell>
          <cell r="H1">
            <v>10</v>
          </cell>
          <cell r="I1">
            <v>10</v>
          </cell>
          <cell r="K1">
            <v>5</v>
          </cell>
          <cell r="L1">
            <v>5</v>
          </cell>
          <cell r="M1">
            <v>5</v>
          </cell>
        </row>
        <row r="2">
          <cell r="B2">
            <v>20</v>
          </cell>
          <cell r="C2">
            <v>20</v>
          </cell>
          <cell r="D2">
            <v>20</v>
          </cell>
          <cell r="G2">
            <v>10</v>
          </cell>
          <cell r="H2">
            <v>10</v>
          </cell>
          <cell r="I2">
            <v>10</v>
          </cell>
          <cell r="K2">
            <v>5</v>
          </cell>
          <cell r="L2">
            <v>5</v>
          </cell>
          <cell r="M2">
            <v>5</v>
          </cell>
        </row>
        <row r="3">
          <cell r="B3">
            <v>20</v>
          </cell>
          <cell r="C3">
            <v>20</v>
          </cell>
          <cell r="D3">
            <v>20</v>
          </cell>
          <cell r="G3">
            <v>10</v>
          </cell>
          <cell r="H3">
            <v>10</v>
          </cell>
          <cell r="I3">
            <v>10</v>
          </cell>
          <cell r="K3">
            <v>5</v>
          </cell>
          <cell r="L3">
            <v>5</v>
          </cell>
          <cell r="M3">
            <v>5</v>
          </cell>
        </row>
        <row r="4">
          <cell r="B4">
            <v>20</v>
          </cell>
          <cell r="C4">
            <v>20</v>
          </cell>
          <cell r="D4">
            <v>20</v>
          </cell>
          <cell r="G4">
            <v>10</v>
          </cell>
          <cell r="H4">
            <v>10</v>
          </cell>
          <cell r="I4">
            <v>10</v>
          </cell>
          <cell r="K4">
            <v>5</v>
          </cell>
          <cell r="L4">
            <v>5</v>
          </cell>
          <cell r="M4">
            <v>5</v>
          </cell>
        </row>
      </sheetData>
      <sheetData sheetId="21"/>
      <sheetData sheetId="2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583.535432986107" createdVersion="7" refreshedVersion="7" minRefreshableVersion="3" recordCount="1952" xr:uid="{F8D3D136-0E33-4F86-8608-C5EC8BF57ADD}">
  <cacheSource type="worksheet">
    <worksheetSource ref="A1:O1953" sheet="PivotData"/>
  </cacheSource>
  <cacheFields count="15">
    <cacheField name="Customer Name" numFmtId="0">
      <sharedItems/>
    </cacheField>
    <cacheField name="Ship Mode" numFmtId="0">
      <sharedItems/>
    </cacheField>
    <cacheField name="Customer Segment" numFmtId="0">
      <sharedItems/>
    </cacheField>
    <cacheField name="Product Category" numFmtId="0">
      <sharedItems/>
    </cacheField>
    <cacheField name="Product Sub-Category" numFmtId="0">
      <sharedItems/>
    </cacheField>
    <cacheField name="Product Container" numFmtId="0">
      <sharedItems/>
    </cacheField>
    <cacheField name="Product Base Margin" numFmtId="0">
      <sharedItems containsString="0" containsBlank="1" containsNumber="1" minValue="0.35" maxValue="0.85"/>
    </cacheField>
    <cacheField name="Country" numFmtId="0">
      <sharedItems/>
    </cacheField>
    <cacheField name="Region" numFmtId="0">
      <sharedItems/>
    </cacheField>
    <cacheField name="State or Province" numFmtId="0">
      <sharedItems/>
    </cacheField>
    <cacheField name="City" numFmtId="0">
      <sharedItems/>
    </cacheField>
    <cacheField name="Postal Code" numFmtId="0">
      <sharedItems containsSemiMixedTypes="0" containsString="0" containsNumber="1" containsInteger="1" minValue="1001" maxValue="99362"/>
    </cacheField>
    <cacheField name="Order Date" numFmtId="14">
      <sharedItems containsSemiMixedTypes="0" containsNonDate="0" containsDate="1" containsString="0" minDate="2015-01-01T00:00:00" maxDate="2015-07-01T00:00:00"/>
    </cacheField>
    <cacheField name="Ship Date" numFmtId="14">
      <sharedItems containsSemiMixedTypes="0" containsNonDate="0" containsDate="1" containsString="0" minDate="2015-01-02T00:00:00" maxDate="2015-07-09T00:00:00"/>
    </cacheField>
    <cacheField name="Sales" numFmtId="0">
      <sharedItems containsSemiMixedTypes="0" containsString="0" containsNumber="1" minValue="2.25" maxValue="45737.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s v="Bonnie Potter"/>
    <s v="Express Air"/>
    <s v="Corporate"/>
    <s v="Office Supplies"/>
    <s v="Pens &amp; Art Supplies"/>
    <s v="Wrap Bag"/>
    <n v="0.54"/>
    <s v="United States"/>
    <s v="West"/>
    <s v="Washington"/>
    <s v="Anacortes"/>
    <n v="98221"/>
    <d v="2015-01-07T00:00:00"/>
    <d v="2015-01-08T00:00:00"/>
    <n v="13.01"/>
  </r>
  <r>
    <s v="Ronnie Proctor"/>
    <s v="Delivery Truck"/>
    <s v="Home Office"/>
    <s v="Furniture"/>
    <s v="Chairs &amp; Chairmats"/>
    <s v="Jumbo Drum"/>
    <n v="0.6"/>
    <s v="United States"/>
    <s v="West"/>
    <s v="California"/>
    <s v="San Gabriel"/>
    <n v="91776"/>
    <d v="2015-06-13T00:00:00"/>
    <d v="2015-06-15T00:00:00"/>
    <n v="6362.85"/>
  </r>
  <r>
    <s v="Marcus Dunlap"/>
    <s v="Regular Air"/>
    <s v="Home Office"/>
    <s v="Furniture"/>
    <s v="Office Furnishings"/>
    <s v="Small Pack"/>
    <n v="0.45"/>
    <s v="United States"/>
    <s v="East"/>
    <s v="New Jersey"/>
    <s v="Roselle"/>
    <n v="7203"/>
    <d v="2015-02-15T00:00:00"/>
    <d v="2015-02-17T00:00:00"/>
    <n v="211.15"/>
  </r>
  <r>
    <s v="Gwendolyn F Tyson"/>
    <s v="Regular Air"/>
    <s v="Small Business"/>
    <s v="Furniture"/>
    <s v="Office Furnishings"/>
    <s v="Small Box"/>
    <n v="0.43"/>
    <s v="United States"/>
    <s v="Central"/>
    <s v="Minnesota"/>
    <s v="Prior Lake"/>
    <n v="55372"/>
    <d v="2015-05-12T00:00:00"/>
    <d v="2015-05-14T00:00:00"/>
    <n v="1164.45"/>
  </r>
  <r>
    <s v="Gwendolyn F Tyson"/>
    <s v="Regular Air"/>
    <s v="Small Business"/>
    <s v="Office Supplies"/>
    <s v="Pens &amp; Art Supplies"/>
    <s v="Wrap Bag"/>
    <n v="0.56000000000000005"/>
    <s v="United States"/>
    <s v="Central"/>
    <s v="Minnesota"/>
    <s v="Prior Lake"/>
    <n v="55372"/>
    <d v="2015-05-12T00:00:00"/>
    <d v="2015-05-13T00:00:00"/>
    <n v="22.23"/>
  </r>
  <r>
    <s v="Gwendolyn F Tyson"/>
    <s v="Regular Air"/>
    <s v="Small Business"/>
    <s v="Office Supplies"/>
    <s v="Pens &amp; Art Supplies"/>
    <s v="Wrap Bag"/>
    <n v="0.56000000000000005"/>
    <s v="United States"/>
    <s v="Central"/>
    <s v="Minnesota"/>
    <s v="Prior Lake"/>
    <n v="55372"/>
    <d v="2015-05-12T00:00:00"/>
    <d v="2015-05-13T00:00:00"/>
    <n v="13.99"/>
  </r>
  <r>
    <s v="Gwendolyn F Tyson"/>
    <s v="Regular Air"/>
    <s v="Small Business"/>
    <s v="Office Supplies"/>
    <s v="Rubber Bands"/>
    <s v="Wrap Bag"/>
    <n v="0.36"/>
    <s v="United States"/>
    <s v="Central"/>
    <s v="Minnesota"/>
    <s v="Prior Lake"/>
    <n v="55372"/>
    <d v="2015-05-12T00:00:00"/>
    <d v="2015-05-13T00:00:00"/>
    <n v="14.26"/>
  </r>
  <r>
    <s v="Timothy Reese"/>
    <s v="Regular Air"/>
    <s v="Small Business"/>
    <s v="Office Supplies"/>
    <s v="Envelopes"/>
    <s v="Small Box"/>
    <n v="0.38"/>
    <s v="United States"/>
    <s v="East"/>
    <s v="New York"/>
    <s v="Smithtown"/>
    <n v="11787"/>
    <d v="2015-04-08T00:00:00"/>
    <d v="2015-04-09T00:00:00"/>
    <n v="33.47"/>
  </r>
  <r>
    <s v="Timothy Reese"/>
    <s v="Regular Air"/>
    <s v="Small Business"/>
    <s v="Office Supplies"/>
    <s v="Envelopes"/>
    <s v="Small Box"/>
    <n v="0.4"/>
    <s v="United States"/>
    <s v="East"/>
    <s v="New York"/>
    <s v="Smithtown"/>
    <n v="11787"/>
    <d v="2015-05-28T00:00:00"/>
    <d v="2015-05-28T00:00:00"/>
    <n v="379.53"/>
  </r>
  <r>
    <s v="Sarah Ramsey"/>
    <s v="Regular Air"/>
    <s v="Small Business"/>
    <s v="Office Supplies"/>
    <s v="Rubber Bands"/>
    <s v="Wrap Bag"/>
    <n v="0.39"/>
    <s v="United States"/>
    <s v="East"/>
    <s v="New York"/>
    <s v="Syracuse"/>
    <n v="13210"/>
    <d v="2015-02-12T00:00:00"/>
    <d v="2015-02-15T00:00:00"/>
    <n v="18.8"/>
  </r>
  <r>
    <s v="Sarah Ramsey"/>
    <s v="Regular Air"/>
    <s v="Small Business"/>
    <s v="Technology"/>
    <s v="Telephones and Communication"/>
    <s v="Small Box"/>
    <n v="0.55000000000000004"/>
    <s v="United States"/>
    <s v="East"/>
    <s v="New York"/>
    <s v="Syracuse"/>
    <n v="13210"/>
    <d v="2015-02-12T00:00:00"/>
    <d v="2015-02-14T00:00:00"/>
    <n v="945.99"/>
  </r>
  <r>
    <s v="Laurie Hanna"/>
    <s v="Regular Air"/>
    <s v="Small Business"/>
    <s v="Furniture"/>
    <s v="Office Furnishings"/>
    <s v="Small Box"/>
    <n v="0.49"/>
    <s v="United States"/>
    <s v="West"/>
    <s v="Montana"/>
    <s v="Helena"/>
    <n v="59601"/>
    <d v="2015-05-15T00:00:00"/>
    <d v="2015-05-16T00:00:00"/>
    <n v="455.77"/>
  </r>
  <r>
    <s v="Jim Rodgers"/>
    <s v="Regular Air"/>
    <s v="Small Business"/>
    <s v="Technology"/>
    <s v="Office Machines"/>
    <s v="Medium Box"/>
    <n v="0.39"/>
    <s v="United States"/>
    <s v="West"/>
    <s v="Montana"/>
    <s v="Missoula"/>
    <n v="59801"/>
    <d v="2015-05-21T00:00:00"/>
    <d v="2015-05-23T00:00:00"/>
    <n v="231.79"/>
  </r>
  <r>
    <s v="Tony Wilkins Winters"/>
    <s v="Regular Air"/>
    <s v="Small Business"/>
    <s v="Furniture"/>
    <s v="Office Furnishings"/>
    <s v="Small Box"/>
    <n v="0.49"/>
    <s v="United States"/>
    <s v="East"/>
    <s v="New York"/>
    <s v="New York City"/>
    <n v="10012"/>
    <d v="2015-05-15T00:00:00"/>
    <d v="2015-05-16T00:00:00"/>
    <n v="1876.69"/>
  </r>
  <r>
    <s v="Tony Wilkins Winters"/>
    <s v="Regular Air"/>
    <s v="Small Business"/>
    <s v="Office Supplies"/>
    <s v="Rubber Bands"/>
    <s v="Wrap Bag"/>
    <n v="0.37"/>
    <s v="United States"/>
    <s v="East"/>
    <s v="New York"/>
    <s v="New York City"/>
    <n v="10012"/>
    <d v="2015-05-21T00:00:00"/>
    <d v="2015-05-22T00:00:00"/>
    <n v="293.06"/>
  </r>
  <r>
    <s v="Tony Wilkins Winters"/>
    <s v="Regular Air"/>
    <s v="Small Business"/>
    <s v="Technology"/>
    <s v="Office Machines"/>
    <s v="Medium Box"/>
    <n v="0.39"/>
    <s v="United States"/>
    <s v="East"/>
    <s v="New York"/>
    <s v="New York City"/>
    <n v="10012"/>
    <d v="2015-05-21T00:00:00"/>
    <d v="2015-05-23T00:00:00"/>
    <n v="914.29"/>
  </r>
  <r>
    <s v="Edna Thomas"/>
    <s v="Regular Air"/>
    <s v="Corporate"/>
    <s v="Office Supplies"/>
    <s v="Paper"/>
    <s v="Small Box"/>
    <n v="0.37"/>
    <s v="United States"/>
    <s v="West"/>
    <s v="California"/>
    <s v="Laguna Niguel"/>
    <n v="92677"/>
    <d v="2015-01-28T00:00:00"/>
    <d v="2015-01-29T00:00:00"/>
    <n v="67.489999999999995"/>
  </r>
  <r>
    <s v="Edna Thomas"/>
    <s v="Regular Air"/>
    <s v="Corporate"/>
    <s v="Office Supplies"/>
    <s v="Pens &amp; Art Supplies"/>
    <s v="Wrap Bag"/>
    <n v="0.59"/>
    <s v="United States"/>
    <s v="West"/>
    <s v="California"/>
    <s v="Laguna Niguel"/>
    <n v="92677"/>
    <d v="2015-01-28T00:00:00"/>
    <d v="2015-01-30T00:00:00"/>
    <n v="2.25"/>
  </r>
  <r>
    <s v="Guy Gallagher"/>
    <s v="Regular Air"/>
    <s v="Corporate"/>
    <s v="Furniture"/>
    <s v="Office Furnishings"/>
    <s v="Small Box"/>
    <n v="0.49"/>
    <s v="United States"/>
    <s v="West"/>
    <s v="California"/>
    <s v="Lakewood"/>
    <n v="90712"/>
    <d v="2015-05-02T00:00:00"/>
    <d v="2015-05-04T00:00:00"/>
    <n v="54.78"/>
  </r>
  <r>
    <s v="Matthew Berman"/>
    <s v="Regular Air"/>
    <s v="Corporate"/>
    <s v="Office Supplies"/>
    <s v="Pens &amp; Art Supplies"/>
    <s v="Small Box"/>
    <n v="0.59"/>
    <s v="United States"/>
    <s v="West"/>
    <s v="Oregon"/>
    <s v="Grants Pass"/>
    <n v="97526"/>
    <d v="2015-02-22T00:00:00"/>
    <d v="2015-02-23T00:00:00"/>
    <n v="424.68"/>
  </r>
  <r>
    <s v="Matthew Berman"/>
    <s v="Regular Air"/>
    <s v="Corporate"/>
    <s v="Technology"/>
    <s v="Office Machines"/>
    <s v="Medium Box"/>
    <n v="0.4"/>
    <s v="United States"/>
    <s v="West"/>
    <s v="Oregon"/>
    <s v="Grants Pass"/>
    <n v="97526"/>
    <d v="2015-03-27T00:00:00"/>
    <d v="2015-03-28T00:00:00"/>
    <n v="40.17"/>
  </r>
  <r>
    <s v="Matthew Berman"/>
    <s v="Express Air"/>
    <s v="Corporate"/>
    <s v="Technology"/>
    <s v="Telephones and Communication"/>
    <s v="Small Box"/>
    <n v="0.59"/>
    <s v="United States"/>
    <s v="West"/>
    <s v="Oregon"/>
    <s v="Grants Pass"/>
    <n v="97526"/>
    <d v="2015-01-20T00:00:00"/>
    <d v="2015-01-22T00:00:00"/>
    <n v="783.55"/>
  </r>
  <r>
    <s v="Matthew Berman"/>
    <s v="Regular Air"/>
    <s v="Corporate"/>
    <s v="Technology"/>
    <s v="Telephones and Communication"/>
    <s v="Small Box"/>
    <n v="0.56000000000000005"/>
    <s v="United States"/>
    <s v="West"/>
    <s v="Oregon"/>
    <s v="Grants Pass"/>
    <n v="97526"/>
    <d v="2015-03-12T00:00:00"/>
    <d v="2015-03-19T00:00:00"/>
    <n v="3838.14"/>
  </r>
  <r>
    <s v="Ricky Hensley"/>
    <s v="Regular Air"/>
    <s v="Corporate"/>
    <s v="Office Supplies"/>
    <s v="Binders and Binder Accessories"/>
    <s v="Small Box"/>
    <n v="0.35"/>
    <s v="United States"/>
    <s v="West"/>
    <s v="Oregon"/>
    <s v="Gresham"/>
    <n v="97030"/>
    <d v="2015-06-15T00:00:00"/>
    <d v="2015-06-17T00:00:00"/>
    <n v="58.68"/>
  </r>
  <r>
    <s v="Ricky Hensley"/>
    <s v="Regular Air"/>
    <s v="Corporate"/>
    <s v="Office Supplies"/>
    <s v="Pens &amp; Art Supplies"/>
    <s v="Wrap Bag"/>
    <n v="0.57999999999999996"/>
    <s v="United States"/>
    <s v="West"/>
    <s v="Oregon"/>
    <s v="Gresham"/>
    <n v="97030"/>
    <d v="2015-06-15T00:00:00"/>
    <d v="2015-06-16T00:00:00"/>
    <n v="53.1"/>
  </r>
  <r>
    <s v="Theodore Moran"/>
    <s v="Regular Air"/>
    <s v="Consumer"/>
    <s v="Technology"/>
    <s v="Office Machines"/>
    <s v="Small Box"/>
    <n v="0.52"/>
    <s v="United States"/>
    <s v="West"/>
    <s v="Washington"/>
    <s v="Redmond"/>
    <n v="98052"/>
    <d v="2015-05-10T00:00:00"/>
    <d v="2015-05-11T00:00:00"/>
    <n v="647.07000000000005"/>
  </r>
  <r>
    <s v="Lorraine Kelly"/>
    <s v="Regular Air"/>
    <s v="Corporate"/>
    <s v="Technology"/>
    <s v="Telephones and Communication"/>
    <s v="Small Box"/>
    <n v="0.56999999999999995"/>
    <s v="United States"/>
    <s v="West"/>
    <s v="Washington"/>
    <s v="Puyallup"/>
    <n v="98373"/>
    <d v="2015-03-10T00:00:00"/>
    <d v="2015-03-10T00:00:00"/>
    <n v="627.04"/>
  </r>
  <r>
    <s v="Sidney Russell Austin"/>
    <s v="Delivery Truck"/>
    <s v="Corporate"/>
    <s v="Technology"/>
    <s v="Office Machines"/>
    <s v="Jumbo Box"/>
    <n v="0.56999999999999995"/>
    <s v="United States"/>
    <s v="West"/>
    <s v="Washington"/>
    <s v="Redmond"/>
    <n v="98052"/>
    <d v="2015-01-28T00:00:00"/>
    <d v="2015-01-30T00:00:00"/>
    <n v="3267.55"/>
  </r>
  <r>
    <s v="Sidney Russell Austin"/>
    <s v="Regular Air"/>
    <s v="Corporate"/>
    <s v="Office Supplies"/>
    <s v="Paper"/>
    <s v="Small Box"/>
    <n v="0.36"/>
    <s v="United States"/>
    <s v="West"/>
    <s v="Washington"/>
    <s v="Redmond"/>
    <n v="98052"/>
    <d v="2015-03-10T00:00:00"/>
    <d v="2015-03-11T00:00:00"/>
    <n v="110.19"/>
  </r>
  <r>
    <s v="Randall Montgomery"/>
    <s v="Regular Air"/>
    <s v="Consumer"/>
    <s v="Office Supplies"/>
    <s v="Binders and Binder Accessories"/>
    <s v="Small Box"/>
    <n v="0.38"/>
    <s v="United States"/>
    <s v="East"/>
    <s v="New York"/>
    <s v="Tonawanda"/>
    <n v="14150"/>
    <d v="2015-04-20T00:00:00"/>
    <d v="2015-04-21T00:00:00"/>
    <n v="73.55"/>
  </r>
  <r>
    <s v="Randall Montgomery"/>
    <s v="Regular Air"/>
    <s v="Consumer"/>
    <s v="Office Supplies"/>
    <s v="Pens &amp; Art Supplies"/>
    <s v="Wrap Bag"/>
    <n v="0.56000000000000005"/>
    <s v="United States"/>
    <s v="East"/>
    <s v="New York"/>
    <s v="Tonawanda"/>
    <n v="14150"/>
    <d v="2015-04-20T00:00:00"/>
    <d v="2015-04-21T00:00:00"/>
    <n v="29.57"/>
  </r>
  <r>
    <s v="Pam Gilbert"/>
    <s v="Regular Air"/>
    <s v="Corporate"/>
    <s v="Office Supplies"/>
    <s v="Paper"/>
    <s v="Small Box"/>
    <n v="0.36"/>
    <s v="United States"/>
    <s v="Central"/>
    <s v="Texas"/>
    <s v="Round Rock"/>
    <n v="78664"/>
    <d v="2015-05-09T00:00:00"/>
    <d v="2015-05-11T00:00:00"/>
    <n v="22.85"/>
  </r>
  <r>
    <s v="Pam Gilbert"/>
    <s v="Regular Air"/>
    <s v="Corporate"/>
    <s v="Office Supplies"/>
    <s v="Paper"/>
    <s v="Wrap Bag"/>
    <n v="0.38"/>
    <s v="United States"/>
    <s v="Central"/>
    <s v="Texas"/>
    <s v="Round Rock"/>
    <n v="78664"/>
    <d v="2015-06-12T00:00:00"/>
    <d v="2015-06-14T00:00:00"/>
    <n v="506.39"/>
  </r>
  <r>
    <s v="Lynn Morrow"/>
    <s v="Regular Air"/>
    <s v="Small Business"/>
    <s v="Office Supplies"/>
    <s v="Labels"/>
    <s v="Small Box"/>
    <n v="0.38"/>
    <s v="United States"/>
    <s v="South"/>
    <s v="Virginia"/>
    <s v="Salem"/>
    <n v="24153"/>
    <d v="2015-03-02T00:00:00"/>
    <d v="2015-03-04T00:00:00"/>
    <n v="4"/>
  </r>
  <r>
    <s v="Lynn Morrow"/>
    <s v="Express Air"/>
    <s v="Small Business"/>
    <s v="Technology"/>
    <s v="Telephones and Communication"/>
    <s v="Small Box"/>
    <n v="0.59"/>
    <s v="United States"/>
    <s v="South"/>
    <s v="Virginia"/>
    <s v="Salem"/>
    <n v="24153"/>
    <d v="2015-03-02T00:00:00"/>
    <d v="2015-03-02T00:00:00"/>
    <n v="589.79999999999995"/>
  </r>
  <r>
    <s v="Ellen McCormick"/>
    <s v="Regular Air"/>
    <s v="Corporate"/>
    <s v="Office Supplies"/>
    <s v="Storage &amp; Organization"/>
    <s v="Small Box"/>
    <n v="0.59"/>
    <s v="United States"/>
    <s v="West"/>
    <s v="California"/>
    <s v="Napa"/>
    <n v="94559"/>
    <d v="2015-01-02T00:00:00"/>
    <d v="2015-01-09T00:00:00"/>
    <n v="1225.5999999999999"/>
  </r>
  <r>
    <s v="Scott Bunn"/>
    <s v="Delivery Truck"/>
    <s v="Corporate"/>
    <s v="Furniture"/>
    <s v="Chairs &amp; Chairmats"/>
    <s v="Jumbo Drum"/>
    <n v="0.56000000000000005"/>
    <s v="United States"/>
    <s v="East"/>
    <s v="New York"/>
    <s v="New York City"/>
    <n v="10177"/>
    <d v="2015-01-02T00:00:00"/>
    <d v="2015-01-02T00:00:00"/>
    <n v="1239.06"/>
  </r>
  <r>
    <s v="Scott Bunn"/>
    <s v="Delivery Truck"/>
    <s v="Corporate"/>
    <s v="Furniture"/>
    <s v="Chairs &amp; Chairmats"/>
    <s v="Jumbo Drum"/>
    <n v="0.69"/>
    <s v="United States"/>
    <s v="East"/>
    <s v="New York"/>
    <s v="New York City"/>
    <n v="10177"/>
    <d v="2015-01-02T00:00:00"/>
    <d v="2015-01-04T00:00:00"/>
    <n v="4083.19"/>
  </r>
  <r>
    <s v="Scott Bunn"/>
    <s v="Regular Air"/>
    <s v="Corporate"/>
    <s v="Office Supplies"/>
    <s v="Storage &amp; Organization"/>
    <s v="Small Box"/>
    <n v="0.59"/>
    <s v="United States"/>
    <s v="East"/>
    <s v="New York"/>
    <s v="New York City"/>
    <n v="10177"/>
    <d v="2015-01-02T00:00:00"/>
    <d v="2015-01-09T00:00:00"/>
    <n v="4902.38"/>
  </r>
  <r>
    <s v="Scott Bunn"/>
    <s v="Delivery Truck"/>
    <s v="Corporate"/>
    <s v="Furniture"/>
    <s v="Chairs &amp; Chairmats"/>
    <s v="Jumbo Drum"/>
    <n v="0.74"/>
    <s v="United States"/>
    <s v="East"/>
    <s v="New York"/>
    <s v="New York City"/>
    <n v="10177"/>
    <d v="2015-02-02T00:00:00"/>
    <d v="2015-02-04T00:00:00"/>
    <n v="5718.85"/>
  </r>
  <r>
    <s v="Annette Boone"/>
    <s v="Delivery Truck"/>
    <s v="Corporate"/>
    <s v="Furniture"/>
    <s v="Chairs &amp; Chairmats"/>
    <s v="Jumbo Drum"/>
    <n v="0.74"/>
    <s v="United States"/>
    <s v="East"/>
    <s v="Vermont"/>
    <s v="Burlington"/>
    <n v="5401"/>
    <d v="2015-02-02T00:00:00"/>
    <d v="2015-02-04T00:00:00"/>
    <n v="1400.53"/>
  </r>
  <r>
    <s v="Edgar Stone"/>
    <s v="Delivery Truck"/>
    <s v="Corporate"/>
    <s v="Furniture"/>
    <s v="Tables"/>
    <s v="Jumbo Box"/>
    <n v="0.76"/>
    <s v="United States"/>
    <s v="East"/>
    <s v="Ohio"/>
    <s v="Canton"/>
    <n v="44708"/>
    <d v="2015-03-15T00:00:00"/>
    <d v="2015-03-15T00:00:00"/>
    <n v="1821.89"/>
  </r>
  <r>
    <s v="Helen Stein"/>
    <s v="Regular Air"/>
    <s v="Consumer"/>
    <s v="Furniture"/>
    <s v="Office Furnishings"/>
    <s v="Small Box"/>
    <n v="0.49"/>
    <s v="United States"/>
    <s v="East"/>
    <s v="Ohio"/>
    <s v="Cincinnati"/>
    <n v="45231"/>
    <d v="2015-02-02T00:00:00"/>
    <d v="2015-02-03T00:00:00"/>
    <n v="90.98"/>
  </r>
  <r>
    <s v="Helen Stein"/>
    <s v="Regular Air"/>
    <s v="Corporate"/>
    <s v="Office Supplies"/>
    <s v="Binders and Binder Accessories"/>
    <s v="Small Box"/>
    <n v="0.38"/>
    <s v="United States"/>
    <s v="East"/>
    <s v="Ohio"/>
    <s v="Cincinnati"/>
    <n v="45231"/>
    <d v="2015-03-30T00:00:00"/>
    <d v="2015-04-02T00:00:00"/>
    <n v="10728"/>
  </r>
  <r>
    <s v="Norman Shields"/>
    <s v="Regular Air"/>
    <s v="Corporate"/>
    <s v="Office Supplies"/>
    <s v="Storage &amp; Organization"/>
    <s v="Small Box"/>
    <n v="0.66"/>
    <s v="United States"/>
    <s v="West"/>
    <s v="California"/>
    <s v="Vacaville"/>
    <n v="95687"/>
    <d v="2015-06-03T00:00:00"/>
    <d v="2015-06-08T00:00:00"/>
    <n v="3127.69"/>
  </r>
  <r>
    <s v="Norman Shields"/>
    <s v="Regular Air"/>
    <s v="Corporate"/>
    <s v="Office Supplies"/>
    <s v="Labels"/>
    <s v="Small Box"/>
    <n v="0.36"/>
    <s v="United States"/>
    <s v="West"/>
    <s v="California"/>
    <s v="Vacaville"/>
    <n v="95687"/>
    <d v="2015-03-22T00:00:00"/>
    <d v="2015-03-23T00:00:00"/>
    <n v="41.82"/>
  </r>
  <r>
    <s v="Norman Shields"/>
    <s v="Delivery Truck"/>
    <s v="Corporate"/>
    <s v="Furniture"/>
    <s v="Tables"/>
    <s v="Jumbo Box"/>
    <n v="0.76"/>
    <s v="United States"/>
    <s v="West"/>
    <s v="California"/>
    <s v="Vacaville"/>
    <n v="95687"/>
    <d v="2015-03-22T00:00:00"/>
    <d v="2015-03-25T00:00:00"/>
    <n v="2875.72"/>
  </r>
  <r>
    <s v="Wallace Werner"/>
    <s v="Regular Air"/>
    <s v="Home Office"/>
    <s v="Office Supplies"/>
    <s v="Pens &amp; Art Supplies"/>
    <s v="Wrap Bag"/>
    <n v="0.44"/>
    <s v="United States"/>
    <s v="West"/>
    <s v="California"/>
    <s v="Vallejo"/>
    <n v="94591"/>
    <d v="2015-05-17T00:00:00"/>
    <d v="2015-05-18T00:00:00"/>
    <n v="170.8"/>
  </r>
  <r>
    <s v="Wallace Werner"/>
    <s v="Regular Air"/>
    <s v="Home Office"/>
    <s v="Office Supplies"/>
    <s v="Paper"/>
    <s v="Wrap Bag"/>
    <n v="0.36"/>
    <s v="United States"/>
    <s v="West"/>
    <s v="California"/>
    <s v="Vallejo"/>
    <n v="94591"/>
    <d v="2015-02-18T00:00:00"/>
    <d v="2015-02-20T00:00:00"/>
    <n v="53.54"/>
  </r>
  <r>
    <s v="Wallace Werner"/>
    <s v="Regular Air"/>
    <s v="Corporate"/>
    <s v="Technology"/>
    <s v="Telephones and Communication"/>
    <s v="Small Box"/>
    <n v="0.56999999999999995"/>
    <s v="United States"/>
    <s v="West"/>
    <s v="California"/>
    <s v="Vallejo"/>
    <n v="94591"/>
    <d v="2015-03-04T00:00:00"/>
    <d v="2015-03-06T00:00:00"/>
    <n v="3363.53"/>
  </r>
  <r>
    <s v="Victoria Baker Hoover"/>
    <s v="Regular Air"/>
    <s v="Home Office"/>
    <s v="Office Supplies"/>
    <s v="Paper"/>
    <s v="Wrap Bag"/>
    <n v="0.35"/>
    <s v="United States"/>
    <s v="South"/>
    <s v="Louisiana"/>
    <s v="Terrytown"/>
    <n v="70056"/>
    <d v="2015-05-17T00:00:00"/>
    <d v="2015-05-19T00:00:00"/>
    <n v="132.08000000000001"/>
  </r>
  <r>
    <s v="Victoria Baker Hoover"/>
    <s v="Regular Air"/>
    <s v="Home Office"/>
    <s v="Office Supplies"/>
    <s v="Paper"/>
    <s v="Small Box"/>
    <n v="0.36"/>
    <s v="United States"/>
    <s v="South"/>
    <s v="Louisiana"/>
    <s v="Terrytown"/>
    <n v="70056"/>
    <d v="2015-05-17T00:00:00"/>
    <d v="2015-05-18T00:00:00"/>
    <n v="45.34"/>
  </r>
  <r>
    <s v="Victoria Baker Hoover"/>
    <s v="Express Air"/>
    <s v="Corporate"/>
    <s v="Office Supplies"/>
    <s v="Scissors, Rulers and Trimmers"/>
    <s v="Small Pack"/>
    <n v="0.6"/>
    <s v="United States"/>
    <s v="South"/>
    <s v="Louisiana"/>
    <s v="Terrytown"/>
    <n v="70056"/>
    <d v="2015-06-07T00:00:00"/>
    <d v="2015-06-09T00:00:00"/>
    <n v="216.04"/>
  </r>
  <r>
    <s v="Eddie House Mueller"/>
    <s v="Delivery Truck"/>
    <s v="Home Office"/>
    <s v="Furniture"/>
    <s v="Chairs &amp; Chairmats"/>
    <s v="Jumbo Drum"/>
    <n v="0.62"/>
    <s v="United States"/>
    <s v="Central"/>
    <s v="Illinois"/>
    <s v="Chicago"/>
    <n v="60601"/>
    <d v="2015-05-03T00:00:00"/>
    <d v="2015-05-05T00:00:00"/>
    <n v="6276.34"/>
  </r>
  <r>
    <s v="Eddie House Mueller"/>
    <s v="Regular Air"/>
    <s v="Home Office"/>
    <s v="Technology"/>
    <s v="Computer Peripherals"/>
    <s v="Small Box"/>
    <n v="0.79"/>
    <s v="United States"/>
    <s v="Central"/>
    <s v="Illinois"/>
    <s v="Chicago"/>
    <n v="60601"/>
    <d v="2015-05-03T00:00:00"/>
    <d v="2015-05-05T00:00:00"/>
    <n v="2664.4"/>
  </r>
  <r>
    <s v="Max McKenna"/>
    <s v="Delivery Truck"/>
    <s v="Home Office"/>
    <s v="Furniture"/>
    <s v="Chairs &amp; Chairmats"/>
    <s v="Jumbo Drum"/>
    <n v="0.62"/>
    <s v="United States"/>
    <s v="Central"/>
    <s v="Kansas"/>
    <s v="Manhattan"/>
    <n v="66502"/>
    <d v="2015-05-03T00:00:00"/>
    <d v="2015-05-05T00:00:00"/>
    <n v="1526.68"/>
  </r>
  <r>
    <s v="Max McKenna"/>
    <s v="Regular Air"/>
    <s v="Home Office"/>
    <s v="Technology"/>
    <s v="Telephones and Communication"/>
    <s v="Small Box"/>
    <n v="0.57999999999999996"/>
    <s v="United States"/>
    <s v="Central"/>
    <s v="Kansas"/>
    <s v="Manhattan"/>
    <n v="66502"/>
    <d v="2015-05-03T00:00:00"/>
    <d v="2015-05-04T00:00:00"/>
    <n v="1952.56"/>
  </r>
  <r>
    <s v="Claudia Boyle"/>
    <s v="Regular Air"/>
    <s v="Consumer"/>
    <s v="Technology"/>
    <s v="Computer Peripherals"/>
    <s v="Small Box"/>
    <n v="0.68"/>
    <s v="United States"/>
    <s v="East"/>
    <s v="Maine"/>
    <s v="Biddeford"/>
    <n v="4005"/>
    <d v="2015-06-22T00:00:00"/>
    <d v="2015-06-24T00:00:00"/>
    <n v="303.58999999999997"/>
  </r>
  <r>
    <s v="Caroline Johnston"/>
    <s v="Delivery Truck"/>
    <s v="Consumer"/>
    <s v="Furniture"/>
    <s v="Bookcases"/>
    <s v="Jumbo Box"/>
    <n v="0.55000000000000004"/>
    <s v="United States"/>
    <s v="East"/>
    <s v="Massachusetts"/>
    <s v="Boston"/>
    <n v="2129"/>
    <d v="2015-04-06T00:00:00"/>
    <d v="2015-04-07T00:00:00"/>
    <n v="9459.94"/>
  </r>
  <r>
    <s v="Caroline Johnston"/>
    <s v="Regular Air"/>
    <s v="Consumer"/>
    <s v="Technology"/>
    <s v="Computer Peripherals"/>
    <s v="Small Box"/>
    <n v="0.68"/>
    <s v="United States"/>
    <s v="East"/>
    <s v="Massachusetts"/>
    <s v="Boston"/>
    <n v="2129"/>
    <d v="2015-06-22T00:00:00"/>
    <d v="2015-06-24T00:00:00"/>
    <n v="1233.32"/>
  </r>
  <r>
    <s v="Caroline Johnston"/>
    <s v="Regular Air"/>
    <s v="Consumer"/>
    <s v="Office Supplies"/>
    <s v="Binders and Binder Accessories"/>
    <s v="Small Box"/>
    <n v="0.36"/>
    <s v="United States"/>
    <s v="East"/>
    <s v="Massachusetts"/>
    <s v="Boston"/>
    <n v="2129"/>
    <d v="2015-06-22T00:00:00"/>
    <d v="2015-06-23T00:00:00"/>
    <n v="47.31"/>
  </r>
  <r>
    <s v="Lois Hamilton"/>
    <s v="Delivery Truck"/>
    <s v="Consumer"/>
    <s v="Furniture"/>
    <s v="Bookcases"/>
    <s v="Jumbo Box"/>
    <n v="0.55000000000000004"/>
    <s v="United States"/>
    <s v="East"/>
    <s v="New Hampshire"/>
    <s v="Dover"/>
    <n v="3820"/>
    <d v="2015-04-06T00:00:00"/>
    <d v="2015-04-07T00:00:00"/>
    <n v="2441.27"/>
  </r>
  <r>
    <s v="Tom McFarland"/>
    <s v="Regular Air"/>
    <s v="Consumer"/>
    <s v="Office Supplies"/>
    <s v="Binders and Binder Accessories"/>
    <s v="Small Box"/>
    <n v="0.36"/>
    <s v="United States"/>
    <s v="East"/>
    <s v="New Jersey"/>
    <s v="Lodi"/>
    <n v="7644"/>
    <d v="2015-06-22T00:00:00"/>
    <d v="2015-06-23T00:00:00"/>
    <n v="11.13"/>
  </r>
  <r>
    <s v="Ron Newton"/>
    <s v="Regular Air"/>
    <s v="Home Office"/>
    <s v="Office Supplies"/>
    <s v="Pens &amp; Art Supplies"/>
    <s v="Wrap Bag"/>
    <n v="0.44"/>
    <s v="United States"/>
    <s v="West"/>
    <s v="Oregon"/>
    <s v="Lake Oswego"/>
    <n v="97035"/>
    <d v="2015-01-03T00:00:00"/>
    <d v="2015-01-04T00:00:00"/>
    <n v="29.5"/>
  </r>
  <r>
    <s v="Ron Newton"/>
    <s v="Regular Air"/>
    <s v="Home Office"/>
    <s v="Office Supplies"/>
    <s v="Labels"/>
    <s v="Small Box"/>
    <n v="0.36"/>
    <s v="United States"/>
    <s v="West"/>
    <s v="Oregon"/>
    <s v="Lake Oswego"/>
    <n v="97035"/>
    <d v="2015-04-04T00:00:00"/>
    <d v="2015-04-06T00:00:00"/>
    <n v="58.33"/>
  </r>
  <r>
    <s v="Ron Newton"/>
    <s v="Express Air"/>
    <s v="Home Office"/>
    <s v="Office Supplies"/>
    <s v="Paper"/>
    <s v="Wrap Bag"/>
    <n v="0.37"/>
    <s v="United States"/>
    <s v="West"/>
    <s v="Oregon"/>
    <s v="Lake Oswego"/>
    <n v="97035"/>
    <d v="2015-04-04T00:00:00"/>
    <d v="2015-04-06T00:00:00"/>
    <n v="20.420000000000002"/>
  </r>
  <r>
    <s v="Dwight M Carr"/>
    <s v="Regular Air"/>
    <s v="Home Office"/>
    <s v="Technology"/>
    <s v="Computer Peripherals"/>
    <s v="Small Pack"/>
    <n v="0.55000000000000004"/>
    <s v="United States"/>
    <s v="West"/>
    <s v="Oregon"/>
    <s v="Mcminnville"/>
    <n v="97128"/>
    <d v="2015-04-09T00:00:00"/>
    <d v="2015-04-11T00:00:00"/>
    <n v="26.07"/>
  </r>
  <r>
    <s v="Linda Weiss"/>
    <s v="Regular Air"/>
    <s v="Home Office"/>
    <s v="Office Supplies"/>
    <s v="Pens &amp; Art Supplies"/>
    <s v="Wrap Bag"/>
    <n v="0.44"/>
    <s v="United States"/>
    <s v="West"/>
    <s v="Washington"/>
    <s v="Seattle"/>
    <n v="98103"/>
    <d v="2015-01-03T00:00:00"/>
    <d v="2015-01-04T00:00:00"/>
    <n v="122.23"/>
  </r>
  <r>
    <s v="Linda Weiss"/>
    <s v="Regular Air"/>
    <s v="Home Office"/>
    <s v="Office Supplies"/>
    <s v="Labels"/>
    <s v="Small Box"/>
    <n v="0.36"/>
    <s v="United States"/>
    <s v="West"/>
    <s v="Washington"/>
    <s v="Seattle"/>
    <n v="98103"/>
    <d v="2015-04-04T00:00:00"/>
    <d v="2015-04-06T00:00:00"/>
    <n v="228.46"/>
  </r>
  <r>
    <s v="Linda Weiss"/>
    <s v="Express Air"/>
    <s v="Home Office"/>
    <s v="Office Supplies"/>
    <s v="Paper"/>
    <s v="Wrap Bag"/>
    <n v="0.37"/>
    <s v="United States"/>
    <s v="West"/>
    <s v="Washington"/>
    <s v="Seattle"/>
    <n v="98103"/>
    <d v="2015-04-04T00:00:00"/>
    <d v="2015-04-06T00:00:00"/>
    <n v="77.61"/>
  </r>
  <r>
    <s v="Linda Weiss"/>
    <s v="Regular Air"/>
    <s v="Home Office"/>
    <s v="Technology"/>
    <s v="Computer Peripherals"/>
    <s v="Small Pack"/>
    <n v="0.55000000000000004"/>
    <s v="United States"/>
    <s v="West"/>
    <s v="Washington"/>
    <s v="Seattle"/>
    <n v="98103"/>
    <d v="2015-04-09T00:00:00"/>
    <d v="2015-04-11T00:00:00"/>
    <n v="99.94"/>
  </r>
  <r>
    <s v="Helen H Murphy"/>
    <s v="Regular Air"/>
    <s v="Corporate"/>
    <s v="Office Supplies"/>
    <s v="Labels"/>
    <s v="Small Box"/>
    <n v="0.39"/>
    <s v="United States"/>
    <s v="West"/>
    <s v="Utah"/>
    <s v="Layton"/>
    <n v="84041"/>
    <d v="2015-01-12T00:00:00"/>
    <d v="2015-01-13T00:00:00"/>
    <n v="59.85"/>
  </r>
  <r>
    <s v="Helen H Murphy"/>
    <s v="Express Air"/>
    <s v="Corporate"/>
    <s v="Technology"/>
    <s v="Telephones and Communication"/>
    <s v="Small Box"/>
    <n v="0.57999999999999996"/>
    <s v="United States"/>
    <s v="West"/>
    <s v="Utah"/>
    <s v="Layton"/>
    <n v="84041"/>
    <d v="2015-01-12T00:00:00"/>
    <d v="2015-01-14T00:00:00"/>
    <n v="1708.73"/>
  </r>
  <r>
    <s v="Shawn Stern"/>
    <s v="Regular Air"/>
    <s v="Home Office"/>
    <s v="Office Supplies"/>
    <s v="Scissors, Rulers and Trimmers"/>
    <s v="Small Pack"/>
    <n v="0.59"/>
    <s v="United States"/>
    <s v="South"/>
    <s v="Virginia"/>
    <s v="Tysons Corner"/>
    <n v="22102"/>
    <d v="2015-04-09T00:00:00"/>
    <d v="2015-04-10T00:00:00"/>
    <n v="94.97"/>
  </r>
  <r>
    <s v="Kara Allison"/>
    <s v="Regular Air"/>
    <s v="Small Business"/>
    <s v="Furniture"/>
    <s v="Office Furnishings"/>
    <s v="Small Pack"/>
    <n v="0.53"/>
    <s v="United States"/>
    <s v="Central"/>
    <s v="Illinois"/>
    <s v="Alton"/>
    <n v="62002"/>
    <d v="2015-01-27T00:00:00"/>
    <d v="2015-01-28T00:00:00"/>
    <n v="10.23"/>
  </r>
  <r>
    <s v="Kara Allison"/>
    <s v="Regular Air"/>
    <s v="Small Business"/>
    <s v="Office Supplies"/>
    <s v="Envelopes"/>
    <s v="Small Box"/>
    <n v="0.4"/>
    <s v="United States"/>
    <s v="Central"/>
    <s v="Illinois"/>
    <s v="Alton"/>
    <n v="62002"/>
    <d v="2015-05-25T00:00:00"/>
    <d v="2015-05-26T00:00:00"/>
    <n v="217.23"/>
  </r>
  <r>
    <s v="Dale Gillespie"/>
    <s v="Regular Air"/>
    <s v="Small Business"/>
    <s v="Office Supplies"/>
    <s v="Paper"/>
    <s v="Small Box"/>
    <n v="0.37"/>
    <s v="United States"/>
    <s v="West"/>
    <s v="California"/>
    <s v="Petaluma"/>
    <n v="94952"/>
    <d v="2015-05-16T00:00:00"/>
    <d v="2015-05-17T00:00:00"/>
    <n v="101.74"/>
  </r>
  <r>
    <s v="Dale Gillespie"/>
    <s v="Regular Air"/>
    <s v="Small Business"/>
    <s v="Office Supplies"/>
    <s v="Scissors, Rulers and Trimmers"/>
    <s v="Small Pack"/>
    <n v="0.56999999999999995"/>
    <s v="United States"/>
    <s v="West"/>
    <s v="California"/>
    <s v="Petaluma"/>
    <n v="94952"/>
    <d v="2015-05-16T00:00:00"/>
    <d v="2015-05-17T00:00:00"/>
    <n v="84.52"/>
  </r>
  <r>
    <s v="Brooke Weeks Taylor"/>
    <s v="Regular Air"/>
    <s v="Small Business"/>
    <s v="Office Supplies"/>
    <s v="Paper"/>
    <s v="Small Box"/>
    <n v="0.39"/>
    <s v="United States"/>
    <s v="East"/>
    <s v="Connecticut"/>
    <s v="Ansonia"/>
    <n v="6401"/>
    <d v="2015-06-02T00:00:00"/>
    <d v="2015-06-03T00:00:00"/>
    <n v="312.58999999999997"/>
  </r>
  <r>
    <s v="Marguerite Moss"/>
    <s v="Regular Air"/>
    <s v="Small Business"/>
    <s v="Office Supplies"/>
    <s v="Scissors, Rulers and Trimmers"/>
    <s v="Small Pack"/>
    <n v="0.56999999999999995"/>
    <s v="United States"/>
    <s v="East"/>
    <s v="Massachusetts"/>
    <s v="Yarmouth"/>
    <n v="2664"/>
    <d v="2015-06-02T00:00:00"/>
    <d v="2015-06-03T00:00:00"/>
    <n v="64.400000000000006"/>
  </r>
  <r>
    <s v="Rhonda Ivey"/>
    <s v="Regular Air"/>
    <s v="Small Business"/>
    <s v="Office Supplies"/>
    <s v="Paper"/>
    <s v="Wrap Bag"/>
    <n v="0.38"/>
    <s v="United States"/>
    <s v="East"/>
    <s v="Pennsylvania"/>
    <s v="West Mifflin"/>
    <n v="15122"/>
    <d v="2015-01-15T00:00:00"/>
    <d v="2015-01-17T00:00:00"/>
    <n v="14.65"/>
  </r>
  <r>
    <s v="Rhonda Ivey"/>
    <s v="Express Air"/>
    <s v="Home Office"/>
    <s v="Furniture"/>
    <s v="Tables"/>
    <s v="Large Box"/>
    <n v="0.68"/>
    <s v="United States"/>
    <s v="East"/>
    <s v="Pennsylvania"/>
    <s v="West Mifflin"/>
    <n v="15122"/>
    <d v="2015-03-16T00:00:00"/>
    <d v="2015-03-16T00:00:00"/>
    <n v="453.62"/>
  </r>
  <r>
    <s v="Yvonne Fox"/>
    <s v="Regular Air"/>
    <s v="Small Business"/>
    <s v="Furniture"/>
    <s v="Office Furnishings"/>
    <s v="Wrap Bag"/>
    <n v="0.68"/>
    <s v="United States"/>
    <s v="Central"/>
    <s v="Texas"/>
    <s v="Watauga"/>
    <n v="76148"/>
    <d v="2015-03-12T00:00:00"/>
    <d v="2015-03-13T00:00:00"/>
    <n v="193.59"/>
  </r>
  <r>
    <s v="Yvonne Fox"/>
    <s v="Delivery Truck"/>
    <s v="Corporate"/>
    <s v="Furniture"/>
    <s v="Chairs &amp; Chairmats"/>
    <s v="Jumbo Drum"/>
    <n v="0.59"/>
    <s v="United States"/>
    <s v="Central"/>
    <s v="Texas"/>
    <s v="Watauga"/>
    <n v="76148"/>
    <d v="2015-04-23T00:00:00"/>
    <d v="2015-04-24T00:00:00"/>
    <n v="929.57"/>
  </r>
  <r>
    <s v="Geoffrey Zhu"/>
    <s v="Regular Air"/>
    <s v="Home Office"/>
    <s v="Technology"/>
    <s v="Computer Peripherals"/>
    <s v="Small Box"/>
    <n v="0.75"/>
    <s v="United States"/>
    <s v="South"/>
    <s v="Tennessee"/>
    <s v="Kingsport"/>
    <n v="37664"/>
    <d v="2015-01-22T00:00:00"/>
    <d v="2015-01-23T00:00:00"/>
    <n v="62.46"/>
  </r>
  <r>
    <s v="Geoffrey Zhu"/>
    <s v="Regular Air"/>
    <s v="Home Office"/>
    <s v="Office Supplies"/>
    <s v="Envelopes"/>
    <s v="Small Box"/>
    <n v="0.36"/>
    <s v="United States"/>
    <s v="South"/>
    <s v="Tennessee"/>
    <s v="Kingsport"/>
    <n v="37664"/>
    <d v="2015-04-20T00:00:00"/>
    <d v="2015-04-22T00:00:00"/>
    <n v="28.11"/>
  </r>
  <r>
    <s v="Kent Kerr"/>
    <s v="Regular Air"/>
    <s v="Consumer"/>
    <s v="Office Supplies"/>
    <s v="Pens &amp; Art Supplies"/>
    <s v="Wrap Bag"/>
    <n v="0.56000000000000005"/>
    <s v="United States"/>
    <s v="South"/>
    <s v="Tennessee"/>
    <s v="Knoxville"/>
    <n v="37918"/>
    <d v="2015-01-15T00:00:00"/>
    <d v="2015-01-16T00:00:00"/>
    <n v="5.5"/>
  </r>
  <r>
    <s v="Kent Kerr"/>
    <s v="Regular Air"/>
    <s v="Home Office"/>
    <s v="Furniture"/>
    <s v="Office Furnishings"/>
    <s v="Medium Box"/>
    <n v="0.74"/>
    <s v="United States"/>
    <s v="South"/>
    <s v="Tennessee"/>
    <s v="Knoxville"/>
    <n v="37918"/>
    <d v="2015-04-19T00:00:00"/>
    <d v="2015-04-26T00:00:00"/>
    <n v="667.84"/>
  </r>
  <r>
    <s v="Kent Kerr"/>
    <s v="Regular Air"/>
    <s v="Consumer"/>
    <s v="Technology"/>
    <s v="Telephones and Communication"/>
    <s v="Small Box"/>
    <n v="0.6"/>
    <s v="United States"/>
    <s v="South"/>
    <s v="Tennessee"/>
    <s v="Knoxville"/>
    <n v="37918"/>
    <d v="2015-03-29T00:00:00"/>
    <d v="2015-04-01T00:00:00"/>
    <n v="292.23"/>
  </r>
  <r>
    <s v="Kent Kerr"/>
    <s v="Regular Air"/>
    <s v="Small Business"/>
    <s v="Technology"/>
    <s v="Computer Peripherals"/>
    <s v="Small Box"/>
    <n v="0.7"/>
    <s v="United States"/>
    <s v="South"/>
    <s v="Tennessee"/>
    <s v="Knoxville"/>
    <n v="37918"/>
    <d v="2015-06-18T00:00:00"/>
    <d v="2015-06-22T00:00:00"/>
    <n v="772.56"/>
  </r>
  <r>
    <s v="Diana Xu"/>
    <s v="Regular Air"/>
    <s v="Corporate"/>
    <s v="Technology"/>
    <s v="Telephones and Communication"/>
    <s v="Small Box"/>
    <n v="0.56000000000000005"/>
    <s v="United States"/>
    <s v="West"/>
    <s v="Colorado"/>
    <s v="Fort Collins"/>
    <n v="80525"/>
    <d v="2015-05-14T00:00:00"/>
    <d v="2015-05-15T00:00:00"/>
    <n v="1050.08"/>
  </r>
  <r>
    <s v="Diana Xu"/>
    <s v="Regular Air"/>
    <s v="Corporate"/>
    <s v="Office Supplies"/>
    <s v="Appliances"/>
    <s v="Small Box"/>
    <n v="0.59"/>
    <s v="United States"/>
    <s v="West"/>
    <s v="Colorado"/>
    <s v="Fort Collins"/>
    <n v="80525"/>
    <d v="2015-01-25T00:00:00"/>
    <d v="2015-01-26T00:00:00"/>
    <n v="33.82"/>
  </r>
  <r>
    <s v="Robin Kramer Vaughn"/>
    <s v="Delivery Truck"/>
    <s v="Home Office"/>
    <s v="Furniture"/>
    <s v="Bookcases"/>
    <s v="Jumbo Box"/>
    <n v="0.62"/>
    <s v="United States"/>
    <s v="West"/>
    <s v="Washington"/>
    <s v="Richland"/>
    <n v="99352"/>
    <d v="2015-01-02T00:00:00"/>
    <d v="2015-01-04T00:00:00"/>
    <n v="715.55"/>
  </r>
  <r>
    <s v="Robin Kramer Vaughn"/>
    <s v="Regular Air"/>
    <s v="Home Office"/>
    <s v="Office Supplies"/>
    <s v="Paper"/>
    <s v="Small Box"/>
    <n v="0.38"/>
    <s v="United States"/>
    <s v="West"/>
    <s v="Washington"/>
    <s v="Richland"/>
    <n v="99352"/>
    <d v="2015-01-02T00:00:00"/>
    <d v="2015-01-03T00:00:00"/>
    <n v="45.63"/>
  </r>
  <r>
    <s v="Vicki Hauser"/>
    <s v="Delivery Truck"/>
    <s v="Consumer"/>
    <s v="Technology"/>
    <s v="Office Machines"/>
    <s v="Jumbo Box"/>
    <n v="0.56000000000000005"/>
    <s v="United States"/>
    <s v="South"/>
    <s v="Tennessee"/>
    <s v="Lebanon"/>
    <n v="37087"/>
    <d v="2015-01-11T00:00:00"/>
    <d v="2015-01-18T00:00:00"/>
    <n v="1839.91"/>
  </r>
  <r>
    <s v="Janice Cole"/>
    <s v="Regular Air"/>
    <s v="Corporate"/>
    <s v="Technology"/>
    <s v="Computer Peripherals"/>
    <s v="Small Box"/>
    <n v="0.66"/>
    <s v="United States"/>
    <s v="South"/>
    <s v="Louisiana"/>
    <s v="Baton Rouge"/>
    <n v="70802"/>
    <d v="2015-01-03T00:00:00"/>
    <d v="2015-01-05T00:00:00"/>
    <n v="130.62"/>
  </r>
  <r>
    <s v="Janice Cole"/>
    <s v="Regular Air"/>
    <s v="Corporate"/>
    <s v="Technology"/>
    <s v="Office Machines"/>
    <s v="Large Box"/>
    <n v="0.37"/>
    <s v="United States"/>
    <s v="South"/>
    <s v="Louisiana"/>
    <s v="Baton Rouge"/>
    <n v="70802"/>
    <d v="2015-01-03T00:00:00"/>
    <d v="2015-01-10T00:00:00"/>
    <n v="6945.16"/>
  </r>
  <r>
    <s v="Janice Cole"/>
    <s v="Regular Air"/>
    <s v="Corporate"/>
    <s v="Office Supplies"/>
    <s v="Paper"/>
    <s v="Wrap Bag"/>
    <n v="0.36"/>
    <s v="United States"/>
    <s v="South"/>
    <s v="Louisiana"/>
    <s v="Baton Rouge"/>
    <n v="70802"/>
    <d v="2015-01-03T00:00:00"/>
    <d v="2015-01-07T00:00:00"/>
    <n v="30.94"/>
  </r>
  <r>
    <s v="Christina Matthews"/>
    <s v="Regular Air"/>
    <s v="Corporate"/>
    <s v="Office Supplies"/>
    <s v="Binders and Binder Accessories"/>
    <s v="Small Box"/>
    <n v="0.37"/>
    <s v="United States"/>
    <s v="East"/>
    <s v="New Jersey"/>
    <s v="Fort Lee"/>
    <n v="7024"/>
    <d v="2015-04-13T00:00:00"/>
    <d v="2015-04-15T00:00:00"/>
    <n v="3.42"/>
  </r>
  <r>
    <s v="Wesley Waller"/>
    <s v="Regular Air"/>
    <s v="Small Business"/>
    <s v="Technology"/>
    <s v="Computer Peripherals"/>
    <s v="Small Box"/>
    <n v="0.41"/>
    <s v="United States"/>
    <s v="West"/>
    <s v="California"/>
    <s v="San Francisco"/>
    <n v="94122"/>
    <d v="2015-02-21T00:00:00"/>
    <d v="2015-02-21T00:00:00"/>
    <n v="901.81"/>
  </r>
  <r>
    <s v="Wesley Waller"/>
    <s v="Regular Air"/>
    <s v="Corporate"/>
    <s v="Office Supplies"/>
    <s v="Pens &amp; Art Supplies"/>
    <s v="Wrap Bag"/>
    <n v="0.59"/>
    <s v="United States"/>
    <s v="West"/>
    <s v="California"/>
    <s v="San Francisco"/>
    <n v="94122"/>
    <d v="2015-05-22T00:00:00"/>
    <d v="2015-05-23T00:00:00"/>
    <n v="186.59"/>
  </r>
  <r>
    <s v="Phillip Holmes"/>
    <s v="Regular Air"/>
    <s v="Small Business"/>
    <s v="Technology"/>
    <s v="Computer Peripherals"/>
    <s v="Small Box"/>
    <n v="0.41"/>
    <s v="United States"/>
    <s v="East"/>
    <s v="Massachusetts"/>
    <s v="Arlington"/>
    <n v="2474"/>
    <d v="2015-02-21T00:00:00"/>
    <d v="2015-02-21T00:00:00"/>
    <n v="250.5"/>
  </r>
  <r>
    <s v="Alex Harrell"/>
    <s v="Regular Air"/>
    <s v="Corporate"/>
    <s v="Office Supplies"/>
    <s v="Paper"/>
    <s v="Wrap Bag"/>
    <n v="0.39"/>
    <s v="United States"/>
    <s v="Central"/>
    <s v="Texas"/>
    <s v="Gainesville"/>
    <n v="76240"/>
    <d v="2015-05-22T00:00:00"/>
    <d v="2015-05-22T00:00:00"/>
    <n v="221.24"/>
  </r>
  <r>
    <s v="Alex Harrell"/>
    <s v="Regular Air"/>
    <s v="Corporate"/>
    <s v="Office Supplies"/>
    <s v="Pens &amp; Art Supplies"/>
    <s v="Wrap Bag"/>
    <n v="0.59"/>
    <s v="United States"/>
    <s v="Central"/>
    <s v="Texas"/>
    <s v="Gainesville"/>
    <n v="76240"/>
    <d v="2015-05-22T00:00:00"/>
    <d v="2015-05-23T00:00:00"/>
    <n v="46.65"/>
  </r>
  <r>
    <s v="Lloyd Norris"/>
    <s v="Regular Air"/>
    <s v="Corporate"/>
    <s v="Office Supplies"/>
    <s v="Binders and Binder Accessories"/>
    <s v="Small Box"/>
    <n v="0.38"/>
    <s v="United States"/>
    <s v="Central"/>
    <s v="Illinois"/>
    <s v="Arlington Heights"/>
    <n v="60004"/>
    <d v="2015-02-12T00:00:00"/>
    <d v="2015-02-13T00:00:00"/>
    <n v="164.71"/>
  </r>
  <r>
    <s v="Gerald Kearney"/>
    <s v="Regular Air"/>
    <s v="Corporate"/>
    <s v="Office Supplies"/>
    <s v="Appliances"/>
    <s v="Small Box"/>
    <n v="0.55000000000000004"/>
    <s v="United States"/>
    <s v="Central"/>
    <s v="Illinois"/>
    <s v="Aurora"/>
    <n v="60505"/>
    <d v="2015-02-12T00:00:00"/>
    <d v="2015-02-15T00:00:00"/>
    <n v="79.680000000000007"/>
  </r>
  <r>
    <s v="Gerald Kearney"/>
    <s v="Regular Air"/>
    <s v="Corporate"/>
    <s v="Office Supplies"/>
    <s v="Binders and Binder Accessories"/>
    <s v="Small Box"/>
    <n v="0.38"/>
    <s v="United States"/>
    <s v="Central"/>
    <s v="Illinois"/>
    <s v="Aurora"/>
    <n v="60505"/>
    <d v="2015-04-09T00:00:00"/>
    <d v="2015-04-11T00:00:00"/>
    <n v="53.26"/>
  </r>
  <r>
    <s v="Gerald Kearney"/>
    <s v="Regular Air"/>
    <s v="Corporate"/>
    <s v="Technology"/>
    <s v="Computer Peripherals"/>
    <s v="Small Box"/>
    <n v="0.75"/>
    <s v="United States"/>
    <s v="Central"/>
    <s v="Illinois"/>
    <s v="Aurora"/>
    <n v="60505"/>
    <d v="2015-04-09T00:00:00"/>
    <d v="2015-04-09T00:00:00"/>
    <n v="203.49"/>
  </r>
  <r>
    <s v="Gerald Kearney"/>
    <s v="Regular Air"/>
    <s v="Corporate"/>
    <s v="Technology"/>
    <s v="Telephones and Communication"/>
    <s v="Small Box"/>
    <n v="0.56999999999999995"/>
    <s v="United States"/>
    <s v="Central"/>
    <s v="Illinois"/>
    <s v="Aurora"/>
    <n v="60505"/>
    <d v="2015-04-09T00:00:00"/>
    <d v="2015-04-10T00:00:00"/>
    <n v="2356.0100000000002"/>
  </r>
  <r>
    <s v="Danny Hong"/>
    <s v="Delivery Truck"/>
    <s v="Corporate"/>
    <s v="Technology"/>
    <s v="Office Machines"/>
    <s v="Jumbo Drum"/>
    <n v="0.59"/>
    <s v="United States"/>
    <s v="West"/>
    <s v="Utah"/>
    <s v="Layton"/>
    <n v="84041"/>
    <d v="2015-01-03T00:00:00"/>
    <d v="2015-01-05T00:00:00"/>
    <n v="224.12"/>
  </r>
  <r>
    <s v="Danny Hong"/>
    <s v="Regular Air"/>
    <s v="Corporate"/>
    <s v="Office Supplies"/>
    <s v="Binders and Binder Accessories"/>
    <s v="Small Box"/>
    <n v="0.36"/>
    <s v="United States"/>
    <s v="West"/>
    <s v="Utah"/>
    <s v="Layton"/>
    <n v="84041"/>
    <d v="2015-03-30T00:00:00"/>
    <d v="2015-04-01T00:00:00"/>
    <n v="140.30000000000001"/>
  </r>
  <r>
    <s v="Tammy Goldman"/>
    <s v="Regular Air"/>
    <s v="Corporate"/>
    <s v="Office Supplies"/>
    <s v="Paper"/>
    <s v="Small Box"/>
    <n v="0.37"/>
    <s v="United States"/>
    <s v="West"/>
    <s v="Utah"/>
    <s v="Lehi"/>
    <n v="84043"/>
    <d v="2015-01-10T00:00:00"/>
    <d v="2015-01-11T00:00:00"/>
    <n v="28.2"/>
  </r>
  <r>
    <s v="Tammy Goldman"/>
    <s v="Regular Air"/>
    <s v="Corporate"/>
    <s v="Office Supplies"/>
    <s v="Rubber Bands"/>
    <s v="Wrap Bag"/>
    <n v="0.4"/>
    <s v="United States"/>
    <s v="West"/>
    <s v="Utah"/>
    <s v="Lehi"/>
    <n v="84043"/>
    <d v="2015-03-30T00:00:00"/>
    <d v="2015-04-01T00:00:00"/>
    <n v="71.55"/>
  </r>
  <r>
    <s v="Samantha Weaver"/>
    <s v="Regular Air"/>
    <s v="Small Business"/>
    <s v="Office Supplies"/>
    <s v="Storage &amp; Organization"/>
    <s v="Small Box"/>
    <n v="0.66"/>
    <s v="United States"/>
    <s v="Central"/>
    <s v="Kansas"/>
    <s v="Overland Park"/>
    <n v="66212"/>
    <d v="2015-04-02T00:00:00"/>
    <d v="2015-04-04T00:00:00"/>
    <n v="3108.98"/>
  </r>
  <r>
    <s v="Leroy Blanchard"/>
    <s v="Regular Air"/>
    <s v="Small Business"/>
    <s v="Office Supplies"/>
    <s v="Storage &amp; Organization"/>
    <s v="Small Box"/>
    <n v="0.66"/>
    <s v="United States"/>
    <s v="Central"/>
    <s v="Michigan"/>
    <s v="Detroit"/>
    <n v="48138"/>
    <d v="2015-04-02T00:00:00"/>
    <d v="2015-04-04T00:00:00"/>
    <n v="12599.55"/>
  </r>
  <r>
    <s v="Max Small"/>
    <s v="Regular Air"/>
    <s v="Corporate"/>
    <s v="Office Supplies"/>
    <s v="Paper"/>
    <s v="Small Box"/>
    <n v="0.38"/>
    <s v="United States"/>
    <s v="Central"/>
    <s v="Oklahoma"/>
    <s v="Bartlesville"/>
    <n v="74006"/>
    <d v="2015-04-27T00:00:00"/>
    <d v="2015-04-28T00:00:00"/>
    <n v="34.65"/>
  </r>
  <r>
    <s v="Max Small"/>
    <s v="Regular Air"/>
    <s v="Corporate"/>
    <s v="Technology"/>
    <s v="Computer Peripherals"/>
    <s v="Small Pack"/>
    <n v="0.69"/>
    <s v="United States"/>
    <s v="Central"/>
    <s v="Oklahoma"/>
    <s v="Bartlesville"/>
    <n v="74006"/>
    <d v="2015-01-16T00:00:00"/>
    <d v="2015-01-18T00:00:00"/>
    <n v="85.79"/>
  </r>
  <r>
    <s v="Floyd Dale"/>
    <s v="Regular Air"/>
    <s v="Home Office"/>
    <s v="Office Supplies"/>
    <s v="Rubber Bands"/>
    <s v="Wrap Bag"/>
    <n v="0.82"/>
    <s v="United States"/>
    <s v="East"/>
    <s v="New York"/>
    <s v="Troy"/>
    <n v="12180"/>
    <d v="2015-01-17T00:00:00"/>
    <d v="2015-01-21T00:00:00"/>
    <n v="17.61"/>
  </r>
  <r>
    <s v="Floyd Dale"/>
    <s v="Express Air"/>
    <s v="Home Office"/>
    <s v="Office Supplies"/>
    <s v="Binders and Binder Accessories"/>
    <s v="Small Box"/>
    <n v="0.37"/>
    <s v="United States"/>
    <s v="East"/>
    <s v="New York"/>
    <s v="Troy"/>
    <n v="12180"/>
    <d v="2015-06-02T00:00:00"/>
    <d v="2015-06-02T00:00:00"/>
    <n v="27.3"/>
  </r>
  <r>
    <s v="Floyd Dale"/>
    <s v="Regular Air"/>
    <s v="Home Office"/>
    <s v="Furniture"/>
    <s v="Office Furnishings"/>
    <s v="Small Box"/>
    <n v="0.53"/>
    <s v="United States"/>
    <s v="East"/>
    <s v="New York"/>
    <s v="Troy"/>
    <n v="12180"/>
    <d v="2015-06-02T00:00:00"/>
    <d v="2015-06-02T00:00:00"/>
    <n v="64.75"/>
  </r>
  <r>
    <s v="Floyd Dale"/>
    <s v="Regular Air"/>
    <s v="Home Office"/>
    <s v="Office Supplies"/>
    <s v="Pens &amp; Art Supplies"/>
    <s v="Wrap Bag"/>
    <n v="0.55000000000000004"/>
    <s v="United States"/>
    <s v="East"/>
    <s v="New York"/>
    <s v="Troy"/>
    <n v="12180"/>
    <d v="2015-06-02T00:00:00"/>
    <d v="2015-06-03T00:00:00"/>
    <n v="62.98"/>
  </r>
  <r>
    <s v="Anna Wood"/>
    <s v="Regular Air"/>
    <s v="Consumer"/>
    <s v="Office Supplies"/>
    <s v="Paper"/>
    <s v="Wrap Bag"/>
    <n v="0.39"/>
    <s v="United States"/>
    <s v="East"/>
    <s v="New York"/>
    <s v="Utica"/>
    <n v="13501"/>
    <d v="2015-01-06T00:00:00"/>
    <d v="2015-01-08T00:00:00"/>
    <n v="21.2"/>
  </r>
  <r>
    <s v="Anna Wood"/>
    <s v="Regular Air"/>
    <s v="Consumer"/>
    <s v="Technology"/>
    <s v="Telephones and Communication"/>
    <s v="Small Box"/>
    <n v="0.55000000000000004"/>
    <s v="United States"/>
    <s v="East"/>
    <s v="New York"/>
    <s v="Utica"/>
    <n v="13501"/>
    <d v="2015-01-06T00:00:00"/>
    <d v="2015-01-08T00:00:00"/>
    <n v="173.32"/>
  </r>
  <r>
    <s v="Anna Wood"/>
    <s v="Regular Air"/>
    <s v="Home Office"/>
    <s v="Office Supplies"/>
    <s v="Scissors, Rulers and Trimmers"/>
    <s v="Small Pack"/>
    <n v="0.55000000000000004"/>
    <s v="United States"/>
    <s v="East"/>
    <s v="New York"/>
    <s v="Utica"/>
    <n v="13501"/>
    <d v="2015-06-02T00:00:00"/>
    <d v="2015-06-03T00:00:00"/>
    <n v="42.29"/>
  </r>
  <r>
    <s v="Frances Saunders"/>
    <s v="Delivery Truck"/>
    <s v="Consumer"/>
    <s v="Technology"/>
    <s v="Office Machines"/>
    <s v="Jumbo Box"/>
    <n v="0.39"/>
    <s v="United States"/>
    <s v="West"/>
    <s v="Utah"/>
    <s v="Murray"/>
    <n v="84107"/>
    <d v="2015-06-09T00:00:00"/>
    <d v="2015-06-11T00:00:00"/>
    <n v="730.37"/>
  </r>
  <r>
    <s v="Colleen Andrews"/>
    <s v="Delivery Truck"/>
    <s v="Small Business"/>
    <s v="Furniture"/>
    <s v="Chairs &amp; Chairmats"/>
    <s v="Jumbo Drum"/>
    <n v="0.56000000000000005"/>
    <s v="United States"/>
    <s v="South"/>
    <s v="North Carolina"/>
    <s v="Mint Hill"/>
    <n v="28227"/>
    <d v="2015-04-02T00:00:00"/>
    <d v="2015-04-03T00:00:00"/>
    <n v="450.49"/>
  </r>
  <r>
    <s v="Michele Bullard"/>
    <s v="Regular Air"/>
    <s v="Small Business"/>
    <s v="Office Supplies"/>
    <s v="Binders and Binder Accessories"/>
    <s v="Small Box"/>
    <n v="0.39"/>
    <s v="United States"/>
    <s v="Central"/>
    <s v="Illinois"/>
    <s v="Orland Park"/>
    <n v="60462"/>
    <d v="2015-02-20T00:00:00"/>
    <d v="2015-02-22T00:00:00"/>
    <n v="58.8"/>
  </r>
  <r>
    <s v="Michele Bullard"/>
    <s v="Regular Air"/>
    <s v="Small Business"/>
    <s v="Furniture"/>
    <s v="Office Furnishings"/>
    <s v="Small Box"/>
    <n v="0.55000000000000004"/>
    <s v="United States"/>
    <s v="Central"/>
    <s v="Illinois"/>
    <s v="Orland Park"/>
    <n v="60462"/>
    <d v="2015-02-20T00:00:00"/>
    <d v="2015-02-21T00:00:00"/>
    <n v="120.47"/>
  </r>
  <r>
    <s v="Don Cameron"/>
    <s v="Delivery Truck"/>
    <s v="Small Business"/>
    <s v="Office Supplies"/>
    <s v="Appliances"/>
    <s v="Jumbo Drum"/>
    <n v="0.59"/>
    <s v="United States"/>
    <s v="Central"/>
    <s v="Iowa"/>
    <s v="Newton"/>
    <n v="50208"/>
    <d v="2015-02-05T00:00:00"/>
    <d v="2015-02-06T00:00:00"/>
    <n v="1599.96"/>
  </r>
  <r>
    <s v="Don Cameron"/>
    <s v="Regular Air"/>
    <s v="Small Business"/>
    <s v="Office Supplies"/>
    <s v="Binders and Binder Accessories"/>
    <s v="Small Box"/>
    <n v="0.38"/>
    <s v="United States"/>
    <s v="Central"/>
    <s v="Iowa"/>
    <s v="Newton"/>
    <n v="50208"/>
    <d v="2015-03-27T00:00:00"/>
    <d v="2015-03-29T00:00:00"/>
    <n v="197.59"/>
  </r>
  <r>
    <s v="Don Cameron"/>
    <s v="Regular Air"/>
    <s v="Small Business"/>
    <s v="Technology"/>
    <s v="Computer Peripherals"/>
    <s v="Small Pack"/>
    <n v="0.42"/>
    <s v="United States"/>
    <s v="Central"/>
    <s v="Iowa"/>
    <s v="Newton"/>
    <n v="50208"/>
    <d v="2015-03-27T00:00:00"/>
    <d v="2015-03-29T00:00:00"/>
    <n v="33.04"/>
  </r>
  <r>
    <s v="Don Cameron"/>
    <s v="Express Air"/>
    <s v="Small Business"/>
    <s v="Office Supplies"/>
    <s v="Pens &amp; Art Supplies"/>
    <s v="Wrap Bag"/>
    <n v="0.54"/>
    <s v="United States"/>
    <s v="Central"/>
    <s v="Iowa"/>
    <s v="Newton"/>
    <n v="50208"/>
    <d v="2015-04-28T00:00:00"/>
    <d v="2015-04-30T00:00:00"/>
    <n v="27.45"/>
  </r>
  <r>
    <s v="Shawn McIntyre"/>
    <s v="Delivery Truck"/>
    <s v="Corporate"/>
    <s v="Technology"/>
    <s v="Office Machines"/>
    <s v="Jumbo Drum"/>
    <n v="0.56000000000000005"/>
    <s v="United States"/>
    <s v="West"/>
    <s v="Colorado"/>
    <s v="Louisville"/>
    <n v="80027"/>
    <d v="2015-02-22T00:00:00"/>
    <d v="2015-02-22T00:00:00"/>
    <n v="4775.1099999999997"/>
  </r>
  <r>
    <s v="Gilbert Scarborough"/>
    <s v="Express Air"/>
    <s v="Small Business"/>
    <s v="Office Supplies"/>
    <s v="Paper"/>
    <s v="Small Box"/>
    <n v="0.38"/>
    <s v="United States"/>
    <s v="West"/>
    <s v="Colorado"/>
    <s v="Fountain"/>
    <n v="80817"/>
    <d v="2015-04-20T00:00:00"/>
    <d v="2015-04-20T00:00:00"/>
    <n v="57.41"/>
  </r>
  <r>
    <s v="Amy Ellis Holder"/>
    <s v="Delivery Truck"/>
    <s v="Small Business"/>
    <s v="Furniture"/>
    <s v="Tables"/>
    <s v="Jumbo Box"/>
    <n v="0.61"/>
    <s v="United States"/>
    <s v="West"/>
    <s v="Colorado"/>
    <s v="Grand Junction"/>
    <n v="81503"/>
    <d v="2015-04-20T00:00:00"/>
    <d v="2015-04-21T00:00:00"/>
    <n v="2809.87"/>
  </r>
  <r>
    <s v="Amy Ellis Holder"/>
    <s v="Regular Air"/>
    <s v="Small Business"/>
    <s v="Office Supplies"/>
    <s v="Binders and Binder Accessories"/>
    <s v="Small Box"/>
    <n v="0.38"/>
    <s v="United States"/>
    <s v="West"/>
    <s v="Colorado"/>
    <s v="Grand Junction"/>
    <n v="81503"/>
    <d v="2015-05-26T00:00:00"/>
    <d v="2015-06-02T00:00:00"/>
    <n v="79.930000000000007"/>
  </r>
  <r>
    <s v="Amy Ellis Holder"/>
    <s v="Regular Air"/>
    <s v="Small Business"/>
    <s v="Technology"/>
    <s v="Telephones and Communication"/>
    <s v="Small Box"/>
    <n v="0.59"/>
    <s v="United States"/>
    <s v="West"/>
    <s v="Colorado"/>
    <s v="Grand Junction"/>
    <n v="81503"/>
    <d v="2015-05-26T00:00:00"/>
    <d v="2015-05-26T00:00:00"/>
    <n v="873.18"/>
  </r>
  <r>
    <s v="Marshall Brandt Briggs"/>
    <s v="Delivery Truck"/>
    <s v="Corporate"/>
    <s v="Furniture"/>
    <s v="Tables"/>
    <s v="Jumbo Box"/>
    <n v="0.71"/>
    <s v="United States"/>
    <s v="South"/>
    <s v="Tennessee"/>
    <s v="Maryville"/>
    <n v="37804"/>
    <d v="2015-02-23T00:00:00"/>
    <d v="2015-02-23T00:00:00"/>
    <n v="798.69"/>
  </r>
  <r>
    <s v="Marshall Brandt Briggs"/>
    <s v="Regular Air"/>
    <s v="Corporate"/>
    <s v="Technology"/>
    <s v="Telephones and Communication"/>
    <s v="Small Box"/>
    <n v="0.55000000000000004"/>
    <s v="United States"/>
    <s v="South"/>
    <s v="Tennessee"/>
    <s v="Maryville"/>
    <n v="37804"/>
    <d v="2015-02-23T00:00:00"/>
    <d v="2015-02-24T00:00:00"/>
    <n v="792.11"/>
  </r>
  <r>
    <s v="Marshall Brandt Briggs"/>
    <s v="Regular Air"/>
    <s v="Corporate"/>
    <s v="Office Supplies"/>
    <s v="Labels"/>
    <s v="Small Box"/>
    <n v="0.36"/>
    <s v="United States"/>
    <s v="South"/>
    <s v="Tennessee"/>
    <s v="Maryville"/>
    <n v="37804"/>
    <d v="2015-03-21T00:00:00"/>
    <d v="2015-03-23T00:00:00"/>
    <n v="28.73"/>
  </r>
  <r>
    <s v="Brenda Nelson Blanchard"/>
    <s v="Express Air"/>
    <s v="Corporate"/>
    <s v="Office Supplies"/>
    <s v="Pens &amp; Art Supplies"/>
    <s v="Wrap Bag"/>
    <n v="0.59"/>
    <s v="United States"/>
    <s v="Central"/>
    <s v="Minnesota"/>
    <s v="Richfield"/>
    <n v="55423"/>
    <d v="2015-05-28T00:00:00"/>
    <d v="2015-05-29T00:00:00"/>
    <n v="109.74"/>
  </r>
  <r>
    <s v="Brenda Nelson Blanchard"/>
    <s v="Regular Air"/>
    <s v="Corporate"/>
    <s v="Technology"/>
    <s v="Telephones and Communication"/>
    <s v="Small Box"/>
    <n v="0.55000000000000004"/>
    <s v="United States"/>
    <s v="Central"/>
    <s v="Minnesota"/>
    <s v="Richfield"/>
    <n v="55423"/>
    <d v="2015-05-28T00:00:00"/>
    <d v="2015-05-29T00:00:00"/>
    <n v="1543.55"/>
  </r>
  <r>
    <s v="Brett Hawkins"/>
    <s v="Delivery Truck"/>
    <s v="Home Office"/>
    <s v="Furniture"/>
    <s v="Tables"/>
    <s v="Jumbo Box"/>
    <n v="0.66"/>
    <s v="United States"/>
    <s v="West"/>
    <s v="Colorado"/>
    <s v="Highlands Ranch"/>
    <n v="80126"/>
    <d v="2015-06-10T00:00:00"/>
    <d v="2015-06-11T00:00:00"/>
    <n v="1332.82"/>
  </r>
  <r>
    <s v="Irene Li"/>
    <s v="Regular Air"/>
    <s v="Home Office"/>
    <s v="Office Supplies"/>
    <s v="Scissors, Rulers and Trimmers"/>
    <s v="Small Pack"/>
    <n v="0.59"/>
    <s v="United States"/>
    <s v="East"/>
    <s v="Pennsylvania"/>
    <s v="Hanover"/>
    <n v="17331"/>
    <d v="2015-01-31T00:00:00"/>
    <d v="2015-02-02T00:00:00"/>
    <n v="34.64"/>
  </r>
  <r>
    <s v="Allan Shields"/>
    <s v="Regular Air"/>
    <s v="Consumer"/>
    <s v="Technology"/>
    <s v="Computer Peripherals"/>
    <s v="Small Pack"/>
    <n v="0.45"/>
    <s v="United States"/>
    <s v="South"/>
    <s v="Florida"/>
    <s v="Seminole"/>
    <n v="33772"/>
    <d v="2015-01-02T00:00:00"/>
    <d v="2015-01-04T00:00:00"/>
    <n v="52.47"/>
  </r>
  <r>
    <s v="Edward Pugh"/>
    <s v="Regular Air"/>
    <s v="Consumer"/>
    <s v="Office Supplies"/>
    <s v="Pens &amp; Art Supplies"/>
    <s v="Wrap Bag"/>
    <n v="0.56000000000000005"/>
    <s v="United States"/>
    <s v="West"/>
    <s v="New Mexico"/>
    <s v="Santa Fe"/>
    <n v="87505"/>
    <d v="2015-01-19T00:00:00"/>
    <d v="2015-01-19T00:00:00"/>
    <n v="26.38"/>
  </r>
  <r>
    <s v="Carlos Hess"/>
    <s v="Delivery Truck"/>
    <s v="Small Business"/>
    <s v="Furniture"/>
    <s v="Tables"/>
    <s v="Jumbo Box"/>
    <n v="0.65"/>
    <s v="United States"/>
    <s v="East"/>
    <s v="Ohio"/>
    <s v="Cleveland Heights"/>
    <n v="44106"/>
    <d v="2015-01-21T00:00:00"/>
    <d v="2015-01-23T00:00:00"/>
    <n v="304.33999999999997"/>
  </r>
  <r>
    <s v="Ross Frederick"/>
    <s v="Express Air"/>
    <s v="Corporate"/>
    <s v="Technology"/>
    <s v="Computer Peripherals"/>
    <s v="Small Box"/>
    <n v="0.67"/>
    <s v="United States"/>
    <s v="Central"/>
    <s v="Texas"/>
    <s v="San Antonio"/>
    <n v="78207"/>
    <d v="2015-05-18T00:00:00"/>
    <d v="2015-05-20T00:00:00"/>
    <n v="1300.81"/>
  </r>
  <r>
    <s v="Ross Frederick"/>
    <s v="Regular Air"/>
    <s v="Corporate"/>
    <s v="Office Supplies"/>
    <s v="Paper"/>
    <s v="Small Box"/>
    <n v="0.37"/>
    <s v="United States"/>
    <s v="Central"/>
    <s v="Texas"/>
    <s v="San Antonio"/>
    <n v="78207"/>
    <d v="2015-05-15T00:00:00"/>
    <d v="2015-05-16T00:00:00"/>
    <n v="67.86"/>
  </r>
  <r>
    <s v="Ross Frederick"/>
    <s v="Regular Air"/>
    <s v="Corporate"/>
    <s v="Office Supplies"/>
    <s v="Storage &amp; Organization"/>
    <s v="Large Box"/>
    <n v="0.84"/>
    <s v="United States"/>
    <s v="Central"/>
    <s v="Texas"/>
    <s v="San Antonio"/>
    <n v="78207"/>
    <d v="2015-05-15T00:00:00"/>
    <d v="2015-05-16T00:00:00"/>
    <n v="747.28"/>
  </r>
  <r>
    <s v="James Beck"/>
    <s v="Regular Air"/>
    <s v="Home Office"/>
    <s v="Office Supplies"/>
    <s v="Envelopes"/>
    <s v="Small Box"/>
    <n v="0.35"/>
    <s v="United States"/>
    <s v="West"/>
    <s v="Arizona"/>
    <s v="Flagstaff"/>
    <n v="86001"/>
    <d v="2015-04-07T00:00:00"/>
    <d v="2015-04-12T00:00:00"/>
    <n v="18.670000000000002"/>
  </r>
  <r>
    <s v="James Beck"/>
    <s v="Regular Air"/>
    <s v="Home Office"/>
    <s v="Furniture"/>
    <s v="Office Furnishings"/>
    <s v="Small Box"/>
    <n v="0.56999999999999995"/>
    <s v="United States"/>
    <s v="West"/>
    <s v="Arizona"/>
    <s v="Flagstaff"/>
    <n v="86001"/>
    <d v="2015-04-07T00:00:00"/>
    <d v="2015-04-14T00:00:00"/>
    <n v="210.77"/>
  </r>
  <r>
    <s v="Calvin Boyette"/>
    <s v="Regular Air"/>
    <s v="Home Office"/>
    <s v="Office Supplies"/>
    <s v="Envelopes"/>
    <s v="Small Box"/>
    <n v="0.4"/>
    <s v="United States"/>
    <s v="West"/>
    <s v="Arizona"/>
    <s v="Gilbert"/>
    <n v="85234"/>
    <d v="2015-06-05T00:00:00"/>
    <d v="2015-06-10T00:00:00"/>
    <n v="209.12"/>
  </r>
  <r>
    <s v="Calvin Boyette"/>
    <s v="Regular Air"/>
    <s v="Home Office"/>
    <s v="Furniture"/>
    <s v="Office Furnishings"/>
    <s v="Medium Box"/>
    <n v="0.75"/>
    <s v="United States"/>
    <s v="West"/>
    <s v="Arizona"/>
    <s v="Gilbert"/>
    <n v="85234"/>
    <d v="2015-06-05T00:00:00"/>
    <d v="2015-06-12T00:00:00"/>
    <n v="1287.17"/>
  </r>
  <r>
    <s v="Calvin Boyette"/>
    <s v="Regular Air"/>
    <s v="Home Office"/>
    <s v="Office Supplies"/>
    <s v="Paper"/>
    <s v="Small Box"/>
    <n v="0.36"/>
    <s v="United States"/>
    <s v="West"/>
    <s v="Arizona"/>
    <s v="Gilbert"/>
    <n v="85234"/>
    <d v="2015-06-05T00:00:00"/>
    <d v="2015-06-07T00:00:00"/>
    <n v="46.17"/>
  </r>
  <r>
    <s v="Sam Rouse"/>
    <s v="Delivery Truck"/>
    <s v="Small Business"/>
    <s v="Technology"/>
    <s v="Office Machines"/>
    <s v="Jumbo Box"/>
    <n v="0.4"/>
    <s v="United States"/>
    <s v="South"/>
    <s v="Georgia"/>
    <s v="Forest Park"/>
    <n v="30297"/>
    <d v="2015-03-30T00:00:00"/>
    <d v="2015-03-31T00:00:00"/>
    <n v="899.81"/>
  </r>
  <r>
    <s v="Eleanor Swain"/>
    <s v="Regular Air"/>
    <s v="Home Office"/>
    <s v="Office Supplies"/>
    <s v="Envelopes"/>
    <s v="Small Box"/>
    <n v="0.35"/>
    <s v="United States"/>
    <s v="South"/>
    <s v="North Carolina"/>
    <s v="Charlotte"/>
    <n v="28204"/>
    <d v="2015-04-07T00:00:00"/>
    <d v="2015-04-12T00:00:00"/>
    <n v="68.459999999999994"/>
  </r>
  <r>
    <s v="Eleanor Swain"/>
    <s v="Regular Air"/>
    <s v="Home Office"/>
    <s v="Furniture"/>
    <s v="Office Furnishings"/>
    <s v="Small Box"/>
    <n v="0.56999999999999995"/>
    <s v="United States"/>
    <s v="South"/>
    <s v="North Carolina"/>
    <s v="Charlotte"/>
    <n v="28204"/>
    <d v="2015-04-07T00:00:00"/>
    <d v="2015-04-14T00:00:00"/>
    <n v="885.23"/>
  </r>
  <r>
    <s v="Eleanor Swain"/>
    <s v="Regular Air"/>
    <s v="Home Office"/>
    <s v="Office Supplies"/>
    <s v="Envelopes"/>
    <s v="Small Box"/>
    <n v="0.4"/>
    <s v="United States"/>
    <s v="South"/>
    <s v="North Carolina"/>
    <s v="Charlotte"/>
    <n v="28204"/>
    <d v="2015-06-05T00:00:00"/>
    <d v="2015-06-10T00:00:00"/>
    <n v="836.47"/>
  </r>
  <r>
    <s v="Eleanor Swain"/>
    <s v="Regular Air"/>
    <s v="Home Office"/>
    <s v="Office Supplies"/>
    <s v="Paper"/>
    <s v="Small Box"/>
    <n v="0.36"/>
    <s v="United States"/>
    <s v="South"/>
    <s v="North Carolina"/>
    <s v="Charlotte"/>
    <n v="28204"/>
    <d v="2015-06-05T00:00:00"/>
    <d v="2015-06-07T00:00:00"/>
    <n v="189.83"/>
  </r>
  <r>
    <s v="Roger Blalock Cassidy"/>
    <s v="Regular Air"/>
    <s v="Corporate"/>
    <s v="Office Supplies"/>
    <s v="Binders and Binder Accessories"/>
    <s v="Small Box"/>
    <n v="0.36"/>
    <s v="United States"/>
    <s v="East"/>
    <s v="Connecticut"/>
    <s v="Fairfield"/>
    <n v="6824"/>
    <d v="2015-01-24T00:00:00"/>
    <d v="2015-01-25T00:00:00"/>
    <n v="61.52"/>
  </r>
  <r>
    <s v="Lucille Rankin"/>
    <s v="Express Air"/>
    <s v="Corporate"/>
    <s v="Office Supplies"/>
    <s v="Rubber Bands"/>
    <s v="Wrap Bag"/>
    <n v="0.83"/>
    <s v="United States"/>
    <s v="East"/>
    <s v="Connecticut"/>
    <s v="Newington"/>
    <n v="6111"/>
    <d v="2015-05-21T00:00:00"/>
    <d v="2015-05-22T00:00:00"/>
    <n v="8.3000000000000007"/>
  </r>
  <r>
    <s v="Vickie Andrews"/>
    <s v="Regular Air"/>
    <s v="Corporate"/>
    <s v="Technology"/>
    <s v="Telephones and Communication"/>
    <s v="Small Pack"/>
    <n v="0.83"/>
    <s v="United States"/>
    <s v="East"/>
    <s v="New Jersey"/>
    <s v="Belleville"/>
    <n v="7109"/>
    <d v="2015-05-21T00:00:00"/>
    <d v="2015-05-22T00:00:00"/>
    <n v="416.95"/>
  </r>
  <r>
    <s v="Pauline Boyette"/>
    <s v="Regular Air"/>
    <s v="Corporate"/>
    <s v="Office Supplies"/>
    <s v="Pens &amp; Art Supplies"/>
    <s v="Wrap Bag"/>
    <n v="0.59"/>
    <s v="United States"/>
    <s v="East"/>
    <s v="New Jersey"/>
    <s v="Newark"/>
    <n v="7101"/>
    <d v="2015-06-17T00:00:00"/>
    <d v="2015-06-18T00:00:00"/>
    <n v="18.71"/>
  </r>
  <r>
    <s v="Virginia Gay"/>
    <s v="Regular Air"/>
    <s v="Small Business"/>
    <s v="Office Supplies"/>
    <s v="Binders and Binder Accessories"/>
    <s v="Small Box"/>
    <n v="0.38"/>
    <s v="United States"/>
    <s v="Central"/>
    <s v="Kansas"/>
    <s v="Shawnee"/>
    <n v="66203"/>
    <d v="2015-06-17T00:00:00"/>
    <d v="2015-06-21T00:00:00"/>
    <n v="40.950000000000003"/>
  </r>
  <r>
    <s v="Virginia Gay"/>
    <s v="Delivery Truck"/>
    <s v="Small Business"/>
    <s v="Furniture"/>
    <s v="Bookcases"/>
    <s v="Jumbo Box"/>
    <n v="0.69"/>
    <s v="United States"/>
    <s v="Central"/>
    <s v="Kansas"/>
    <s v="Shawnee"/>
    <n v="66203"/>
    <d v="2015-06-17T00:00:00"/>
    <d v="2015-06-21T00:00:00"/>
    <n v="1155.73"/>
  </r>
  <r>
    <s v="Patricia Cole Blair"/>
    <s v="Regular Air"/>
    <s v="Small Business"/>
    <s v="Technology"/>
    <s v="Computer Peripherals"/>
    <s v="Small Pack"/>
    <n v="0.4"/>
    <s v="United States"/>
    <s v="Central"/>
    <s v="Kansas"/>
    <s v="Wichita"/>
    <n v="67212"/>
    <d v="2015-01-16T00:00:00"/>
    <d v="2015-01-19T00:00:00"/>
    <n v="192.3"/>
  </r>
  <r>
    <s v="Patricia Cole Blair"/>
    <s v="Express Air"/>
    <s v="Small Business"/>
    <s v="Technology"/>
    <s v="Telephones and Communication"/>
    <s v="Small Box"/>
    <n v="0.57999999999999996"/>
    <s v="United States"/>
    <s v="Central"/>
    <s v="Kansas"/>
    <s v="Wichita"/>
    <n v="67212"/>
    <d v="2015-01-16T00:00:00"/>
    <d v="2015-01-18T00:00:00"/>
    <n v="748.1"/>
  </r>
  <r>
    <s v="Sara O'Connor"/>
    <s v="Regular Air"/>
    <s v="Small Business"/>
    <s v="Technology"/>
    <s v="Computer Peripherals"/>
    <s v="Small Pack"/>
    <n v="0.64"/>
    <s v="United States"/>
    <s v="West"/>
    <s v="Colorado"/>
    <s v="Loveland"/>
    <n v="80538"/>
    <d v="2015-03-25T00:00:00"/>
    <d v="2015-03-26T00:00:00"/>
    <n v="102.54"/>
  </r>
  <r>
    <s v="Thomas McAllister"/>
    <s v="Regular Air"/>
    <s v="Small Business"/>
    <s v="Technology"/>
    <s v="Computer Peripherals"/>
    <s v="Small Pack"/>
    <n v="0.52"/>
    <s v="United States"/>
    <s v="East"/>
    <s v="Maryland"/>
    <s v="Pikesville"/>
    <n v="21208"/>
    <d v="2015-02-14T00:00:00"/>
    <d v="2015-02-15T00:00:00"/>
    <n v="70.16"/>
  </r>
  <r>
    <s v="Thomas McAllister"/>
    <s v="Regular Air"/>
    <s v="Small Business"/>
    <s v="Technology"/>
    <s v="Telephones and Communication"/>
    <s v="Wrap Bag"/>
    <n v="0.55000000000000004"/>
    <s v="United States"/>
    <s v="East"/>
    <s v="Maryland"/>
    <s v="Pikesville"/>
    <n v="21208"/>
    <d v="2015-02-14T00:00:00"/>
    <d v="2015-02-16T00:00:00"/>
    <n v="1240.57"/>
  </r>
  <r>
    <s v="Glen Caldwell"/>
    <s v="Regular Air"/>
    <s v="Small Business"/>
    <s v="Technology"/>
    <s v="Computer Peripherals"/>
    <s v="Small Pack"/>
    <n v="0.52"/>
    <s v="United States"/>
    <s v="West"/>
    <s v="Washington"/>
    <s v="Seattle"/>
    <n v="98115"/>
    <d v="2015-02-14T00:00:00"/>
    <d v="2015-02-15T00:00:00"/>
    <n v="280.62"/>
  </r>
  <r>
    <s v="Ruby Gibbons"/>
    <s v="Regular Air"/>
    <s v="Corporate"/>
    <s v="Office Supplies"/>
    <s v="Scissors, Rulers and Trimmers"/>
    <s v="Medium Box"/>
    <n v="0.81"/>
    <s v="United States"/>
    <s v="Central"/>
    <s v="Illinois"/>
    <s v="Forest Park"/>
    <n v="60130"/>
    <d v="2015-03-20T00:00:00"/>
    <d v="2015-03-22T00:00:00"/>
    <n v="3206.94"/>
  </r>
  <r>
    <s v="Benjamin Kaufman"/>
    <s v="Regular Air"/>
    <s v="Corporate"/>
    <s v="Technology"/>
    <s v="Computer Peripherals"/>
    <s v="Small Box"/>
    <n v="0.68"/>
    <s v="United States"/>
    <s v="East"/>
    <s v="Massachusetts"/>
    <s v="Belchertown"/>
    <n v="1007"/>
    <d v="2015-03-20T00:00:00"/>
    <d v="2015-03-20T00:00:00"/>
    <n v="43.08"/>
  </r>
  <r>
    <s v="Katherine Kearney"/>
    <s v="Regular Air"/>
    <s v="Corporate"/>
    <s v="Furniture"/>
    <s v="Office Furnishings"/>
    <s v="Small Box"/>
    <n v="0.56000000000000005"/>
    <s v="United States"/>
    <s v="West"/>
    <s v="California"/>
    <s v="Lemon Grove"/>
    <n v="91945"/>
    <d v="2015-06-17T00:00:00"/>
    <d v="2015-06-18T00:00:00"/>
    <n v="66.55"/>
  </r>
  <r>
    <s v="Katherine Kearney"/>
    <s v="Regular Air"/>
    <s v="Corporate"/>
    <s v="Office Supplies"/>
    <s v="Paper"/>
    <s v="Small Box"/>
    <n v="0.36"/>
    <s v="United States"/>
    <s v="West"/>
    <s v="California"/>
    <s v="Lemon Grove"/>
    <n v="91945"/>
    <d v="2015-06-17T00:00:00"/>
    <d v="2015-06-18T00:00:00"/>
    <n v="103.49"/>
  </r>
  <r>
    <s v="Katherine Kearney"/>
    <s v="Regular Air"/>
    <s v="Corporate"/>
    <s v="Office Supplies"/>
    <s v="Storage &amp; Organization"/>
    <s v="Small Box"/>
    <n v="0.57999999999999996"/>
    <s v="United States"/>
    <s v="West"/>
    <s v="California"/>
    <s v="Lemon Grove"/>
    <n v="91945"/>
    <d v="2015-06-17T00:00:00"/>
    <d v="2015-06-18T00:00:00"/>
    <n v="192.18"/>
  </r>
  <r>
    <s v="Arthur Lowe Nash"/>
    <s v="Regular Air"/>
    <s v="Consumer"/>
    <s v="Technology"/>
    <s v="Computer Peripherals"/>
    <s v="Small Pack"/>
    <n v="0.52"/>
    <s v="United States"/>
    <s v="East"/>
    <s v="Maryland"/>
    <s v="Potomac"/>
    <n v="20854"/>
    <d v="2015-04-04T00:00:00"/>
    <d v="2015-04-09T00:00:00"/>
    <n v="89.76"/>
  </r>
  <r>
    <s v="Brenda May"/>
    <s v="Regular Air"/>
    <s v="Consumer"/>
    <s v="Technology"/>
    <s v="Telephones and Communication"/>
    <s v="Medium Box"/>
    <n v="0.6"/>
    <s v="United States"/>
    <s v="Central"/>
    <s v="Illinois"/>
    <s v="Batavia"/>
    <n v="60510"/>
    <d v="2015-06-09T00:00:00"/>
    <d v="2015-06-10T00:00:00"/>
    <n v="28.46"/>
  </r>
  <r>
    <s v="Faye Dyer"/>
    <s v="Delivery Truck"/>
    <s v="Home Office"/>
    <s v="Furniture"/>
    <s v="Tables"/>
    <s v="Jumbo Box"/>
    <n v="0.76"/>
    <s v="United States"/>
    <s v="East"/>
    <s v="Maine"/>
    <s v="Sanford"/>
    <n v="4073"/>
    <d v="2015-04-14T00:00:00"/>
    <d v="2015-04-15T00:00:00"/>
    <n v="1170.21"/>
  </r>
  <r>
    <s v="Bradley Pollock"/>
    <s v="Express Air"/>
    <s v="Home Office"/>
    <s v="Technology"/>
    <s v="Computer Peripherals"/>
    <s v="Small Box"/>
    <n v="0.78"/>
    <s v="United States"/>
    <s v="East"/>
    <s v="New Hampshire"/>
    <s v="Goffstown"/>
    <n v="3045"/>
    <d v="2015-04-14T00:00:00"/>
    <d v="2015-04-16T00:00:00"/>
    <n v="243.32"/>
  </r>
  <r>
    <s v="Curtis O'Connell"/>
    <s v="Regular Air"/>
    <s v="Corporate"/>
    <s v="Furniture"/>
    <s v="Chairs &amp; Chairmats"/>
    <s v="Large Box"/>
    <m/>
    <s v="United States"/>
    <s v="West"/>
    <s v="Oregon"/>
    <s v="Medford"/>
    <n v="97504"/>
    <d v="2015-05-04T00:00:00"/>
    <d v="2015-05-05T00:00:00"/>
    <n v="3825.32"/>
  </r>
  <r>
    <s v="Curtis O'Connell"/>
    <s v="Regular Air"/>
    <s v="Corporate"/>
    <s v="Furniture"/>
    <s v="Office Furnishings"/>
    <s v="Small Box"/>
    <n v="0.43"/>
    <s v="United States"/>
    <s v="West"/>
    <s v="Oregon"/>
    <s v="Medford"/>
    <n v="97504"/>
    <d v="2015-05-04T00:00:00"/>
    <d v="2015-05-04T00:00:00"/>
    <n v="8.5299999999999994"/>
  </r>
  <r>
    <s v="Bobby Clements"/>
    <s v="Regular Air"/>
    <s v="Corporate"/>
    <s v="Office Supplies"/>
    <s v="Appliances"/>
    <s v="Small Box"/>
    <n v="0.57999999999999996"/>
    <s v="United States"/>
    <s v="East"/>
    <s v="Ohio"/>
    <s v="Columbus"/>
    <n v="43229"/>
    <d v="2015-03-17T00:00:00"/>
    <d v="2015-03-18T00:00:00"/>
    <n v="40.299999999999997"/>
  </r>
  <r>
    <s v="Bobby Clements"/>
    <s v="Regular Air"/>
    <s v="Corporate"/>
    <s v="Furniture"/>
    <s v="Office Furnishings"/>
    <s v="Wrap Bag"/>
    <n v="0.42"/>
    <s v="United States"/>
    <s v="East"/>
    <s v="Ohio"/>
    <s v="Columbus"/>
    <n v="43229"/>
    <d v="2015-03-17T00:00:00"/>
    <d v="2015-03-19T00:00:00"/>
    <n v="111.88"/>
  </r>
  <r>
    <s v="Jacqueline Noble"/>
    <s v="Regular Air"/>
    <s v="Corporate"/>
    <s v="Office Supplies"/>
    <s v="Pens &amp; Art Supplies"/>
    <s v="Wrap Bag"/>
    <n v="0.41"/>
    <s v="United States"/>
    <s v="South"/>
    <s v="Florida"/>
    <s v="Miami"/>
    <n v="33181"/>
    <d v="2015-05-04T00:00:00"/>
    <d v="2015-05-06T00:00:00"/>
    <n v="73.97"/>
  </r>
  <r>
    <s v="Lynn Epstein"/>
    <s v="Delivery Truck"/>
    <s v="Corporate"/>
    <s v="Furniture"/>
    <s v="Tables"/>
    <s v="Jumbo Box"/>
    <n v="0.76"/>
    <s v="United States"/>
    <s v="East"/>
    <s v="Maine"/>
    <s v="Bangor"/>
    <n v="4401"/>
    <d v="2015-01-31T00:00:00"/>
    <d v="2015-02-01T00:00:00"/>
    <n v="111.86"/>
  </r>
  <r>
    <s v="Rosemary English"/>
    <s v="Regular Air"/>
    <s v="Corporate"/>
    <s v="Office Supplies"/>
    <s v="Pens &amp; Art Supplies"/>
    <s v="Wrap Bag"/>
    <n v="0.41"/>
    <s v="United States"/>
    <s v="East"/>
    <s v="Maine"/>
    <s v="Portland"/>
    <n v="4101"/>
    <d v="2015-05-04T00:00:00"/>
    <d v="2015-05-06T00:00:00"/>
    <n v="18.489999999999998"/>
  </r>
  <r>
    <s v="Kim Weiss"/>
    <s v="Express Air"/>
    <s v="Home Office"/>
    <s v="Office Supplies"/>
    <s v="Scissors, Rulers and Trimmers"/>
    <s v="Small Pack"/>
    <n v="0.59"/>
    <s v="United States"/>
    <s v="South"/>
    <s v="Florida"/>
    <s v="Miami"/>
    <n v="33132"/>
    <d v="2015-06-09T00:00:00"/>
    <d v="2015-06-11T00:00:00"/>
    <n v="212.89"/>
  </r>
  <r>
    <s v="Kim Weiss"/>
    <s v="Regular Air"/>
    <s v="Home Office"/>
    <s v="Furniture"/>
    <s v="Office Furnishings"/>
    <s v="Small Pack"/>
    <n v="0.35"/>
    <s v="United States"/>
    <s v="South"/>
    <s v="Florida"/>
    <s v="Miami"/>
    <n v="33132"/>
    <d v="2015-01-02T00:00:00"/>
    <d v="2015-01-04T00:00:00"/>
    <n v="5555.6"/>
  </r>
  <r>
    <s v="Juanita Coley Knox"/>
    <s v="Express Air"/>
    <s v="Home Office"/>
    <s v="Office Supplies"/>
    <s v="Scissors, Rulers and Trimmers"/>
    <s v="Small Pack"/>
    <n v="0.59"/>
    <s v="United States"/>
    <s v="East"/>
    <s v="New York"/>
    <s v="Watertown"/>
    <n v="13601"/>
    <d v="2015-06-09T00:00:00"/>
    <d v="2015-06-11T00:00:00"/>
    <n v="55.54"/>
  </r>
  <r>
    <s v="Juanita Coley Knox"/>
    <s v="Regular Air"/>
    <s v="Home Office"/>
    <s v="Furniture"/>
    <s v="Office Furnishings"/>
    <s v="Small Pack"/>
    <n v="0.35"/>
    <s v="United States"/>
    <s v="East"/>
    <s v="New York"/>
    <s v="Watertown"/>
    <n v="13601"/>
    <d v="2015-01-02T00:00:00"/>
    <d v="2015-01-04T00:00:00"/>
    <n v="1440.34"/>
  </r>
  <r>
    <s v="Bonnie Chambers"/>
    <s v="Express Air"/>
    <s v="Home Office"/>
    <s v="Technology"/>
    <s v="Computer Peripherals"/>
    <s v="Small Pack"/>
    <n v="0.66"/>
    <s v="United States"/>
    <s v="West"/>
    <s v="Arizona"/>
    <s v="Glendale"/>
    <n v="85301"/>
    <d v="2015-05-14T00:00:00"/>
    <d v="2015-05-14T00:00:00"/>
    <n v="84.76"/>
  </r>
  <r>
    <s v="Bonnie Chambers"/>
    <s v="Regular Air"/>
    <s v="Home Office"/>
    <s v="Office Supplies"/>
    <s v="Paper"/>
    <s v="Small Box"/>
    <n v="0.37"/>
    <s v="United States"/>
    <s v="West"/>
    <s v="Arizona"/>
    <s v="Glendale"/>
    <n v="85301"/>
    <d v="2015-05-14T00:00:00"/>
    <d v="2015-05-21T00:00:00"/>
    <n v="104.84"/>
  </r>
  <r>
    <s v="Barbara McNamara"/>
    <s v="Delivery Truck"/>
    <s v="Corporate"/>
    <s v="Furniture"/>
    <s v="Tables"/>
    <s v="Jumbo Box"/>
    <n v="0.63"/>
    <s v="United States"/>
    <s v="West"/>
    <s v="Arizona"/>
    <s v="Kingman"/>
    <n v="86401"/>
    <d v="2015-05-24T00:00:00"/>
    <d v="2015-05-25T00:00:00"/>
    <n v="1714.93"/>
  </r>
  <r>
    <s v="Chris F Brandt"/>
    <s v="Regular Air"/>
    <s v="Corporate"/>
    <s v="Technology"/>
    <s v="Telephones and Communication"/>
    <s v="Small Box"/>
    <n v="0.59"/>
    <s v="United States"/>
    <s v="East"/>
    <s v="Pennsylvania"/>
    <s v="King of Prussia"/>
    <n v="19406"/>
    <d v="2015-01-09T00:00:00"/>
    <d v="2015-01-16T00:00:00"/>
    <n v="107.95"/>
  </r>
  <r>
    <s v="Patrick Rosenthal"/>
    <s v="Delivery Truck"/>
    <s v="Small Business"/>
    <s v="Office Supplies"/>
    <s v="Appliances"/>
    <s v="Jumbo Drum"/>
    <n v="0.56999999999999995"/>
    <s v="United States"/>
    <s v="East"/>
    <s v="Rhode Island"/>
    <s v="Cranston"/>
    <n v="2910"/>
    <d v="2015-01-17T00:00:00"/>
    <d v="2015-01-19T00:00:00"/>
    <n v="1967.98"/>
  </r>
  <r>
    <s v="Troy Moon"/>
    <s v="Express Air"/>
    <s v="Corporate"/>
    <s v="Furniture"/>
    <s v="Office Furnishings"/>
    <s v="Small Pack"/>
    <n v="0.44"/>
    <s v="United States"/>
    <s v="West"/>
    <s v="California"/>
    <s v="Oakland"/>
    <n v="94601"/>
    <d v="2015-04-11T00:00:00"/>
    <d v="2015-04-13T00:00:00"/>
    <n v="394.1"/>
  </r>
  <r>
    <s v="Sam Oh"/>
    <s v="Regular Air"/>
    <s v="Corporate"/>
    <s v="Technology"/>
    <s v="Telephones and Communication"/>
    <s v="Medium Box"/>
    <n v="0.57999999999999996"/>
    <s v="United States"/>
    <s v="East"/>
    <s v="Maine"/>
    <s v="Lewiston"/>
    <n v="4240"/>
    <d v="2015-05-27T00:00:00"/>
    <d v="2015-05-29T00:00:00"/>
    <n v="266.39"/>
  </r>
  <r>
    <s v="Roberta Mullins Peters"/>
    <s v="Express Air"/>
    <s v="Corporate"/>
    <s v="Office Supplies"/>
    <s v="Binders and Binder Accessories"/>
    <s v="Small Box"/>
    <n v="0.37"/>
    <s v="United States"/>
    <s v="East"/>
    <s v="Massachusetts"/>
    <s v="Everett"/>
    <n v="2149"/>
    <d v="2015-05-27T00:00:00"/>
    <d v="2015-05-29T00:00:00"/>
    <n v="51.82"/>
  </r>
  <r>
    <s v="Jeanne Werner"/>
    <s v="Delivery Truck"/>
    <s v="Small Business"/>
    <s v="Furniture"/>
    <s v="Bookcases"/>
    <s v="Jumbo Box"/>
    <n v="0.75"/>
    <s v="United States"/>
    <s v="Central"/>
    <s v="Michigan"/>
    <s v="Detroit"/>
    <n v="48234"/>
    <d v="2015-03-14T00:00:00"/>
    <d v="2015-03-16T00:00:00"/>
    <n v="9539.6"/>
  </r>
  <r>
    <s v="Jeanne Werner"/>
    <s v="Regular Air"/>
    <s v="Small Business"/>
    <s v="Office Supplies"/>
    <s v="Paper"/>
    <s v="Small Box"/>
    <n v="0.4"/>
    <s v="United States"/>
    <s v="Central"/>
    <s v="Michigan"/>
    <s v="Detroit"/>
    <n v="48234"/>
    <d v="2015-03-14T00:00:00"/>
    <d v="2015-03-15T00:00:00"/>
    <n v="109.86"/>
  </r>
  <r>
    <s v="Jeanne Werner"/>
    <s v="Regular Air"/>
    <s v="Small Business"/>
    <s v="Technology"/>
    <s v="Telephones and Communication"/>
    <s v="Wrap Bag"/>
    <n v="0.85"/>
    <s v="United States"/>
    <s v="Central"/>
    <s v="Michigan"/>
    <s v="Detroit"/>
    <n v="48234"/>
    <d v="2015-03-14T00:00:00"/>
    <d v="2015-03-16T00:00:00"/>
    <n v="1426.51"/>
  </r>
  <r>
    <s v="Sandra Sharma"/>
    <s v="Delivery Truck"/>
    <s v="Small Business"/>
    <s v="Furniture"/>
    <s v="Bookcases"/>
    <s v="Jumbo Box"/>
    <n v="0.75"/>
    <s v="United States"/>
    <s v="South"/>
    <s v="Tennessee"/>
    <s v="Morristown"/>
    <n v="37814"/>
    <d v="2015-03-14T00:00:00"/>
    <d v="2015-03-16T00:00:00"/>
    <n v="2331.9"/>
  </r>
  <r>
    <s v="Sandra Sharma"/>
    <s v="Regular Air"/>
    <s v="Small Business"/>
    <s v="Office Supplies"/>
    <s v="Paper"/>
    <s v="Small Box"/>
    <n v="0.4"/>
    <s v="United States"/>
    <s v="South"/>
    <s v="Tennessee"/>
    <s v="Morristown"/>
    <n v="37814"/>
    <d v="2015-03-14T00:00:00"/>
    <d v="2015-03-15T00:00:00"/>
    <n v="27.47"/>
  </r>
  <r>
    <s v="Sylvia Bush"/>
    <s v="Regular Air"/>
    <s v="Consumer"/>
    <s v="Office Supplies"/>
    <s v="Appliances"/>
    <s v="Medium Box"/>
    <n v="0.5"/>
    <s v="United States"/>
    <s v="Central"/>
    <s v="Illinois"/>
    <s v="Batavia"/>
    <n v="60510"/>
    <d v="2015-04-17T00:00:00"/>
    <d v="2015-04-17T00:00:00"/>
    <n v="460.87"/>
  </r>
  <r>
    <s v="Danielle Watts"/>
    <s v="Regular Air"/>
    <s v="Corporate"/>
    <s v="Office Supplies"/>
    <s v="Storage &amp; Organization"/>
    <s v="Small Box"/>
    <n v="0.56999999999999995"/>
    <s v="United States"/>
    <s v="Central"/>
    <s v="Illinois"/>
    <s v="Bloomington"/>
    <n v="61701"/>
    <d v="2015-05-01T00:00:00"/>
    <d v="2015-05-01T00:00:00"/>
    <n v="394.51"/>
  </r>
  <r>
    <s v="Renee Alston"/>
    <s v="Regular Air"/>
    <s v="Corporate"/>
    <s v="Office Supplies"/>
    <s v="Binders and Binder Accessories"/>
    <s v="Small Box"/>
    <n v="0.39"/>
    <s v="United States"/>
    <s v="East"/>
    <s v="Pennsylvania"/>
    <s v="Drexel Hill"/>
    <n v="19026"/>
    <d v="2015-03-19T00:00:00"/>
    <d v="2015-03-19T00:00:00"/>
    <n v="38.65"/>
  </r>
  <r>
    <s v="Renee Alston"/>
    <s v="Express Air"/>
    <s v="Corporate"/>
    <s v="Technology"/>
    <s v="Telephones and Communication"/>
    <s v="Small Box"/>
    <n v="0.56000000000000005"/>
    <s v="United States"/>
    <s v="East"/>
    <s v="Pennsylvania"/>
    <s v="Drexel Hill"/>
    <n v="19026"/>
    <d v="2015-03-19T00:00:00"/>
    <d v="2015-03-21T00:00:00"/>
    <n v="279.83"/>
  </r>
  <r>
    <s v="Angela Howe"/>
    <s v="Express Air"/>
    <s v="Corporate"/>
    <s v="Office Supplies"/>
    <s v="Binders and Binder Accessories"/>
    <s v="Small Box"/>
    <n v="0.35"/>
    <s v="United States"/>
    <s v="Central"/>
    <s v="Nebraska"/>
    <s v="Grand Island"/>
    <n v="68801"/>
    <d v="2015-06-12T00:00:00"/>
    <d v="2015-06-14T00:00:00"/>
    <n v="126.9"/>
  </r>
  <r>
    <s v="Roger Schwartz"/>
    <s v="Regular Air"/>
    <s v="Corporate"/>
    <s v="Office Supplies"/>
    <s v="Paper"/>
    <s v="Small Box"/>
    <n v="0.4"/>
    <s v="United States"/>
    <s v="Central"/>
    <s v="Nebraska"/>
    <s v="Kearney"/>
    <n v="68847"/>
    <d v="2015-01-03T00:00:00"/>
    <d v="2015-01-05T00:00:00"/>
    <n v="22.82"/>
  </r>
  <r>
    <s v="Roger Schwartz"/>
    <s v="Regular Air"/>
    <s v="Corporate"/>
    <s v="Technology"/>
    <s v="Telephones and Communication"/>
    <s v="Small Box"/>
    <n v="0.56999999999999995"/>
    <s v="United States"/>
    <s v="Central"/>
    <s v="Nebraska"/>
    <s v="Kearney"/>
    <n v="68847"/>
    <d v="2015-01-03T00:00:00"/>
    <d v="2015-01-06T00:00:00"/>
    <n v="188.66"/>
  </r>
  <r>
    <s v="Joel Buckley"/>
    <s v="Delivery Truck"/>
    <s v="Corporate"/>
    <s v="Furniture"/>
    <s v="Chairs &amp; Chairmats"/>
    <s v="Jumbo Drum"/>
    <n v="0.62"/>
    <s v="United States"/>
    <s v="Central"/>
    <s v="Nebraska"/>
    <s v="Lincoln"/>
    <n v="68502"/>
    <d v="2015-02-06T00:00:00"/>
    <d v="2015-02-10T00:00:00"/>
    <n v="1845.23"/>
  </r>
  <r>
    <s v="Erica R Fuller"/>
    <s v="Regular Air"/>
    <s v="Corporate"/>
    <s v="Technology"/>
    <s v="Computer Peripherals"/>
    <s v="Small Box"/>
    <n v="0.76"/>
    <s v="United States"/>
    <s v="Central"/>
    <s v="Missouri"/>
    <s v="Clayton"/>
    <n v="63105"/>
    <d v="2015-03-05T00:00:00"/>
    <d v="2015-03-07T00:00:00"/>
    <n v="37.159999999999997"/>
  </r>
  <r>
    <s v="Erica R Fuller"/>
    <s v="Regular Air"/>
    <s v="Corporate"/>
    <s v="Furniture"/>
    <s v="Office Furnishings"/>
    <s v="Large Box"/>
    <n v="0.6"/>
    <s v="United States"/>
    <s v="Central"/>
    <s v="Missouri"/>
    <s v="Clayton"/>
    <n v="63105"/>
    <d v="2015-03-05T00:00:00"/>
    <d v="2015-03-08T00:00:00"/>
    <n v="43.65"/>
  </r>
  <r>
    <s v="Shawn Combs"/>
    <s v="Regular Air"/>
    <s v="Corporate"/>
    <s v="Office Supplies"/>
    <s v="Storage &amp; Organization"/>
    <s v="Small Box"/>
    <n v="0.6"/>
    <s v="United States"/>
    <s v="East"/>
    <s v="New York"/>
    <s v="Auburn"/>
    <n v="13021"/>
    <d v="2015-02-15T00:00:00"/>
    <d v="2015-02-22T00:00:00"/>
    <n v="31.44"/>
  </r>
  <r>
    <s v="Monica McCormick"/>
    <s v="Regular Air"/>
    <s v="Corporate"/>
    <s v="Technology"/>
    <s v="Computer Peripherals"/>
    <s v="Small Box"/>
    <n v="0.37"/>
    <s v="United States"/>
    <s v="South"/>
    <s v="North Carolina"/>
    <s v="Albemarle"/>
    <n v="28001"/>
    <d v="2015-06-18T00:00:00"/>
    <d v="2015-06-19T00:00:00"/>
    <n v="64.59"/>
  </r>
  <r>
    <s v="Monica McCormick"/>
    <s v="Regular Air"/>
    <s v="Corporate"/>
    <s v="Office Supplies"/>
    <s v="Paper"/>
    <s v="Small Box"/>
    <n v="0.39"/>
    <s v="United States"/>
    <s v="South"/>
    <s v="North Carolina"/>
    <s v="Albemarle"/>
    <n v="28001"/>
    <d v="2015-06-18T00:00:00"/>
    <d v="2015-06-20T00:00:00"/>
    <n v="461.94"/>
  </r>
  <r>
    <s v="Denise Carver"/>
    <s v="Regular Air"/>
    <s v="Corporate"/>
    <s v="Furniture"/>
    <s v="Tables"/>
    <s v="Large Box"/>
    <n v="0.68"/>
    <s v="United States"/>
    <s v="East"/>
    <s v="Ohio"/>
    <s v="Cuyahoga Falls"/>
    <n v="44221"/>
    <d v="2015-02-02T00:00:00"/>
    <d v="2015-02-03T00:00:00"/>
    <n v="1216.32"/>
  </r>
  <r>
    <s v="Bruce Stark"/>
    <s v="Regular Air"/>
    <s v="Corporate"/>
    <s v="Furniture"/>
    <s v="Office Furnishings"/>
    <s v="Small Box"/>
    <n v="0.46"/>
    <s v="United States"/>
    <s v="East"/>
    <s v="Ohio"/>
    <s v="Dayton"/>
    <n v="45406"/>
    <d v="2015-05-23T00:00:00"/>
    <d v="2015-05-25T00:00:00"/>
    <n v="1989.32"/>
  </r>
  <r>
    <s v="June Frank Hammond"/>
    <s v="Regular Air"/>
    <s v="Small Business"/>
    <s v="Office Supplies"/>
    <s v="Paper"/>
    <s v="Wrap Bag"/>
    <n v="0.36"/>
    <s v="United States"/>
    <s v="East"/>
    <s v="New Jersey"/>
    <s v="South Vineland"/>
    <n v="8360"/>
    <d v="2015-05-21T00:00:00"/>
    <d v="2015-05-22T00:00:00"/>
    <n v="72.760000000000005"/>
  </r>
  <r>
    <s v="Calvin Parsons Walter"/>
    <s v="Regular Air"/>
    <s v="Corporate"/>
    <s v="Office Supplies"/>
    <s v="Binders and Binder Accessories"/>
    <s v="Small Box"/>
    <n v="0.37"/>
    <s v="United States"/>
    <s v="Central"/>
    <s v="Texas"/>
    <s v="San Juan"/>
    <n v="78589"/>
    <d v="2015-05-02T00:00:00"/>
    <d v="2015-05-06T00:00:00"/>
    <n v="400.47"/>
  </r>
  <r>
    <s v="Carolyn Proctor"/>
    <s v="Express Air"/>
    <s v="Consumer"/>
    <s v="Office Supplies"/>
    <s v="Storage &amp; Organization"/>
    <s v="Small Box"/>
    <n v="0.55000000000000004"/>
    <s v="United States"/>
    <s v="West"/>
    <s v="California"/>
    <s v="Oakland"/>
    <n v="94601"/>
    <d v="2015-05-04T00:00:00"/>
    <d v="2015-05-07T00:00:00"/>
    <n v="1531.31"/>
  </r>
  <r>
    <s v="Scott Feldman"/>
    <s v="Regular Air"/>
    <s v="Small Business"/>
    <s v="Technology"/>
    <s v="Office Machines"/>
    <s v="Medium Box"/>
    <n v="0.36"/>
    <s v="United States"/>
    <s v="East"/>
    <s v="New Jersey"/>
    <s v="Elizabeth"/>
    <n v="7201"/>
    <d v="2015-02-06T00:00:00"/>
    <d v="2015-02-08T00:00:00"/>
    <n v="919.09"/>
  </r>
  <r>
    <s v="Ernest Barber"/>
    <s v="Regular Air"/>
    <s v="Corporate"/>
    <s v="Technology"/>
    <s v="Computer Peripherals"/>
    <s v="Small Pack"/>
    <n v="0.42"/>
    <s v="United States"/>
    <s v="West"/>
    <s v="Nevada"/>
    <s v="Carson City"/>
    <n v="89701"/>
    <d v="2015-01-15T00:00:00"/>
    <d v="2015-01-16T00:00:00"/>
    <n v="236.46"/>
  </r>
  <r>
    <s v="Ernest Barber"/>
    <s v="Regular Air"/>
    <s v="Corporate"/>
    <s v="Technology"/>
    <s v="Telephones and Communication"/>
    <s v="Small Pack"/>
    <n v="0.37"/>
    <s v="United States"/>
    <s v="West"/>
    <s v="Nevada"/>
    <s v="Carson City"/>
    <n v="89701"/>
    <d v="2015-01-15T00:00:00"/>
    <d v="2015-01-16T00:00:00"/>
    <n v="73.819999999999993"/>
  </r>
  <r>
    <s v="Ernest Barber"/>
    <s v="Regular Air"/>
    <s v="Corporate"/>
    <s v="Office Supplies"/>
    <s v="Envelopes"/>
    <s v="Small Box"/>
    <n v="0.36"/>
    <s v="United States"/>
    <s v="West"/>
    <s v="Nevada"/>
    <s v="Carson City"/>
    <n v="89701"/>
    <d v="2015-03-03T00:00:00"/>
    <d v="2015-03-05T00:00:00"/>
    <n v="243.11"/>
  </r>
  <r>
    <s v="Alice Berger McIntyre"/>
    <s v="Regular Air"/>
    <s v="Small Business"/>
    <s v="Technology"/>
    <s v="Telephones and Communication"/>
    <s v="Small Box"/>
    <n v="0.56999999999999995"/>
    <s v="United States"/>
    <s v="East"/>
    <s v="Massachusetts"/>
    <s v="Lunenburg"/>
    <n v="1462"/>
    <d v="2015-06-22T00:00:00"/>
    <d v="2015-06-27T00:00:00"/>
    <n v="952.26"/>
  </r>
  <r>
    <s v="Thelma Abrams"/>
    <s v="Regular Air"/>
    <s v="Small Business"/>
    <s v="Furniture"/>
    <s v="Office Furnishings"/>
    <s v="Wrap Bag"/>
    <n v="0.42"/>
    <s v="United States"/>
    <s v="Central"/>
    <s v="Illinois"/>
    <s v="Urbana"/>
    <n v="61801"/>
    <d v="2015-05-25T00:00:00"/>
    <d v="2015-05-28T00:00:00"/>
    <n v="355.92"/>
  </r>
  <r>
    <s v="Judy Barrett"/>
    <s v="Regular Air"/>
    <s v="Small Business"/>
    <s v="Office Supplies"/>
    <s v="Paper"/>
    <s v="Small Box"/>
    <n v="0.37"/>
    <s v="United States"/>
    <s v="Central"/>
    <s v="Nebraska"/>
    <s v="Norfolk"/>
    <n v="68701"/>
    <d v="2015-04-11T00:00:00"/>
    <d v="2015-04-13T00:00:00"/>
    <n v="101.71"/>
  </r>
  <r>
    <s v="Judy Barrett"/>
    <s v="Delivery Truck"/>
    <s v="Small Business"/>
    <s v="Furniture"/>
    <s v="Bookcases"/>
    <s v="Jumbo Box"/>
    <n v="0.75"/>
    <s v="United States"/>
    <s v="Central"/>
    <s v="Nebraska"/>
    <s v="Norfolk"/>
    <n v="68701"/>
    <d v="2015-06-23T00:00:00"/>
    <d v="2015-06-24T00:00:00"/>
    <n v="1766.68"/>
  </r>
  <r>
    <s v="Judy Barrett"/>
    <s v="Regular Air"/>
    <s v="Small Business"/>
    <s v="Office Supplies"/>
    <s v="Pens &amp; Art Supplies"/>
    <s v="Wrap Bag"/>
    <n v="0.59"/>
    <s v="United States"/>
    <s v="Central"/>
    <s v="Nebraska"/>
    <s v="Norfolk"/>
    <n v="68701"/>
    <d v="2015-06-23T00:00:00"/>
    <d v="2015-06-24T00:00:00"/>
    <n v="29.02"/>
  </r>
  <r>
    <s v="Valerie Moon"/>
    <s v="Delivery Truck"/>
    <s v="Corporate"/>
    <s v="Furniture"/>
    <s v="Chairs &amp; Chairmats"/>
    <s v="Jumbo Drum"/>
    <n v="0.78"/>
    <s v="United States"/>
    <s v="Central"/>
    <s v="Minnesota"/>
    <s v="Roseville"/>
    <n v="55113"/>
    <d v="2015-06-25T00:00:00"/>
    <d v="2015-06-28T00:00:00"/>
    <n v="159.51"/>
  </r>
  <r>
    <s v="Valerie Moon"/>
    <s v="Regular Air"/>
    <s v="Corporate"/>
    <s v="Technology"/>
    <s v="Telephones and Communication"/>
    <s v="Small Box"/>
    <n v="0.59"/>
    <s v="United States"/>
    <s v="Central"/>
    <s v="Minnesota"/>
    <s v="Roseville"/>
    <n v="55113"/>
    <d v="2015-06-25T00:00:00"/>
    <d v="2015-06-25T00:00:00"/>
    <n v="1838.85"/>
  </r>
  <r>
    <s v="Joyce Murray"/>
    <s v="Regular Air"/>
    <s v="Home Office"/>
    <s v="Technology"/>
    <s v="Office Machines"/>
    <s v="Medium Box"/>
    <n v="0.38"/>
    <s v="United States"/>
    <s v="West"/>
    <s v="California"/>
    <s v="Los Altos"/>
    <n v="94024"/>
    <d v="2015-04-10T00:00:00"/>
    <d v="2015-04-11T00:00:00"/>
    <n v="35.479999999999997"/>
  </r>
  <r>
    <s v="Joyce Murray"/>
    <s v="Regular Air"/>
    <s v="Home Office"/>
    <s v="Office Supplies"/>
    <s v="Binders and Binder Accessories"/>
    <s v="Small Box"/>
    <n v="0.35"/>
    <s v="United States"/>
    <s v="West"/>
    <s v="California"/>
    <s v="Los Altos"/>
    <n v="94024"/>
    <d v="2015-05-27T00:00:00"/>
    <d v="2015-05-28T00:00:00"/>
    <n v="434.31"/>
  </r>
  <r>
    <s v="Joyce Murray"/>
    <s v="Regular Air"/>
    <s v="Home Office"/>
    <s v="Office Supplies"/>
    <s v="Binders and Binder Accessories"/>
    <s v="Small Box"/>
    <n v="0.35"/>
    <s v="United States"/>
    <s v="West"/>
    <s v="California"/>
    <s v="Los Altos"/>
    <n v="94024"/>
    <d v="2015-01-05T00:00:00"/>
    <d v="2015-01-10T00:00:00"/>
    <n v="19.86"/>
  </r>
  <r>
    <s v="Joyce Murray"/>
    <s v="Regular Air"/>
    <s v="Home Office"/>
    <s v="Office Supplies"/>
    <s v="Labels"/>
    <s v="Small Box"/>
    <n v="0.36"/>
    <s v="United States"/>
    <s v="West"/>
    <s v="California"/>
    <s v="Los Altos"/>
    <n v="94024"/>
    <d v="2015-01-05T00:00:00"/>
    <d v="2015-01-14T00:00:00"/>
    <n v="23.26"/>
  </r>
  <r>
    <s v="Leslie Rowland"/>
    <s v="Regular Air"/>
    <s v="Home Office"/>
    <s v="Technology"/>
    <s v="Telephones and Communication"/>
    <s v="Small Pack"/>
    <n v="0.83"/>
    <s v="United States"/>
    <s v="West"/>
    <s v="California"/>
    <s v="Los Banos"/>
    <n v="93635"/>
    <d v="2015-05-27T00:00:00"/>
    <d v="2015-05-28T00:00:00"/>
    <n v="51.83"/>
  </r>
  <r>
    <s v="George Terry"/>
    <s v="Regular Air"/>
    <s v="Corporate"/>
    <s v="Furniture"/>
    <s v="Office Furnishings"/>
    <s v="Small Box"/>
    <n v="0.54"/>
    <s v="United States"/>
    <s v="West"/>
    <s v="California"/>
    <s v="Los Gatos"/>
    <n v="95032"/>
    <d v="2015-05-08T00:00:00"/>
    <d v="2015-05-10T00:00:00"/>
    <n v="32.4"/>
  </r>
  <r>
    <s v="Anne Armstrong"/>
    <s v="Regular Air"/>
    <s v="Home Office"/>
    <s v="Office Supplies"/>
    <s v="Storage &amp; Organization"/>
    <s v="Small Box"/>
    <n v="0.57999999999999996"/>
    <s v="United States"/>
    <s v="East"/>
    <s v="New Jersey"/>
    <s v="Millville"/>
    <n v="8332"/>
    <d v="2015-05-23T00:00:00"/>
    <d v="2015-05-30T00:00:00"/>
    <n v="492.9"/>
  </r>
  <r>
    <s v="Debbie Stevenson"/>
    <s v="Regular Air"/>
    <s v="Small Business"/>
    <s v="Office Supplies"/>
    <s v="Storage &amp; Organization"/>
    <s v="Small Box"/>
    <n v="0.59"/>
    <s v="United States"/>
    <s v="West"/>
    <s v="California"/>
    <s v="West Hollywood"/>
    <n v="90069"/>
    <d v="2015-01-14T00:00:00"/>
    <d v="2015-01-16T00:00:00"/>
    <n v="1081.54"/>
  </r>
  <r>
    <s v="Marc Nash"/>
    <s v="Delivery Truck"/>
    <s v="Small Business"/>
    <s v="Technology"/>
    <s v="Office Machines"/>
    <s v="Jumbo Drum"/>
    <n v="0.56999999999999995"/>
    <s v="United States"/>
    <s v="East"/>
    <s v="Massachusetts"/>
    <s v="Bellingham"/>
    <n v="2019"/>
    <d v="2015-01-11T00:00:00"/>
    <d v="2015-01-11T00:00:00"/>
    <n v="1132.8399999999999"/>
  </r>
  <r>
    <s v="Maria Thomas"/>
    <s v="Regular Air"/>
    <s v="Small Business"/>
    <s v="Furniture"/>
    <s v="Office Furnishings"/>
    <s v="Large Box"/>
    <n v="0.73"/>
    <s v="United States"/>
    <s v="East"/>
    <s v="Massachusetts"/>
    <s v="Beverly"/>
    <n v="1915"/>
    <d v="2015-01-11T00:00:00"/>
    <d v="2015-01-12T00:00:00"/>
    <n v="143.63"/>
  </r>
  <r>
    <s v="Craig Bennett"/>
    <s v="Regular Air"/>
    <s v="Small Business"/>
    <s v="Office Supplies"/>
    <s v="Appliances"/>
    <s v="Medium Box"/>
    <n v="0.52"/>
    <s v="United States"/>
    <s v="East"/>
    <s v="Massachusetts"/>
    <s v="Hanson"/>
    <n v="2341"/>
    <d v="2015-01-11T00:00:00"/>
    <d v="2015-01-12T00:00:00"/>
    <n v="73.040000000000006"/>
  </r>
  <r>
    <s v="Marion Bowling"/>
    <s v="Express Air"/>
    <s v="Small Business"/>
    <s v="Furniture"/>
    <s v="Office Furnishings"/>
    <s v="Small Box"/>
    <n v="0.49"/>
    <s v="United States"/>
    <s v="East"/>
    <s v="New Jersey"/>
    <s v="Hawthorne"/>
    <n v="7506"/>
    <d v="2015-01-11T00:00:00"/>
    <d v="2015-01-13T00:00:00"/>
    <n v="33.35"/>
  </r>
  <r>
    <s v="Tony Doyle"/>
    <s v="Regular Air"/>
    <s v="Small Business"/>
    <s v="Office Supplies"/>
    <s v="Paper"/>
    <s v="Small Box"/>
    <n v="0.36"/>
    <s v="United States"/>
    <s v="East"/>
    <s v="New Jersey"/>
    <s v="Trenton"/>
    <n v="8601"/>
    <d v="2015-01-11T00:00:00"/>
    <d v="2015-01-11T00:00:00"/>
    <n v="60.24"/>
  </r>
  <r>
    <s v="Ross Simpson"/>
    <s v="Express Air"/>
    <s v="Consumer"/>
    <s v="Technology"/>
    <s v="Computer Peripherals"/>
    <s v="Small Box"/>
    <n v="0.48"/>
    <s v="United States"/>
    <s v="South"/>
    <s v="Georgia"/>
    <s v="Atlanta"/>
    <n v="30318"/>
    <d v="2015-02-08T00:00:00"/>
    <d v="2015-02-08T00:00:00"/>
    <n v="718.03"/>
  </r>
  <r>
    <s v="Donna Craven"/>
    <s v="Express Air"/>
    <s v="Consumer"/>
    <s v="Technology"/>
    <s v="Computer Peripherals"/>
    <s v="Small Box"/>
    <n v="0.48"/>
    <s v="United States"/>
    <s v="East"/>
    <s v="Maryland"/>
    <s v="Randallstown"/>
    <n v="21133"/>
    <d v="2015-02-08T00:00:00"/>
    <d v="2015-02-08T00:00:00"/>
    <n v="179.51"/>
  </r>
  <r>
    <s v="Edgar McKenzie"/>
    <s v="Regular Air"/>
    <s v="Corporate"/>
    <s v="Office Supplies"/>
    <s v="Appliances"/>
    <s v="Small Box"/>
    <n v="0.57999999999999996"/>
    <s v="United States"/>
    <s v="Central"/>
    <s v="Illinois"/>
    <s v="Oswego"/>
    <n v="60543"/>
    <d v="2015-01-27T00:00:00"/>
    <d v="2015-01-28T00:00:00"/>
    <n v="73.180000000000007"/>
  </r>
  <r>
    <s v="Edgar McKenzie"/>
    <s v="Regular Air"/>
    <s v="Corporate"/>
    <s v="Office Supplies"/>
    <s v="Binders and Binder Accessories"/>
    <s v="Small Box"/>
    <n v="0.4"/>
    <s v="United States"/>
    <s v="Central"/>
    <s v="Illinois"/>
    <s v="Oswego"/>
    <n v="60543"/>
    <d v="2015-04-23T00:00:00"/>
    <d v="2015-04-24T00:00:00"/>
    <n v="8.82"/>
  </r>
  <r>
    <s v="Edgar McKenzie"/>
    <s v="Regular Air"/>
    <s v="Corporate"/>
    <s v="Technology"/>
    <s v="Copiers and Fax"/>
    <s v="Large Box"/>
    <n v="0.41"/>
    <s v="United States"/>
    <s v="Central"/>
    <s v="Illinois"/>
    <s v="Oswego"/>
    <n v="60543"/>
    <d v="2015-04-23T00:00:00"/>
    <d v="2015-04-25T00:00:00"/>
    <n v="5976.09"/>
  </r>
  <r>
    <s v="Edward Leonard"/>
    <s v="Regular Air"/>
    <s v="Corporate"/>
    <s v="Office Supplies"/>
    <s v="Labels"/>
    <s v="Small Box"/>
    <n v="0.36"/>
    <s v="United States"/>
    <s v="West"/>
    <s v="California"/>
    <s v="Fresno"/>
    <n v="93727"/>
    <d v="2015-03-18T00:00:00"/>
    <d v="2015-03-20T00:00:00"/>
    <n v="8.77"/>
  </r>
  <r>
    <s v="Molly Vincent"/>
    <s v="Express Air"/>
    <s v="Corporate"/>
    <s v="Office Supplies"/>
    <s v="Binders and Binder Accessories"/>
    <s v="Small Box"/>
    <n v="0.4"/>
    <s v="United States"/>
    <s v="East"/>
    <s v="Maine"/>
    <s v="Sanford"/>
    <n v="4073"/>
    <d v="2015-05-18T00:00:00"/>
    <d v="2015-05-19T00:00:00"/>
    <n v="20.87"/>
  </r>
  <r>
    <s v="Ronnie Creech"/>
    <s v="Regular Air"/>
    <s v="Corporate"/>
    <s v="Office Supplies"/>
    <s v="Paper"/>
    <s v="Small Box"/>
    <n v="0.38"/>
    <s v="United States"/>
    <s v="East"/>
    <s v="Maine"/>
    <s v="South Portland"/>
    <n v="4106"/>
    <d v="2015-05-18T00:00:00"/>
    <d v="2015-05-20T00:00:00"/>
    <n v="25.7"/>
  </r>
  <r>
    <s v="Eileen Cheek"/>
    <s v="Regular Air"/>
    <s v="Corporate"/>
    <s v="Technology"/>
    <s v="Telephones and Communication"/>
    <s v="Wrap Bag"/>
    <n v="0.56999999999999995"/>
    <s v="United States"/>
    <s v="East"/>
    <s v="Massachusetts"/>
    <s v="Norwood"/>
    <n v="2062"/>
    <d v="2015-05-18T00:00:00"/>
    <d v="2015-05-18T00:00:00"/>
    <n v="229.57"/>
  </r>
  <r>
    <s v="Toni Swanson"/>
    <s v="Regular Air"/>
    <s v="Consumer"/>
    <s v="Office Supplies"/>
    <s v="Pens &amp; Art Supplies"/>
    <s v="Wrap Bag"/>
    <n v="0.57999999999999996"/>
    <s v="United States"/>
    <s v="East"/>
    <s v="New York"/>
    <s v="New York City"/>
    <n v="10154"/>
    <d v="2015-05-15T00:00:00"/>
    <d v="2015-05-17T00:00:00"/>
    <n v="66.7"/>
  </r>
  <r>
    <s v="Toni Swanson"/>
    <s v="Regular Air"/>
    <s v="Consumer"/>
    <s v="Office Supplies"/>
    <s v="Paper"/>
    <s v="Small Box"/>
    <n v="0.36"/>
    <s v="United States"/>
    <s v="East"/>
    <s v="New York"/>
    <s v="New York City"/>
    <n v="10154"/>
    <d v="2015-02-10T00:00:00"/>
    <d v="2015-02-11T00:00:00"/>
    <n v="217"/>
  </r>
  <r>
    <s v="Toni Swanson"/>
    <s v="Delivery Truck"/>
    <s v="Consumer"/>
    <s v="Technology"/>
    <s v="Office Machines"/>
    <s v="Jumbo Drum"/>
    <n v="0.59"/>
    <s v="United States"/>
    <s v="East"/>
    <s v="New York"/>
    <s v="New York City"/>
    <n v="10154"/>
    <d v="2015-06-20T00:00:00"/>
    <d v="2015-06-22T00:00:00"/>
    <n v="31670.6"/>
  </r>
  <r>
    <s v="Toni Swanson"/>
    <s v="Regular Air"/>
    <s v="Consumer"/>
    <s v="Office Supplies"/>
    <s v="Paper"/>
    <s v="Small Box"/>
    <n v="0.4"/>
    <s v="United States"/>
    <s v="East"/>
    <s v="New York"/>
    <s v="New York City"/>
    <n v="10154"/>
    <d v="2015-06-20T00:00:00"/>
    <d v="2015-06-22T00:00:00"/>
    <n v="239.82"/>
  </r>
  <r>
    <s v="Douglas Buck"/>
    <s v="Regular Air"/>
    <s v="Consumer"/>
    <s v="Office Supplies"/>
    <s v="Paper"/>
    <s v="Small Box"/>
    <n v="0.37"/>
    <s v="United States"/>
    <s v="West"/>
    <s v="Washington"/>
    <s v="Seatac"/>
    <n v="98158"/>
    <d v="2015-01-20T00:00:00"/>
    <d v="2015-01-22T00:00:00"/>
    <n v="66.709999999999994"/>
  </r>
  <r>
    <s v="Douglas Buck"/>
    <s v="Regular Air"/>
    <s v="Consumer"/>
    <s v="Office Supplies"/>
    <s v="Storage &amp; Organization"/>
    <s v="Small Box"/>
    <n v="0.57999999999999996"/>
    <s v="United States"/>
    <s v="West"/>
    <s v="Washington"/>
    <s v="Seatac"/>
    <n v="98158"/>
    <d v="2015-01-20T00:00:00"/>
    <d v="2015-01-21T00:00:00"/>
    <n v="87.16"/>
  </r>
  <r>
    <s v="Jimmy Alston Holder"/>
    <s v="Regular Air"/>
    <s v="Consumer"/>
    <s v="Technology"/>
    <s v="Computer Peripherals"/>
    <s v="Small Pack"/>
    <n v="0.74"/>
    <s v="United States"/>
    <s v="West"/>
    <s v="Washington"/>
    <s v="Seattle"/>
    <n v="98115"/>
    <d v="2015-05-15T00:00:00"/>
    <d v="2015-05-17T00:00:00"/>
    <n v="101.26"/>
  </r>
  <r>
    <s v="Jimmy Alston Holder"/>
    <s v="Regular Air"/>
    <s v="Consumer"/>
    <s v="Office Supplies"/>
    <s v="Pens &amp; Art Supplies"/>
    <s v="Wrap Bag"/>
    <n v="0.57999999999999996"/>
    <s v="United States"/>
    <s v="West"/>
    <s v="Washington"/>
    <s v="Seattle"/>
    <n v="98115"/>
    <d v="2015-05-15T00:00:00"/>
    <d v="2015-05-17T00:00:00"/>
    <n v="17.399999999999999"/>
  </r>
  <r>
    <s v="Jimmy Alston Holder"/>
    <s v="Regular Air"/>
    <s v="Consumer"/>
    <s v="Office Supplies"/>
    <s v="Paper"/>
    <s v="Small Box"/>
    <n v="0.36"/>
    <s v="United States"/>
    <s v="West"/>
    <s v="Washington"/>
    <s v="Seattle"/>
    <n v="98115"/>
    <d v="2015-02-10T00:00:00"/>
    <d v="2015-02-11T00:00:00"/>
    <n v="52.93"/>
  </r>
  <r>
    <s v="Jimmy Alston Holder"/>
    <s v="Delivery Truck"/>
    <s v="Consumer"/>
    <s v="Technology"/>
    <s v="Office Machines"/>
    <s v="Jumbo Drum"/>
    <n v="0.59"/>
    <s v="United States"/>
    <s v="West"/>
    <s v="Washington"/>
    <s v="Seattle"/>
    <n v="98115"/>
    <d v="2015-06-20T00:00:00"/>
    <d v="2015-06-22T00:00:00"/>
    <n v="8637.44"/>
  </r>
  <r>
    <s v="Jimmy Alston Holder"/>
    <s v="Regular Air"/>
    <s v="Consumer"/>
    <s v="Office Supplies"/>
    <s v="Paper"/>
    <s v="Small Box"/>
    <n v="0.4"/>
    <s v="United States"/>
    <s v="West"/>
    <s v="Washington"/>
    <s v="Seattle"/>
    <n v="98115"/>
    <d v="2015-06-20T00:00:00"/>
    <d v="2015-06-22T00:00:00"/>
    <n v="59.95"/>
  </r>
  <r>
    <s v="Steve McKee"/>
    <s v="Regular Air"/>
    <s v="Small Business"/>
    <s v="Technology"/>
    <s v="Computer Peripherals"/>
    <s v="Small Box"/>
    <n v="0.74"/>
    <s v="United States"/>
    <s v="South"/>
    <s v="Tennessee"/>
    <s v="Murfreesboro"/>
    <n v="37130"/>
    <d v="2015-05-14T00:00:00"/>
    <d v="2015-05-16T00:00:00"/>
    <n v="5062.49"/>
  </r>
  <r>
    <s v="Carol Saunders"/>
    <s v="Express Air"/>
    <s v="Corporate"/>
    <s v="Office Supplies"/>
    <s v="Paper"/>
    <s v="Small Box"/>
    <n v="0.36"/>
    <s v="United States"/>
    <s v="South"/>
    <s v="Kentucky"/>
    <s v="Bowling Green"/>
    <n v="42104"/>
    <d v="2015-04-18T00:00:00"/>
    <d v="2015-04-20T00:00:00"/>
    <n v="646.97"/>
  </r>
  <r>
    <s v="Carol Saunders"/>
    <s v="Regular Air"/>
    <s v="Corporate"/>
    <s v="Technology"/>
    <s v="Telephones and Communication"/>
    <s v="Small Box"/>
    <n v="0.56000000000000005"/>
    <s v="United States"/>
    <s v="South"/>
    <s v="Kentucky"/>
    <s v="Bowling Green"/>
    <n v="42104"/>
    <d v="2015-04-18T00:00:00"/>
    <d v="2015-04-19T00:00:00"/>
    <n v="946.29"/>
  </r>
  <r>
    <s v="Cameron Owens"/>
    <s v="Delivery Truck"/>
    <s v="Corporate"/>
    <s v="Office Supplies"/>
    <s v="Storage &amp; Organization"/>
    <s v="Jumbo Drum"/>
    <n v="0.78"/>
    <s v="United States"/>
    <s v="South"/>
    <s v="Kentucky"/>
    <s v="Covington"/>
    <n v="41011"/>
    <d v="2015-02-23T00:00:00"/>
    <d v="2015-02-23T00:00:00"/>
    <n v="123"/>
  </r>
  <r>
    <s v="Cameron Owens"/>
    <s v="Regular Air"/>
    <s v="Corporate"/>
    <s v="Furniture"/>
    <s v="Chairs &amp; Chairmats"/>
    <s v="Medium Box"/>
    <m/>
    <s v="United States"/>
    <s v="South"/>
    <s v="Kentucky"/>
    <s v="Covington"/>
    <n v="41011"/>
    <d v="2015-04-18T00:00:00"/>
    <d v="2015-04-21T00:00:00"/>
    <n v="554.08000000000004"/>
  </r>
  <r>
    <s v="Gregory Rao"/>
    <s v="Regular Air"/>
    <s v="Corporate"/>
    <s v="Office Supplies"/>
    <s v="Paper"/>
    <s v="Small Box"/>
    <n v="0.37"/>
    <s v="United States"/>
    <s v="West"/>
    <s v="California"/>
    <s v="Manteca"/>
    <n v="95336"/>
    <d v="2015-01-13T00:00:00"/>
    <d v="2015-01-13T00:00:00"/>
    <n v="152.54"/>
  </r>
  <r>
    <s v="Gregory Rao"/>
    <s v="Regular Air"/>
    <s v="Corporate"/>
    <s v="Office Supplies"/>
    <s v="Binders and Binder Accessories"/>
    <s v="Small Box"/>
    <n v="0.38"/>
    <s v="United States"/>
    <s v="West"/>
    <s v="California"/>
    <s v="Manteca"/>
    <n v="95336"/>
    <d v="2015-02-01T00:00:00"/>
    <d v="2015-02-02T00:00:00"/>
    <n v="89.79"/>
  </r>
  <r>
    <s v="Mark Ritchie"/>
    <s v="Regular Air"/>
    <s v="Home Office"/>
    <s v="Furniture"/>
    <s v="Office Furnishings"/>
    <s v="Small Pack"/>
    <n v="0.48"/>
    <s v="United States"/>
    <s v="Central"/>
    <s v="Missouri"/>
    <s v="Clayton"/>
    <n v="63105"/>
    <d v="2015-06-05T00:00:00"/>
    <d v="2015-06-12T00:00:00"/>
    <n v="199.76"/>
  </r>
  <r>
    <s v="Aaron Riggs"/>
    <s v="Express Air"/>
    <s v="Small Business"/>
    <s v="Technology"/>
    <s v="Office Machines"/>
    <s v="Medium Box"/>
    <n v="0.38"/>
    <s v="United States"/>
    <s v="West"/>
    <s v="Oregon"/>
    <s v="Redmond"/>
    <n v="97756"/>
    <d v="2015-06-22T00:00:00"/>
    <d v="2015-06-24T00:00:00"/>
    <n v="480.37"/>
  </r>
  <r>
    <s v="Aaron Riggs"/>
    <s v="Regular Air"/>
    <s v="Small Business"/>
    <s v="Office Supplies"/>
    <s v="Paper"/>
    <s v="Wrap Bag"/>
    <n v="0.36"/>
    <s v="United States"/>
    <s v="West"/>
    <s v="Oregon"/>
    <s v="Redmond"/>
    <n v="97756"/>
    <d v="2015-06-22T00:00:00"/>
    <d v="2015-06-24T00:00:00"/>
    <n v="5.76"/>
  </r>
  <r>
    <s v="Aaron Riggs"/>
    <s v="Delivery Truck"/>
    <s v="Small Business"/>
    <s v="Furniture"/>
    <s v="Tables"/>
    <s v="Jumbo Box"/>
    <n v="0.74"/>
    <s v="United States"/>
    <s v="West"/>
    <s v="Oregon"/>
    <s v="Redmond"/>
    <n v="97756"/>
    <d v="2015-06-22T00:00:00"/>
    <d v="2015-06-23T00:00:00"/>
    <n v="3112.13"/>
  </r>
  <r>
    <s v="Gina McKnight"/>
    <s v="Regular Air"/>
    <s v="Consumer"/>
    <s v="Office Supplies"/>
    <s v="Binders and Binder Accessories"/>
    <s v="Small Box"/>
    <n v="0.35"/>
    <s v="United States"/>
    <s v="South"/>
    <s v="Tennessee"/>
    <s v="Farragut"/>
    <n v="37922"/>
    <d v="2015-01-20T00:00:00"/>
    <d v="2015-01-22T00:00:00"/>
    <n v="2589.0100000000002"/>
  </r>
  <r>
    <s v="Gina McKnight"/>
    <s v="Delivery Truck"/>
    <s v="Consumer"/>
    <s v="Technology"/>
    <s v="Office Machines"/>
    <s v="Jumbo Drum"/>
    <n v="0.55000000000000004"/>
    <s v="United States"/>
    <s v="South"/>
    <s v="Tennessee"/>
    <s v="Farragut"/>
    <n v="37922"/>
    <d v="2015-01-20T00:00:00"/>
    <d v="2015-01-22T00:00:00"/>
    <n v="1893.93"/>
  </r>
  <r>
    <s v="April Hu"/>
    <s v="Regular Air"/>
    <s v="Home Office"/>
    <s v="Technology"/>
    <s v="Office Machines"/>
    <s v="Medium Box"/>
    <n v="0.4"/>
    <s v="United States"/>
    <s v="West"/>
    <s v="Arizona"/>
    <s v="Mesa"/>
    <n v="85204"/>
    <d v="2015-05-25T00:00:00"/>
    <d v="2015-05-27T00:00:00"/>
    <n v="211.13"/>
  </r>
  <r>
    <s v="April Hu"/>
    <s v="Regular Air"/>
    <s v="Home Office"/>
    <s v="Office Supplies"/>
    <s v="Binders and Binder Accessories"/>
    <s v="Small Box"/>
    <n v="0.37"/>
    <s v="United States"/>
    <s v="West"/>
    <s v="Arizona"/>
    <s v="Mesa"/>
    <n v="85204"/>
    <d v="2015-01-17T00:00:00"/>
    <d v="2015-01-18T00:00:00"/>
    <n v="25.39"/>
  </r>
  <r>
    <s v="April Hu"/>
    <s v="Regular Air"/>
    <s v="Home Office"/>
    <s v="Office Supplies"/>
    <s v="Paper"/>
    <s v="Small Box"/>
    <n v="0.36"/>
    <s v="United States"/>
    <s v="West"/>
    <s v="Arizona"/>
    <s v="Mesa"/>
    <n v="85204"/>
    <d v="2015-01-17T00:00:00"/>
    <d v="2015-01-18T00:00:00"/>
    <n v="87.27"/>
  </r>
  <r>
    <s v="Jill Clements"/>
    <s v="Regular Air"/>
    <s v="Corporate"/>
    <s v="Office Supplies"/>
    <s v="Binders and Binder Accessories"/>
    <s v="Small Box"/>
    <n v="0.37"/>
    <s v="United States"/>
    <s v="South"/>
    <s v="Virginia"/>
    <s v="Montclair"/>
    <n v="22025"/>
    <d v="2015-04-21T00:00:00"/>
    <d v="2015-04-25T00:00:00"/>
    <n v="403.25"/>
  </r>
  <r>
    <s v="Alice Coley"/>
    <s v="Regular Air"/>
    <s v="Small Business"/>
    <s v="Office Supplies"/>
    <s v="Binders and Binder Accessories"/>
    <s v="Small Box"/>
    <n v="0.39"/>
    <s v="United States"/>
    <s v="Central"/>
    <s v="Illinois"/>
    <s v="Urbana"/>
    <n v="61801"/>
    <d v="2015-05-14T00:00:00"/>
    <d v="2015-05-15T00:00:00"/>
    <n v="414.49"/>
  </r>
  <r>
    <s v="Ruth Lamm"/>
    <s v="Regular Air"/>
    <s v="Small Business"/>
    <s v="Technology"/>
    <s v="Telephones and Communication"/>
    <s v="Small Pack"/>
    <n v="0.83"/>
    <s v="United States"/>
    <s v="Central"/>
    <s v="Illinois"/>
    <s v="Vernon Hills"/>
    <n v="60061"/>
    <d v="2015-05-14T00:00:00"/>
    <d v="2015-05-16T00:00:00"/>
    <n v="469.69"/>
  </r>
  <r>
    <s v="Ruth Lamm"/>
    <s v="Regular Air"/>
    <s v="Small Business"/>
    <s v="Technology"/>
    <s v="Office Machines"/>
    <s v="Medium Box"/>
    <n v="0.37"/>
    <s v="United States"/>
    <s v="Central"/>
    <s v="Illinois"/>
    <s v="Vernon Hills"/>
    <n v="60061"/>
    <d v="2015-05-23T00:00:00"/>
    <d v="2015-05-25T00:00:00"/>
    <n v="8585.67"/>
  </r>
  <r>
    <s v="Henry Ball"/>
    <s v="Express Air"/>
    <s v="Corporate"/>
    <s v="Furniture"/>
    <s v="Office Furnishings"/>
    <s v="Wrap Bag"/>
    <n v="0.54"/>
    <s v="United States"/>
    <s v="East"/>
    <s v="West Virginia"/>
    <s v="Morgantown"/>
    <n v="26501"/>
    <d v="2015-06-14T00:00:00"/>
    <d v="2015-06-15T00:00:00"/>
    <n v="57.37"/>
  </r>
  <r>
    <s v="Dennis Boykin Townsend"/>
    <s v="Regular Air"/>
    <s v="Corporate"/>
    <s v="Office Supplies"/>
    <s v="Binders and Binder Accessories"/>
    <s v="Small Box"/>
    <n v="0.39"/>
    <s v="United States"/>
    <s v="West"/>
    <s v="New Mexico"/>
    <s v="Roswell"/>
    <n v="88201"/>
    <d v="2015-01-20T00:00:00"/>
    <d v="2015-01-20T00:00:00"/>
    <n v="66.319999999999993"/>
  </r>
  <r>
    <s v="Edna Monroe Talley"/>
    <s v="Regular Air"/>
    <s v="Corporate"/>
    <s v="Office Supplies"/>
    <s v="Pens &amp; Art Supplies"/>
    <s v="Wrap Bag"/>
    <n v="0.59"/>
    <s v="United States"/>
    <s v="Central"/>
    <s v="Texas"/>
    <s v="Seguin"/>
    <n v="78155"/>
    <d v="2015-01-30T00:00:00"/>
    <d v="2015-01-31T00:00:00"/>
    <n v="18.75"/>
  </r>
  <r>
    <s v="Edna Monroe Talley"/>
    <s v="Delivery Truck"/>
    <s v="Corporate"/>
    <s v="Furniture"/>
    <s v="Tables"/>
    <s v="Jumbo Box"/>
    <n v="0.77"/>
    <s v="United States"/>
    <s v="Central"/>
    <s v="Texas"/>
    <s v="Seguin"/>
    <n v="78155"/>
    <d v="2015-01-30T00:00:00"/>
    <d v="2015-02-01T00:00:00"/>
    <n v="188.51"/>
  </r>
  <r>
    <s v="Edna Monroe Talley"/>
    <s v="Delivery Truck"/>
    <s v="Corporate"/>
    <s v="Technology"/>
    <s v="Copiers and Fax"/>
    <s v="Jumbo Drum"/>
    <n v="0.35"/>
    <s v="United States"/>
    <s v="Central"/>
    <s v="Texas"/>
    <s v="Seguin"/>
    <n v="78155"/>
    <d v="2015-06-12T00:00:00"/>
    <d v="2015-06-13T00:00:00"/>
    <n v="6720.88"/>
  </r>
  <r>
    <s v="Edna Monroe Talley"/>
    <s v="Express Air"/>
    <s v="Corporate"/>
    <s v="Technology"/>
    <s v="Telephones and Communication"/>
    <s v="Small Box"/>
    <n v="0.56999999999999995"/>
    <s v="United States"/>
    <s v="Central"/>
    <s v="Texas"/>
    <s v="Seguin"/>
    <n v="78155"/>
    <d v="2015-06-12T00:00:00"/>
    <d v="2015-06-13T00:00:00"/>
    <n v="102.21"/>
  </r>
  <r>
    <s v="Peggy Chan"/>
    <s v="Regular Air"/>
    <s v="Corporate"/>
    <s v="Office Supplies"/>
    <s v="Paper"/>
    <s v="Wrap Bag"/>
    <n v="0.39"/>
    <s v="United States"/>
    <s v="Central"/>
    <s v="Texas"/>
    <s v="Sherman"/>
    <n v="75090"/>
    <d v="2015-01-30T00:00:00"/>
    <d v="2015-02-01T00:00:00"/>
    <n v="31.18"/>
  </r>
  <r>
    <s v="Kristine Connolly"/>
    <s v="Express Air"/>
    <s v="Home Office"/>
    <s v="Office Supplies"/>
    <s v="Paper"/>
    <s v="Wrap Bag"/>
    <n v="0.39"/>
    <s v="United States"/>
    <s v="West"/>
    <s v="California"/>
    <s v="Los Angeles"/>
    <n v="90008"/>
    <d v="2015-01-28T00:00:00"/>
    <d v="2015-01-29T00:00:00"/>
    <n v="267.52999999999997"/>
  </r>
  <r>
    <s v="Kristine Connolly"/>
    <s v="Delivery Truck"/>
    <s v="Corporate"/>
    <s v="Technology"/>
    <s v="Office Machines"/>
    <s v="Jumbo Drum"/>
    <n v="0.55000000000000004"/>
    <s v="United States"/>
    <s v="West"/>
    <s v="California"/>
    <s v="Los Angeles"/>
    <n v="90008"/>
    <d v="2015-02-21T00:00:00"/>
    <d v="2015-02-21T00:00:00"/>
    <n v="43046.2"/>
  </r>
  <r>
    <s v="Kristine Connolly"/>
    <s v="Regular Air"/>
    <s v="Corporate"/>
    <s v="Office Supplies"/>
    <s v="Paper"/>
    <s v="Small Box"/>
    <n v="0.36"/>
    <s v="United States"/>
    <s v="West"/>
    <s v="California"/>
    <s v="Los Angeles"/>
    <n v="90008"/>
    <d v="2015-04-15T00:00:00"/>
    <d v="2015-04-24T00:00:00"/>
    <n v="330.21"/>
  </r>
  <r>
    <s v="Kristine Connolly"/>
    <s v="Delivery Truck"/>
    <s v="Corporate"/>
    <s v="Furniture"/>
    <s v="Tables"/>
    <s v="Jumbo Box"/>
    <n v="0.63"/>
    <s v="United States"/>
    <s v="West"/>
    <s v="California"/>
    <s v="Los Angeles"/>
    <n v="90008"/>
    <d v="2015-06-18T00:00:00"/>
    <d v="2015-06-19T00:00:00"/>
    <n v="6831.37"/>
  </r>
  <r>
    <s v="Walter Young"/>
    <s v="Delivery Truck"/>
    <s v="Corporate"/>
    <s v="Technology"/>
    <s v="Office Machines"/>
    <s v="Jumbo Drum"/>
    <n v="0.55000000000000004"/>
    <s v="United States"/>
    <s v="West"/>
    <s v="Utah"/>
    <s v="Pleasant Grove"/>
    <n v="84062"/>
    <d v="2015-02-21T00:00:00"/>
    <d v="2015-02-21T00:00:00"/>
    <n v="10331.09"/>
  </r>
  <r>
    <s v="Walter Young"/>
    <s v="Regular Air"/>
    <s v="Corporate"/>
    <s v="Office Supplies"/>
    <s v="Paper"/>
    <s v="Small Box"/>
    <n v="0.36"/>
    <s v="United States"/>
    <s v="West"/>
    <s v="Utah"/>
    <s v="Pleasant Grove"/>
    <n v="84062"/>
    <d v="2015-04-15T00:00:00"/>
    <d v="2015-04-24T00:00:00"/>
    <n v="83.86"/>
  </r>
  <r>
    <s v="Walter Young"/>
    <s v="Delivery Truck"/>
    <s v="Corporate"/>
    <s v="Furniture"/>
    <s v="Tables"/>
    <s v="Jumbo Box"/>
    <n v="0.63"/>
    <s v="United States"/>
    <s v="West"/>
    <s v="Utah"/>
    <s v="Pleasant Grove"/>
    <n v="84062"/>
    <d v="2015-06-18T00:00:00"/>
    <d v="2015-06-19T00:00:00"/>
    <n v="1707.84"/>
  </r>
  <r>
    <s v="Kristina Sanders"/>
    <s v="Express Air"/>
    <s v="Home Office"/>
    <s v="Office Supplies"/>
    <s v="Paper"/>
    <s v="Wrap Bag"/>
    <n v="0.39"/>
    <s v="United States"/>
    <s v="West"/>
    <s v="Utah"/>
    <s v="Provo"/>
    <n v="84604"/>
    <d v="2015-01-28T00:00:00"/>
    <d v="2015-01-29T00:00:00"/>
    <n v="66.88"/>
  </r>
  <r>
    <s v="Kristina Sanders"/>
    <s v="Express Air"/>
    <s v="Home Office"/>
    <s v="Office Supplies"/>
    <s v="Storage &amp; Organization"/>
    <s v="Large Box"/>
    <n v="0.81"/>
    <s v="United States"/>
    <s v="West"/>
    <s v="Utah"/>
    <s v="Provo"/>
    <n v="84604"/>
    <d v="2015-01-28T00:00:00"/>
    <d v="2015-01-28T00:00:00"/>
    <n v="274.91000000000003"/>
  </r>
  <r>
    <s v="Peter McConnell"/>
    <s v="Delivery Truck"/>
    <s v="Consumer"/>
    <s v="Furniture"/>
    <s v="Chairs &amp; Chairmats"/>
    <s v="Jumbo Drum"/>
    <n v="0.78"/>
    <s v="United States"/>
    <s v="South"/>
    <s v="Mississippi"/>
    <s v="Columbus"/>
    <n v="39701"/>
    <d v="2015-03-04T00:00:00"/>
    <d v="2015-03-05T00:00:00"/>
    <n v="1128.74"/>
  </r>
  <r>
    <s v="Peter McConnell"/>
    <s v="Regular Air"/>
    <s v="Consumer"/>
    <s v="Office Supplies"/>
    <s v="Appliances"/>
    <s v="Small Box"/>
    <n v="0.59"/>
    <s v="United States"/>
    <s v="South"/>
    <s v="Mississippi"/>
    <s v="Columbus"/>
    <n v="39701"/>
    <d v="2015-04-15T00:00:00"/>
    <d v="2015-04-15T00:00:00"/>
    <n v="805.99"/>
  </r>
  <r>
    <s v="Peter McConnell"/>
    <s v="Express Air"/>
    <s v="Consumer"/>
    <s v="Office Supplies"/>
    <s v="Binders and Binder Accessories"/>
    <s v="Small Box"/>
    <n v="0.4"/>
    <s v="United States"/>
    <s v="South"/>
    <s v="Mississippi"/>
    <s v="Columbus"/>
    <n v="39701"/>
    <d v="2015-04-01T00:00:00"/>
    <d v="2015-04-03T00:00:00"/>
    <n v="1066.54"/>
  </r>
  <r>
    <s v="Katharine Bass"/>
    <s v="Regular Air"/>
    <s v="Consumer"/>
    <s v="Technology"/>
    <s v="Telephones and Communication"/>
    <s v="Medium Box"/>
    <n v="0.6"/>
    <s v="United States"/>
    <s v="West"/>
    <s v="Nevada"/>
    <s v="Henderson"/>
    <n v="89015"/>
    <d v="2015-01-13T00:00:00"/>
    <d v="2015-01-13T00:00:00"/>
    <n v="65.739999999999995"/>
  </r>
  <r>
    <s v="Vanessa Winstead"/>
    <s v="Regular Air"/>
    <s v="Home Office"/>
    <s v="Office Supplies"/>
    <s v="Binders and Binder Accessories"/>
    <s v="Small Box"/>
    <n v="0.38"/>
    <s v="United States"/>
    <s v="Central"/>
    <s v="Illinois"/>
    <s v="Pekin"/>
    <n v="61554"/>
    <d v="2015-03-13T00:00:00"/>
    <d v="2015-03-14T00:00:00"/>
    <n v="5.84"/>
  </r>
  <r>
    <s v="Vanessa Winstead"/>
    <s v="Regular Air"/>
    <s v="Corporate"/>
    <s v="Office Supplies"/>
    <s v="Storage &amp; Organization"/>
    <s v="Small Box"/>
    <n v="0.56999999999999995"/>
    <s v="United States"/>
    <s v="Central"/>
    <s v="Illinois"/>
    <s v="Pekin"/>
    <n v="61554"/>
    <d v="2015-02-26T00:00:00"/>
    <d v="2015-02-27T00:00:00"/>
    <n v="405.57"/>
  </r>
  <r>
    <s v="Gordon Lyon"/>
    <s v="Regular Air"/>
    <s v="Corporate"/>
    <s v="Office Supplies"/>
    <s v="Appliances"/>
    <s v="Large Box"/>
    <n v="0.6"/>
    <s v="United States"/>
    <s v="West"/>
    <s v="California"/>
    <s v="Pomona"/>
    <n v="91767"/>
    <d v="2015-01-13T00:00:00"/>
    <d v="2015-01-17T00:00:00"/>
    <n v="32.6"/>
  </r>
  <r>
    <s v="Evan K Bullard"/>
    <s v="Regular Air"/>
    <s v="Corporate"/>
    <s v="Office Supplies"/>
    <s v="Envelopes"/>
    <s v="Small Box"/>
    <n v="0.39"/>
    <s v="United States"/>
    <s v="East"/>
    <s v="Connecticut"/>
    <s v="Naugatuck"/>
    <n v="6770"/>
    <d v="2015-05-13T00:00:00"/>
    <d v="2015-05-14T00:00:00"/>
    <n v="515.88"/>
  </r>
  <r>
    <s v="Marlene Abrams"/>
    <s v="Regular Air"/>
    <s v="Corporate"/>
    <s v="Office Supplies"/>
    <s v="Envelopes"/>
    <s v="Small Box"/>
    <n v="0.35"/>
    <s v="United States"/>
    <s v="East"/>
    <s v="Connecticut"/>
    <s v="Seymour"/>
    <n v="6478"/>
    <d v="2015-05-13T00:00:00"/>
    <d v="2015-05-15T00:00:00"/>
    <n v="25.06"/>
  </r>
  <r>
    <s v="Kathryn Patrick"/>
    <s v="Regular Air"/>
    <s v="Corporate"/>
    <s v="Technology"/>
    <s v="Telephones and Communication"/>
    <s v="Small Pack"/>
    <n v="0.8"/>
    <s v="United States"/>
    <s v="East"/>
    <s v="Maine"/>
    <s v="Auburn"/>
    <n v="4210"/>
    <d v="2015-05-13T00:00:00"/>
    <d v="2015-05-14T00:00:00"/>
    <n v="578.24"/>
  </r>
  <r>
    <s v="Timothy Currie"/>
    <s v="Regular Air"/>
    <s v="Corporate"/>
    <s v="Office Supplies"/>
    <s v="Storage &amp; Organization"/>
    <s v="Small Box"/>
    <n v="0.59"/>
    <s v="United States"/>
    <s v="East"/>
    <s v="Massachusetts"/>
    <s v="Woburn"/>
    <n v="1801"/>
    <d v="2015-01-21T00:00:00"/>
    <d v="2015-01-23T00:00:00"/>
    <n v="116.93"/>
  </r>
  <r>
    <s v="William Larson"/>
    <s v="Regular Air"/>
    <s v="Corporate"/>
    <s v="Office Supplies"/>
    <s v="Scissors, Rulers and Trimmers"/>
    <s v="Small Pack"/>
    <n v="0.56000000000000005"/>
    <s v="United States"/>
    <s v="East"/>
    <s v="New Hampshire"/>
    <s v="Concord"/>
    <n v="3301"/>
    <d v="2015-05-13T00:00:00"/>
    <d v="2015-05-14T00:00:00"/>
    <n v="170.45"/>
  </r>
  <r>
    <s v="Eva Silverman"/>
    <s v="Regular Air"/>
    <s v="Small Business"/>
    <s v="Office Supplies"/>
    <s v="Labels"/>
    <s v="Small Box"/>
    <n v="0.39"/>
    <s v="United States"/>
    <s v="Central"/>
    <s v="Illinois"/>
    <s v="Wilmette"/>
    <n v="60091"/>
    <d v="2015-01-17T00:00:00"/>
    <d v="2015-01-17T00:00:00"/>
    <n v="285.87"/>
  </r>
  <r>
    <s v="Joel Huffman"/>
    <s v="Regular Air"/>
    <s v="Small Business"/>
    <s v="Office Supplies"/>
    <s v="Pens &amp; Art Supplies"/>
    <s v="Wrap Bag"/>
    <n v="0.59"/>
    <s v="United States"/>
    <s v="Central"/>
    <s v="Illinois"/>
    <s v="Woodridge"/>
    <n v="60517"/>
    <d v="2015-01-17T00:00:00"/>
    <d v="2015-01-19T00:00:00"/>
    <n v="20.37"/>
  </r>
  <r>
    <s v="Charlie Moore"/>
    <s v="Regular Air"/>
    <s v="Consumer"/>
    <s v="Furniture"/>
    <s v="Office Furnishings"/>
    <s v="Small Box"/>
    <n v="0.43"/>
    <s v="United States"/>
    <s v="Central"/>
    <s v="Indiana"/>
    <s v="Anderson"/>
    <n v="46016"/>
    <d v="2015-03-15T00:00:00"/>
    <d v="2015-03-17T00:00:00"/>
    <n v="17.440000000000001"/>
  </r>
  <r>
    <s v="Charlie Moore"/>
    <s v="Regular Air"/>
    <s v="Consumer"/>
    <s v="Technology"/>
    <s v="Computer Peripherals"/>
    <s v="Small Pack"/>
    <n v="0.54"/>
    <s v="United States"/>
    <s v="Central"/>
    <s v="Indiana"/>
    <s v="Anderson"/>
    <n v="46016"/>
    <d v="2015-06-19T00:00:00"/>
    <d v="2015-06-22T00:00:00"/>
    <n v="702.68"/>
  </r>
  <r>
    <s v="Charlie Moore"/>
    <s v="Regular Air"/>
    <s v="Consumer"/>
    <s v="Furniture"/>
    <s v="Office Furnishings"/>
    <s v="Wrap Bag"/>
    <n v="0.44"/>
    <s v="United States"/>
    <s v="Central"/>
    <s v="Indiana"/>
    <s v="Anderson"/>
    <n v="46016"/>
    <d v="2015-06-19T00:00:00"/>
    <d v="2015-06-20T00:00:00"/>
    <n v="67.239999999999995"/>
  </r>
  <r>
    <s v="Doris Fitzpatrick"/>
    <s v="Regular Air"/>
    <s v="Consumer"/>
    <s v="Office Supplies"/>
    <s v="Binders and Binder Accessories"/>
    <s v="Small Box"/>
    <n v="0.38"/>
    <s v="United States"/>
    <s v="Central"/>
    <s v="Indiana"/>
    <s v="Carmel"/>
    <n v="46032"/>
    <d v="2015-02-15T00:00:00"/>
    <d v="2015-02-17T00:00:00"/>
    <n v="24.27"/>
  </r>
  <r>
    <s v="Doris Fitzpatrick"/>
    <s v="Regular Air"/>
    <s v="Consumer"/>
    <s v="Office Supplies"/>
    <s v="Paper"/>
    <s v="Wrap Bag"/>
    <n v="0.35"/>
    <s v="United States"/>
    <s v="Central"/>
    <s v="Indiana"/>
    <s v="Carmel"/>
    <n v="46032"/>
    <d v="2015-02-15T00:00:00"/>
    <d v="2015-02-17T00:00:00"/>
    <n v="38.53"/>
  </r>
  <r>
    <s v="Doris Fitzpatrick"/>
    <s v="Delivery Truck"/>
    <s v="Consumer"/>
    <s v="Furniture"/>
    <s v="Tables"/>
    <s v="Jumbo Box"/>
    <n v="0.79"/>
    <s v="United States"/>
    <s v="Central"/>
    <s v="Indiana"/>
    <s v="Carmel"/>
    <n v="46032"/>
    <d v="2015-02-15T00:00:00"/>
    <d v="2015-02-16T00:00:00"/>
    <n v="4910.72"/>
  </r>
  <r>
    <s v="Alexandra Wise"/>
    <s v="Regular Air"/>
    <s v="Small Business"/>
    <s v="Office Supplies"/>
    <s v="Paper"/>
    <s v="Small Box"/>
    <n v="0.37"/>
    <s v="United States"/>
    <s v="Central"/>
    <s v="Indiana"/>
    <s v="Columbus"/>
    <n v="47201"/>
    <d v="2015-06-10T00:00:00"/>
    <d v="2015-06-10T00:00:00"/>
    <n v="116.8"/>
  </r>
  <r>
    <s v="Vickie Morse"/>
    <s v="Regular Air"/>
    <s v="Corporate"/>
    <s v="Office Supplies"/>
    <s v="Paper"/>
    <s v="Small Box"/>
    <n v="0.37"/>
    <s v="United States"/>
    <s v="East"/>
    <s v="Maryland"/>
    <s v="Reisterstown"/>
    <n v="21136"/>
    <d v="2015-03-13T00:00:00"/>
    <d v="2015-03-14T00:00:00"/>
    <n v="32.39"/>
  </r>
  <r>
    <s v="Gretchen Ball"/>
    <s v="Regular Air"/>
    <s v="Home Office"/>
    <s v="Technology"/>
    <s v="Telephones and Communication"/>
    <s v="Small Box"/>
    <n v="0.85"/>
    <s v="United States"/>
    <s v="West"/>
    <s v="Colorado"/>
    <s v="Pueblo"/>
    <n v="81001"/>
    <d v="2015-02-03T00:00:00"/>
    <d v="2015-02-05T00:00:00"/>
    <n v="227.79"/>
  </r>
  <r>
    <s v="Lindsay P Ashley"/>
    <s v="Express Air"/>
    <s v="Corporate"/>
    <s v="Furniture"/>
    <s v="Tables"/>
    <s v="Large Box"/>
    <n v="0.68"/>
    <s v="United States"/>
    <s v="West"/>
    <s v="California"/>
    <s v="Los Angeles"/>
    <n v="90045"/>
    <d v="2015-03-14T00:00:00"/>
    <d v="2015-03-15T00:00:00"/>
    <n v="5679.59"/>
  </r>
  <r>
    <s v="Lindsay P Ashley"/>
    <s v="Regular Air"/>
    <s v="Home Office"/>
    <s v="Office Supplies"/>
    <s v="Binders and Binder Accessories"/>
    <s v="Small Box"/>
    <n v="0.37"/>
    <s v="United States"/>
    <s v="West"/>
    <s v="California"/>
    <s v="Los Angeles"/>
    <n v="90045"/>
    <d v="2015-01-24T00:00:00"/>
    <d v="2015-01-25T00:00:00"/>
    <n v="102.32"/>
  </r>
  <r>
    <s v="Alison Peters Wooten"/>
    <s v="Express Air"/>
    <s v="Corporate"/>
    <s v="Furniture"/>
    <s v="Tables"/>
    <s v="Large Box"/>
    <n v="0.68"/>
    <s v="United States"/>
    <s v="East"/>
    <s v="New York"/>
    <s v="West Islip"/>
    <n v="11795"/>
    <d v="2015-03-14T00:00:00"/>
    <d v="2015-03-15T00:00:00"/>
    <n v="1494.63"/>
  </r>
  <r>
    <s v="Brett Schultz"/>
    <s v="Regular Air"/>
    <s v="Consumer"/>
    <s v="Office Supplies"/>
    <s v="Envelopes"/>
    <s v="Small Box"/>
    <n v="0.38"/>
    <s v="United States"/>
    <s v="West"/>
    <s v="Colorado"/>
    <s v="Pueblo"/>
    <n v="81001"/>
    <d v="2015-04-29T00:00:00"/>
    <d v="2015-04-30T00:00:00"/>
    <n v="46.23"/>
  </r>
  <r>
    <s v="Brett Schultz"/>
    <s v="Regular Air"/>
    <s v="Consumer"/>
    <s v="Office Supplies"/>
    <s v="Storage &amp; Organization"/>
    <s v="Small Box"/>
    <n v="0.83"/>
    <s v="United States"/>
    <s v="West"/>
    <s v="Colorado"/>
    <s v="Pueblo"/>
    <n v="81001"/>
    <d v="2015-04-29T00:00:00"/>
    <d v="2015-04-30T00:00:00"/>
    <n v="279.27999999999997"/>
  </r>
  <r>
    <s v="Robert Cowan"/>
    <s v="Regular Air"/>
    <s v="Consumer"/>
    <s v="Technology"/>
    <s v="Computer Peripherals"/>
    <s v="Small Box"/>
    <n v="0.79"/>
    <s v="United States"/>
    <s v="West"/>
    <s v="Colorado"/>
    <s v="Pueblo West"/>
    <n v="81007"/>
    <d v="2015-03-24T00:00:00"/>
    <d v="2015-03-25T00:00:00"/>
    <n v="70.06"/>
  </r>
  <r>
    <s v="Robert Cowan"/>
    <s v="Express Air"/>
    <s v="Consumer"/>
    <s v="Office Supplies"/>
    <s v="Binders and Binder Accessories"/>
    <s v="Small Box"/>
    <n v="0.36"/>
    <s v="United States"/>
    <s v="West"/>
    <s v="Colorado"/>
    <s v="Pueblo West"/>
    <n v="81007"/>
    <d v="2015-04-29T00:00:00"/>
    <d v="2015-04-30T00:00:00"/>
    <n v="81.819999999999993"/>
  </r>
  <r>
    <s v="Robert Cowan"/>
    <s v="Regular Air"/>
    <s v="Consumer"/>
    <s v="Office Supplies"/>
    <s v="Paper"/>
    <s v="Small Box"/>
    <n v="0.38"/>
    <s v="United States"/>
    <s v="West"/>
    <s v="Colorado"/>
    <s v="Pueblo West"/>
    <n v="81007"/>
    <d v="2015-04-29T00:00:00"/>
    <d v="2015-04-30T00:00:00"/>
    <n v="13.16"/>
  </r>
  <r>
    <s v="Howard Rogers"/>
    <s v="Regular Air"/>
    <s v="Consumer"/>
    <s v="Furniture"/>
    <s v="Office Furnishings"/>
    <s v="Wrap Bag"/>
    <n v="0.46"/>
    <s v="United States"/>
    <s v="Central"/>
    <s v="Michigan"/>
    <s v="Southgate"/>
    <n v="48195"/>
    <d v="2015-01-07T00:00:00"/>
    <d v="2015-01-08T00:00:00"/>
    <n v="205.98"/>
  </r>
  <r>
    <s v="Heather Stern"/>
    <s v="Regular Air"/>
    <s v="Home Office"/>
    <s v="Office Supplies"/>
    <s v="Paper"/>
    <s v="Wrap Bag"/>
    <n v="0.39"/>
    <s v="United States"/>
    <s v="East"/>
    <s v="Connecticut"/>
    <s v="Newington"/>
    <n v="6111"/>
    <d v="2015-02-26T00:00:00"/>
    <d v="2015-02-27T00:00:00"/>
    <n v="31.46"/>
  </r>
  <r>
    <s v="Hazel Khan"/>
    <s v="Regular Air"/>
    <s v="Home Office"/>
    <s v="Technology"/>
    <s v="Telephones and Communication"/>
    <s v="Small Box"/>
    <n v="0.6"/>
    <s v="United States"/>
    <s v="East"/>
    <s v="Maine"/>
    <s v="Auburn"/>
    <n v="4210"/>
    <d v="2015-02-26T00:00:00"/>
    <d v="2015-02-28T00:00:00"/>
    <n v="948.97"/>
  </r>
  <r>
    <s v="Jenny Petty"/>
    <s v="Regular Air"/>
    <s v="Home Office"/>
    <s v="Office Supplies"/>
    <s v="Paper"/>
    <s v="Small Box"/>
    <n v="0.37"/>
    <s v="United States"/>
    <s v="East"/>
    <s v="New Hampshire"/>
    <s v="Manchester"/>
    <n v="3101"/>
    <d v="2015-04-01T00:00:00"/>
    <d v="2015-04-03T00:00:00"/>
    <n v="136.99"/>
  </r>
  <r>
    <s v="Terry Klein"/>
    <s v="Regular Air"/>
    <s v="Home Office"/>
    <s v="Technology"/>
    <s v="Telephones and Communication"/>
    <s v="Small Pack"/>
    <n v="0.8"/>
    <s v="United States"/>
    <s v="East"/>
    <s v="Vermont"/>
    <s v="Rutland"/>
    <n v="5701"/>
    <d v="2015-04-01T00:00:00"/>
    <d v="2015-04-01T00:00:00"/>
    <n v="99.36"/>
  </r>
  <r>
    <s v="Scott McKenna"/>
    <s v="Regular Air"/>
    <s v="Corporate"/>
    <s v="Office Supplies"/>
    <s v="Storage &amp; Organization"/>
    <s v="Small Box"/>
    <n v="0.57999999999999996"/>
    <s v="United States"/>
    <s v="East"/>
    <s v="Ohio"/>
    <s v="Steubenville"/>
    <n v="43952"/>
    <d v="2015-04-21T00:00:00"/>
    <d v="2015-04-22T00:00:00"/>
    <n v="9580"/>
  </r>
  <r>
    <s v="Juan Justice"/>
    <s v="Regular Air"/>
    <s v="Corporate"/>
    <s v="Furniture"/>
    <s v="Office Furnishings"/>
    <s v="Small Box"/>
    <n v="0.43"/>
    <s v="United States"/>
    <s v="Central"/>
    <s v="Minnesota"/>
    <s v="Saint Paul"/>
    <n v="55106"/>
    <d v="2015-04-05T00:00:00"/>
    <d v="2015-04-05T00:00:00"/>
    <n v="28.32"/>
  </r>
  <r>
    <s v="Juan Justice"/>
    <s v="Delivery Truck"/>
    <s v="Corporate"/>
    <s v="Office Supplies"/>
    <s v="Storage &amp; Organization"/>
    <s v="Jumbo Drum"/>
    <n v="0.65"/>
    <s v="United States"/>
    <s v="Central"/>
    <s v="Minnesota"/>
    <s v="Saint Paul"/>
    <n v="55106"/>
    <d v="2015-04-05T00:00:00"/>
    <d v="2015-04-06T00:00:00"/>
    <n v="2309.4899999999998"/>
  </r>
  <r>
    <s v="Christopher Bryant"/>
    <s v="Delivery Truck"/>
    <s v="Consumer"/>
    <s v="Furniture"/>
    <s v="Bookcases"/>
    <s v="Jumbo Box"/>
    <n v="0.72"/>
    <s v="United States"/>
    <s v="West"/>
    <s v="California"/>
    <s v="Santa Clara"/>
    <n v="95051"/>
    <d v="2015-03-20T00:00:00"/>
    <d v="2015-03-24T00:00:00"/>
    <n v="1232.01"/>
  </r>
  <r>
    <s v="Brooke Shepherd"/>
    <s v="Express Air"/>
    <s v="Consumer"/>
    <s v="Technology"/>
    <s v="Telephones and Communication"/>
    <s v="Small Box"/>
    <n v="0.57999999999999996"/>
    <s v="United States"/>
    <s v="West"/>
    <s v="California"/>
    <s v="Santa Cruz"/>
    <n v="95062"/>
    <d v="2015-04-30T00:00:00"/>
    <d v="2015-05-01T00:00:00"/>
    <n v="506.38"/>
  </r>
  <r>
    <s v="Brooke Shepherd"/>
    <s v="Express Air"/>
    <s v="Consumer"/>
    <s v="Technology"/>
    <s v="Telephones and Communication"/>
    <s v="Small Box"/>
    <n v="0.56999999999999995"/>
    <s v="United States"/>
    <s v="West"/>
    <s v="California"/>
    <s v="Santa Cruz"/>
    <n v="95062"/>
    <d v="2015-04-30T00:00:00"/>
    <d v="2015-05-02T00:00:00"/>
    <n v="1042.72"/>
  </r>
  <r>
    <s v="Lois Rowland"/>
    <s v="Delivery Truck"/>
    <s v="Consumer"/>
    <s v="Furniture"/>
    <s v="Tables"/>
    <s v="Jumbo Box"/>
    <n v="0.61"/>
    <s v="United States"/>
    <s v="West"/>
    <s v="California"/>
    <s v="Santa Maria"/>
    <n v="93454"/>
    <d v="2015-02-14T00:00:00"/>
    <d v="2015-02-15T00:00:00"/>
    <n v="1769.91"/>
  </r>
  <r>
    <s v="Neal Wolfe"/>
    <s v="Delivery Truck"/>
    <s v="Consumer"/>
    <s v="Furniture"/>
    <s v="Tables"/>
    <s v="Jumbo Box"/>
    <n v="0.61"/>
    <s v="United States"/>
    <s v="West"/>
    <s v="Washington"/>
    <s v="Seattle"/>
    <n v="98119"/>
    <d v="2015-02-14T00:00:00"/>
    <d v="2015-02-15T00:00:00"/>
    <n v="6686.34"/>
  </r>
  <r>
    <s v="Neal Wolfe"/>
    <s v="Delivery Truck"/>
    <s v="Consumer"/>
    <s v="Furniture"/>
    <s v="Bookcases"/>
    <s v="Jumbo Box"/>
    <n v="0.72"/>
    <s v="United States"/>
    <s v="West"/>
    <s v="Washington"/>
    <s v="Seattle"/>
    <n v="98119"/>
    <d v="2015-03-20T00:00:00"/>
    <d v="2015-03-24T00:00:00"/>
    <n v="4620.05"/>
  </r>
  <r>
    <s v="Neal Wolfe"/>
    <s v="Express Air"/>
    <s v="Consumer"/>
    <s v="Technology"/>
    <s v="Telephones and Communication"/>
    <s v="Small Box"/>
    <n v="0.57999999999999996"/>
    <s v="United States"/>
    <s v="West"/>
    <s v="Washington"/>
    <s v="Seattle"/>
    <n v="98119"/>
    <d v="2015-04-30T00:00:00"/>
    <d v="2015-05-01T00:00:00"/>
    <n v="1912.98"/>
  </r>
  <r>
    <s v="Neal Wolfe"/>
    <s v="Express Air"/>
    <s v="Consumer"/>
    <s v="Technology"/>
    <s v="Telephones and Communication"/>
    <s v="Small Box"/>
    <n v="0.56999999999999995"/>
    <s v="United States"/>
    <s v="West"/>
    <s v="Washington"/>
    <s v="Seattle"/>
    <n v="98119"/>
    <d v="2015-04-30T00:00:00"/>
    <d v="2015-05-02T00:00:00"/>
    <n v="4170.87"/>
  </r>
  <r>
    <s v="Robin High"/>
    <s v="Regular Air"/>
    <s v="Corporate"/>
    <s v="Furniture"/>
    <s v="Office Furnishings"/>
    <s v="Small Box"/>
    <n v="0.55000000000000004"/>
    <s v="United States"/>
    <s v="Central"/>
    <s v="Minnesota"/>
    <s v="Shakopee"/>
    <n v="55379"/>
    <d v="2015-06-17T00:00:00"/>
    <d v="2015-06-22T00:00:00"/>
    <n v="818.81"/>
  </r>
  <r>
    <s v="Steve O'Brien"/>
    <s v="Regular Air"/>
    <s v="Home Office"/>
    <s v="Furniture"/>
    <s v="Office Furnishings"/>
    <s v="Small Pack"/>
    <n v="0.5"/>
    <s v="United States"/>
    <s v="Central"/>
    <s v="Illinois"/>
    <s v="Bolingbrook"/>
    <n v="60440"/>
    <d v="2015-06-21T00:00:00"/>
    <d v="2015-06-22T00:00:00"/>
    <n v="34.11"/>
  </r>
  <r>
    <s v="Roger Meyer"/>
    <s v="Regular Air"/>
    <s v="Home Office"/>
    <s v="Office Supplies"/>
    <s v="Rubber Bands"/>
    <s v="Wrap Bag"/>
    <n v="0.39"/>
    <s v="United States"/>
    <s v="Central"/>
    <s v="Illinois"/>
    <s v="Buffalo Grove"/>
    <n v="60089"/>
    <d v="2015-05-29T00:00:00"/>
    <d v="2015-05-30T00:00:00"/>
    <n v="154.71"/>
  </r>
  <r>
    <s v="Leah Clapp"/>
    <s v="Regular Air"/>
    <s v="Consumer"/>
    <s v="Office Supplies"/>
    <s v="Binders and Binder Accessories"/>
    <s v="Small Box"/>
    <n v="0.37"/>
    <s v="United States"/>
    <s v="West"/>
    <s v="Nevada"/>
    <s v="Las Vegas"/>
    <n v="89115"/>
    <d v="2015-01-07T00:00:00"/>
    <d v="2015-01-08T00:00:00"/>
    <n v="192.33"/>
  </r>
  <r>
    <s v="Leah Clapp"/>
    <s v="Delivery Truck"/>
    <s v="Consumer"/>
    <s v="Furniture"/>
    <s v="Bookcases"/>
    <s v="Jumbo Box"/>
    <n v="0.62"/>
    <s v="United States"/>
    <s v="West"/>
    <s v="Nevada"/>
    <s v="Las Vegas"/>
    <n v="89115"/>
    <d v="2015-02-15T00:00:00"/>
    <d v="2015-02-19T00:00:00"/>
    <n v="6901.25"/>
  </r>
  <r>
    <s v="Leah Clapp"/>
    <s v="Regular Air"/>
    <s v="Consumer"/>
    <s v="Furniture"/>
    <s v="Office Furnishings"/>
    <s v="Small Pack"/>
    <n v="0.37"/>
    <s v="United States"/>
    <s v="West"/>
    <s v="Nevada"/>
    <s v="Las Vegas"/>
    <n v="89115"/>
    <d v="2015-02-15T00:00:00"/>
    <d v="2015-02-20T00:00:00"/>
    <n v="148.94"/>
  </r>
  <r>
    <s v="Leah Clapp"/>
    <s v="Regular Air"/>
    <s v="Consumer"/>
    <s v="Technology"/>
    <s v="Office Machines"/>
    <s v="Medium Box"/>
    <n v="0.38"/>
    <s v="United States"/>
    <s v="West"/>
    <s v="Nevada"/>
    <s v="Las Vegas"/>
    <n v="89115"/>
    <d v="2015-02-15T00:00:00"/>
    <d v="2015-02-22T00:00:00"/>
    <n v="200.68"/>
  </r>
  <r>
    <s v="Ann Katz"/>
    <s v="Express Air"/>
    <s v="Consumer"/>
    <s v="Office Supplies"/>
    <s v="Binders and Binder Accessories"/>
    <s v="Small Box"/>
    <n v="0.36"/>
    <s v="United States"/>
    <s v="West"/>
    <s v="California"/>
    <s v="Rancho Cucamonga"/>
    <n v="91730"/>
    <d v="2015-04-16T00:00:00"/>
    <d v="2015-04-17T00:00:00"/>
    <n v="29.92"/>
  </r>
  <r>
    <s v="Derek McCormick"/>
    <s v="Regular Air"/>
    <s v="Consumer"/>
    <s v="Office Supplies"/>
    <s v="Paper"/>
    <s v="Small Box"/>
    <n v="0.37"/>
    <s v="United States"/>
    <s v="East"/>
    <s v="Massachusetts"/>
    <s v="Oxford"/>
    <n v="1540"/>
    <d v="2015-01-19T00:00:00"/>
    <d v="2015-01-21T00:00:00"/>
    <n v="19.73"/>
  </r>
  <r>
    <s v="Marjorie Arthur"/>
    <s v="Delivery Truck"/>
    <s v="Consumer"/>
    <s v="Technology"/>
    <s v="Office Machines"/>
    <s v="Jumbo Box"/>
    <n v="0.39"/>
    <s v="United States"/>
    <s v="East"/>
    <s v="Vermont"/>
    <s v="South Burlington"/>
    <n v="5403"/>
    <d v="2015-01-19T00:00:00"/>
    <d v="2015-01-20T00:00:00"/>
    <n v="615.54"/>
  </r>
  <r>
    <s v="Hilda Bennett"/>
    <s v="Regular Air"/>
    <s v="Home Office"/>
    <s v="Furniture"/>
    <s v="Office Furnishings"/>
    <s v="Small Box"/>
    <n v="0.48"/>
    <s v="United States"/>
    <s v="East"/>
    <s v="Ohio"/>
    <s v="Steubenville"/>
    <n v="43952"/>
    <d v="2015-05-29T00:00:00"/>
    <d v="2015-06-01T00:00:00"/>
    <n v="261.33999999999997"/>
  </r>
  <r>
    <s v="Miriam Mueller"/>
    <s v="Regular Air"/>
    <s v="Corporate"/>
    <s v="Furniture"/>
    <s v="Office Furnishings"/>
    <s v="Small Pack"/>
    <n v="0.44"/>
    <s v="United States"/>
    <s v="South"/>
    <s v="Tennessee"/>
    <s v="Murfreesboro"/>
    <n v="37130"/>
    <d v="2015-01-16T00:00:00"/>
    <d v="2015-01-20T00:00:00"/>
    <n v="202.41"/>
  </r>
  <r>
    <s v="Miriam Mueller"/>
    <s v="Delivery Truck"/>
    <s v="Corporate"/>
    <s v="Furniture"/>
    <s v="Chairs &amp; Chairmats"/>
    <s v="Jumbo Drum"/>
    <n v="0.78"/>
    <s v="United States"/>
    <s v="South"/>
    <s v="Tennessee"/>
    <s v="Murfreesboro"/>
    <n v="37130"/>
    <d v="2015-04-18T00:00:00"/>
    <d v="2015-04-19T00:00:00"/>
    <n v="793.39"/>
  </r>
  <r>
    <s v="Emily Sims"/>
    <s v="Regular Air"/>
    <s v="Corporate"/>
    <s v="Office Supplies"/>
    <s v="Binders and Binder Accessories"/>
    <s v="Small Box"/>
    <n v="0.37"/>
    <s v="United States"/>
    <s v="South"/>
    <s v="Tennessee"/>
    <s v="Nashville"/>
    <n v="37211"/>
    <d v="2015-04-22T00:00:00"/>
    <d v="2015-04-26T00:00:00"/>
    <n v="54.04"/>
  </r>
  <r>
    <s v="Allison Kirby"/>
    <s v="Regular Air"/>
    <s v="Corporate"/>
    <s v="Furniture"/>
    <s v="Office Furnishings"/>
    <s v="Small Pack"/>
    <n v="0.44"/>
    <s v="United States"/>
    <s v="Central"/>
    <s v="Texas"/>
    <s v="Dallas"/>
    <n v="75203"/>
    <d v="2015-01-16T00:00:00"/>
    <d v="2015-01-20T00:00:00"/>
    <n v="832.14"/>
  </r>
  <r>
    <s v="Allison Kirby"/>
    <s v="Regular Air"/>
    <s v="Corporate"/>
    <s v="Office Supplies"/>
    <s v="Binders and Binder Accessories"/>
    <s v="Small Box"/>
    <n v="0.37"/>
    <s v="United States"/>
    <s v="Central"/>
    <s v="Texas"/>
    <s v="Dallas"/>
    <n v="75203"/>
    <d v="2015-04-22T00:00:00"/>
    <d v="2015-04-26T00:00:00"/>
    <n v="221.06"/>
  </r>
  <r>
    <s v="Amy Shea"/>
    <s v="Regular Air"/>
    <s v="Home Office"/>
    <s v="Office Supplies"/>
    <s v="Labels"/>
    <s v="Small Box"/>
    <n v="0.38"/>
    <s v="United States"/>
    <s v="Central"/>
    <s v="Iowa"/>
    <s v="Ottumwa"/>
    <n v="52501"/>
    <d v="2015-03-20T00:00:00"/>
    <d v="2015-03-22T00:00:00"/>
    <n v="58.67"/>
  </r>
  <r>
    <s v="Amy Shea"/>
    <s v="Regular Air"/>
    <s v="Home Office"/>
    <s v="Office Supplies"/>
    <s v="Paper"/>
    <s v="Small Box"/>
    <n v="0.38"/>
    <s v="United States"/>
    <s v="Central"/>
    <s v="Iowa"/>
    <s v="Ottumwa"/>
    <n v="52501"/>
    <d v="2015-03-20T00:00:00"/>
    <d v="2015-03-21T00:00:00"/>
    <n v="101.06"/>
  </r>
  <r>
    <s v="Lewis Baldwin"/>
    <s v="Delivery Truck"/>
    <s v="Home Office"/>
    <s v="Furniture"/>
    <s v="Tables"/>
    <s v="Jumbo Box"/>
    <n v="0.76"/>
    <s v="United States"/>
    <s v="South"/>
    <s v="Virginia"/>
    <s v="Montclair"/>
    <n v="22025"/>
    <d v="2015-03-05T00:00:00"/>
    <d v="2015-03-12T00:00:00"/>
    <n v="1429.81"/>
  </r>
  <r>
    <s v="Brian Leach"/>
    <s v="Regular Air"/>
    <s v="Small Business"/>
    <s v="Office Supplies"/>
    <s v="Pens &amp; Art Supplies"/>
    <s v="Wrap Bag"/>
    <n v="0.55000000000000004"/>
    <s v="United States"/>
    <s v="Central"/>
    <s v="Iowa"/>
    <s v="Newton"/>
    <n v="50208"/>
    <d v="2015-02-05T00:00:00"/>
    <d v="2015-02-09T00:00:00"/>
    <n v="34.97"/>
  </r>
  <r>
    <s v="Brian Leach"/>
    <s v="Regular Air"/>
    <s v="Small Business"/>
    <s v="Technology"/>
    <s v="Telephones and Communication"/>
    <s v="Small Box"/>
    <n v="0.57999999999999996"/>
    <s v="United States"/>
    <s v="Central"/>
    <s v="Iowa"/>
    <s v="Newton"/>
    <n v="50208"/>
    <d v="2015-02-05T00:00:00"/>
    <d v="2015-02-12T00:00:00"/>
    <n v="308.86"/>
  </r>
  <r>
    <s v="Albert Frost"/>
    <s v="Regular Air"/>
    <s v="Small Business"/>
    <s v="Office Supplies"/>
    <s v="Storage &amp; Organization"/>
    <s v="Small Box"/>
    <n v="0.66"/>
    <s v="United States"/>
    <s v="Central"/>
    <s v="Missouri"/>
    <s v="Raytown"/>
    <n v="64133"/>
    <d v="2015-01-02T00:00:00"/>
    <d v="2015-01-03T00:00:00"/>
    <n v="485.01"/>
  </r>
  <r>
    <s v="Edward McKenzie"/>
    <s v="Express Air"/>
    <s v="Corporate"/>
    <s v="Office Supplies"/>
    <s v="Storage &amp; Organization"/>
    <s v="Small Box"/>
    <n v="0.57999999999999996"/>
    <s v="United States"/>
    <s v="South"/>
    <s v="Virginia"/>
    <s v="Rose Hill"/>
    <n v="24281"/>
    <d v="2015-04-22T00:00:00"/>
    <d v="2015-04-23T00:00:00"/>
    <n v="81.14"/>
  </r>
  <r>
    <s v="Katie Dougherty"/>
    <s v="Regular Air"/>
    <s v="Corporate"/>
    <s v="Office Supplies"/>
    <s v="Appliances"/>
    <s v="Small Box"/>
    <n v="0.59"/>
    <s v="United States"/>
    <s v="West"/>
    <s v="Washington"/>
    <s v="Spanaway"/>
    <n v="98387"/>
    <d v="2015-03-04T00:00:00"/>
    <d v="2015-03-05T00:00:00"/>
    <n v="10.11"/>
  </r>
  <r>
    <s v="Katie Dougherty"/>
    <s v="Regular Air"/>
    <s v="Corporate"/>
    <s v="Office Supplies"/>
    <s v="Binders and Binder Accessories"/>
    <s v="Small Box"/>
    <n v="0.4"/>
    <s v="United States"/>
    <s v="West"/>
    <s v="Washington"/>
    <s v="Spanaway"/>
    <n v="98387"/>
    <d v="2015-03-04T00:00:00"/>
    <d v="2015-03-05T00:00:00"/>
    <n v="6621.17"/>
  </r>
  <r>
    <s v="Laurence Poe"/>
    <s v="Regular Air"/>
    <s v="Corporate"/>
    <s v="Technology"/>
    <s v="Telephones and Communication"/>
    <s v="Small Box"/>
    <n v="0.56000000000000005"/>
    <s v="United States"/>
    <s v="West"/>
    <s v="Washington"/>
    <s v="Spokane"/>
    <n v="99207"/>
    <d v="2015-03-04T00:00:00"/>
    <d v="2015-03-06T00:00:00"/>
    <n v="253.78"/>
  </r>
  <r>
    <s v="Seth Merrill"/>
    <s v="Express Air"/>
    <s v="Small Business"/>
    <s v="Furniture"/>
    <s v="Office Furnishings"/>
    <s v="Small Pack"/>
    <n v="0.47"/>
    <s v="United States"/>
    <s v="Central"/>
    <s v="Nebraska"/>
    <s v="Papillion"/>
    <n v="68046"/>
    <d v="2015-04-07T00:00:00"/>
    <d v="2015-04-08T00:00:00"/>
    <n v="69.959999999999994"/>
  </r>
  <r>
    <s v="Ashley Reese"/>
    <s v="Regular Air"/>
    <s v="Small Business"/>
    <s v="Office Supplies"/>
    <s v="Storage &amp; Organization"/>
    <s v="Large Box"/>
    <n v="0.8"/>
    <s v="United States"/>
    <s v="Central"/>
    <s v="Missouri"/>
    <s v="Saint Louis"/>
    <n v="63116"/>
    <d v="2015-05-16T00:00:00"/>
    <d v="2015-05-16T00:00:00"/>
    <n v="2716.09"/>
  </r>
  <r>
    <s v="Ashley Reese"/>
    <s v="Regular Air"/>
    <s v="Small Business"/>
    <s v="Office Supplies"/>
    <s v="Binders and Binder Accessories"/>
    <s v="Small Box"/>
    <n v="0.37"/>
    <s v="United States"/>
    <s v="Central"/>
    <s v="Missouri"/>
    <s v="Saint Louis"/>
    <n v="63116"/>
    <d v="2015-03-06T00:00:00"/>
    <d v="2015-03-08T00:00:00"/>
    <n v="21.34"/>
  </r>
  <r>
    <s v="Tommy Honeycutt"/>
    <s v="Regular Air"/>
    <s v="Small Business"/>
    <s v="Technology"/>
    <s v="Computer Peripherals"/>
    <s v="Small Pack"/>
    <n v="0.51"/>
    <s v="United States"/>
    <s v="Central"/>
    <s v="Missouri"/>
    <s v="Saint Peters"/>
    <n v="63376"/>
    <d v="2015-02-04T00:00:00"/>
    <d v="2015-02-05T00:00:00"/>
    <n v="17.420000000000002"/>
  </r>
  <r>
    <s v="Alicia Curtis"/>
    <s v="Regular Air"/>
    <s v="Home Office"/>
    <s v="Office Supplies"/>
    <s v="Paper"/>
    <s v="Small Box"/>
    <n v="0.37"/>
    <s v="United States"/>
    <s v="West"/>
    <s v="Washington"/>
    <s v="Tacoma"/>
    <n v="98408"/>
    <d v="2015-03-21T00:00:00"/>
    <d v="2015-03-22T00:00:00"/>
    <n v="49.81"/>
  </r>
  <r>
    <s v="Richard McClure"/>
    <s v="Delivery Truck"/>
    <s v="Small Business"/>
    <s v="Furniture"/>
    <s v="Bookcases"/>
    <s v="Jumbo Box"/>
    <n v="0.66"/>
    <s v="United States"/>
    <s v="West"/>
    <s v="Colorado"/>
    <s v="Thornton"/>
    <n v="80229"/>
    <d v="2015-03-25T00:00:00"/>
    <d v="2015-03-25T00:00:00"/>
    <n v="3722.41"/>
  </r>
  <r>
    <s v="Richard McClure"/>
    <s v="Express Air"/>
    <s v="Small Business"/>
    <s v="Office Supplies"/>
    <s v="Binders and Binder Accessories"/>
    <s v="Small Box"/>
    <n v="0.38"/>
    <s v="United States"/>
    <s v="West"/>
    <s v="Colorado"/>
    <s v="Thornton"/>
    <n v="80229"/>
    <d v="2015-03-08T00:00:00"/>
    <d v="2015-03-15T00:00:00"/>
    <n v="95.1"/>
  </r>
  <r>
    <s v="Richard McClure"/>
    <s v="Delivery Truck"/>
    <s v="Small Business"/>
    <s v="Furniture"/>
    <s v="Bookcases"/>
    <s v="Jumbo Box"/>
    <n v="0.65"/>
    <s v="United States"/>
    <s v="West"/>
    <s v="Colorado"/>
    <s v="Thornton"/>
    <n v="80229"/>
    <d v="2015-03-08T00:00:00"/>
    <d v="2015-03-15T00:00:00"/>
    <n v="734.74"/>
  </r>
  <r>
    <s v="Richard McClure"/>
    <s v="Regular Air"/>
    <s v="Small Business"/>
    <s v="Technology"/>
    <s v="Telephones and Communication"/>
    <s v="Small Box"/>
    <n v="0.56000000000000005"/>
    <s v="United States"/>
    <s v="West"/>
    <s v="Colorado"/>
    <s v="Thornton"/>
    <n v="80229"/>
    <d v="2015-03-08T00:00:00"/>
    <d v="2015-03-15T00:00:00"/>
    <n v="1882.87"/>
  </r>
  <r>
    <s v="Richard McClure"/>
    <s v="Delivery Truck"/>
    <s v="Small Business"/>
    <s v="Furniture"/>
    <s v="Tables"/>
    <s v="Jumbo Box"/>
    <n v="0.6"/>
    <s v="United States"/>
    <s v="West"/>
    <s v="Colorado"/>
    <s v="Thornton"/>
    <n v="80229"/>
    <d v="2015-05-05T00:00:00"/>
    <d v="2015-05-07T00:00:00"/>
    <n v="8834.58"/>
  </r>
  <r>
    <s v="Johnny Reid"/>
    <s v="Regular Air"/>
    <s v="Corporate"/>
    <s v="Technology"/>
    <s v="Computer Peripherals"/>
    <s v="Small Pack"/>
    <n v="0.77"/>
    <s v="United States"/>
    <s v="Central"/>
    <s v="Indiana"/>
    <s v="Crown Point"/>
    <n v="46307"/>
    <d v="2015-03-27T00:00:00"/>
    <d v="2015-03-28T00:00:00"/>
    <n v="78.540000000000006"/>
  </r>
  <r>
    <s v="Johnny Reid"/>
    <s v="Regular Air"/>
    <s v="Corporate"/>
    <s v="Furniture"/>
    <s v="Office Furnishings"/>
    <s v="Medium Box"/>
    <n v="0.65"/>
    <s v="United States"/>
    <s v="Central"/>
    <s v="Indiana"/>
    <s v="Crown Point"/>
    <n v="46307"/>
    <d v="2015-03-27T00:00:00"/>
    <d v="2015-03-28T00:00:00"/>
    <n v="605.1"/>
  </r>
  <r>
    <s v="Johnny Reid"/>
    <s v="Regular Air"/>
    <s v="Corporate"/>
    <s v="Technology"/>
    <s v="Computer Peripherals"/>
    <s v="Small Box"/>
    <n v="0.77"/>
    <s v="United States"/>
    <s v="Central"/>
    <s v="Indiana"/>
    <s v="Crown Point"/>
    <n v="46307"/>
    <d v="2015-04-07T00:00:00"/>
    <d v="2015-04-09T00:00:00"/>
    <n v="355.84"/>
  </r>
  <r>
    <s v="Adam G Sawyer"/>
    <s v="Regular Air"/>
    <s v="Corporate"/>
    <s v="Technology"/>
    <s v="Telephones and Communication"/>
    <s v="Small Box"/>
    <n v="0.56999999999999995"/>
    <s v="United States"/>
    <s v="Central"/>
    <s v="Indiana"/>
    <s v="East Chicago"/>
    <n v="46312"/>
    <d v="2015-03-27T00:00:00"/>
    <d v="2015-03-28T00:00:00"/>
    <n v="1346.32"/>
  </r>
  <r>
    <s v="Adam G Sawyer"/>
    <s v="Regular Air"/>
    <s v="Corporate"/>
    <s v="Office Supplies"/>
    <s v="Appliances"/>
    <s v="Small Box"/>
    <n v="0.43"/>
    <s v="United States"/>
    <s v="Central"/>
    <s v="Indiana"/>
    <s v="East Chicago"/>
    <n v="46312"/>
    <d v="2015-02-07T00:00:00"/>
    <d v="2015-02-09T00:00:00"/>
    <n v="292.18"/>
  </r>
  <r>
    <s v="Nelson Hensley"/>
    <s v="Regular Air"/>
    <s v="Corporate"/>
    <s v="Technology"/>
    <s v="Computer Peripherals"/>
    <s v="Small Pack"/>
    <n v="0.77"/>
    <s v="United States"/>
    <s v="West"/>
    <s v="Washington"/>
    <s v="Seattle"/>
    <n v="98105"/>
    <d v="2015-03-27T00:00:00"/>
    <d v="2015-03-28T00:00:00"/>
    <n v="322.02999999999997"/>
  </r>
  <r>
    <s v="Nelson Hensley"/>
    <s v="Regular Air"/>
    <s v="Corporate"/>
    <s v="Furniture"/>
    <s v="Office Furnishings"/>
    <s v="Medium Box"/>
    <n v="0.65"/>
    <s v="United States"/>
    <s v="West"/>
    <s v="Washington"/>
    <s v="Seattle"/>
    <n v="98105"/>
    <d v="2015-03-27T00:00:00"/>
    <d v="2015-03-28T00:00:00"/>
    <n v="2470.84"/>
  </r>
  <r>
    <s v="Nelson Hensley"/>
    <s v="Regular Air"/>
    <s v="Corporate"/>
    <s v="Technology"/>
    <s v="Telephones and Communication"/>
    <s v="Small Box"/>
    <n v="0.56999999999999995"/>
    <s v="United States"/>
    <s v="West"/>
    <s v="Washington"/>
    <s v="Seattle"/>
    <n v="98105"/>
    <d v="2015-03-27T00:00:00"/>
    <d v="2015-03-28T00:00:00"/>
    <n v="5250.66"/>
  </r>
  <r>
    <s v="Nelson Hensley"/>
    <s v="Regular Air"/>
    <s v="Corporate"/>
    <s v="Technology"/>
    <s v="Computer Peripherals"/>
    <s v="Small Box"/>
    <n v="0.77"/>
    <s v="United States"/>
    <s v="West"/>
    <s v="Washington"/>
    <s v="Seattle"/>
    <n v="98105"/>
    <d v="2015-04-07T00:00:00"/>
    <d v="2015-04-09T00:00:00"/>
    <n v="1423.35"/>
  </r>
  <r>
    <s v="Nelson Hensley"/>
    <s v="Regular Air"/>
    <s v="Corporate"/>
    <s v="Office Supplies"/>
    <s v="Appliances"/>
    <s v="Small Box"/>
    <n v="0.43"/>
    <s v="United States"/>
    <s v="West"/>
    <s v="Washington"/>
    <s v="Seattle"/>
    <n v="98105"/>
    <d v="2015-02-07T00:00:00"/>
    <d v="2015-02-09T00:00:00"/>
    <n v="1154.1199999999999"/>
  </r>
  <r>
    <s v="Jenny Gold"/>
    <s v="Regular Air"/>
    <s v="Consumer"/>
    <s v="Office Supplies"/>
    <s v="Paper"/>
    <s v="Small Box"/>
    <n v="0.4"/>
    <s v="United States"/>
    <s v="West"/>
    <s v="California"/>
    <s v="Los Angeles"/>
    <n v="90041"/>
    <d v="2015-04-23T00:00:00"/>
    <d v="2015-04-24T00:00:00"/>
    <n v="32.5"/>
  </r>
  <r>
    <s v="Jenny Gold"/>
    <s v="Regular Air"/>
    <s v="Consumer"/>
    <s v="Office Supplies"/>
    <s v="Pens &amp; Art Supplies"/>
    <s v="Wrap Bag"/>
    <n v="0.4"/>
    <s v="United States"/>
    <s v="West"/>
    <s v="California"/>
    <s v="Los Angeles"/>
    <n v="90041"/>
    <d v="2015-06-06T00:00:00"/>
    <d v="2015-06-07T00:00:00"/>
    <n v="193.95"/>
  </r>
  <r>
    <s v="Jenny Gold"/>
    <s v="Regular Air"/>
    <s v="Consumer"/>
    <s v="Office Supplies"/>
    <s v="Pens &amp; Art Supplies"/>
    <s v="Wrap Bag"/>
    <n v="0.54"/>
    <s v="United States"/>
    <s v="West"/>
    <s v="California"/>
    <s v="Los Angeles"/>
    <n v="90041"/>
    <d v="2015-06-06T00:00:00"/>
    <d v="2015-06-08T00:00:00"/>
    <n v="158.80000000000001"/>
  </r>
  <r>
    <s v="Jenny Gold"/>
    <s v="Regular Air"/>
    <s v="Consumer"/>
    <s v="Office Supplies"/>
    <s v="Rubber Bands"/>
    <s v="Wrap Bag"/>
    <n v="0.4"/>
    <s v="United States"/>
    <s v="West"/>
    <s v="California"/>
    <s v="Los Angeles"/>
    <n v="90041"/>
    <d v="2015-06-30T00:00:00"/>
    <d v="2015-07-01T00:00:00"/>
    <n v="274.26"/>
  </r>
  <r>
    <s v="Jenny Gold"/>
    <s v="Regular Air"/>
    <s v="Consumer"/>
    <s v="Office Supplies"/>
    <s v="Scissors, Rulers and Trimmers"/>
    <s v="Wrap Bag"/>
    <n v="0.83"/>
    <s v="United States"/>
    <s v="West"/>
    <s v="California"/>
    <s v="Los Angeles"/>
    <n v="90041"/>
    <d v="2015-06-30T00:00:00"/>
    <d v="2015-07-01T00:00:00"/>
    <n v="83.16"/>
  </r>
  <r>
    <s v="Jenny Gold"/>
    <s v="Regular Air"/>
    <s v="Consumer"/>
    <s v="Office Supplies"/>
    <s v="Storage &amp; Organization"/>
    <s v="Small Box"/>
    <n v="0.6"/>
    <s v="United States"/>
    <s v="West"/>
    <s v="California"/>
    <s v="Los Angeles"/>
    <n v="90041"/>
    <d v="2015-06-30T00:00:00"/>
    <d v="2015-07-03T00:00:00"/>
    <n v="261.93"/>
  </r>
  <r>
    <s v="Jenny Gold"/>
    <s v="Regular Air"/>
    <s v="Consumer"/>
    <s v="Technology"/>
    <s v="Computer Peripherals"/>
    <s v="Small Pack"/>
    <n v="0.79"/>
    <s v="United States"/>
    <s v="West"/>
    <s v="California"/>
    <s v="Los Angeles"/>
    <n v="90041"/>
    <d v="2015-01-29T00:00:00"/>
    <d v="2015-01-31T00:00:00"/>
    <n v="210.1"/>
  </r>
  <r>
    <s v="Jenny Gold"/>
    <s v="Delivery Truck"/>
    <s v="Consumer"/>
    <s v="Furniture"/>
    <s v="Chairs &amp; Chairmats"/>
    <s v="Jumbo Drum"/>
    <n v="0.78"/>
    <s v="United States"/>
    <s v="West"/>
    <s v="California"/>
    <s v="Los Angeles"/>
    <n v="90041"/>
    <d v="2015-01-29T00:00:00"/>
    <d v="2015-01-31T00:00:00"/>
    <n v="6499.87"/>
  </r>
  <r>
    <s v="Jenny Gold"/>
    <s v="Regular Air"/>
    <s v="Consumer"/>
    <s v="Office Supplies"/>
    <s v="Pens &amp; Art Supplies"/>
    <s v="Wrap Bag"/>
    <n v="0.44"/>
    <s v="United States"/>
    <s v="West"/>
    <s v="California"/>
    <s v="Los Angeles"/>
    <n v="90041"/>
    <d v="2015-05-20T00:00:00"/>
    <d v="2015-05-21T00:00:00"/>
    <n v="351.56"/>
  </r>
  <r>
    <s v="Joseph Grossman"/>
    <s v="Regular Air"/>
    <s v="Consumer"/>
    <s v="Office Supplies"/>
    <s v="Pens &amp; Art Supplies"/>
    <s v="Wrap Bag"/>
    <n v="0.44"/>
    <s v="United States"/>
    <s v="West"/>
    <s v="California"/>
    <s v="Santa Maria"/>
    <n v="93454"/>
    <d v="2015-05-20T00:00:00"/>
    <d v="2015-05-21T00:00:00"/>
    <n v="87.89"/>
  </r>
  <r>
    <s v="Kelly O'Connor"/>
    <s v="Regular Air"/>
    <s v="Consumer"/>
    <s v="Office Supplies"/>
    <s v="Paper"/>
    <s v="Small Box"/>
    <n v="0.4"/>
    <s v="United States"/>
    <s v="West"/>
    <s v="California"/>
    <s v="Santa Rosa"/>
    <n v="95404"/>
    <d v="2015-04-23T00:00:00"/>
    <d v="2015-04-24T00:00:00"/>
    <n v="6.5"/>
  </r>
  <r>
    <s v="Kelly O'Connor"/>
    <s v="Regular Air"/>
    <s v="Consumer"/>
    <s v="Office Supplies"/>
    <s v="Rubber Bands"/>
    <s v="Wrap Bag"/>
    <n v="0.4"/>
    <s v="United States"/>
    <s v="West"/>
    <s v="California"/>
    <s v="Santa Rosa"/>
    <n v="95404"/>
    <d v="2015-06-30T00:00:00"/>
    <d v="2015-07-01T00:00:00"/>
    <n v="68.56"/>
  </r>
  <r>
    <s v="Kelly O'Connor"/>
    <s v="Regular Air"/>
    <s v="Consumer"/>
    <s v="Office Supplies"/>
    <s v="Scissors, Rulers and Trimmers"/>
    <s v="Wrap Bag"/>
    <n v="0.83"/>
    <s v="United States"/>
    <s v="West"/>
    <s v="California"/>
    <s v="Santa Rosa"/>
    <n v="95404"/>
    <d v="2015-06-30T00:00:00"/>
    <d v="2015-07-01T00:00:00"/>
    <n v="20.79"/>
  </r>
  <r>
    <s v="Kelly O'Connor"/>
    <s v="Regular Air"/>
    <s v="Consumer"/>
    <s v="Office Supplies"/>
    <s v="Storage &amp; Organization"/>
    <s v="Small Box"/>
    <n v="0.6"/>
    <s v="United States"/>
    <s v="West"/>
    <s v="California"/>
    <s v="Santa Rosa"/>
    <n v="95404"/>
    <d v="2015-06-30T00:00:00"/>
    <d v="2015-07-03T00:00:00"/>
    <n v="67.91"/>
  </r>
  <r>
    <s v="Pam Anthony"/>
    <s v="Regular Air"/>
    <s v="Consumer"/>
    <s v="Office Supplies"/>
    <s v="Pens &amp; Art Supplies"/>
    <s v="Wrap Bag"/>
    <n v="0.54"/>
    <s v="United States"/>
    <s v="East"/>
    <s v="Massachusetts"/>
    <s v="Winthrop"/>
    <n v="2152"/>
    <d v="2015-06-06T00:00:00"/>
    <d v="2015-06-08T00:00:00"/>
    <n v="40.369999999999997"/>
  </r>
  <r>
    <s v="Stephen Lam"/>
    <s v="Regular Air"/>
    <s v="Corporate"/>
    <s v="Technology"/>
    <s v="Computer Peripherals"/>
    <s v="Small Pack"/>
    <n v="0.49"/>
    <s v="United States"/>
    <s v="West"/>
    <s v="Nevada"/>
    <s v="Pahrump"/>
    <n v="89041"/>
    <d v="2015-02-28T00:00:00"/>
    <d v="2015-03-02T00:00:00"/>
    <n v="122.25"/>
  </r>
  <r>
    <s v="Stephen Lam"/>
    <s v="Regular Air"/>
    <s v="Corporate"/>
    <s v="Office Supplies"/>
    <s v="Storage &amp; Organization"/>
    <s v="Small Box"/>
    <n v="0.79"/>
    <s v="United States"/>
    <s v="West"/>
    <s v="Nevada"/>
    <s v="Pahrump"/>
    <n v="89041"/>
    <d v="2015-02-28T00:00:00"/>
    <d v="2015-03-02T00:00:00"/>
    <n v="206.09"/>
  </r>
  <r>
    <s v="Melvin Duke"/>
    <s v="Regular Air"/>
    <s v="Corporate"/>
    <s v="Furniture"/>
    <s v="Office Furnishings"/>
    <s v="Small Box"/>
    <n v="0.56999999999999995"/>
    <s v="United States"/>
    <s v="Central"/>
    <s v="Indiana"/>
    <s v="Frankfort"/>
    <n v="46041"/>
    <d v="2015-06-24T00:00:00"/>
    <d v="2015-06-25T00:00:00"/>
    <n v="66.900000000000006"/>
  </r>
  <r>
    <s v="Melvin Duke"/>
    <s v="Express Air"/>
    <s v="Corporate"/>
    <s v="Office Supplies"/>
    <s v="Pens &amp; Art Supplies"/>
    <s v="Wrap Bag"/>
    <n v="0.45"/>
    <s v="United States"/>
    <s v="Central"/>
    <s v="Indiana"/>
    <s v="Frankfort"/>
    <n v="46041"/>
    <d v="2015-06-24T00:00:00"/>
    <d v="2015-06-26T00:00:00"/>
    <n v="43.13"/>
  </r>
  <r>
    <s v="Melvin Duke"/>
    <s v="Regular Air"/>
    <s v="Corporate"/>
    <s v="Office Supplies"/>
    <s v="Paper"/>
    <s v="Small Box"/>
    <n v="0.37"/>
    <s v="United States"/>
    <s v="Central"/>
    <s v="Indiana"/>
    <s v="Frankfort"/>
    <n v="46041"/>
    <d v="2015-04-11T00:00:00"/>
    <d v="2015-04-13T00:00:00"/>
    <n v="11.21"/>
  </r>
  <r>
    <s v="Beverly Cooke Brooks"/>
    <s v="Regular Air"/>
    <s v="Consumer"/>
    <s v="Technology"/>
    <s v="Telephones and Communication"/>
    <s v="Small Box"/>
    <n v="0.55000000000000004"/>
    <s v="United States"/>
    <s v="East"/>
    <s v="Connecticut"/>
    <s v="Stratford"/>
    <n v="6614"/>
    <d v="2015-03-15T00:00:00"/>
    <d v="2015-03-16T00:00:00"/>
    <n v="100.38"/>
  </r>
  <r>
    <s v="Lindsay Link"/>
    <s v="Regular Air"/>
    <s v="Consumer"/>
    <s v="Technology"/>
    <s v="Computer Peripherals"/>
    <s v="Small Box"/>
    <n v="0.79"/>
    <s v="United States"/>
    <s v="East"/>
    <s v="Maine"/>
    <s v="Lewiston"/>
    <n v="4240"/>
    <d v="2015-03-15T00:00:00"/>
    <d v="2015-03-16T00:00:00"/>
    <n v="66.319999999999993"/>
  </r>
  <r>
    <s v="June Herbert"/>
    <s v="Regular Air"/>
    <s v="Consumer"/>
    <s v="Office Supplies"/>
    <s v="Storage &amp; Organization"/>
    <s v="Large Box"/>
    <n v="0.82"/>
    <s v="United States"/>
    <s v="East"/>
    <s v="Massachusetts"/>
    <s v="Burlington"/>
    <n v="1803"/>
    <d v="2015-04-26T00:00:00"/>
    <d v="2015-04-27T00:00:00"/>
    <n v="1178.32"/>
  </r>
  <r>
    <s v="Meredith Walters"/>
    <s v="Delivery Truck"/>
    <s v="Consumer"/>
    <s v="Furniture"/>
    <s v="Chairs &amp; Chairmats"/>
    <s v="Jumbo Drum"/>
    <n v="0.61"/>
    <s v="United States"/>
    <s v="East"/>
    <s v="New Hampshire"/>
    <s v="Salem"/>
    <n v="3079"/>
    <d v="2015-06-15T00:00:00"/>
    <d v="2015-06-17T00:00:00"/>
    <n v="2016.32"/>
  </r>
  <r>
    <s v="Danny Vaughn"/>
    <s v="Regular Air"/>
    <s v="Consumer"/>
    <s v="Office Supplies"/>
    <s v="Paper"/>
    <s v="Small Box"/>
    <n v="0.37"/>
    <s v="United States"/>
    <s v="East"/>
    <s v="New Jersey"/>
    <s v="Bloomfield"/>
    <n v="7003"/>
    <d v="2015-06-07T00:00:00"/>
    <d v="2015-06-14T00:00:00"/>
    <n v="612.25"/>
  </r>
  <r>
    <s v="Peggy Rowe"/>
    <s v="Delivery Truck"/>
    <s v="Consumer"/>
    <s v="Furniture"/>
    <s v="Bookcases"/>
    <s v="Jumbo Box"/>
    <n v="0.56000000000000005"/>
    <s v="United States"/>
    <s v="East"/>
    <s v="New Jersey"/>
    <s v="Cranford"/>
    <n v="7016"/>
    <d v="2015-06-15T00:00:00"/>
    <d v="2015-06-16T00:00:00"/>
    <n v="313.63"/>
  </r>
  <r>
    <s v="Stacey Hale"/>
    <s v="Regular Air"/>
    <s v="Consumer"/>
    <s v="Technology"/>
    <s v="Computer Peripherals"/>
    <s v="Small Box"/>
    <n v="0.75"/>
    <s v="United States"/>
    <s v="East"/>
    <s v="New Jersey"/>
    <s v="Summit"/>
    <n v="7901"/>
    <d v="2015-06-15T00:00:00"/>
    <d v="2015-06-17T00:00:00"/>
    <n v="397.17"/>
  </r>
  <r>
    <s v="Joy Maxwell"/>
    <s v="Regular Air"/>
    <s v="Corporate"/>
    <s v="Office Supplies"/>
    <s v="Appliances"/>
    <s v="Small Box"/>
    <n v="0.56999999999999995"/>
    <s v="United States"/>
    <s v="West"/>
    <s v="Arizona"/>
    <s v="Oro Valley"/>
    <n v="85737"/>
    <d v="2015-01-28T00:00:00"/>
    <d v="2015-02-06T00:00:00"/>
    <n v="63.48"/>
  </r>
  <r>
    <s v="Joy Maxwell"/>
    <s v="Regular Air"/>
    <s v="Corporate"/>
    <s v="Office Supplies"/>
    <s v="Binders and Binder Accessories"/>
    <s v="Small Box"/>
    <n v="0.36"/>
    <s v="United States"/>
    <s v="West"/>
    <s v="Arizona"/>
    <s v="Oro Valley"/>
    <n v="85737"/>
    <d v="2015-01-28T00:00:00"/>
    <d v="2015-02-01T00:00:00"/>
    <n v="47.64"/>
  </r>
  <r>
    <s v="Joy Maxwell"/>
    <s v="Delivery Truck"/>
    <s v="Consumer"/>
    <s v="Technology"/>
    <s v="Office Machines"/>
    <s v="Jumbo Box"/>
    <n v="0.39"/>
    <s v="United States"/>
    <s v="West"/>
    <s v="Arizona"/>
    <s v="Oro Valley"/>
    <n v="85737"/>
    <d v="2015-01-17T00:00:00"/>
    <d v="2015-01-19T00:00:00"/>
    <n v="1545.58"/>
  </r>
  <r>
    <s v="Joy Maxwell"/>
    <s v="Regular Air"/>
    <s v="Consumer"/>
    <s v="Technology"/>
    <s v="Telephones and Communication"/>
    <s v="Small Box"/>
    <n v="0.55000000000000004"/>
    <s v="United States"/>
    <s v="West"/>
    <s v="Arizona"/>
    <s v="Oro Valley"/>
    <n v="85737"/>
    <d v="2015-05-25T00:00:00"/>
    <d v="2015-06-02T00:00:00"/>
    <n v="2104.9899999999998"/>
  </r>
  <r>
    <s v="Mary Page"/>
    <s v="Regular Air"/>
    <s v="Consumer"/>
    <s v="Technology"/>
    <s v="Computer Peripherals"/>
    <s v="Small Pack"/>
    <n v="0.49"/>
    <s v="United States"/>
    <s v="West"/>
    <s v="Arizona"/>
    <s v="Peoria"/>
    <n v="85345"/>
    <d v="2015-01-17T00:00:00"/>
    <d v="2015-01-19T00:00:00"/>
    <n v="353.1"/>
  </r>
  <r>
    <s v="Jordan Wilkinson"/>
    <s v="Regular Air"/>
    <s v="Corporate"/>
    <s v="Office Supplies"/>
    <s v="Storage &amp; Organization"/>
    <s v="Small Box"/>
    <n v="0.67"/>
    <s v="United States"/>
    <s v="South"/>
    <s v="Kentucky"/>
    <s v="Florence"/>
    <n v="41042"/>
    <d v="2015-01-12T00:00:00"/>
    <d v="2015-01-13T00:00:00"/>
    <n v="257.52"/>
  </r>
  <r>
    <s v="David Wrenn"/>
    <s v="Delivery Truck"/>
    <s v="Corporate"/>
    <s v="Furniture"/>
    <s v="Bookcases"/>
    <s v="Jumbo Box"/>
    <n v="0.69"/>
    <s v="United States"/>
    <s v="South"/>
    <s v="Kentucky"/>
    <s v="Georgetown"/>
    <n v="40324"/>
    <d v="2015-02-27T00:00:00"/>
    <d v="2015-03-06T00:00:00"/>
    <n v="411.64"/>
  </r>
  <r>
    <s v="Elisabeth Massey"/>
    <s v="Express Air"/>
    <s v="Corporate"/>
    <s v="Office Supplies"/>
    <s v="Labels"/>
    <s v="Small Box"/>
    <n v="0.39"/>
    <s v="United States"/>
    <s v="West"/>
    <s v="Arizona"/>
    <s v="Prescott"/>
    <n v="86301"/>
    <d v="2015-03-11T00:00:00"/>
    <d v="2015-03-11T00:00:00"/>
    <n v="17.59"/>
  </r>
  <r>
    <s v="Elisabeth Massey"/>
    <s v="Regular Air"/>
    <s v="Corporate"/>
    <s v="Office Supplies"/>
    <s v="Paper"/>
    <s v="Wrap Bag"/>
    <n v="0.39"/>
    <s v="United States"/>
    <s v="West"/>
    <s v="Arizona"/>
    <s v="Prescott"/>
    <n v="86301"/>
    <d v="2015-03-11T00:00:00"/>
    <d v="2015-03-13T00:00:00"/>
    <n v="141.54"/>
  </r>
  <r>
    <s v="Helen Lyons"/>
    <s v="Delivery Truck"/>
    <s v="Corporate"/>
    <s v="Furniture"/>
    <s v="Tables"/>
    <s v="Jumbo Box"/>
    <n v="0.77"/>
    <s v="United States"/>
    <s v="West"/>
    <s v="Arizona"/>
    <s v="Prescott Valley"/>
    <n v="86314"/>
    <d v="2015-06-04T00:00:00"/>
    <d v="2015-06-05T00:00:00"/>
    <n v="905.4"/>
  </r>
  <r>
    <s v="Helen Lyons"/>
    <s v="Delivery Truck"/>
    <s v="Consumer"/>
    <s v="Technology"/>
    <s v="Office Machines"/>
    <s v="Jumbo Drum"/>
    <n v="0.36"/>
    <s v="United States"/>
    <s v="West"/>
    <s v="Arizona"/>
    <s v="Prescott Valley"/>
    <n v="86314"/>
    <d v="2015-04-12T00:00:00"/>
    <d v="2015-04-19T00:00:00"/>
    <n v="243.86"/>
  </r>
  <r>
    <s v="Neil Hogan"/>
    <s v="Regular Air"/>
    <s v="Home Office"/>
    <s v="Office Supplies"/>
    <s v="Paper"/>
    <s v="Wrap Bag"/>
    <n v="0.38"/>
    <s v="United States"/>
    <s v="West"/>
    <s v="Oregon"/>
    <s v="Tualatin"/>
    <n v="97062"/>
    <d v="2015-02-11T00:00:00"/>
    <d v="2015-02-13T00:00:00"/>
    <n v="39.97"/>
  </r>
  <r>
    <s v="Bernice F Day"/>
    <s v="Regular Air"/>
    <s v="Small Business"/>
    <s v="Technology"/>
    <s v="Telephones and Communication"/>
    <s v="Small Pack"/>
    <n v="0.81"/>
    <s v="United States"/>
    <s v="Central"/>
    <s v="Illinois"/>
    <s v="Quincy"/>
    <n v="62301"/>
    <d v="2015-05-29T00:00:00"/>
    <d v="2015-06-05T00:00:00"/>
    <n v="92.96"/>
  </r>
  <r>
    <s v="Stuart Holloway"/>
    <s v="Regular Air"/>
    <s v="Small Business"/>
    <s v="Technology"/>
    <s v="Telephones and Communication"/>
    <s v="Small Box"/>
    <n v="0.56999999999999995"/>
    <s v="United States"/>
    <s v="West"/>
    <s v="Washington"/>
    <s v="Vancouver"/>
    <n v="98661"/>
    <d v="2015-04-27T00:00:00"/>
    <d v="2015-04-29T00:00:00"/>
    <n v="1362.2"/>
  </r>
  <r>
    <s v="Jeffrey Mueller"/>
    <s v="Regular Air"/>
    <s v="Corporate"/>
    <s v="Technology"/>
    <s v="Computer Peripherals"/>
    <s v="Small Pack"/>
    <n v="0.42"/>
    <s v="United States"/>
    <s v="Central"/>
    <s v="Illinois"/>
    <s v="Rock Island"/>
    <n v="61201"/>
    <d v="2015-01-30T00:00:00"/>
    <d v="2015-02-01T00:00:00"/>
    <n v="336.64"/>
  </r>
  <r>
    <s v="Geraldine Puckett"/>
    <s v="Regular Air"/>
    <s v="Small Business"/>
    <s v="Technology"/>
    <s v="Computer Peripherals"/>
    <s v="Small Box"/>
    <n v="0.75"/>
    <s v="United States"/>
    <s v="West"/>
    <s v="Oregon"/>
    <s v="Tualatin"/>
    <n v="97062"/>
    <d v="2015-03-19T00:00:00"/>
    <d v="2015-03-19T00:00:00"/>
    <n v="429.33"/>
  </r>
  <r>
    <s v="Deborah Paul"/>
    <s v="Regular Air"/>
    <s v="Small Business"/>
    <s v="Office Supplies"/>
    <s v="Appliances"/>
    <s v="Small Box"/>
    <n v="0.57999999999999996"/>
    <s v="United States"/>
    <s v="West"/>
    <s v="Oregon"/>
    <s v="West Linn"/>
    <n v="97068"/>
    <d v="2015-03-19T00:00:00"/>
    <d v="2015-03-21T00:00:00"/>
    <n v="44.66"/>
  </r>
  <r>
    <s v="Deborah Paul"/>
    <s v="Regular Air"/>
    <s v="Small Business"/>
    <s v="Technology"/>
    <s v="Copiers and Fax"/>
    <s v="Large Box"/>
    <n v="0.5"/>
    <s v="United States"/>
    <s v="West"/>
    <s v="Oregon"/>
    <s v="West Linn"/>
    <n v="97068"/>
    <d v="2015-03-19T00:00:00"/>
    <d v="2015-03-21T00:00:00"/>
    <n v="1619.95"/>
  </r>
  <r>
    <s v="Jean Webster"/>
    <s v="Regular Air"/>
    <s v="Small Business"/>
    <s v="Office Supplies"/>
    <s v="Appliances"/>
    <s v="Small Box"/>
    <n v="0.57999999999999996"/>
    <s v="United States"/>
    <s v="East"/>
    <s v="Pennsylvania"/>
    <s v="Allentown"/>
    <n v="18103"/>
    <d v="2015-01-14T00:00:00"/>
    <d v="2015-01-16T00:00:00"/>
    <n v="56.44"/>
  </r>
  <r>
    <s v="Jean Webster"/>
    <s v="Express Air"/>
    <s v="Small Business"/>
    <s v="Office Supplies"/>
    <s v="Paper"/>
    <s v="Small Box"/>
    <n v="0.37"/>
    <s v="United States"/>
    <s v="East"/>
    <s v="Pennsylvania"/>
    <s v="Allentown"/>
    <n v="18103"/>
    <d v="2015-01-14T00:00:00"/>
    <d v="2015-01-16T00:00:00"/>
    <n v="56.73"/>
  </r>
  <r>
    <s v="Jean Webster"/>
    <s v="Express Air"/>
    <s v="Small Business"/>
    <s v="Office Supplies"/>
    <s v="Appliances"/>
    <s v="Small Box"/>
    <n v="0.6"/>
    <s v="United States"/>
    <s v="East"/>
    <s v="Pennsylvania"/>
    <s v="Allentown"/>
    <n v="18103"/>
    <d v="2015-05-17T00:00:00"/>
    <d v="2015-05-21T00:00:00"/>
    <n v="64.41"/>
  </r>
  <r>
    <s v="Jean Webster"/>
    <s v="Regular Air"/>
    <s v="Small Business"/>
    <s v="Technology"/>
    <s v="Office Machines"/>
    <s v="Medium Box"/>
    <n v="0.39"/>
    <s v="United States"/>
    <s v="East"/>
    <s v="Pennsylvania"/>
    <s v="Allentown"/>
    <n v="18103"/>
    <d v="2015-05-17T00:00:00"/>
    <d v="2015-05-21T00:00:00"/>
    <n v="344.57"/>
  </r>
  <r>
    <s v="Sarah N Becker"/>
    <s v="Regular Air"/>
    <s v="Small Business"/>
    <s v="Office Supplies"/>
    <s v="Storage &amp; Organization"/>
    <s v="Small Box"/>
    <n v="0.6"/>
    <s v="United States"/>
    <s v="West"/>
    <s v="California"/>
    <s v="Whittier"/>
    <n v="90604"/>
    <d v="2015-04-29T00:00:00"/>
    <d v="2015-04-30T00:00:00"/>
    <n v="279.01"/>
  </r>
  <r>
    <s v="Carlos Byrd"/>
    <s v="Delivery Truck"/>
    <s v="Small Business"/>
    <s v="Furniture"/>
    <s v="Bookcases"/>
    <s v="Jumbo Box"/>
    <n v="0.62"/>
    <s v="United States"/>
    <s v="East"/>
    <s v="Connecticut"/>
    <s v="Bristol"/>
    <n v="6010"/>
    <d v="2015-01-06T00:00:00"/>
    <d v="2015-01-06T00:00:00"/>
    <n v="614.99"/>
  </r>
  <r>
    <s v="Jason Bray"/>
    <s v="Regular Air"/>
    <s v="Home Office"/>
    <s v="Office Supplies"/>
    <s v="Paper"/>
    <s v="Small Box"/>
    <n v="0.4"/>
    <s v="United States"/>
    <s v="West"/>
    <s v="California"/>
    <s v="Mission Viejo"/>
    <n v="92691"/>
    <d v="2015-04-06T00:00:00"/>
    <d v="2015-04-07T00:00:00"/>
    <n v="76.23"/>
  </r>
  <r>
    <s v="Holly Pate"/>
    <s v="Regular Air"/>
    <s v="Corporate"/>
    <s v="Office Supplies"/>
    <s v="Paper"/>
    <s v="Small Box"/>
    <n v="0.36"/>
    <s v="United States"/>
    <s v="Central"/>
    <s v="Oklahoma"/>
    <s v="Mustang"/>
    <n v="73064"/>
    <d v="2015-06-21T00:00:00"/>
    <d v="2015-06-22T00:00:00"/>
    <n v="99.92"/>
  </r>
  <r>
    <s v="Amanda Conner"/>
    <s v="Regular Air"/>
    <s v="Corporate"/>
    <s v="Office Supplies"/>
    <s v="Binders and Binder Accessories"/>
    <s v="Small Box"/>
    <n v="0.38"/>
    <s v="United States"/>
    <s v="Central"/>
    <s v="Nebraska"/>
    <s v="Papillion"/>
    <n v="68046"/>
    <d v="2015-03-11T00:00:00"/>
    <d v="2015-03-12T00:00:00"/>
    <n v="79.400000000000006"/>
  </r>
  <r>
    <s v="Amanda Conner"/>
    <s v="Regular Air"/>
    <s v="Corporate"/>
    <s v="Office Supplies"/>
    <s v="Appliances"/>
    <s v="Medium Box"/>
    <n v="0.52"/>
    <s v="United States"/>
    <s v="Central"/>
    <s v="Nebraska"/>
    <s v="Papillion"/>
    <n v="68046"/>
    <d v="2015-06-19T00:00:00"/>
    <d v="2015-06-22T00:00:00"/>
    <n v="15.49"/>
  </r>
  <r>
    <s v="Eileen Riddle"/>
    <s v="Regular Air"/>
    <s v="Corporate"/>
    <s v="Office Supplies"/>
    <s v="Pens &amp; Art Supplies"/>
    <s v="Wrap Bag"/>
    <n v="0.52"/>
    <s v="United States"/>
    <s v="West"/>
    <s v="Utah"/>
    <s v="Roy"/>
    <n v="84067"/>
    <d v="2015-06-01T00:00:00"/>
    <d v="2015-06-04T00:00:00"/>
    <n v="18.59"/>
  </r>
  <r>
    <s v="Eileen Riddle"/>
    <s v="Regular Air"/>
    <s v="Corporate"/>
    <s v="Office Supplies"/>
    <s v="Storage &amp; Organization"/>
    <s v="Large Box"/>
    <n v="0.8"/>
    <s v="United States"/>
    <s v="West"/>
    <s v="Utah"/>
    <s v="Roy"/>
    <n v="84067"/>
    <d v="2015-06-01T00:00:00"/>
    <d v="2015-06-03T00:00:00"/>
    <n v="834.08"/>
  </r>
  <r>
    <s v="Eileen Riddle"/>
    <s v="Regular Air"/>
    <s v="Corporate"/>
    <s v="Office Supplies"/>
    <s v="Paper"/>
    <s v="Small Box"/>
    <n v="0.37"/>
    <s v="United States"/>
    <s v="West"/>
    <s v="Utah"/>
    <s v="Roy"/>
    <n v="84067"/>
    <d v="2015-03-06T00:00:00"/>
    <d v="2015-03-08T00:00:00"/>
    <n v="50.88"/>
  </r>
  <r>
    <s v="Lee McKenna Gregory"/>
    <s v="Delivery Truck"/>
    <s v="Consumer"/>
    <s v="Furniture"/>
    <s v="Chairs &amp; Chairmats"/>
    <s v="Jumbo Drum"/>
    <n v="0.74"/>
    <s v="United States"/>
    <s v="South"/>
    <s v="South Carolina"/>
    <s v="Hilton Head Island"/>
    <n v="29915"/>
    <d v="2015-01-06T00:00:00"/>
    <d v="2015-01-08T00:00:00"/>
    <n v="958.46"/>
  </r>
  <r>
    <s v="Lee McKenna Gregory"/>
    <s v="Express Air"/>
    <s v="Consumer"/>
    <s v="Office Supplies"/>
    <s v="Storage &amp; Organization"/>
    <s v="Medium Box"/>
    <n v="0.57999999999999996"/>
    <s v="United States"/>
    <s v="South"/>
    <s v="South Carolina"/>
    <s v="Hilton Head Island"/>
    <n v="29915"/>
    <d v="2015-01-06T00:00:00"/>
    <d v="2015-01-08T00:00:00"/>
    <n v="368.84"/>
  </r>
  <r>
    <s v="Lee McKenna Gregory"/>
    <s v="Regular Air"/>
    <s v="Consumer"/>
    <s v="Technology"/>
    <s v="Telephones and Communication"/>
    <s v="Small Box"/>
    <n v="0.55000000000000004"/>
    <s v="United States"/>
    <s v="South"/>
    <s v="South Carolina"/>
    <s v="Hilton Head Island"/>
    <n v="29915"/>
    <d v="2015-01-06T00:00:00"/>
    <d v="2015-01-07T00:00:00"/>
    <n v="30.86"/>
  </r>
  <r>
    <s v="Cheryl Guthrie"/>
    <s v="Regular Air"/>
    <s v="Consumer"/>
    <s v="Technology"/>
    <s v="Computer Peripherals"/>
    <s v="Small Box"/>
    <n v="0.73"/>
    <s v="United States"/>
    <s v="West"/>
    <s v="Utah"/>
    <s v="Roy"/>
    <n v="84067"/>
    <d v="2015-03-28T00:00:00"/>
    <d v="2015-04-03T00:00:00"/>
    <n v="568.25"/>
  </r>
  <r>
    <s v="Cheryl Guthrie"/>
    <s v="Regular Air"/>
    <s v="Consumer"/>
    <s v="Office Supplies"/>
    <s v="Paper"/>
    <s v="Small Box"/>
    <n v="0.37"/>
    <s v="United States"/>
    <s v="West"/>
    <s v="Utah"/>
    <s v="Roy"/>
    <n v="84067"/>
    <d v="2015-03-28T00:00:00"/>
    <d v="2015-03-30T00:00:00"/>
    <n v="126.66"/>
  </r>
  <r>
    <s v="Marianne Goldstein"/>
    <s v="Regular Air"/>
    <s v="Small Business"/>
    <s v="Technology"/>
    <s v="Telephones and Communication"/>
    <s v="Small Box"/>
    <n v="0.85"/>
    <s v="United States"/>
    <s v="South"/>
    <s v="Florida"/>
    <s v="New Smyrna Beach"/>
    <n v="32168"/>
    <d v="2015-04-29T00:00:00"/>
    <d v="2015-04-30T00:00:00"/>
    <n v="93.82"/>
  </r>
  <r>
    <s v="Judy Singer"/>
    <s v="Express Air"/>
    <s v="Small Business"/>
    <s v="Technology"/>
    <s v="Telephones and Communication"/>
    <s v="Medium Box"/>
    <n v="0.56999999999999995"/>
    <s v="United States"/>
    <s v="South"/>
    <s v="Florida"/>
    <s v="Miami"/>
    <n v="33132"/>
    <d v="2015-01-09T00:00:00"/>
    <d v="2015-01-11T00:00:00"/>
    <n v="8332.91"/>
  </r>
  <r>
    <s v="Catherine Mullins"/>
    <s v="Regular Air"/>
    <s v="Small Business"/>
    <s v="Office Supplies"/>
    <s v="Pens &amp; Art Supplies"/>
    <s v="Wrap Bag"/>
    <n v="0.49"/>
    <s v="United States"/>
    <s v="West"/>
    <s v="Washington"/>
    <s v="Walla Walla"/>
    <n v="99362"/>
    <d v="2015-05-21T00:00:00"/>
    <d v="2015-05-25T00:00:00"/>
    <n v="5.9"/>
  </r>
  <r>
    <s v="Christian Albright"/>
    <s v="Regular Air"/>
    <s v="Small Business"/>
    <s v="Furniture"/>
    <s v="Office Furnishings"/>
    <s v="Small Box"/>
    <n v="0.6"/>
    <s v="United States"/>
    <s v="South"/>
    <s v="Tennessee"/>
    <s v="Smyrna"/>
    <n v="37167"/>
    <d v="2015-01-12T00:00:00"/>
    <d v="2015-01-17T00:00:00"/>
    <n v="80.23"/>
  </r>
  <r>
    <s v="Joann Moser"/>
    <s v="Delivery Truck"/>
    <s v="Small Business"/>
    <s v="Furniture"/>
    <s v="Bookcases"/>
    <s v="Jumbo Box"/>
    <n v="0.59"/>
    <s v="United States"/>
    <s v="South"/>
    <s v="Tennessee"/>
    <s v="Spring Hill"/>
    <n v="37174"/>
    <d v="2015-01-12T00:00:00"/>
    <d v="2015-01-19T00:00:00"/>
    <n v="2044.9"/>
  </r>
  <r>
    <s v="Marvin Hunt"/>
    <s v="Regular Air"/>
    <s v="Home Office"/>
    <s v="Office Supplies"/>
    <s v="Appliances"/>
    <s v="Small Box"/>
    <n v="0.57999999999999996"/>
    <s v="United States"/>
    <s v="Central"/>
    <s v="Texas"/>
    <s v="Abilene"/>
    <n v="79605"/>
    <d v="2015-05-21T00:00:00"/>
    <d v="2015-05-24T00:00:00"/>
    <n v="53.3"/>
  </r>
  <r>
    <s v="Sheryl Marsh"/>
    <s v="Regular Air"/>
    <s v="Home Office"/>
    <s v="Office Supplies"/>
    <s v="Paper"/>
    <s v="Wrap Bag"/>
    <n v="0.38"/>
    <s v="United States"/>
    <s v="Central"/>
    <s v="Texas"/>
    <s v="Amarillo"/>
    <n v="79109"/>
    <d v="2015-05-25T00:00:00"/>
    <d v="2015-05-26T00:00:00"/>
    <n v="21.93"/>
  </r>
  <r>
    <s v="Monica Law Thompson"/>
    <s v="Regular Air"/>
    <s v="Corporate"/>
    <s v="Office Supplies"/>
    <s v="Paper"/>
    <s v="Wrap Bag"/>
    <n v="0.36"/>
    <s v="United States"/>
    <s v="South"/>
    <s v="Arkansas"/>
    <s v="Texarkana"/>
    <n v="71854"/>
    <d v="2015-02-22T00:00:00"/>
    <d v="2015-02-24T00:00:00"/>
    <n v="28.46"/>
  </r>
  <r>
    <s v="Douglas Sutton"/>
    <s v="Regular Air"/>
    <s v="Corporate"/>
    <s v="Office Supplies"/>
    <s v="Appliances"/>
    <s v="Medium Box"/>
    <n v="0.52"/>
    <s v="United States"/>
    <s v="West"/>
    <s v="Colorado"/>
    <s v="Wheat Ridge"/>
    <n v="80033"/>
    <d v="2015-01-24T00:00:00"/>
    <d v="2015-01-24T00:00:00"/>
    <n v="89.91"/>
  </r>
  <r>
    <s v="Gerald Love"/>
    <s v="Express Air"/>
    <s v="Corporate"/>
    <s v="Office Supplies"/>
    <s v="Pens &amp; Art Supplies"/>
    <s v="Small Pack"/>
    <n v="0.59"/>
    <s v="United States"/>
    <s v="West"/>
    <s v="California"/>
    <s v="Gilroy"/>
    <n v="95020"/>
    <d v="2015-01-09T00:00:00"/>
    <d v="2015-01-11T00:00:00"/>
    <n v="138.51"/>
  </r>
  <r>
    <s v="Jesse Hutchinson"/>
    <s v="Regular Air"/>
    <s v="Corporate"/>
    <s v="Office Supplies"/>
    <s v="Pens &amp; Art Supplies"/>
    <s v="Wrap Bag"/>
    <n v="0.51"/>
    <s v="United States"/>
    <s v="West"/>
    <s v="California"/>
    <s v="Goleta"/>
    <n v="93117"/>
    <d v="2015-03-07T00:00:00"/>
    <d v="2015-03-08T00:00:00"/>
    <n v="41.96"/>
  </r>
  <r>
    <s v="Helen H Heller"/>
    <s v="Regular Air"/>
    <s v="Corporate"/>
    <s v="Furniture"/>
    <s v="Office Furnishings"/>
    <s v="Large Box"/>
    <n v="0.55000000000000004"/>
    <s v="United States"/>
    <s v="West"/>
    <s v="California"/>
    <s v="Hacienda Heights"/>
    <n v="91745"/>
    <d v="2015-02-25T00:00:00"/>
    <d v="2015-02-27T00:00:00"/>
    <n v="300.63"/>
  </r>
  <r>
    <s v="Helen H Heller"/>
    <s v="Regular Air"/>
    <s v="Corporate"/>
    <s v="Office Supplies"/>
    <s v="Appliances"/>
    <s v="Medium Box"/>
    <n v="0.4"/>
    <s v="United States"/>
    <s v="West"/>
    <s v="California"/>
    <s v="Hacienda Heights"/>
    <n v="91745"/>
    <d v="2015-03-07T00:00:00"/>
    <d v="2015-03-09T00:00:00"/>
    <n v="240.46"/>
  </r>
  <r>
    <s v="Helen H Heller"/>
    <s v="Regular Air"/>
    <s v="Corporate"/>
    <s v="Office Supplies"/>
    <s v="Binders and Binder Accessories"/>
    <s v="Small Box"/>
    <n v="0.4"/>
    <s v="United States"/>
    <s v="West"/>
    <s v="California"/>
    <s v="Hacienda Heights"/>
    <n v="91745"/>
    <d v="2015-03-07T00:00:00"/>
    <d v="2015-03-09T00:00:00"/>
    <n v="74.08"/>
  </r>
  <r>
    <s v="Helen H Heller"/>
    <s v="Regular Air"/>
    <s v="Corporate"/>
    <s v="Office Supplies"/>
    <s v="Rubber Bands"/>
    <s v="Wrap Bag"/>
    <n v="0.81"/>
    <s v="United States"/>
    <s v="West"/>
    <s v="California"/>
    <s v="Hacienda Heights"/>
    <n v="91745"/>
    <d v="2015-04-30T00:00:00"/>
    <d v="2015-04-30T00:00:00"/>
    <n v="5.28"/>
  </r>
  <r>
    <s v="Leah Davenport"/>
    <s v="Regular Air"/>
    <s v="Small Business"/>
    <s v="Office Supplies"/>
    <s v="Binders and Binder Accessories"/>
    <s v="Small Box"/>
    <n v="0.35"/>
    <s v="United States"/>
    <s v="West"/>
    <s v="California"/>
    <s v="Hesperia"/>
    <n v="92345"/>
    <d v="2015-03-16T00:00:00"/>
    <d v="2015-03-18T00:00:00"/>
    <n v="50.83"/>
  </r>
  <r>
    <s v="Karen Hendricks"/>
    <s v="Regular Air"/>
    <s v="Corporate"/>
    <s v="Office Supplies"/>
    <s v="Pens &amp; Art Supplies"/>
    <s v="Wrap Bag"/>
    <n v="0.56000000000000005"/>
    <s v="United States"/>
    <s v="East"/>
    <s v="Connecticut"/>
    <s v="Branford"/>
    <n v="6405"/>
    <d v="2015-04-30T00:00:00"/>
    <d v="2015-05-02T00:00:00"/>
    <n v="39.26"/>
  </r>
  <r>
    <s v="Jacob Lanier"/>
    <s v="Regular Air"/>
    <s v="Corporate"/>
    <s v="Office Supplies"/>
    <s v="Storage &amp; Organization"/>
    <s v="Small Box"/>
    <n v="0.66"/>
    <s v="United States"/>
    <s v="East"/>
    <s v="Connecticut"/>
    <s v="Danbury"/>
    <n v="6810"/>
    <d v="2015-04-30T00:00:00"/>
    <d v="2015-05-01T00:00:00"/>
    <n v="606.51"/>
  </r>
  <r>
    <s v="Arthur Brady"/>
    <s v="Express Air"/>
    <s v="Corporate"/>
    <s v="Technology"/>
    <s v="Telephones and Communication"/>
    <s v="Wrap Bag"/>
    <n v="0.38"/>
    <s v="United States"/>
    <s v="East"/>
    <s v="Maine"/>
    <s v="Lewiston"/>
    <n v="4240"/>
    <d v="2015-04-30T00:00:00"/>
    <d v="2015-05-02T00:00:00"/>
    <n v="64.89"/>
  </r>
  <r>
    <s v="Dana Burgess"/>
    <s v="Regular Air"/>
    <s v="Corporate"/>
    <s v="Furniture"/>
    <s v="Office Furnishings"/>
    <s v="Wrap Bag"/>
    <n v="0.46"/>
    <s v="United States"/>
    <s v="Central"/>
    <s v="Indiana"/>
    <s v="East Chicago"/>
    <n v="46312"/>
    <d v="2015-05-27T00:00:00"/>
    <d v="2015-05-28T00:00:00"/>
    <n v="267.2"/>
  </r>
  <r>
    <s v="Dana Burgess"/>
    <s v="Express Air"/>
    <s v="Corporate"/>
    <s v="Office Supplies"/>
    <s v="Paper"/>
    <s v="Small Box"/>
    <n v="0.37"/>
    <s v="United States"/>
    <s v="Central"/>
    <s v="Indiana"/>
    <s v="East Chicago"/>
    <n v="46312"/>
    <d v="2015-02-26T00:00:00"/>
    <d v="2015-03-02T00:00:00"/>
    <n v="86.79"/>
  </r>
  <r>
    <s v="Sharon Ellis"/>
    <s v="Express Air"/>
    <s v="Corporate"/>
    <s v="Furniture"/>
    <s v="Office Furnishings"/>
    <s v="Small Box"/>
    <n v="0.42"/>
    <s v="United States"/>
    <s v="Central"/>
    <s v="Minnesota"/>
    <s v="Shoreview"/>
    <n v="55126"/>
    <d v="2015-02-25T00:00:00"/>
    <d v="2015-02-27T00:00:00"/>
    <n v="292.37"/>
  </r>
  <r>
    <s v="Sharon Ellis"/>
    <s v="Regular Air"/>
    <s v="Corporate"/>
    <s v="Office Supplies"/>
    <s v="Storage &amp; Organization"/>
    <s v="Large Box"/>
    <n v="0.83"/>
    <s v="United States"/>
    <s v="Central"/>
    <s v="Minnesota"/>
    <s v="Shoreview"/>
    <n v="55126"/>
    <d v="2015-02-25T00:00:00"/>
    <d v="2015-02-27T00:00:00"/>
    <n v="682.79"/>
  </r>
  <r>
    <s v="Sharon Ellis"/>
    <s v="Regular Air"/>
    <s v="Corporate"/>
    <s v="Office Supplies"/>
    <s v="Paper"/>
    <s v="Small Box"/>
    <n v="0.37"/>
    <s v="United States"/>
    <s v="Central"/>
    <s v="Minnesota"/>
    <s v="Shoreview"/>
    <n v="55126"/>
    <d v="2015-03-06T00:00:00"/>
    <d v="2015-03-07T00:00:00"/>
    <n v="125.77"/>
  </r>
  <r>
    <s v="Sharon Ellis"/>
    <s v="Delivery Truck"/>
    <s v="Corporate"/>
    <s v="Furniture"/>
    <s v="Tables"/>
    <s v="Jumbo Drum"/>
    <m/>
    <s v="United States"/>
    <s v="Central"/>
    <s v="Minnesota"/>
    <s v="Shoreview"/>
    <n v="55126"/>
    <d v="2015-03-06T00:00:00"/>
    <d v="2015-03-07T00:00:00"/>
    <n v="3918.98"/>
  </r>
  <r>
    <s v="Sandy Ellington"/>
    <s v="Regular Air"/>
    <s v="Home Office"/>
    <s v="Furniture"/>
    <s v="Office Furnishings"/>
    <s v="Wrap Bag"/>
    <n v="0.46"/>
    <s v="United States"/>
    <s v="West"/>
    <s v="Nevada"/>
    <s v="Reno"/>
    <n v="89502"/>
    <d v="2015-03-15T00:00:00"/>
    <d v="2015-03-17T00:00:00"/>
    <n v="31.24"/>
  </r>
  <r>
    <s v="Sandy Ellington"/>
    <s v="Regular Air"/>
    <s v="Home Office"/>
    <s v="Office Supplies"/>
    <s v="Binders and Binder Accessories"/>
    <s v="Small Box"/>
    <n v="0.38"/>
    <s v="United States"/>
    <s v="West"/>
    <s v="Nevada"/>
    <s v="Reno"/>
    <n v="89502"/>
    <d v="2015-05-20T00:00:00"/>
    <d v="2015-05-23T00:00:00"/>
    <n v="74.77"/>
  </r>
  <r>
    <s v="Sandy Ellington"/>
    <s v="Regular Air"/>
    <s v="Home Office"/>
    <s v="Office Supplies"/>
    <s v="Paper"/>
    <s v="Small Box"/>
    <n v="0.37"/>
    <s v="United States"/>
    <s v="West"/>
    <s v="Nevada"/>
    <s v="Reno"/>
    <n v="89502"/>
    <d v="2015-05-20T00:00:00"/>
    <d v="2015-05-22T00:00:00"/>
    <n v="127.81"/>
  </r>
  <r>
    <s v="Erika Fink"/>
    <s v="Regular Air"/>
    <s v="Small Business"/>
    <s v="Office Supplies"/>
    <s v="Appliances"/>
    <s v="Small Box"/>
    <n v="0.59"/>
    <s v="United States"/>
    <s v="West"/>
    <s v="Utah"/>
    <s v="Salt Lake City"/>
    <n v="84106"/>
    <d v="2015-02-21T00:00:00"/>
    <d v="2015-02-22T00:00:00"/>
    <n v="78.59"/>
  </r>
  <r>
    <s v="Erika Fink"/>
    <s v="Regular Air"/>
    <s v="Small Business"/>
    <s v="Technology"/>
    <s v="Telephones and Communication"/>
    <s v="Small Box"/>
    <n v="0.57999999999999996"/>
    <s v="United States"/>
    <s v="West"/>
    <s v="Utah"/>
    <s v="Salt Lake City"/>
    <n v="84106"/>
    <d v="2015-02-21T00:00:00"/>
    <d v="2015-02-23T00:00:00"/>
    <n v="497.11"/>
  </r>
  <r>
    <s v="Ellen Beck"/>
    <s v="Regular Air"/>
    <s v="Small Business"/>
    <s v="Office Supplies"/>
    <s v="Envelopes"/>
    <s v="Small Box"/>
    <n v="0.38"/>
    <s v="United States"/>
    <s v="West"/>
    <s v="Arizona"/>
    <s v="Scottsdale"/>
    <n v="85254"/>
    <d v="2015-03-25T00:00:00"/>
    <d v="2015-03-27T00:00:00"/>
    <n v="27.02"/>
  </r>
  <r>
    <s v="Ellen Beck"/>
    <s v="Regular Air"/>
    <s v="Small Business"/>
    <s v="Office Supplies"/>
    <s v="Paper"/>
    <s v="Small Box"/>
    <n v="0.39"/>
    <s v="United States"/>
    <s v="West"/>
    <s v="Arizona"/>
    <s v="Scottsdale"/>
    <n v="85254"/>
    <d v="2015-03-25T00:00:00"/>
    <d v="2015-03-27T00:00:00"/>
    <n v="27.67"/>
  </r>
  <r>
    <s v="Malcolm Robertson"/>
    <s v="Delivery Truck"/>
    <s v="Corporate"/>
    <s v="Furniture"/>
    <s v="Chairs &amp; Chairmats"/>
    <s v="Jumbo Drum"/>
    <n v="0.6"/>
    <s v="United States"/>
    <s v="Central"/>
    <s v="Texas"/>
    <s v="Amarillo"/>
    <n v="79109"/>
    <d v="2015-05-24T00:00:00"/>
    <d v="2015-05-25T00:00:00"/>
    <n v="1033.56"/>
  </r>
  <r>
    <s v="Billie Fowler"/>
    <s v="Regular Air"/>
    <s v="Consumer"/>
    <s v="Furniture"/>
    <s v="Chairs &amp; Chairmats"/>
    <s v="Jumbo Drum"/>
    <n v="0.57999999999999996"/>
    <s v="United States"/>
    <s v="Central"/>
    <s v="Texas"/>
    <s v="Bedford"/>
    <n v="76021"/>
    <d v="2015-01-05T00:00:00"/>
    <d v="2015-01-06T00:00:00"/>
    <n v="19.97"/>
  </r>
  <r>
    <s v="Billie Fowler"/>
    <s v="Regular Air"/>
    <s v="Consumer"/>
    <s v="Technology"/>
    <s v="Telephones and Communication"/>
    <s v="Small Box"/>
    <n v="0.55000000000000004"/>
    <s v="United States"/>
    <s v="Central"/>
    <s v="Texas"/>
    <s v="Bedford"/>
    <n v="76021"/>
    <d v="2015-01-05T00:00:00"/>
    <d v="2015-01-05T00:00:00"/>
    <n v="660.03"/>
  </r>
  <r>
    <s v="Gail Rankin Cole"/>
    <s v="Regular Air"/>
    <s v="Corporate"/>
    <s v="Furniture"/>
    <s v="Office Furnishings"/>
    <s v="Wrap Bag"/>
    <n v="0.43"/>
    <s v="United States"/>
    <s v="East"/>
    <s v="District of Columbia"/>
    <s v="Washington"/>
    <n v="20024"/>
    <d v="2015-01-10T00:00:00"/>
    <d v="2015-01-12T00:00:00"/>
    <n v="199.12"/>
  </r>
  <r>
    <s v="Gail Rankin Cole"/>
    <s v="Regular Air"/>
    <s v="Corporate"/>
    <s v="Office Supplies"/>
    <s v="Pens &amp; Art Supplies"/>
    <s v="Wrap Bag"/>
    <n v="0.56000000000000005"/>
    <s v="United States"/>
    <s v="East"/>
    <s v="District of Columbia"/>
    <s v="Washington"/>
    <n v="20024"/>
    <d v="2015-01-10T00:00:00"/>
    <d v="2015-01-11T00:00:00"/>
    <n v="63.14"/>
  </r>
  <r>
    <s v="Gail Rankin Cole"/>
    <s v="Regular Air"/>
    <s v="Corporate"/>
    <s v="Office Supplies"/>
    <s v="Rubber Bands"/>
    <s v="Wrap Bag"/>
    <n v="0.38"/>
    <s v="United States"/>
    <s v="East"/>
    <s v="District of Columbia"/>
    <s v="Washington"/>
    <n v="20024"/>
    <d v="2015-02-02T00:00:00"/>
    <d v="2015-02-02T00:00:00"/>
    <n v="44.85"/>
  </r>
  <r>
    <s v="Jennifer Siegel"/>
    <s v="Regular Air"/>
    <s v="Corporate"/>
    <s v="Furniture"/>
    <s v="Office Furnishings"/>
    <s v="Wrap Bag"/>
    <n v="0.43"/>
    <s v="United States"/>
    <s v="Central"/>
    <s v="Texas"/>
    <s v="Denton"/>
    <n v="76201"/>
    <d v="2015-01-10T00:00:00"/>
    <d v="2015-01-12T00:00:00"/>
    <n v="49.78"/>
  </r>
  <r>
    <s v="Jennifer Siegel"/>
    <s v="Regular Air"/>
    <s v="Corporate"/>
    <s v="Office Supplies"/>
    <s v="Pens &amp; Art Supplies"/>
    <s v="Wrap Bag"/>
    <n v="0.56000000000000005"/>
    <s v="United States"/>
    <s v="Central"/>
    <s v="Texas"/>
    <s v="Denton"/>
    <n v="76201"/>
    <d v="2015-01-10T00:00:00"/>
    <d v="2015-01-11T00:00:00"/>
    <n v="16.62"/>
  </r>
  <r>
    <s v="Jennifer Siegel"/>
    <s v="Regular Air"/>
    <s v="Corporate"/>
    <s v="Technology"/>
    <s v="Computer Peripherals"/>
    <s v="Small Pack"/>
    <n v="0.71"/>
    <s v="United States"/>
    <s v="Central"/>
    <s v="Texas"/>
    <s v="Denton"/>
    <n v="76201"/>
    <d v="2015-06-20T00:00:00"/>
    <d v="2015-06-22T00:00:00"/>
    <n v="517.67999999999995"/>
  </r>
  <r>
    <s v="Harriet Hodges"/>
    <s v="Delivery Truck"/>
    <s v="Small Business"/>
    <s v="Technology"/>
    <s v="Office Machines"/>
    <s v="Jumbo Drum"/>
    <n v="0.38"/>
    <s v="United States"/>
    <s v="East"/>
    <s v="New York"/>
    <s v="New York City"/>
    <n v="10039"/>
    <d v="2015-01-12T00:00:00"/>
    <d v="2015-01-13T00:00:00"/>
    <n v="573.30999999999995"/>
  </r>
  <r>
    <s v="Harriet Hodges"/>
    <s v="Regular Air"/>
    <s v="Small Business"/>
    <s v="Office Supplies"/>
    <s v="Storage &amp; Organization"/>
    <s v="Large Box"/>
    <n v="0.84"/>
    <s v="United States"/>
    <s v="East"/>
    <s v="New York"/>
    <s v="New York City"/>
    <n v="10039"/>
    <d v="2015-01-12T00:00:00"/>
    <d v="2015-01-13T00:00:00"/>
    <n v="140.22999999999999"/>
  </r>
  <r>
    <s v="Harriet Hodges"/>
    <s v="Regular Air"/>
    <s v="Small Business"/>
    <s v="Office Supplies"/>
    <s v="Labels"/>
    <s v="Small Box"/>
    <n v="0.38"/>
    <s v="United States"/>
    <s v="East"/>
    <s v="New York"/>
    <s v="New York City"/>
    <n v="10039"/>
    <d v="2015-01-27T00:00:00"/>
    <d v="2015-01-27T00:00:00"/>
    <n v="594.44000000000005"/>
  </r>
  <r>
    <s v="Harriet Hodges"/>
    <s v="Express Air"/>
    <s v="Small Business"/>
    <s v="Office Supplies"/>
    <s v="Paper"/>
    <s v="Wrap Bag"/>
    <n v="0.36"/>
    <s v="United States"/>
    <s v="East"/>
    <s v="New York"/>
    <s v="New York City"/>
    <n v="10039"/>
    <d v="2015-01-27T00:00:00"/>
    <d v="2015-01-29T00:00:00"/>
    <n v="228.5"/>
  </r>
  <r>
    <s v="Jordan Berry"/>
    <s v="Delivery Truck"/>
    <s v="Small Business"/>
    <s v="Technology"/>
    <s v="Office Machines"/>
    <s v="Jumbo Drum"/>
    <n v="0.38"/>
    <s v="United States"/>
    <s v="East"/>
    <s v="Pennsylvania"/>
    <s v="Altoona"/>
    <n v="16602"/>
    <d v="2015-01-12T00:00:00"/>
    <d v="2015-01-13T00:00:00"/>
    <n v="191.1"/>
  </r>
  <r>
    <s v="Jordan Berry"/>
    <s v="Regular Air"/>
    <s v="Small Business"/>
    <s v="Office Supplies"/>
    <s v="Storage &amp; Organization"/>
    <s v="Large Box"/>
    <n v="0.84"/>
    <s v="United States"/>
    <s v="East"/>
    <s v="Pennsylvania"/>
    <s v="Altoona"/>
    <n v="16602"/>
    <d v="2015-01-12T00:00:00"/>
    <d v="2015-01-13T00:00:00"/>
    <n v="28.05"/>
  </r>
  <r>
    <s v="Jordan Berry"/>
    <s v="Regular Air"/>
    <s v="Small Business"/>
    <s v="Office Supplies"/>
    <s v="Labels"/>
    <s v="Small Box"/>
    <n v="0.38"/>
    <s v="United States"/>
    <s v="East"/>
    <s v="Pennsylvania"/>
    <s v="Altoona"/>
    <n v="16602"/>
    <d v="2015-01-27T00:00:00"/>
    <d v="2015-01-27T00:00:00"/>
    <n v="151.77000000000001"/>
  </r>
  <r>
    <s v="Jordan Berry"/>
    <s v="Express Air"/>
    <s v="Small Business"/>
    <s v="Office Supplies"/>
    <s v="Paper"/>
    <s v="Wrap Bag"/>
    <n v="0.36"/>
    <s v="United States"/>
    <s v="East"/>
    <s v="Pennsylvania"/>
    <s v="Altoona"/>
    <n v="16602"/>
    <d v="2015-01-27T00:00:00"/>
    <d v="2015-01-29T00:00:00"/>
    <n v="57.13"/>
  </r>
  <r>
    <s v="Francis Spivey"/>
    <s v="Regular Air"/>
    <s v="Consumer"/>
    <s v="Office Supplies"/>
    <s v="Binders and Binder Accessories"/>
    <s v="Small Box"/>
    <n v="0.39"/>
    <s v="United States"/>
    <s v="East"/>
    <s v="Massachusetts"/>
    <s v="Wilmington"/>
    <n v="1887"/>
    <d v="2015-03-12T00:00:00"/>
    <d v="2015-03-14T00:00:00"/>
    <n v="116.92"/>
  </r>
  <r>
    <s v="Rachel Casey"/>
    <s v="Regular Air"/>
    <s v="Home Office"/>
    <s v="Technology"/>
    <s v="Telephones and Communication"/>
    <s v="Wrap Bag"/>
    <n v="0.38"/>
    <s v="United States"/>
    <s v="South"/>
    <s v="Kentucky"/>
    <s v="Henderson"/>
    <n v="42420"/>
    <d v="2015-02-26T00:00:00"/>
    <d v="2015-02-27T00:00:00"/>
    <n v="151.6"/>
  </r>
  <r>
    <s v="Rachel Casey"/>
    <s v="Regular Air"/>
    <s v="Home Office"/>
    <s v="Office Supplies"/>
    <s v="Pens &amp; Art Supplies"/>
    <s v="Wrap Bag"/>
    <n v="0.57999999999999996"/>
    <s v="United States"/>
    <s v="South"/>
    <s v="Kentucky"/>
    <s v="Henderson"/>
    <n v="42420"/>
    <d v="2015-06-17T00:00:00"/>
    <d v="2015-06-19T00:00:00"/>
    <n v="31.73"/>
  </r>
  <r>
    <s v="Carla Hauser"/>
    <s v="Regular Air"/>
    <s v="Corporate"/>
    <s v="Office Supplies"/>
    <s v="Paper"/>
    <s v="Small Box"/>
    <n v="0.4"/>
    <s v="United States"/>
    <s v="South"/>
    <s v="Arkansas"/>
    <s v="Texarkana"/>
    <n v="71854"/>
    <d v="2015-05-14T00:00:00"/>
    <d v="2015-05-14T00:00:00"/>
    <n v="85.26"/>
  </r>
  <r>
    <s v="Marsha P Joyner"/>
    <s v="Regular Air"/>
    <s v="Corporate"/>
    <s v="Office Supplies"/>
    <s v="Paper"/>
    <s v="Wrap Bag"/>
    <n v="0.36"/>
    <s v="United States"/>
    <s v="East"/>
    <s v="West Virginia"/>
    <s v="Wheeling"/>
    <n v="26003"/>
    <d v="2015-01-31T00:00:00"/>
    <d v="2015-02-02T00:00:00"/>
    <n v="16.600000000000001"/>
  </r>
  <r>
    <s v="Marsha P Joyner"/>
    <s v="Delivery Truck"/>
    <s v="Corporate"/>
    <s v="Furniture"/>
    <s v="Tables"/>
    <s v="Jumbo Box"/>
    <n v="0.72"/>
    <s v="United States"/>
    <s v="East"/>
    <s v="West Virginia"/>
    <s v="Wheeling"/>
    <n v="26003"/>
    <d v="2015-01-31T00:00:00"/>
    <d v="2015-02-01T00:00:00"/>
    <n v="2285.41"/>
  </r>
  <r>
    <s v="Marsha P Joyner"/>
    <s v="Regular Air"/>
    <s v="Corporate"/>
    <s v="Office Supplies"/>
    <s v="Storage &amp; Organization"/>
    <s v="Small Box"/>
    <n v="0.56999999999999995"/>
    <s v="United States"/>
    <s v="East"/>
    <s v="West Virginia"/>
    <s v="Wheeling"/>
    <n v="26003"/>
    <d v="2015-04-04T00:00:00"/>
    <d v="2015-04-06T00:00:00"/>
    <n v="513.52"/>
  </r>
  <r>
    <s v="Carol Sherrill"/>
    <s v="Delivery Truck"/>
    <s v="Home Office"/>
    <s v="Furniture"/>
    <s v="Chairs &amp; Chairmats"/>
    <s v="Jumbo Drum"/>
    <n v="0.61"/>
    <s v="United States"/>
    <s v="Central"/>
    <s v="Texas"/>
    <s v="Bryan"/>
    <n v="77803"/>
    <d v="2015-01-04T00:00:00"/>
    <d v="2015-01-05T00:00:00"/>
    <n v="346.52"/>
  </r>
  <r>
    <s v="Marion Wilcox"/>
    <s v="Regular Air"/>
    <s v="Corporate"/>
    <s v="Office Supplies"/>
    <s v="Storage &amp; Organization"/>
    <s v="Small Box"/>
    <n v="0.66"/>
    <s v="United States"/>
    <s v="Central"/>
    <s v="Texas"/>
    <s v="Burleson"/>
    <n v="76028"/>
    <d v="2015-01-04T00:00:00"/>
    <d v="2015-01-11T00:00:00"/>
    <n v="499.31"/>
  </r>
  <r>
    <s v="Kerry Jernigan"/>
    <s v="Regular Air"/>
    <s v="Consumer"/>
    <s v="Office Supplies"/>
    <s v="Storage &amp; Organization"/>
    <s v="Small Box"/>
    <n v="0.57999999999999996"/>
    <s v="United States"/>
    <s v="West"/>
    <s v="California"/>
    <s v="Rancho Cucamonga"/>
    <n v="91730"/>
    <d v="2015-04-12T00:00:00"/>
    <d v="2015-04-14T00:00:00"/>
    <n v="73.099999999999994"/>
  </r>
  <r>
    <s v="Kerry Jernigan"/>
    <s v="Delivery Truck"/>
    <s v="Corporate"/>
    <s v="Furniture"/>
    <s v="Bookcases"/>
    <s v="Jumbo Box"/>
    <n v="0.61"/>
    <s v="United States"/>
    <s v="West"/>
    <s v="California"/>
    <s v="Rancho Cucamonga"/>
    <n v="91730"/>
    <d v="2015-05-20T00:00:00"/>
    <d v="2015-05-21T00:00:00"/>
    <n v="2115.06"/>
  </r>
  <r>
    <s v="Tracy Livingston"/>
    <s v="Regular Air"/>
    <s v="Consumer"/>
    <s v="Office Supplies"/>
    <s v="Scissors, Rulers and Trimmers"/>
    <s v="Small Pack"/>
    <n v="0.59"/>
    <s v="United States"/>
    <s v="West"/>
    <s v="California"/>
    <s v="Redding"/>
    <n v="96003"/>
    <d v="2015-04-12T00:00:00"/>
    <d v="2015-04-12T00:00:00"/>
    <n v="47.95"/>
  </r>
  <r>
    <s v="Jessie Kelly"/>
    <s v="Regular Air"/>
    <s v="Corporate"/>
    <s v="Technology"/>
    <s v="Computer Peripherals"/>
    <s v="Small Box"/>
    <n v="0.37"/>
    <s v="United States"/>
    <s v="West"/>
    <s v="California"/>
    <s v="Redlands"/>
    <n v="92374"/>
    <d v="2015-03-27T00:00:00"/>
    <d v="2015-04-01T00:00:00"/>
    <n v="134.38"/>
  </r>
  <r>
    <s v="Jessie Kelly"/>
    <s v="Regular Air"/>
    <s v="Consumer"/>
    <s v="Office Supplies"/>
    <s v="Binders and Binder Accessories"/>
    <s v="Small Box"/>
    <n v="0.4"/>
    <s v="United States"/>
    <s v="West"/>
    <s v="California"/>
    <s v="Redlands"/>
    <n v="92374"/>
    <d v="2015-04-12T00:00:00"/>
    <d v="2015-04-14T00:00:00"/>
    <n v="76.77"/>
  </r>
  <r>
    <s v="Dolores Abrams"/>
    <s v="Express Air"/>
    <s v="Small Business"/>
    <s v="Technology"/>
    <s v="Telephones and Communication"/>
    <s v="Small Box"/>
    <n v="0.56000000000000005"/>
    <s v="United States"/>
    <s v="West"/>
    <s v="California"/>
    <s v="Rancho Cucamonga"/>
    <n v="91730"/>
    <d v="2015-05-20T00:00:00"/>
    <d v="2015-05-21T00:00:00"/>
    <n v="782"/>
  </r>
  <r>
    <s v="Ruth Dudley"/>
    <s v="Regular Air"/>
    <s v="Small Business"/>
    <s v="Office Supplies"/>
    <s v="Rubber Bands"/>
    <s v="Wrap Bag"/>
    <n v="0.44"/>
    <s v="United States"/>
    <s v="East"/>
    <s v="Maine"/>
    <s v="Augusta"/>
    <n v="4330"/>
    <d v="2015-04-06T00:00:00"/>
    <d v="2015-04-06T00:00:00"/>
    <n v="15.73"/>
  </r>
  <r>
    <s v="Calvin Conway"/>
    <s v="Delivery Truck"/>
    <s v="Small Business"/>
    <s v="Furniture"/>
    <s v="Bookcases"/>
    <s v="Jumbo Box"/>
    <n v="0.66"/>
    <s v="United States"/>
    <s v="East"/>
    <s v="New Jersey"/>
    <s v="Old Bridge"/>
    <n v="8857"/>
    <d v="2015-04-06T00:00:00"/>
    <d v="2015-04-08T00:00:00"/>
    <n v="1719.07"/>
  </r>
  <r>
    <s v="Robyn Garner"/>
    <s v="Express Air"/>
    <s v="Corporate"/>
    <s v="Office Supplies"/>
    <s v="Paper"/>
    <s v="Wrap Bag"/>
    <n v="0.38"/>
    <s v="United States"/>
    <s v="West"/>
    <s v="California"/>
    <s v="Redlands"/>
    <n v="92374"/>
    <d v="2015-02-17T00:00:00"/>
    <d v="2015-02-19T00:00:00"/>
    <n v="8.41"/>
  </r>
  <r>
    <s v="Robyn Garner"/>
    <s v="Regular Air"/>
    <s v="Corporate"/>
    <s v="Office Supplies"/>
    <s v="Paper"/>
    <s v="Small Box"/>
    <n v="0.36"/>
    <s v="United States"/>
    <s v="West"/>
    <s v="California"/>
    <s v="Redlands"/>
    <n v="92374"/>
    <d v="2015-06-27T00:00:00"/>
    <d v="2015-06-27T00:00:00"/>
    <n v="104.95"/>
  </r>
  <r>
    <s v="Kelly Shaw"/>
    <s v="Regular Air"/>
    <s v="Corporate"/>
    <s v="Technology"/>
    <s v="Telephones and Communication"/>
    <s v="Small Box"/>
    <n v="0.59"/>
    <s v="United States"/>
    <s v="West"/>
    <s v="California"/>
    <s v="Redondo Beach"/>
    <n v="90278"/>
    <d v="2015-06-27T00:00:00"/>
    <d v="2015-06-28T00:00:00"/>
    <n v="166.59"/>
  </r>
  <r>
    <s v="Albert Maxwell"/>
    <s v="Delivery Truck"/>
    <s v="Home Office"/>
    <s v="Furniture"/>
    <s v="Bookcases"/>
    <s v="Jumbo Box"/>
    <n v="0.62"/>
    <s v="United States"/>
    <s v="East"/>
    <s v="Connecticut"/>
    <s v="New Milford"/>
    <n v="6776"/>
    <d v="2015-04-14T00:00:00"/>
    <d v="2015-04-19T00:00:00"/>
    <n v="396.19"/>
  </r>
  <r>
    <s v="Stephanie Sun Perry"/>
    <s v="Regular Air"/>
    <s v="Home Office"/>
    <s v="Office Supplies"/>
    <s v="Binders and Binder Accessories"/>
    <s v="Small Box"/>
    <n v="0.37"/>
    <s v="United States"/>
    <s v="West"/>
    <s v="California"/>
    <s v="Saratoga"/>
    <n v="95070"/>
    <d v="2015-03-06T00:00:00"/>
    <d v="2015-03-06T00:00:00"/>
    <n v="98.7"/>
  </r>
  <r>
    <s v="Denise Parks"/>
    <s v="Express Air"/>
    <s v="Home Office"/>
    <s v="Furniture"/>
    <s v="Office Furnishings"/>
    <s v="Medium Box"/>
    <n v="0.74"/>
    <s v="United States"/>
    <s v="East"/>
    <s v="Maine"/>
    <s v="Auburn"/>
    <n v="4210"/>
    <d v="2015-03-01T00:00:00"/>
    <d v="2015-03-02T00:00:00"/>
    <n v="1782.44"/>
  </r>
  <r>
    <s v="Dorothy Buchanan"/>
    <s v="Express Air"/>
    <s v="Home Office"/>
    <s v="Furniture"/>
    <s v="Office Furnishings"/>
    <s v="Wrap Bag"/>
    <n v="0.46"/>
    <s v="United States"/>
    <s v="East"/>
    <s v="New Jersey"/>
    <s v="Bayonne"/>
    <n v="7002"/>
    <d v="2015-01-11T00:00:00"/>
    <d v="2015-01-13T00:00:00"/>
    <n v="72.11"/>
  </r>
  <r>
    <s v="Ernest Oh"/>
    <s v="Regular Air"/>
    <s v="Consumer"/>
    <s v="Office Supplies"/>
    <s v="Binders and Binder Accessories"/>
    <s v="Small Box"/>
    <n v="0.36"/>
    <s v="United States"/>
    <s v="West"/>
    <s v="California"/>
    <s v="Los Angeles"/>
    <n v="90049"/>
    <d v="2015-01-02T00:00:00"/>
    <d v="2015-01-04T00:00:00"/>
    <n v="124.81"/>
  </r>
  <r>
    <s v="Ernest Oh"/>
    <s v="Regular Air"/>
    <s v="Consumer"/>
    <s v="Office Supplies"/>
    <s v="Paper"/>
    <s v="Small Box"/>
    <n v="0.37"/>
    <s v="United States"/>
    <s v="West"/>
    <s v="California"/>
    <s v="Los Angeles"/>
    <n v="90049"/>
    <d v="2015-03-22T00:00:00"/>
    <d v="2015-03-26T00:00:00"/>
    <n v="881.32"/>
  </r>
  <r>
    <s v="Jane Shah"/>
    <s v="Regular Air"/>
    <s v="Consumer"/>
    <s v="Office Supplies"/>
    <s v="Binders and Binder Accessories"/>
    <s v="Small Box"/>
    <n v="0.36"/>
    <s v="United States"/>
    <s v="Central"/>
    <s v="Minnesota"/>
    <s v="Prior Lake"/>
    <n v="55372"/>
    <d v="2015-01-02T00:00:00"/>
    <d v="2015-01-04T00:00:00"/>
    <n v="41.6"/>
  </r>
  <r>
    <s v="Jane Shah"/>
    <s v="Delivery Truck"/>
    <s v="Consumer"/>
    <s v="Technology"/>
    <s v="Office Machines"/>
    <s v="Jumbo Drum"/>
    <n v="0.56999999999999995"/>
    <s v="United States"/>
    <s v="Central"/>
    <s v="Minnesota"/>
    <s v="Prior Lake"/>
    <n v="55372"/>
    <d v="2015-03-22T00:00:00"/>
    <d v="2015-03-22T00:00:00"/>
    <n v="1497.22"/>
  </r>
  <r>
    <s v="Jane Shah"/>
    <s v="Regular Air"/>
    <s v="Consumer"/>
    <s v="Office Supplies"/>
    <s v="Paper"/>
    <s v="Small Box"/>
    <n v="0.37"/>
    <s v="United States"/>
    <s v="Central"/>
    <s v="Minnesota"/>
    <s v="Prior Lake"/>
    <n v="55372"/>
    <d v="2015-03-22T00:00:00"/>
    <d v="2015-03-26T00:00:00"/>
    <n v="244.81"/>
  </r>
  <r>
    <s v="Jane Shah"/>
    <s v="Regular Air"/>
    <s v="Consumer"/>
    <s v="Office Supplies"/>
    <s v="Pens &amp; Art Supplies"/>
    <s v="Wrap Bag"/>
    <n v="0.57999999999999996"/>
    <s v="United States"/>
    <s v="Central"/>
    <s v="Minnesota"/>
    <s v="Prior Lake"/>
    <n v="55372"/>
    <d v="2015-03-22T00:00:00"/>
    <d v="2015-03-29T00:00:00"/>
    <n v="4.55"/>
  </r>
  <r>
    <s v="Tony Chandler"/>
    <s v="Regular Air"/>
    <s v="Small Business"/>
    <s v="Office Supplies"/>
    <s v="Labels"/>
    <s v="Small Box"/>
    <n v="0.38"/>
    <s v="United States"/>
    <s v="Central"/>
    <s v="Texas"/>
    <s v="Highland Village"/>
    <n v="75067"/>
    <d v="2015-02-12T00:00:00"/>
    <d v="2015-02-21T00:00:00"/>
    <n v="27.63"/>
  </r>
  <r>
    <s v="Tony Chandler"/>
    <s v="Regular Air"/>
    <s v="Small Business"/>
    <s v="Office Supplies"/>
    <s v="Pens &amp; Art Supplies"/>
    <s v="Wrap Bag"/>
    <n v="0.52"/>
    <s v="United States"/>
    <s v="Central"/>
    <s v="Texas"/>
    <s v="Highland Village"/>
    <n v="75067"/>
    <d v="2015-02-12T00:00:00"/>
    <d v="2015-02-12T00:00:00"/>
    <n v="31.21"/>
  </r>
  <r>
    <s v="Sally House"/>
    <s v="Delivery Truck"/>
    <s v="Corporate"/>
    <s v="Technology"/>
    <s v="Office Machines"/>
    <s v="Jumbo Drum"/>
    <n v="0.56000000000000005"/>
    <s v="United States"/>
    <s v="Central"/>
    <s v="Texas"/>
    <s v="Burleson"/>
    <n v="76028"/>
    <d v="2015-03-22T00:00:00"/>
    <d v="2015-03-23T00:00:00"/>
    <n v="1214.03"/>
  </r>
  <r>
    <s v="Phillip Chappell"/>
    <s v="Regular Air"/>
    <s v="Home Office"/>
    <s v="Office Supplies"/>
    <s v="Pens &amp; Art Supplies"/>
    <s v="Wrap Bag"/>
    <n v="0.57999999999999996"/>
    <s v="United States"/>
    <s v="West"/>
    <s v="California"/>
    <s v="Redondo Beach"/>
    <n v="90278"/>
    <d v="2015-02-04T00:00:00"/>
    <d v="2015-02-08T00:00:00"/>
    <n v="3.51"/>
  </r>
  <r>
    <s v="Benjamin Chan"/>
    <s v="Delivery Truck"/>
    <s v="Home Office"/>
    <s v="Furniture"/>
    <s v="Tables"/>
    <s v="Jumbo Box"/>
    <n v="0.63"/>
    <s v="United States"/>
    <s v="West"/>
    <s v="California"/>
    <s v="Redwood City"/>
    <n v="94061"/>
    <d v="2015-02-24T00:00:00"/>
    <d v="2015-02-24T00:00:00"/>
    <n v="120.12"/>
  </r>
  <r>
    <s v="Yvonne Clarke"/>
    <s v="Regular Air"/>
    <s v="Home Office"/>
    <s v="Office Supplies"/>
    <s v="Pens &amp; Art Supplies"/>
    <s v="Wrap Bag"/>
    <n v="0.57999999999999996"/>
    <s v="United States"/>
    <s v="Central"/>
    <s v="Illinois"/>
    <s v="Chicago"/>
    <n v="60610"/>
    <d v="2015-02-04T00:00:00"/>
    <d v="2015-02-08T00:00:00"/>
    <n v="7.01"/>
  </r>
  <r>
    <s v="Lynn Payne"/>
    <s v="Delivery Truck"/>
    <s v="Consumer"/>
    <s v="Furniture"/>
    <s v="Bookcases"/>
    <s v="Jumbo Box"/>
    <n v="0.66"/>
    <s v="United States"/>
    <s v="South"/>
    <s v="Virginia"/>
    <s v="Rose Hill"/>
    <n v="24281"/>
    <d v="2015-04-20T00:00:00"/>
    <d v="2015-04-21T00:00:00"/>
    <n v="1452.18"/>
  </r>
  <r>
    <s v="Gregory Holden"/>
    <s v="Delivery Truck"/>
    <s v="Corporate"/>
    <s v="Furniture"/>
    <s v="Chairs &amp; Chairmats"/>
    <s v="Jumbo Drum"/>
    <n v="0.6"/>
    <s v="United States"/>
    <s v="West"/>
    <s v="California"/>
    <s v="Riverside"/>
    <n v="92503"/>
    <d v="2015-02-28T00:00:00"/>
    <d v="2015-03-05T00:00:00"/>
    <n v="619.38"/>
  </r>
  <r>
    <s v="Gregory Holden"/>
    <s v="Regular Air"/>
    <s v="Corporate"/>
    <s v="Furniture"/>
    <s v="Office Furnishings"/>
    <s v="Large Box"/>
    <n v="0.73"/>
    <s v="United States"/>
    <s v="West"/>
    <s v="California"/>
    <s v="Riverside"/>
    <n v="92503"/>
    <d v="2015-02-28T00:00:00"/>
    <d v="2015-02-28T00:00:00"/>
    <n v="18.690000000000001"/>
  </r>
  <r>
    <s v="Francis Evans"/>
    <s v="Regular Air"/>
    <s v="Corporate"/>
    <s v="Office Supplies"/>
    <s v="Appliances"/>
    <s v="Small Box"/>
    <n v="0.55000000000000004"/>
    <s v="United States"/>
    <s v="East"/>
    <s v="Massachusetts"/>
    <s v="Boston"/>
    <n v="2108"/>
    <d v="2015-04-04T00:00:00"/>
    <d v="2015-04-09T00:00:00"/>
    <n v="8.8000000000000007"/>
  </r>
  <r>
    <s v="Howard Burnett"/>
    <s v="Regular Air"/>
    <s v="Corporate"/>
    <s v="Office Supplies"/>
    <s v="Storage &amp; Organization"/>
    <s v="Small Box"/>
    <n v="0.56999999999999995"/>
    <s v="United States"/>
    <s v="East"/>
    <s v="Vermont"/>
    <s v="South Burlington"/>
    <n v="5403"/>
    <d v="2015-02-05T00:00:00"/>
    <d v="2015-02-06T00:00:00"/>
    <n v="477.2"/>
  </r>
  <r>
    <s v="Sue Drake"/>
    <s v="Regular Air"/>
    <s v="Corporate"/>
    <s v="Technology"/>
    <s v="Computer Peripherals"/>
    <s v="Small Box"/>
    <n v="0.48"/>
    <s v="United States"/>
    <s v="South"/>
    <s v="Arkansas"/>
    <s v="Searcy"/>
    <n v="72143"/>
    <d v="2015-04-27T00:00:00"/>
    <d v="2015-04-27T00:00:00"/>
    <n v="2848.38"/>
  </r>
  <r>
    <s v="Gail Currin"/>
    <s v="Regular Air"/>
    <s v="Small Business"/>
    <s v="Office Supplies"/>
    <s v="Paper"/>
    <s v="Small Box"/>
    <n v="0.4"/>
    <s v="United States"/>
    <s v="West"/>
    <s v="California"/>
    <s v="Oxnard"/>
    <n v="93030"/>
    <d v="2015-02-19T00:00:00"/>
    <d v="2015-02-19T00:00:00"/>
    <n v="38.58"/>
  </r>
  <r>
    <s v="Neal Weber"/>
    <s v="Delivery Truck"/>
    <s v="Small Business"/>
    <s v="Furniture"/>
    <s v="Tables"/>
    <s v="Jumbo Box"/>
    <n v="0.6"/>
    <s v="United States"/>
    <s v="East"/>
    <s v="Maine"/>
    <s v="Sanford"/>
    <n v="4073"/>
    <d v="2015-03-14T00:00:00"/>
    <d v="2015-03-15T00:00:00"/>
    <n v="810.47"/>
  </r>
  <r>
    <s v="Lloyd Spencer"/>
    <s v="Regular Air"/>
    <s v="Small Business"/>
    <s v="Office Supplies"/>
    <s v="Paper"/>
    <s v="Wrap Bag"/>
    <n v="0.36"/>
    <s v="United States"/>
    <s v="East"/>
    <s v="Maine"/>
    <s v="West Scarborough"/>
    <n v="4070"/>
    <d v="2015-05-10T00:00:00"/>
    <d v="2015-05-15T00:00:00"/>
    <n v="72.83"/>
  </r>
  <r>
    <s v="Phillip Pollard"/>
    <s v="Regular Air"/>
    <s v="Small Business"/>
    <s v="Office Supplies"/>
    <s v="Appliances"/>
    <s v="Small Box"/>
    <n v="0.57999999999999996"/>
    <s v="United States"/>
    <s v="East"/>
    <s v="New Jersey"/>
    <s v="Bayonne"/>
    <n v="7002"/>
    <d v="2015-01-24T00:00:00"/>
    <d v="2015-01-29T00:00:00"/>
    <n v="63.66"/>
  </r>
  <r>
    <s v="Rita Barton"/>
    <s v="Regular Air"/>
    <s v="Small Business"/>
    <s v="Technology"/>
    <s v="Computer Peripherals"/>
    <s v="Small Pack"/>
    <n v="0.55000000000000004"/>
    <s v="United States"/>
    <s v="East"/>
    <s v="New Jersey"/>
    <s v="Ridgewood"/>
    <n v="7450"/>
    <d v="2015-03-14T00:00:00"/>
    <d v="2015-03-15T00:00:00"/>
    <n v="127.22"/>
  </r>
  <r>
    <s v="Lynn Bell"/>
    <s v="Regular Air"/>
    <s v="Small Business"/>
    <s v="Furniture"/>
    <s v="Office Furnishings"/>
    <s v="Small Box"/>
    <n v="0.55000000000000004"/>
    <s v="United States"/>
    <s v="East"/>
    <s v="Vermont"/>
    <s v="Bennington"/>
    <n v="5201"/>
    <d v="2015-03-14T00:00:00"/>
    <d v="2015-03-15T00:00:00"/>
    <n v="432.44"/>
  </r>
  <r>
    <s v="Lloyd Dickson"/>
    <s v="Regular Air"/>
    <s v="Small Business"/>
    <s v="Office Supplies"/>
    <s v="Paper"/>
    <s v="Wrap Bag"/>
    <n v="0.36"/>
    <s v="United States"/>
    <s v="Central"/>
    <s v="Illinois"/>
    <s v="Buffalo Grove"/>
    <n v="60089"/>
    <d v="2015-03-04T00:00:00"/>
    <d v="2015-03-04T00:00:00"/>
    <n v="12.18"/>
  </r>
  <r>
    <s v="Lloyd Dickson"/>
    <s v="Regular Air"/>
    <s v="Small Business"/>
    <s v="Office Supplies"/>
    <s v="Paper"/>
    <s v="Small Box"/>
    <n v="0.36"/>
    <s v="United States"/>
    <s v="Central"/>
    <s v="Illinois"/>
    <s v="Buffalo Grove"/>
    <n v="60089"/>
    <d v="2015-02-27T00:00:00"/>
    <d v="2015-02-28T00:00:00"/>
    <n v="950.43"/>
  </r>
  <r>
    <s v="Priscilla Frank"/>
    <s v="Regular Air"/>
    <s v="Home Office"/>
    <s v="Office Supplies"/>
    <s v="Labels"/>
    <s v="Small Box"/>
    <n v="0.37"/>
    <s v="United States"/>
    <s v="East"/>
    <s v="Maine"/>
    <s v="Gorham"/>
    <n v="4038"/>
    <d v="2015-05-25T00:00:00"/>
    <d v="2015-05-27T00:00:00"/>
    <n v="25.37"/>
  </r>
  <r>
    <s v="Kristin George"/>
    <s v="Delivery Truck"/>
    <s v="Corporate"/>
    <s v="Furniture"/>
    <s v="Tables"/>
    <s v="Jumbo Box"/>
    <n v="0.71"/>
    <s v="United States"/>
    <s v="East"/>
    <s v="Maine"/>
    <s v="Saco"/>
    <n v="4072"/>
    <d v="2015-06-19T00:00:00"/>
    <d v="2015-06-21T00:00:00"/>
    <n v="6963.67"/>
  </r>
  <r>
    <s v="Theresa Winters"/>
    <s v="Regular Air"/>
    <s v="Home Office"/>
    <s v="Technology"/>
    <s v="Computer Peripherals"/>
    <s v="Small Pack"/>
    <n v="0.4"/>
    <s v="United States"/>
    <s v="South"/>
    <s v="Arkansas"/>
    <s v="Bryant"/>
    <n v="72022"/>
    <d v="2015-03-01T00:00:00"/>
    <d v="2015-03-02T00:00:00"/>
    <n v="160.16999999999999"/>
  </r>
  <r>
    <s v="Theresa Winters"/>
    <s v="Regular Air"/>
    <s v="Home Office"/>
    <s v="Furniture"/>
    <s v="Office Furnishings"/>
    <s v="Small Box"/>
    <n v="0.43"/>
    <s v="United States"/>
    <s v="South"/>
    <s v="Arkansas"/>
    <s v="Bryant"/>
    <n v="72022"/>
    <d v="2015-03-01T00:00:00"/>
    <d v="2015-03-03T00:00:00"/>
    <n v="7.47"/>
  </r>
  <r>
    <s v="Theresa Winters"/>
    <s v="Express Air"/>
    <s v="Home Office"/>
    <s v="Technology"/>
    <s v="Telephones and Communication"/>
    <s v="Small Box"/>
    <n v="0.56000000000000005"/>
    <s v="United States"/>
    <s v="South"/>
    <s v="Arkansas"/>
    <s v="Bryant"/>
    <n v="72022"/>
    <d v="2015-03-01T00:00:00"/>
    <d v="2015-03-02T00:00:00"/>
    <n v="370.81"/>
  </r>
  <r>
    <s v="Theresa Winters"/>
    <s v="Regular Air"/>
    <s v="Home Office"/>
    <s v="Office Supplies"/>
    <s v="Binders and Binder Accessories"/>
    <s v="Small Box"/>
    <n v="0.38"/>
    <s v="United States"/>
    <s v="South"/>
    <s v="Arkansas"/>
    <s v="Bryant"/>
    <n v="72022"/>
    <d v="2015-03-05T00:00:00"/>
    <d v="2015-03-06T00:00:00"/>
    <n v="119.99"/>
  </r>
  <r>
    <s v="Beverly Cameron"/>
    <s v="Regular Air"/>
    <s v="Home Office"/>
    <s v="Office Supplies"/>
    <s v="Pens &amp; Art Supplies"/>
    <s v="Small Pack"/>
    <n v="0.57999999999999996"/>
    <s v="United States"/>
    <s v="South"/>
    <s v="North Carolina"/>
    <s v="Apex"/>
    <n v="27502"/>
    <d v="2015-03-18T00:00:00"/>
    <d v="2015-03-18T00:00:00"/>
    <n v="650.70000000000005"/>
  </r>
  <r>
    <s v="Francis Sherrill"/>
    <s v="Express Air"/>
    <s v="Home Office"/>
    <s v="Office Supplies"/>
    <s v="Paper"/>
    <s v="Small Box"/>
    <n v="0.37"/>
    <s v="United States"/>
    <s v="South"/>
    <s v="North Carolina"/>
    <s v="Asheville"/>
    <n v="28806"/>
    <d v="2015-06-12T00:00:00"/>
    <d v="2015-06-13T00:00:00"/>
    <n v="11.41"/>
  </r>
  <r>
    <s v="Meredith Humphrey"/>
    <s v="Regular Air"/>
    <s v="Home Office"/>
    <s v="Office Supplies"/>
    <s v="Envelopes"/>
    <s v="Small Box"/>
    <n v="0.4"/>
    <s v="United States"/>
    <s v="South"/>
    <s v="North Carolina"/>
    <s v="Cary"/>
    <n v="27511"/>
    <d v="2015-04-08T00:00:00"/>
    <d v="2015-04-09T00:00:00"/>
    <n v="680.39"/>
  </r>
  <r>
    <s v="Meredith Humphrey"/>
    <s v="Regular Air"/>
    <s v="Home Office"/>
    <s v="Office Supplies"/>
    <s v="Paper"/>
    <s v="Small Box"/>
    <n v="0.36"/>
    <s v="United States"/>
    <s v="South"/>
    <s v="North Carolina"/>
    <s v="Cary"/>
    <n v="27511"/>
    <d v="2015-04-08T00:00:00"/>
    <d v="2015-04-08T00:00:00"/>
    <n v="75.52"/>
  </r>
  <r>
    <s v="Julie Porter"/>
    <s v="Delivery Truck"/>
    <s v="Small Business"/>
    <s v="Technology"/>
    <s v="Office Machines"/>
    <s v="Jumbo Box"/>
    <n v="0.59"/>
    <s v="United States"/>
    <s v="Central"/>
    <s v="Kansas"/>
    <s v="Pittsburg"/>
    <n v="66762"/>
    <d v="2015-03-07T00:00:00"/>
    <d v="2015-03-07T00:00:00"/>
    <n v="2354.54"/>
  </r>
  <r>
    <s v="Julie Porter"/>
    <s v="Regular Air"/>
    <s v="Small Business"/>
    <s v="Office Supplies"/>
    <s v="Binders and Binder Accessories"/>
    <s v="Small Box"/>
    <n v="0.38"/>
    <s v="United States"/>
    <s v="Central"/>
    <s v="Kansas"/>
    <s v="Pittsburg"/>
    <n v="66762"/>
    <d v="2015-02-06T00:00:00"/>
    <d v="2015-02-07T00:00:00"/>
    <n v="79.06"/>
  </r>
  <r>
    <s v="Julie Porter"/>
    <s v="Regular Air"/>
    <s v="Small Business"/>
    <s v="Office Supplies"/>
    <s v="Envelopes"/>
    <s v="Small Box"/>
    <n v="0.37"/>
    <s v="United States"/>
    <s v="Central"/>
    <s v="Kansas"/>
    <s v="Pittsburg"/>
    <n v="66762"/>
    <d v="2015-02-06T00:00:00"/>
    <d v="2015-02-08T00:00:00"/>
    <n v="65.14"/>
  </r>
  <r>
    <s v="Glen Newman"/>
    <s v="Regular Air"/>
    <s v="Small Business"/>
    <s v="Office Supplies"/>
    <s v="Binders and Binder Accessories"/>
    <s v="Small Box"/>
    <n v="0.37"/>
    <s v="United States"/>
    <s v="East"/>
    <s v="Pennsylvania"/>
    <s v="Wilkinsburg"/>
    <n v="15221"/>
    <d v="2015-05-15T00:00:00"/>
    <d v="2015-05-15T00:00:00"/>
    <n v="640.71"/>
  </r>
  <r>
    <s v="Glen Newman"/>
    <s v="Regular Air"/>
    <s v="Small Business"/>
    <s v="Office Supplies"/>
    <s v="Binders and Binder Accessories"/>
    <s v="Small Box"/>
    <n v="0.35"/>
    <s v="United States"/>
    <s v="East"/>
    <s v="Pennsylvania"/>
    <s v="Wilkinsburg"/>
    <n v="15221"/>
    <d v="2015-05-15T00:00:00"/>
    <d v="2015-05-16T00:00:00"/>
    <n v="659.6"/>
  </r>
  <r>
    <s v="Eugene Kerr"/>
    <s v="Regular Air"/>
    <s v="Small Business"/>
    <s v="Technology"/>
    <s v="Telephones and Communication"/>
    <s v="Small Box"/>
    <n v="0.57999999999999996"/>
    <s v="United States"/>
    <s v="East"/>
    <s v="New York"/>
    <s v="Central Islip"/>
    <n v="11722"/>
    <d v="2015-02-07T00:00:00"/>
    <d v="2015-02-07T00:00:00"/>
    <n v="1137.5999999999999"/>
  </r>
  <r>
    <s v="Eugene Kerr"/>
    <s v="Regular Air"/>
    <s v="Small Business"/>
    <s v="Technology"/>
    <s v="Computer Peripherals"/>
    <s v="Small Pack"/>
    <n v="0.68"/>
    <s v="United States"/>
    <s v="East"/>
    <s v="New York"/>
    <s v="Central Islip"/>
    <n v="11722"/>
    <d v="2015-05-29T00:00:00"/>
    <d v="2015-05-30T00:00:00"/>
    <n v="151.55000000000001"/>
  </r>
  <r>
    <s v="Eugene Kerr"/>
    <s v="Regular Air"/>
    <s v="Small Business"/>
    <s v="Office Supplies"/>
    <s v="Labels"/>
    <s v="Small Box"/>
    <n v="0.39"/>
    <s v="United States"/>
    <s v="East"/>
    <s v="New York"/>
    <s v="Central Islip"/>
    <n v="11722"/>
    <d v="2015-05-29T00:00:00"/>
    <d v="2015-06-01T00:00:00"/>
    <n v="57.03"/>
  </r>
  <r>
    <s v="Brian Bennett"/>
    <s v="Regular Air"/>
    <s v="Small Business"/>
    <s v="Technology"/>
    <s v="Computer Peripherals"/>
    <s v="Small Box"/>
    <n v="0.79"/>
    <s v="United States"/>
    <s v="East"/>
    <s v="New York"/>
    <s v="Cheektowaga"/>
    <n v="14225"/>
    <d v="2015-03-12T00:00:00"/>
    <d v="2015-03-13T00:00:00"/>
    <n v="347.23"/>
  </r>
  <r>
    <s v="Brian Bennett"/>
    <s v="Regular Air"/>
    <s v="Small Business"/>
    <s v="Technology"/>
    <s v="Office Machines"/>
    <s v="Medium Box"/>
    <n v="0.37"/>
    <s v="United States"/>
    <s v="East"/>
    <s v="New York"/>
    <s v="Cheektowaga"/>
    <n v="14225"/>
    <d v="2015-03-12T00:00:00"/>
    <d v="2015-03-13T00:00:00"/>
    <n v="478.23"/>
  </r>
  <r>
    <s v="Marguerite Rodgers"/>
    <s v="Express Air"/>
    <s v="Small Business"/>
    <s v="Office Supplies"/>
    <s v="Pens &amp; Art Supplies"/>
    <s v="Wrap Bag"/>
    <n v="0.47"/>
    <s v="United States"/>
    <s v="East"/>
    <s v="New York"/>
    <s v="Commack"/>
    <n v="11725"/>
    <d v="2015-03-29T00:00:00"/>
    <d v="2015-03-30T00:00:00"/>
    <n v="93.82"/>
  </r>
  <r>
    <s v="Marguerite Rodgers"/>
    <s v="Express Air"/>
    <s v="Small Business"/>
    <s v="Technology"/>
    <s v="Computer Peripherals"/>
    <s v="Small Box"/>
    <n v="0.45"/>
    <s v="United States"/>
    <s v="East"/>
    <s v="New York"/>
    <s v="Commack"/>
    <n v="11725"/>
    <d v="2015-05-08T00:00:00"/>
    <d v="2015-05-09T00:00:00"/>
    <n v="1670.33"/>
  </r>
  <r>
    <s v="Kent Burton"/>
    <s v="Regular Air"/>
    <s v="Home Office"/>
    <s v="Technology"/>
    <s v="Telephones and Communication"/>
    <s v="Small Box"/>
    <n v="0.6"/>
    <s v="United States"/>
    <s v="East"/>
    <s v="Ohio"/>
    <s v="Delaware"/>
    <n v="43015"/>
    <d v="2015-03-13T00:00:00"/>
    <d v="2015-03-13T00:00:00"/>
    <n v="100.59"/>
  </r>
  <r>
    <s v="Jessica Huffman"/>
    <s v="Regular Air"/>
    <s v="Home Office"/>
    <s v="Technology"/>
    <s v="Computer Peripherals"/>
    <s v="Small Box"/>
    <n v="0.52"/>
    <s v="United States"/>
    <s v="East"/>
    <s v="Ohio"/>
    <s v="Dublin"/>
    <n v="43017"/>
    <d v="2015-03-13T00:00:00"/>
    <d v="2015-03-14T00:00:00"/>
    <n v="598.38"/>
  </r>
  <r>
    <s v="Jon Hale"/>
    <s v="Regular Air"/>
    <s v="Corporate"/>
    <s v="Office Supplies"/>
    <s v="Paper"/>
    <s v="Wrap Bag"/>
    <n v="0.36"/>
    <s v="United States"/>
    <s v="South"/>
    <s v="Florida"/>
    <s v="Belle Glade"/>
    <n v="33430"/>
    <d v="2015-06-16T00:00:00"/>
    <d v="2015-06-17T00:00:00"/>
    <n v="39.36"/>
  </r>
  <r>
    <s v="Mildred Chase"/>
    <s v="Regular Air"/>
    <s v="Small Business"/>
    <s v="Technology"/>
    <s v="Computer Peripherals"/>
    <s v="Small Box"/>
    <n v="0.74"/>
    <s v="United States"/>
    <s v="West"/>
    <s v="California"/>
    <s v="Woodland"/>
    <n v="95695"/>
    <d v="2015-04-17T00:00:00"/>
    <d v="2015-04-18T00:00:00"/>
    <n v="322.77"/>
  </r>
  <r>
    <s v="Mildred Chase"/>
    <s v="Regular Air"/>
    <s v="Small Business"/>
    <s v="Office Supplies"/>
    <s v="Labels"/>
    <s v="Small Box"/>
    <n v="0.39"/>
    <s v="United States"/>
    <s v="West"/>
    <s v="California"/>
    <s v="Woodland"/>
    <n v="95695"/>
    <d v="2015-04-17T00:00:00"/>
    <d v="2015-04-17T00:00:00"/>
    <n v="65.09"/>
  </r>
  <r>
    <s v="Jerome Burch"/>
    <s v="Express Air"/>
    <s v="Small Business"/>
    <s v="Office Supplies"/>
    <s v="Appliances"/>
    <s v="Medium Box"/>
    <n v="0.52"/>
    <s v="United States"/>
    <s v="West"/>
    <s v="California"/>
    <s v="Yuba City"/>
    <n v="95991"/>
    <d v="2015-05-16T00:00:00"/>
    <d v="2015-05-17T00:00:00"/>
    <n v="98.96"/>
  </r>
  <r>
    <s v="Erin Ballard"/>
    <s v="Regular Air"/>
    <s v="Home Office"/>
    <s v="Furniture"/>
    <s v="Office Furnishings"/>
    <s v="Large Box"/>
    <n v="0.59"/>
    <s v="United States"/>
    <s v="West"/>
    <s v="California"/>
    <s v="Los Angeles"/>
    <n v="90004"/>
    <d v="2015-06-14T00:00:00"/>
    <d v="2015-06-14T00:00:00"/>
    <n v="13546.94"/>
  </r>
  <r>
    <s v="Erin Ballard"/>
    <s v="Regular Air"/>
    <s v="Home Office"/>
    <s v="Furniture"/>
    <s v="Office Furnishings"/>
    <s v="Large Box"/>
    <n v="0.59"/>
    <s v="United States"/>
    <s v="West"/>
    <s v="California"/>
    <s v="Los Angeles"/>
    <n v="90004"/>
    <d v="2015-06-14T00:00:00"/>
    <d v="2015-06-16T00:00:00"/>
    <n v="6401.65"/>
  </r>
  <r>
    <s v="Erin Ballard"/>
    <s v="Regular Air"/>
    <s v="Home Office"/>
    <s v="Office Supplies"/>
    <s v="Paper"/>
    <s v="Small Box"/>
    <n v="0.37"/>
    <s v="United States"/>
    <s v="West"/>
    <s v="California"/>
    <s v="Los Angeles"/>
    <n v="90004"/>
    <d v="2015-02-27T00:00:00"/>
    <d v="2015-02-28T00:00:00"/>
    <n v="617.4"/>
  </r>
  <r>
    <s v="Gayle Pearson"/>
    <s v="Regular Air"/>
    <s v="Home Office"/>
    <s v="Office Supplies"/>
    <s v="Paper"/>
    <s v="Small Box"/>
    <n v="0.37"/>
    <s v="United States"/>
    <s v="East"/>
    <s v="Massachusetts"/>
    <s v="Boston"/>
    <n v="2109"/>
    <d v="2015-02-27T00:00:00"/>
    <d v="2015-02-28T00:00:00"/>
    <n v="157.78"/>
  </r>
  <r>
    <s v="Keith R Atkinson"/>
    <s v="Express Air"/>
    <s v="Corporate"/>
    <s v="Office Supplies"/>
    <s v="Binders and Binder Accessories"/>
    <s v="Small Box"/>
    <n v="0.36"/>
    <s v="United States"/>
    <s v="West"/>
    <s v="Arizona"/>
    <s v="Surprise"/>
    <n v="85374"/>
    <d v="2015-05-25T00:00:00"/>
    <d v="2015-05-27T00:00:00"/>
    <n v="26.31"/>
  </r>
  <r>
    <s v="Keith R Atkinson"/>
    <s v="Regular Air"/>
    <s v="Corporate"/>
    <s v="Office Supplies"/>
    <s v="Paper"/>
    <s v="Small Box"/>
    <n v="0.39"/>
    <s v="United States"/>
    <s v="West"/>
    <s v="Arizona"/>
    <s v="Surprise"/>
    <n v="85374"/>
    <d v="2015-05-25T00:00:00"/>
    <d v="2015-05-26T00:00:00"/>
    <n v="209.78"/>
  </r>
  <r>
    <s v="Keith R Atkinson"/>
    <s v="Regular Air"/>
    <s v="Corporate"/>
    <s v="Technology"/>
    <s v="Telephones and Communication"/>
    <s v="Wrap Bag"/>
    <n v="0.81"/>
    <s v="United States"/>
    <s v="West"/>
    <s v="Arizona"/>
    <s v="Surprise"/>
    <n v="85374"/>
    <d v="2015-05-25T00:00:00"/>
    <d v="2015-05-27T00:00:00"/>
    <n v="17.829999999999998"/>
  </r>
  <r>
    <s v="Gene Gilliam"/>
    <s v="Delivery Truck"/>
    <s v="Small Business"/>
    <s v="Furniture"/>
    <s v="Tables"/>
    <s v="Jumbo Box"/>
    <n v="0.74"/>
    <s v="United States"/>
    <s v="South"/>
    <s v="Georgia"/>
    <s v="Atlanta"/>
    <n v="30318"/>
    <d v="2015-03-24T00:00:00"/>
    <d v="2015-03-25T00:00:00"/>
    <n v="2527.79"/>
  </r>
  <r>
    <s v="Gene Gilliam"/>
    <s v="Regular Air"/>
    <s v="Small Business"/>
    <s v="Office Supplies"/>
    <s v="Labels"/>
    <s v="Small Box"/>
    <n v="0.39"/>
    <s v="United States"/>
    <s v="South"/>
    <s v="Georgia"/>
    <s v="Atlanta"/>
    <n v="30318"/>
    <d v="2015-05-30T00:00:00"/>
    <d v="2015-05-30T00:00:00"/>
    <n v="121.87"/>
  </r>
  <r>
    <s v="Willie Robinson"/>
    <s v="Delivery Truck"/>
    <s v="Small Business"/>
    <s v="Furniture"/>
    <s v="Tables"/>
    <s v="Jumbo Box"/>
    <n v="0.74"/>
    <s v="United States"/>
    <s v="East"/>
    <s v="New York"/>
    <s v="Coram"/>
    <n v="11727"/>
    <d v="2015-03-24T00:00:00"/>
    <d v="2015-03-25T00:00:00"/>
    <n v="659.42"/>
  </r>
  <r>
    <s v="Willie Robinson"/>
    <s v="Regular Air"/>
    <s v="Small Business"/>
    <s v="Office Supplies"/>
    <s v="Binders and Binder Accessories"/>
    <s v="Small Box"/>
    <n v="0.38"/>
    <s v="United States"/>
    <s v="East"/>
    <s v="New York"/>
    <s v="Coram"/>
    <n v="11727"/>
    <d v="2015-05-30T00:00:00"/>
    <d v="2015-06-07T00:00:00"/>
    <n v="403.53"/>
  </r>
  <r>
    <s v="Willie Robinson"/>
    <s v="Regular Air"/>
    <s v="Small Business"/>
    <s v="Furniture"/>
    <s v="Office Furnishings"/>
    <s v="Small Box"/>
    <n v="0.54"/>
    <s v="United States"/>
    <s v="East"/>
    <s v="New York"/>
    <s v="Coram"/>
    <n v="11727"/>
    <d v="2015-05-30T00:00:00"/>
    <d v="2015-06-02T00:00:00"/>
    <n v="55.17"/>
  </r>
  <r>
    <s v="Vicki Bond"/>
    <s v="Regular Air"/>
    <s v="Corporate"/>
    <s v="Office Supplies"/>
    <s v="Binders and Binder Accessories"/>
    <s v="Small Box"/>
    <n v="0.37"/>
    <s v="United States"/>
    <s v="Central"/>
    <s v="Illinois"/>
    <s v="Burbank"/>
    <n v="60459"/>
    <d v="2015-02-18T00:00:00"/>
    <d v="2015-02-20T00:00:00"/>
    <n v="377.44"/>
  </r>
  <r>
    <s v="Erik Barr"/>
    <s v="Regular Air"/>
    <s v="Home Office"/>
    <s v="Office Supplies"/>
    <s v="Paper"/>
    <s v="Small Box"/>
    <n v="0.39"/>
    <s v="United States"/>
    <s v="Central"/>
    <s v="Illinois"/>
    <s v="Calumet City"/>
    <n v="60409"/>
    <d v="2015-03-16T00:00:00"/>
    <d v="2015-03-16T00:00:00"/>
    <n v="286.39999999999998"/>
  </r>
  <r>
    <s v="Pam Bennett"/>
    <s v="Regular Air"/>
    <s v="Home Office"/>
    <s v="Office Supplies"/>
    <s v="Pens &amp; Art Supplies"/>
    <s v="Small Pack"/>
    <n v="0.55000000000000004"/>
    <s v="United States"/>
    <s v="Central"/>
    <s v="Illinois"/>
    <s v="Carbondale"/>
    <n v="62901"/>
    <d v="2015-05-14T00:00:00"/>
    <d v="2015-05-15T00:00:00"/>
    <n v="664.34"/>
  </r>
  <r>
    <s v="Marion Owens"/>
    <s v="Delivery Truck"/>
    <s v="Corporate"/>
    <s v="Furniture"/>
    <s v="Chairs &amp; Chairmats"/>
    <s v="Jumbo Drum"/>
    <n v="0.77"/>
    <s v="United States"/>
    <s v="East"/>
    <s v="Pennsylvania"/>
    <s v="Bethlehem"/>
    <n v="18018"/>
    <d v="2015-03-27T00:00:00"/>
    <d v="2015-03-30T00:00:00"/>
    <n v="473.53"/>
  </r>
  <r>
    <s v="Theodore Tyson"/>
    <s v="Regular Air"/>
    <s v="Home Office"/>
    <s v="Furniture"/>
    <s v="Office Furnishings"/>
    <s v="Small Pack"/>
    <n v="0.44"/>
    <s v="United States"/>
    <s v="Central"/>
    <s v="Illinois"/>
    <s v="Romeoville"/>
    <n v="60441"/>
    <d v="2015-03-09T00:00:00"/>
    <d v="2015-03-10T00:00:00"/>
    <n v="220.92"/>
  </r>
  <r>
    <s v="Colleen Fletcher"/>
    <s v="Regular Air"/>
    <s v="Corporate"/>
    <s v="Office Supplies"/>
    <s v="Scissors, Rulers and Trimmers"/>
    <s v="Small Pack"/>
    <n v="0.56000000000000005"/>
    <s v="United States"/>
    <s v="Central"/>
    <s v="Illinois"/>
    <s v="Saint Charles"/>
    <n v="60174"/>
    <d v="2015-05-08T00:00:00"/>
    <d v="2015-05-09T00:00:00"/>
    <n v="196.41"/>
  </r>
  <r>
    <s v="Hazel Dale"/>
    <s v="Express Air"/>
    <s v="Corporate"/>
    <s v="Technology"/>
    <s v="Telephones and Communication"/>
    <s v="Small Pack"/>
    <n v="0.83"/>
    <s v="United States"/>
    <s v="Central"/>
    <s v="Illinois"/>
    <s v="Springfield"/>
    <n v="62701"/>
    <d v="2015-03-31T00:00:00"/>
    <d v="2015-04-02T00:00:00"/>
    <n v="54.08"/>
  </r>
  <r>
    <s v="Ted Dunlap"/>
    <s v="Regular Air"/>
    <s v="Home Office"/>
    <s v="Office Supplies"/>
    <s v="Paper"/>
    <s v="Wrap Bag"/>
    <n v="0.36"/>
    <s v="United States"/>
    <s v="East"/>
    <s v="New York"/>
    <s v="Deer Park"/>
    <n v="11729"/>
    <d v="2015-01-05T00:00:00"/>
    <d v="2015-01-06T00:00:00"/>
    <n v="47.18"/>
  </r>
  <r>
    <s v="Ted Dunlap"/>
    <s v="Regular Air"/>
    <s v="Home Office"/>
    <s v="Office Supplies"/>
    <s v="Paper"/>
    <s v="Small Box"/>
    <n v="0.4"/>
    <s v="United States"/>
    <s v="East"/>
    <s v="New York"/>
    <s v="Deer Park"/>
    <n v="11729"/>
    <d v="2015-04-24T00:00:00"/>
    <d v="2015-04-25T00:00:00"/>
    <n v="30.87"/>
  </r>
  <r>
    <s v="Ted Dunlap"/>
    <s v="Regular Air"/>
    <s v="Corporate"/>
    <s v="Technology"/>
    <s v="Computer Peripherals"/>
    <s v="Small Box"/>
    <n v="0.74"/>
    <s v="United States"/>
    <s v="East"/>
    <s v="New York"/>
    <s v="Deer Park"/>
    <n v="11729"/>
    <d v="2015-05-13T00:00:00"/>
    <d v="2015-05-15T00:00:00"/>
    <n v="309.05"/>
  </r>
  <r>
    <s v="Ted Dunlap"/>
    <s v="Regular Air"/>
    <s v="Corporate"/>
    <s v="Office Supplies"/>
    <s v="Paper"/>
    <s v="Wrap Bag"/>
    <n v="0.38"/>
    <s v="United States"/>
    <s v="East"/>
    <s v="New York"/>
    <s v="Deer Park"/>
    <n v="11729"/>
    <d v="2015-05-13T00:00:00"/>
    <d v="2015-05-14T00:00:00"/>
    <n v="299.3"/>
  </r>
  <r>
    <s v="Leon Peele"/>
    <s v="Regular Air"/>
    <s v="Home Office"/>
    <s v="Office Supplies"/>
    <s v="Binders and Binder Accessories"/>
    <s v="Small Box"/>
    <n v="0.38"/>
    <s v="United States"/>
    <s v="East"/>
    <s v="New York"/>
    <s v="Dix Hills"/>
    <n v="11746"/>
    <d v="2015-04-24T00:00:00"/>
    <d v="2015-04-25T00:00:00"/>
    <n v="45.24"/>
  </r>
  <r>
    <s v="Kimberly McCarthy"/>
    <s v="Regular Air"/>
    <s v="Small Business"/>
    <s v="Office Supplies"/>
    <s v="Storage &amp; Organization"/>
    <s v="Small Box"/>
    <n v="0.81"/>
    <s v="United States"/>
    <s v="West"/>
    <s v="California"/>
    <s v="Oxnard"/>
    <n v="93030"/>
    <d v="2015-05-05T00:00:00"/>
    <d v="2015-05-06T00:00:00"/>
    <n v="51.02"/>
  </r>
  <r>
    <s v="Sidney Bowling"/>
    <s v="Delivery Truck"/>
    <s v="Home Office"/>
    <s v="Office Supplies"/>
    <s v="Appliances"/>
    <s v="Jumbo Drum"/>
    <n v="0.56999999999999995"/>
    <s v="United States"/>
    <s v="Central"/>
    <s v="Nebraska"/>
    <s v="Omaha"/>
    <n v="68046"/>
    <d v="2015-04-10T00:00:00"/>
    <d v="2015-04-11T00:00:00"/>
    <n v="2291.39"/>
  </r>
  <r>
    <s v="Timothy Ross"/>
    <s v="Delivery Truck"/>
    <s v="Home Office"/>
    <s v="Office Supplies"/>
    <s v="Appliances"/>
    <s v="Jumbo Drum"/>
    <n v="0.56999999999999995"/>
    <s v="United States"/>
    <s v="East"/>
    <s v="New York"/>
    <s v="New York City"/>
    <n v="10282"/>
    <d v="2015-04-10T00:00:00"/>
    <d v="2015-04-11T00:00:00"/>
    <n v="9492.92"/>
  </r>
  <r>
    <s v="Maxine Collier Grady"/>
    <s v="Regular Air"/>
    <s v="Small Business"/>
    <s v="Office Supplies"/>
    <s v="Paper"/>
    <s v="Wrap Bag"/>
    <n v="0.39"/>
    <s v="United States"/>
    <s v="Central"/>
    <s v="Texas"/>
    <s v="Dallas"/>
    <n v="75220"/>
    <d v="2015-05-20T00:00:00"/>
    <d v="2015-05-23T00:00:00"/>
    <n v="318.47000000000003"/>
  </r>
  <r>
    <s v="Maxine Collier Grady"/>
    <s v="Regular Air"/>
    <s v="Small Business"/>
    <s v="Office Supplies"/>
    <s v="Scissors, Rulers and Trimmers"/>
    <s v="Small Pack"/>
    <n v="0.56000000000000005"/>
    <s v="United States"/>
    <s v="Central"/>
    <s v="Texas"/>
    <s v="Dallas"/>
    <n v="75220"/>
    <d v="2015-05-21T00:00:00"/>
    <d v="2015-05-22T00:00:00"/>
    <n v="586.96"/>
  </r>
  <r>
    <s v="Maxine Collier Grady"/>
    <s v="Regular Air"/>
    <s v="Consumer"/>
    <s v="Furniture"/>
    <s v="Chairs &amp; Chairmats"/>
    <s v="Large Box"/>
    <n v="0.56999999999999995"/>
    <s v="United States"/>
    <s v="Central"/>
    <s v="Texas"/>
    <s v="Dallas"/>
    <n v="75220"/>
    <d v="2015-06-06T00:00:00"/>
    <d v="2015-06-08T00:00:00"/>
    <n v="11272.77"/>
  </r>
  <r>
    <s v="Joanna Keith"/>
    <s v="Regular Air"/>
    <s v="Small Business"/>
    <s v="Office Supplies"/>
    <s v="Scissors, Rulers and Trimmers"/>
    <s v="Small Pack"/>
    <n v="0.56000000000000005"/>
    <s v="United States"/>
    <s v="Central"/>
    <s v="Texas"/>
    <s v="Lake Jackson"/>
    <n v="77566"/>
    <d v="2015-05-21T00:00:00"/>
    <d v="2015-05-22T00:00:00"/>
    <n v="144.33000000000001"/>
  </r>
  <r>
    <s v="Dwight Bishop"/>
    <s v="Express Air"/>
    <s v="Small Business"/>
    <s v="Office Supplies"/>
    <s v="Binders and Binder Accessories"/>
    <s v="Small Box"/>
    <n v="0.37"/>
    <s v="United States"/>
    <s v="Central"/>
    <s v="Texas"/>
    <s v="Lancaster"/>
    <n v="75146"/>
    <d v="2015-05-20T00:00:00"/>
    <d v="2015-05-20T00:00:00"/>
    <n v="270.55"/>
  </r>
  <r>
    <s v="Dwight Bishop"/>
    <s v="Regular Air"/>
    <s v="Small Business"/>
    <s v="Office Supplies"/>
    <s v="Paper"/>
    <s v="Wrap Bag"/>
    <n v="0.39"/>
    <s v="United States"/>
    <s v="Central"/>
    <s v="Texas"/>
    <s v="Lancaster"/>
    <n v="75146"/>
    <d v="2015-05-20T00:00:00"/>
    <d v="2015-05-23T00:00:00"/>
    <n v="79.62"/>
  </r>
  <r>
    <s v="Dwight Bishop"/>
    <s v="Express Air"/>
    <s v="Small Business"/>
    <s v="Technology"/>
    <s v="Telephones and Communication"/>
    <s v="Small Box"/>
    <n v="0.56000000000000005"/>
    <s v="United States"/>
    <s v="Central"/>
    <s v="Texas"/>
    <s v="Lancaster"/>
    <n v="75146"/>
    <d v="2015-05-20T00:00:00"/>
    <d v="2015-05-21T00:00:00"/>
    <n v="479.79"/>
  </r>
  <r>
    <s v="Dennis Welch"/>
    <s v="Regular Air"/>
    <s v="Consumer"/>
    <s v="Furniture"/>
    <s v="Office Furnishings"/>
    <s v="Large Box"/>
    <n v="0.59"/>
    <s v="United States"/>
    <s v="Central"/>
    <s v="Texas"/>
    <s v="Laredo"/>
    <n v="78041"/>
    <d v="2015-06-29T00:00:00"/>
    <d v="2015-06-29T00:00:00"/>
    <n v="108.99"/>
  </r>
  <r>
    <s v="Luis Kerr"/>
    <s v="Delivery Truck"/>
    <s v="Corporate"/>
    <s v="Furniture"/>
    <s v="Bookcases"/>
    <s v="Jumbo Box"/>
    <n v="0.55000000000000004"/>
    <s v="United States"/>
    <s v="West"/>
    <s v="California"/>
    <s v="Yucaipa"/>
    <n v="92399"/>
    <d v="2015-04-02T00:00:00"/>
    <d v="2015-04-04T00:00:00"/>
    <n v="3527.82"/>
  </r>
  <r>
    <s v="Luis Kerr"/>
    <s v="Delivery Truck"/>
    <s v="Corporate"/>
    <s v="Technology"/>
    <s v="Office Machines"/>
    <s v="Jumbo Drum"/>
    <n v="0.56999999999999995"/>
    <s v="United States"/>
    <s v="West"/>
    <s v="California"/>
    <s v="Yucaipa"/>
    <n v="92399"/>
    <d v="2015-04-02T00:00:00"/>
    <d v="2015-04-04T00:00:00"/>
    <n v="4698.21"/>
  </r>
  <r>
    <s v="Julia Reynolds"/>
    <s v="Regular Air"/>
    <s v="Corporate"/>
    <s v="Office Supplies"/>
    <s v="Labels"/>
    <s v="Small Box"/>
    <n v="0.38"/>
    <s v="United States"/>
    <s v="West"/>
    <s v="Colorado"/>
    <s v="Arvada"/>
    <n v="80004"/>
    <d v="2015-04-06T00:00:00"/>
    <d v="2015-04-07T00:00:00"/>
    <n v="43.08"/>
  </r>
  <r>
    <s v="Julia Reynolds"/>
    <s v="Regular Air"/>
    <s v="Corporate"/>
    <s v="Technology"/>
    <s v="Telephones and Communication"/>
    <s v="Small Pack"/>
    <n v="0.8"/>
    <s v="United States"/>
    <s v="West"/>
    <s v="Colorado"/>
    <s v="Arvada"/>
    <n v="80004"/>
    <d v="2015-04-06T00:00:00"/>
    <d v="2015-04-08T00:00:00"/>
    <n v="258.93"/>
  </r>
  <r>
    <s v="Samantha Koch"/>
    <s v="Regular Air"/>
    <s v="Home Office"/>
    <s v="Office Supplies"/>
    <s v="Storage &amp; Organization"/>
    <s v="Large Box"/>
    <n v="0.8"/>
    <s v="United States"/>
    <s v="West"/>
    <s v="Arizona"/>
    <s v="Tucson"/>
    <n v="85705"/>
    <d v="2015-02-05T00:00:00"/>
    <d v="2015-02-06T00:00:00"/>
    <n v="277.60000000000002"/>
  </r>
  <r>
    <s v="Tonya Proctor"/>
    <s v="Regular Air"/>
    <s v="Consumer"/>
    <s v="Office Supplies"/>
    <s v="Paper"/>
    <s v="Small Box"/>
    <n v="0.37"/>
    <s v="United States"/>
    <s v="West"/>
    <s v="California"/>
    <s v="Temecula"/>
    <n v="92592"/>
    <d v="2015-02-07T00:00:00"/>
    <d v="2015-02-14T00:00:00"/>
    <n v="168.04"/>
  </r>
  <r>
    <s v="Tonya Proctor"/>
    <s v="Regular Air"/>
    <s v="Consumer"/>
    <s v="Technology"/>
    <s v="Telephones and Communication"/>
    <s v="Small Box"/>
    <n v="0.57999999999999996"/>
    <s v="United States"/>
    <s v="West"/>
    <s v="California"/>
    <s v="Temecula"/>
    <n v="92592"/>
    <d v="2015-02-07T00:00:00"/>
    <d v="2015-02-09T00:00:00"/>
    <n v="703.46"/>
  </r>
  <r>
    <s v="Peggy Lanier"/>
    <s v="Regular Air"/>
    <s v="Small Business"/>
    <s v="Office Supplies"/>
    <s v="Binders and Binder Accessories"/>
    <s v="Small Box"/>
    <n v="0.38"/>
    <s v="United States"/>
    <s v="West"/>
    <s v="California"/>
    <s v="Roseville"/>
    <n v="95661"/>
    <d v="2015-03-15T00:00:00"/>
    <d v="2015-03-18T00:00:00"/>
    <n v="103.61"/>
  </r>
  <r>
    <s v="Peggy Lanier"/>
    <s v="Regular Air"/>
    <s v="Small Business"/>
    <s v="Technology"/>
    <s v="Telephones and Communication"/>
    <s v="Small Box"/>
    <n v="0.59"/>
    <s v="United States"/>
    <s v="West"/>
    <s v="California"/>
    <s v="Roseville"/>
    <n v="95661"/>
    <d v="2015-06-20T00:00:00"/>
    <d v="2015-06-22T00:00:00"/>
    <n v="3144.56"/>
  </r>
  <r>
    <s v="Randy Jiang"/>
    <s v="Delivery Truck"/>
    <s v="Small Business"/>
    <s v="Furniture"/>
    <s v="Bookcases"/>
    <s v="Jumbo Box"/>
    <n v="0.72"/>
    <s v="United States"/>
    <s v="East"/>
    <s v="Connecticut"/>
    <s v="Norwich"/>
    <n v="6360"/>
    <d v="2015-06-20T00:00:00"/>
    <d v="2015-06-21T00:00:00"/>
    <n v="2653.02"/>
  </r>
  <r>
    <s v="Ray Grady"/>
    <s v="Regular Air"/>
    <s v="Consumer"/>
    <s v="Office Supplies"/>
    <s v="Appliances"/>
    <s v="Small Box"/>
    <n v="0.6"/>
    <s v="United States"/>
    <s v="Central"/>
    <s v="Texas"/>
    <s v="Eagle Pass"/>
    <n v="78852"/>
    <d v="2015-02-24T00:00:00"/>
    <d v="2015-02-26T00:00:00"/>
    <n v="66.81"/>
  </r>
  <r>
    <s v="Ray Grady"/>
    <s v="Regular Air"/>
    <s v="Consumer"/>
    <s v="Office Supplies"/>
    <s v="Rubber Bands"/>
    <s v="Wrap Bag"/>
    <n v="0.8"/>
    <s v="United States"/>
    <s v="Central"/>
    <s v="Texas"/>
    <s v="Eagle Pass"/>
    <n v="78852"/>
    <d v="2015-06-22T00:00:00"/>
    <d v="2015-06-26T00:00:00"/>
    <n v="90.52"/>
  </r>
  <r>
    <s v="Kurt O'Connor"/>
    <s v="Regular Air"/>
    <s v="Consumer"/>
    <s v="Office Supplies"/>
    <s v="Paper"/>
    <s v="Wrap Bag"/>
    <n v="0.36"/>
    <s v="United States"/>
    <s v="Central"/>
    <s v="Texas"/>
    <s v="Edinburg"/>
    <n v="78539"/>
    <d v="2015-06-22T00:00:00"/>
    <d v="2015-06-27T00:00:00"/>
    <n v="55.97"/>
  </r>
  <r>
    <s v="Pam Patton"/>
    <s v="Regular Air"/>
    <s v="Home Office"/>
    <s v="Office Supplies"/>
    <s v="Binders and Binder Accessories"/>
    <s v="Small Box"/>
    <n v="0.38"/>
    <s v="United States"/>
    <s v="East"/>
    <s v="Massachusetts"/>
    <s v="Boston"/>
    <n v="2118"/>
    <d v="2015-02-16T00:00:00"/>
    <d v="2015-02-23T00:00:00"/>
    <n v="311.66000000000003"/>
  </r>
  <r>
    <s v="Pam Patton"/>
    <s v="Regular Air"/>
    <s v="Home Office"/>
    <s v="Technology"/>
    <s v="Copiers and Fax"/>
    <s v="Large Box"/>
    <n v="0.54"/>
    <s v="United States"/>
    <s v="East"/>
    <s v="Massachusetts"/>
    <s v="Boston"/>
    <n v="2118"/>
    <d v="2015-02-16T00:00:00"/>
    <d v="2015-02-20T00:00:00"/>
    <n v="9862.51"/>
  </r>
  <r>
    <s v="Pam Patton"/>
    <s v="Express Air"/>
    <s v="Corporate"/>
    <s v="Office Supplies"/>
    <s v="Paper"/>
    <s v="Small Box"/>
    <n v="0.36"/>
    <s v="United States"/>
    <s v="East"/>
    <s v="Massachusetts"/>
    <s v="Boston"/>
    <n v="2118"/>
    <d v="2015-03-29T00:00:00"/>
    <d v="2015-03-31T00:00:00"/>
    <n v="177.41"/>
  </r>
  <r>
    <s v="Pam Patton"/>
    <s v="Regular Air"/>
    <s v="Home Office"/>
    <s v="Office Supplies"/>
    <s v="Envelopes"/>
    <s v="Small Box"/>
    <n v="0.36"/>
    <s v="United States"/>
    <s v="East"/>
    <s v="Massachusetts"/>
    <s v="Boston"/>
    <n v="2118"/>
    <d v="2015-05-21T00:00:00"/>
    <d v="2015-05-23T00:00:00"/>
    <n v="406.91"/>
  </r>
  <r>
    <s v="Pam Patton"/>
    <s v="Regular Air"/>
    <s v="Corporate"/>
    <s v="Technology"/>
    <s v="Computer Peripherals"/>
    <s v="Small Box"/>
    <n v="0.79"/>
    <s v="United States"/>
    <s v="East"/>
    <s v="Massachusetts"/>
    <s v="Boston"/>
    <n v="2118"/>
    <d v="2015-06-13T00:00:00"/>
    <d v="2015-06-17T00:00:00"/>
    <n v="1332.09"/>
  </r>
  <r>
    <s v="Pam Patton"/>
    <s v="Regular Air"/>
    <s v="Home Office"/>
    <s v="Office Supplies"/>
    <s v="Paper"/>
    <s v="Small Box"/>
    <n v="0.36"/>
    <s v="United States"/>
    <s v="East"/>
    <s v="Massachusetts"/>
    <s v="Boston"/>
    <n v="2118"/>
    <d v="2015-01-26T00:00:00"/>
    <d v="2015-01-28T00:00:00"/>
    <n v="105.5"/>
  </r>
  <r>
    <s v="Benjamin Strauss"/>
    <s v="Regular Air"/>
    <s v="Home Office"/>
    <s v="Office Supplies"/>
    <s v="Envelopes"/>
    <s v="Small Box"/>
    <n v="0.36"/>
    <s v="United States"/>
    <s v="Central"/>
    <s v="Texas"/>
    <s v="El Paso"/>
    <n v="79907"/>
    <d v="2015-05-21T00:00:00"/>
    <d v="2015-05-23T00:00:00"/>
    <n v="101.73"/>
  </r>
  <r>
    <s v="Michael Robbins"/>
    <s v="Regular Air"/>
    <s v="Corporate"/>
    <s v="Office Supplies"/>
    <s v="Binders and Binder Accessories"/>
    <s v="Small Box"/>
    <n v="0.38"/>
    <s v="United States"/>
    <s v="Central"/>
    <s v="Texas"/>
    <s v="Euless"/>
    <n v="76039"/>
    <d v="2015-02-10T00:00:00"/>
    <d v="2015-02-11T00:00:00"/>
    <n v="37.700000000000003"/>
  </r>
  <r>
    <s v="Michael Robbins"/>
    <s v="Regular Air"/>
    <s v="Home Office"/>
    <s v="Office Supplies"/>
    <s v="Binders and Binder Accessories"/>
    <s v="Small Box"/>
    <n v="0.38"/>
    <s v="United States"/>
    <s v="Central"/>
    <s v="Texas"/>
    <s v="Euless"/>
    <n v="76039"/>
    <d v="2015-02-16T00:00:00"/>
    <d v="2015-02-23T00:00:00"/>
    <n v="75.81"/>
  </r>
  <r>
    <s v="Michael Robbins"/>
    <s v="Regular Air"/>
    <s v="Home Office"/>
    <s v="Technology"/>
    <s v="Copiers and Fax"/>
    <s v="Large Box"/>
    <n v="0.54"/>
    <s v="United States"/>
    <s v="Central"/>
    <s v="Texas"/>
    <s v="Euless"/>
    <n v="76039"/>
    <d v="2015-02-16T00:00:00"/>
    <d v="2015-02-20T00:00:00"/>
    <n v="2630"/>
  </r>
  <r>
    <s v="Michael Robbins"/>
    <s v="Regular Air"/>
    <s v="Corporate"/>
    <s v="Technology"/>
    <s v="Computer Peripherals"/>
    <s v="Small Box"/>
    <n v="0.79"/>
    <s v="United States"/>
    <s v="Central"/>
    <s v="Texas"/>
    <s v="Euless"/>
    <n v="76039"/>
    <d v="2015-06-13T00:00:00"/>
    <d v="2015-06-17T00:00:00"/>
    <n v="333.02"/>
  </r>
  <r>
    <s v="Marjorie Owens"/>
    <s v="Regular Air"/>
    <s v="Home Office"/>
    <s v="Office Supplies"/>
    <s v="Paper"/>
    <s v="Small Box"/>
    <n v="0.36"/>
    <s v="United States"/>
    <s v="Central"/>
    <s v="Texas"/>
    <s v="Farmers Branch"/>
    <n v="75234"/>
    <d v="2015-01-26T00:00:00"/>
    <d v="2015-01-28T00:00:00"/>
    <n v="27.76"/>
  </r>
  <r>
    <s v="Carmen McPherson"/>
    <s v="Delivery Truck"/>
    <s v="Consumer"/>
    <s v="Technology"/>
    <s v="Office Machines"/>
    <s v="Jumbo Drum"/>
    <n v="0.56000000000000005"/>
    <s v="United States"/>
    <s v="Central"/>
    <s v="Illinois"/>
    <s v="Carol Stream"/>
    <n v="60188"/>
    <d v="2015-01-02T00:00:00"/>
    <d v="2015-01-04T00:00:00"/>
    <n v="3855.28"/>
  </r>
  <r>
    <s v="Malcolm Floyd"/>
    <s v="Delivery Truck"/>
    <s v="Home Office"/>
    <s v="Furniture"/>
    <s v="Chairs &amp; Chairmats"/>
    <s v="Jumbo Drum"/>
    <n v="0.62"/>
    <s v="United States"/>
    <s v="Central"/>
    <s v="Texas"/>
    <s v="The Colony"/>
    <n v="75056"/>
    <d v="2015-02-16T00:00:00"/>
    <d v="2015-02-19T00:00:00"/>
    <n v="192.49"/>
  </r>
  <r>
    <s v="Russell Chan"/>
    <s v="Regular Air"/>
    <s v="Home Office"/>
    <s v="Office Supplies"/>
    <s v="Appliances"/>
    <s v="Small Box"/>
    <n v="0.56999999999999995"/>
    <s v="United States"/>
    <s v="Central"/>
    <s v="Texas"/>
    <s v="Waco"/>
    <n v="76706"/>
    <d v="2015-01-04T00:00:00"/>
    <d v="2015-01-06T00:00:00"/>
    <n v="2560.5500000000002"/>
  </r>
  <r>
    <s v="Russell Chan"/>
    <s v="Regular Air"/>
    <s v="Home Office"/>
    <s v="Office Supplies"/>
    <s v="Paper"/>
    <s v="Small Box"/>
    <n v="0.37"/>
    <s v="United States"/>
    <s v="Central"/>
    <s v="Texas"/>
    <s v="Waco"/>
    <n v="76706"/>
    <d v="2015-06-06T00:00:00"/>
    <d v="2015-06-09T00:00:00"/>
    <n v="227.67"/>
  </r>
  <r>
    <s v="Edna Huang"/>
    <s v="Regular Air"/>
    <s v="Corporate"/>
    <s v="Furniture"/>
    <s v="Office Furnishings"/>
    <s v="Wrap Bag"/>
    <n v="0.42"/>
    <s v="United States"/>
    <s v="East"/>
    <s v="Massachusetts"/>
    <s v="South Hadley"/>
    <n v="1075"/>
    <d v="2015-06-09T00:00:00"/>
    <d v="2015-06-09T00:00:00"/>
    <n v="8.83"/>
  </r>
  <r>
    <s v="Alex Nicholson"/>
    <s v="Express Air"/>
    <s v="Consumer"/>
    <s v="Office Supplies"/>
    <s v="Paper"/>
    <s v="Wrap Bag"/>
    <n v="0.4"/>
    <s v="United States"/>
    <s v="West"/>
    <s v="California"/>
    <s v="Montebello"/>
    <n v="90640"/>
    <d v="2015-01-02T00:00:00"/>
    <d v="2015-01-04T00:00:00"/>
    <n v="34.409999999999997"/>
  </r>
  <r>
    <s v="Alex Nicholson"/>
    <s v="Regular Air"/>
    <s v="Consumer"/>
    <s v="Office Supplies"/>
    <s v="Paper"/>
    <s v="Wrap Bag"/>
    <n v="0.39"/>
    <s v="United States"/>
    <s v="West"/>
    <s v="California"/>
    <s v="Montebello"/>
    <n v="90640"/>
    <d v="2015-01-02T00:00:00"/>
    <d v="2015-01-02T00:00:00"/>
    <n v="157.27000000000001"/>
  </r>
  <r>
    <s v="Edith Forbes"/>
    <s v="Regular Air"/>
    <s v="Consumer"/>
    <s v="Technology"/>
    <s v="Telephones and Communication"/>
    <s v="Small Box"/>
    <n v="0.56999999999999995"/>
    <s v="United States"/>
    <s v="East"/>
    <s v="Massachusetts"/>
    <s v="Tewksbury"/>
    <n v="1876"/>
    <d v="2015-02-14T00:00:00"/>
    <d v="2015-02-15T00:00:00"/>
    <n v="1013.84"/>
  </r>
  <r>
    <s v="Arlene Weeks"/>
    <s v="Delivery Truck"/>
    <s v="Consumer"/>
    <s v="Furniture"/>
    <s v="Bookcases"/>
    <s v="Jumbo Box"/>
    <n v="0.62"/>
    <s v="United States"/>
    <s v="East"/>
    <s v="New Jersey"/>
    <s v="Union City"/>
    <n v="7086"/>
    <d v="2015-05-20T00:00:00"/>
    <d v="2015-05-21T00:00:00"/>
    <n v="110.75"/>
  </r>
  <r>
    <s v="Jessie Houston"/>
    <s v="Regular Air"/>
    <s v="Consumer"/>
    <s v="Office Supplies"/>
    <s v="Envelopes"/>
    <s v="Small Box"/>
    <n v="0.39"/>
    <s v="United States"/>
    <s v="East"/>
    <s v="Delaware"/>
    <s v="Newark"/>
    <n v="19711"/>
    <d v="2015-06-02T00:00:00"/>
    <d v="2015-06-03T00:00:00"/>
    <n v="181.46"/>
  </r>
  <r>
    <s v="Jessie Houston"/>
    <s v="Regular Air"/>
    <s v="Consumer"/>
    <s v="Technology"/>
    <s v="Telephones and Communication"/>
    <s v="Small Box"/>
    <n v="0.59"/>
    <s v="United States"/>
    <s v="East"/>
    <s v="Delaware"/>
    <s v="Newark"/>
    <n v="19711"/>
    <d v="2015-06-02T00:00:00"/>
    <d v="2015-06-04T00:00:00"/>
    <n v="1076.3"/>
  </r>
  <r>
    <s v="Sandy Hunt"/>
    <s v="Regular Air"/>
    <s v="Consumer"/>
    <s v="Office Supplies"/>
    <s v="Appliances"/>
    <s v="Large Box"/>
    <n v="0.6"/>
    <s v="United States"/>
    <s v="South"/>
    <s v="Florida"/>
    <s v="Altamonte Springs"/>
    <n v="32701"/>
    <d v="2015-04-09T00:00:00"/>
    <d v="2015-04-11T00:00:00"/>
    <n v="21.46"/>
  </r>
  <r>
    <s v="Sandy Hunt"/>
    <s v="Delivery Truck"/>
    <s v="Consumer"/>
    <s v="Furniture"/>
    <s v="Chairs &amp; Chairmats"/>
    <s v="Jumbo Drum"/>
    <n v="0.55000000000000004"/>
    <s v="United States"/>
    <s v="South"/>
    <s v="Florida"/>
    <s v="Altamonte Springs"/>
    <n v="32701"/>
    <d v="2015-04-09T00:00:00"/>
    <d v="2015-04-11T00:00:00"/>
    <n v="3506.78"/>
  </r>
  <r>
    <s v="Sandy Hunt"/>
    <s v="Express Air"/>
    <s v="Consumer"/>
    <s v="Technology"/>
    <s v="Computer Peripherals"/>
    <s v="Small Box"/>
    <n v="0.74"/>
    <s v="United States"/>
    <s v="South"/>
    <s v="Florida"/>
    <s v="Altamonte Springs"/>
    <n v="32701"/>
    <d v="2015-04-09T00:00:00"/>
    <d v="2015-04-11T00:00:00"/>
    <n v="267.69"/>
  </r>
  <r>
    <s v="Sandy Hunt"/>
    <s v="Delivery Truck"/>
    <s v="Consumer"/>
    <s v="Furniture"/>
    <s v="Tables"/>
    <s v="Jumbo Drum"/>
    <m/>
    <s v="United States"/>
    <s v="South"/>
    <s v="Florida"/>
    <s v="Altamonte Springs"/>
    <n v="32701"/>
    <d v="2015-04-09T00:00:00"/>
    <d v="2015-04-10T00:00:00"/>
    <n v="2307.2600000000002"/>
  </r>
  <r>
    <s v="Jesse Williamson"/>
    <s v="Regular Air"/>
    <s v="Home Office"/>
    <s v="Office Supplies"/>
    <s v="Labels"/>
    <s v="Small Box"/>
    <n v="0.39"/>
    <s v="United States"/>
    <s v="West"/>
    <s v="Utah"/>
    <s v="Spanish Fork"/>
    <n v="84660"/>
    <d v="2015-05-23T00:00:00"/>
    <d v="2015-05-23T00:00:00"/>
    <n v="39.15"/>
  </r>
  <r>
    <s v="Becky O'Brien"/>
    <s v="Regular Air"/>
    <s v="Home Office"/>
    <s v="Technology"/>
    <s v="Telephones and Communication"/>
    <s v="Small Pack"/>
    <n v="0.39"/>
    <s v="United States"/>
    <s v="West"/>
    <s v="Utah"/>
    <s v="Springville"/>
    <n v="84663"/>
    <d v="2015-06-29T00:00:00"/>
    <d v="2015-06-29T00:00:00"/>
    <n v="266.95"/>
  </r>
  <r>
    <s v="Lee Xu"/>
    <s v="Regular Air"/>
    <s v="Consumer"/>
    <s v="Technology"/>
    <s v="Office Machines"/>
    <s v="Large Box"/>
    <n v="0.39"/>
    <s v="United States"/>
    <s v="South"/>
    <s v="Alabama"/>
    <s v="Madison"/>
    <n v="35756"/>
    <d v="2015-03-21T00:00:00"/>
    <d v="2015-03-22T00:00:00"/>
    <n v="20552.55"/>
  </r>
  <r>
    <s v="Lee Xu"/>
    <s v="Regular Air"/>
    <s v="Consumer"/>
    <s v="Office Supplies"/>
    <s v="Appliances"/>
    <s v="Medium Box"/>
    <n v="0.5"/>
    <s v="United States"/>
    <s v="South"/>
    <s v="Alabama"/>
    <s v="Madison"/>
    <n v="35756"/>
    <d v="2015-04-10T00:00:00"/>
    <d v="2015-04-13T00:00:00"/>
    <n v="87.8"/>
  </r>
  <r>
    <s v="Glenda Herbert"/>
    <s v="Delivery Truck"/>
    <s v="Consumer"/>
    <s v="Technology"/>
    <s v="Office Machines"/>
    <s v="Jumbo Box"/>
    <n v="0.36"/>
    <s v="United States"/>
    <s v="West"/>
    <s v="California"/>
    <s v="Huntington Beach"/>
    <n v="92646"/>
    <d v="2015-04-09T00:00:00"/>
    <d v="2015-04-10T00:00:00"/>
    <n v="3741.39"/>
  </r>
  <r>
    <s v="Dwight Stephenson"/>
    <s v="Regular Air"/>
    <s v="Consumer"/>
    <s v="Office Supplies"/>
    <s v="Appliances"/>
    <s v="Small Box"/>
    <n v="0.59"/>
    <s v="United States"/>
    <s v="West"/>
    <s v="California"/>
    <s v="Huntington Beach"/>
    <n v="92646"/>
    <d v="2015-06-17T00:00:00"/>
    <d v="2015-06-22T00:00:00"/>
    <n v="149.32"/>
  </r>
  <r>
    <s v="Dwight Stephenson"/>
    <s v="Regular Air"/>
    <s v="Consumer"/>
    <s v="Furniture"/>
    <s v="Office Furnishings"/>
    <s v="Small Box"/>
    <n v="0.56999999999999995"/>
    <s v="United States"/>
    <s v="West"/>
    <s v="California"/>
    <s v="Huntington Beach"/>
    <n v="92646"/>
    <d v="2015-06-17T00:00:00"/>
    <d v="2015-06-22T00:00:00"/>
    <n v="177.01"/>
  </r>
  <r>
    <s v="Dwight Stephenson"/>
    <s v="Regular Air"/>
    <s v="Consumer"/>
    <s v="Furniture"/>
    <s v="Office Furnishings"/>
    <s v="Small Box"/>
    <n v="0.41"/>
    <s v="United States"/>
    <s v="West"/>
    <s v="California"/>
    <s v="Huntington Beach"/>
    <n v="92646"/>
    <d v="2015-06-17T00:00:00"/>
    <d v="2015-06-19T00:00:00"/>
    <n v="35.159999999999997"/>
  </r>
  <r>
    <s v="John Morse"/>
    <s v="Regular Air"/>
    <s v="Small Business"/>
    <s v="Office Supplies"/>
    <s v="Binders and Binder Accessories"/>
    <s v="Small Box"/>
    <n v="0.38"/>
    <s v="United States"/>
    <s v="East"/>
    <s v="Connecticut"/>
    <s v="New Britain"/>
    <n v="6050"/>
    <d v="2015-06-28T00:00:00"/>
    <d v="2015-07-01T00:00:00"/>
    <n v="88.84"/>
  </r>
  <r>
    <s v="Louis Parrish"/>
    <s v="Regular Air"/>
    <s v="Consumer"/>
    <s v="Furniture"/>
    <s v="Office Furnishings"/>
    <s v="Small Box"/>
    <n v="0.56999999999999995"/>
    <s v="United States"/>
    <s v="East"/>
    <s v="District of Columbia"/>
    <s v="Washington"/>
    <n v="20016"/>
    <d v="2015-06-17T00:00:00"/>
    <d v="2015-06-22T00:00:00"/>
    <n v="696.96"/>
  </r>
  <r>
    <s v="Louis Parrish"/>
    <s v="Regular Air"/>
    <s v="Consumer"/>
    <s v="Furniture"/>
    <s v="Office Furnishings"/>
    <s v="Small Box"/>
    <n v="0.41"/>
    <s v="United States"/>
    <s v="East"/>
    <s v="District of Columbia"/>
    <s v="Washington"/>
    <n v="20016"/>
    <d v="2015-06-17T00:00:00"/>
    <d v="2015-06-19T00:00:00"/>
    <n v="149.41"/>
  </r>
  <r>
    <s v="Louis Parrish"/>
    <s v="Regular Air"/>
    <s v="Consumer"/>
    <s v="Office Supplies"/>
    <s v="Binders and Binder Accessories"/>
    <s v="Small Box"/>
    <n v="0.39"/>
    <s v="United States"/>
    <s v="East"/>
    <s v="District of Columbia"/>
    <s v="Washington"/>
    <n v="20016"/>
    <d v="2015-02-25T00:00:00"/>
    <d v="2015-02-27T00:00:00"/>
    <n v="4556.63"/>
  </r>
  <r>
    <s v="Louis Parrish"/>
    <s v="Express Air"/>
    <s v="Consumer"/>
    <s v="Office Supplies"/>
    <s v="Pens &amp; Art Supplies"/>
    <s v="Wrap Bag"/>
    <n v="0.41"/>
    <s v="United States"/>
    <s v="East"/>
    <s v="District of Columbia"/>
    <s v="Washington"/>
    <n v="20016"/>
    <d v="2015-02-25T00:00:00"/>
    <d v="2015-02-26T00:00:00"/>
    <n v="2948.61"/>
  </r>
  <r>
    <s v="Louis Parrish"/>
    <s v="Regular Air"/>
    <s v="Small Business"/>
    <s v="Office Supplies"/>
    <s v="Binders and Binder Accessories"/>
    <s v="Small Box"/>
    <n v="0.39"/>
    <s v="United States"/>
    <s v="East"/>
    <s v="District of Columbia"/>
    <s v="Washington"/>
    <n v="20016"/>
    <d v="2015-05-01T00:00:00"/>
    <d v="2015-05-03T00:00:00"/>
    <n v="517.85"/>
  </r>
  <r>
    <s v="Louis Parrish"/>
    <s v="Regular Air"/>
    <s v="Small Business"/>
    <s v="Technology"/>
    <s v="Computer Peripherals"/>
    <s v="Small Box"/>
    <n v="0.41"/>
    <s v="United States"/>
    <s v="East"/>
    <s v="District of Columbia"/>
    <s v="Washington"/>
    <n v="20016"/>
    <d v="2015-06-28T00:00:00"/>
    <d v="2015-06-30T00:00:00"/>
    <n v="2373.3200000000002"/>
  </r>
  <r>
    <s v="Louis Parrish"/>
    <s v="Regular Air"/>
    <s v="Small Business"/>
    <s v="Office Supplies"/>
    <s v="Binders and Binder Accessories"/>
    <s v="Small Box"/>
    <n v="0.38"/>
    <s v="United States"/>
    <s v="East"/>
    <s v="District of Columbia"/>
    <s v="Washington"/>
    <n v="20016"/>
    <d v="2015-06-28T00:00:00"/>
    <d v="2015-07-01T00:00:00"/>
    <n v="325.73"/>
  </r>
  <r>
    <s v="Sidney Brewer"/>
    <s v="Regular Air"/>
    <s v="Small Business"/>
    <s v="Office Supplies"/>
    <s v="Binders and Binder Accessories"/>
    <s v="Small Box"/>
    <n v="0.39"/>
    <s v="United States"/>
    <s v="South"/>
    <s v="Florida"/>
    <s v="Immokalee"/>
    <n v="34142"/>
    <d v="2015-05-01T00:00:00"/>
    <d v="2015-05-03T00:00:00"/>
    <n v="127.94"/>
  </r>
  <r>
    <s v="Grace McNeill Hunt"/>
    <s v="Delivery Truck"/>
    <s v="Small Business"/>
    <s v="Furniture"/>
    <s v="Chairs &amp; Chairmats"/>
    <s v="Jumbo Drum"/>
    <n v="0.64"/>
    <s v="United States"/>
    <s v="East"/>
    <s v="Massachusetts"/>
    <s v="Sudbury"/>
    <n v="1776"/>
    <d v="2015-03-18T00:00:00"/>
    <d v="2015-03-20T00:00:00"/>
    <n v="1350.94"/>
  </r>
  <r>
    <s v="Edward Lamm"/>
    <s v="Regular Air"/>
    <s v="Consumer"/>
    <s v="Office Supplies"/>
    <s v="Storage &amp; Organization"/>
    <s v="Small Box"/>
    <n v="0.81"/>
    <s v="United States"/>
    <s v="East"/>
    <s v="New Hampshire"/>
    <s v="Nashua"/>
    <n v="3060"/>
    <d v="2015-02-25T00:00:00"/>
    <d v="2015-02-28T00:00:00"/>
    <n v="75.17"/>
  </r>
  <r>
    <s v="Beth English"/>
    <s v="Regular Air"/>
    <s v="Consumer"/>
    <s v="Office Supplies"/>
    <s v="Binders and Binder Accessories"/>
    <s v="Small Box"/>
    <n v="0.39"/>
    <s v="United States"/>
    <s v="East"/>
    <s v="New Jersey"/>
    <s v="Elmwood Park"/>
    <n v="7407"/>
    <d v="2015-02-25T00:00:00"/>
    <d v="2015-02-27T00:00:00"/>
    <n v="1125.76"/>
  </r>
  <r>
    <s v="Faye Wolf"/>
    <s v="Express Air"/>
    <s v="Consumer"/>
    <s v="Office Supplies"/>
    <s v="Pens &amp; Art Supplies"/>
    <s v="Wrap Bag"/>
    <n v="0.41"/>
    <s v="United States"/>
    <s v="East"/>
    <s v="New Jersey"/>
    <s v="South Orange"/>
    <n v="7079"/>
    <d v="2015-02-25T00:00:00"/>
    <d v="2015-02-26T00:00:00"/>
    <n v="746.03"/>
  </r>
  <r>
    <s v="Judy Merritt"/>
    <s v="Regular Air"/>
    <s v="Small Business"/>
    <s v="Technology"/>
    <s v="Computer Peripherals"/>
    <s v="Small Box"/>
    <n v="0.41"/>
    <s v="United States"/>
    <s v="East"/>
    <s v="Rhode Island"/>
    <s v="Cranston"/>
    <n v="2920"/>
    <d v="2015-06-28T00:00:00"/>
    <d v="2015-06-30T00:00:00"/>
    <n v="593.33000000000004"/>
  </r>
  <r>
    <s v="Debra Proctor"/>
    <s v="Regular Air"/>
    <s v="Corporate"/>
    <s v="Office Supplies"/>
    <s v="Labels"/>
    <s v="Small Box"/>
    <n v="0.37"/>
    <s v="United States"/>
    <s v="Central"/>
    <s v="Indiana"/>
    <s v="Fort Wayne"/>
    <n v="46806"/>
    <d v="2015-02-01T00:00:00"/>
    <d v="2015-02-06T00:00:00"/>
    <n v="13.05"/>
  </r>
  <r>
    <s v="Eileen Fletcher"/>
    <s v="Regular Air"/>
    <s v="Corporate"/>
    <s v="Office Supplies"/>
    <s v="Binders and Binder Accessories"/>
    <s v="Small Box"/>
    <n v="0.38"/>
    <s v="United States"/>
    <s v="Central"/>
    <s v="Indiana"/>
    <s v="Gary"/>
    <n v="46404"/>
    <d v="2015-01-15T00:00:00"/>
    <d v="2015-01-16T00:00:00"/>
    <n v="58.95"/>
  </r>
  <r>
    <s v="Eileen Fletcher"/>
    <s v="Regular Air"/>
    <s v="Corporate"/>
    <s v="Technology"/>
    <s v="Copiers and Fax"/>
    <s v="Large Box"/>
    <n v="0.37"/>
    <s v="United States"/>
    <s v="Central"/>
    <s v="Indiana"/>
    <s v="Gary"/>
    <n v="46404"/>
    <d v="2015-01-15T00:00:00"/>
    <d v="2015-01-16T00:00:00"/>
    <n v="3672.89"/>
  </r>
  <r>
    <s v="Jeremy Pratt"/>
    <s v="Express Air"/>
    <s v="Corporate"/>
    <s v="Technology"/>
    <s v="Computer Peripherals"/>
    <s v="Small Pack"/>
    <n v="0.5"/>
    <s v="United States"/>
    <s v="Central"/>
    <s v="Indiana"/>
    <s v="Granger"/>
    <n v="46530"/>
    <d v="2015-02-04T00:00:00"/>
    <d v="2015-02-09T00:00:00"/>
    <n v="374.81"/>
  </r>
  <r>
    <s v="Jeremy Pratt"/>
    <s v="Regular Air"/>
    <s v="Corporate"/>
    <s v="Office Supplies"/>
    <s v="Paper"/>
    <s v="Small Box"/>
    <n v="0.4"/>
    <s v="United States"/>
    <s v="Central"/>
    <s v="Indiana"/>
    <s v="Granger"/>
    <n v="46530"/>
    <d v="2015-02-04T00:00:00"/>
    <d v="2015-02-08T00:00:00"/>
    <n v="43.27"/>
  </r>
  <r>
    <s v="Jeremy Pratt"/>
    <s v="Regular Air"/>
    <s v="Corporate"/>
    <s v="Office Supplies"/>
    <s v="Pens &amp; Art Supplies"/>
    <s v="Wrap Bag"/>
    <n v="0.55000000000000004"/>
    <s v="United States"/>
    <s v="Central"/>
    <s v="Indiana"/>
    <s v="Granger"/>
    <n v="46530"/>
    <d v="2015-01-15T00:00:00"/>
    <d v="2015-01-17T00:00:00"/>
    <n v="11.74"/>
  </r>
  <r>
    <s v="Billy Perry Browning"/>
    <s v="Delivery Truck"/>
    <s v="Small Business"/>
    <s v="Furniture"/>
    <s v="Chairs &amp; Chairmats"/>
    <s v="Jumbo Drum"/>
    <n v="0.78"/>
    <s v="United States"/>
    <s v="East"/>
    <s v="Massachusetts"/>
    <s v="Boston"/>
    <n v="2112"/>
    <d v="2015-04-28T00:00:00"/>
    <d v="2015-05-01T00:00:00"/>
    <n v="5258.94"/>
  </r>
  <r>
    <s v="Ken Cash"/>
    <s v="Regular Air"/>
    <s v="Small Business"/>
    <s v="Office Supplies"/>
    <s v="Scissors, Rulers and Trimmers"/>
    <s v="Small Pack"/>
    <n v="0.59"/>
    <s v="United States"/>
    <s v="East"/>
    <s v="Rhode Island"/>
    <s v="Pawtucket"/>
    <n v="2861"/>
    <d v="2015-04-28T00:00:00"/>
    <d v="2015-04-30T00:00:00"/>
    <n v="66.739999999999995"/>
  </r>
  <r>
    <s v="Elsie Hwang"/>
    <s v="Delivery Truck"/>
    <s v="Small Business"/>
    <s v="Furniture"/>
    <s v="Chairs &amp; Chairmats"/>
    <s v="Jumbo Drum"/>
    <n v="0.78"/>
    <s v="United States"/>
    <s v="East"/>
    <s v="Vermont"/>
    <s v="South Burlington"/>
    <n v="5403"/>
    <d v="2015-04-28T00:00:00"/>
    <d v="2015-05-01T00:00:00"/>
    <n v="1282.67"/>
  </r>
  <r>
    <s v="Hazel Jennings"/>
    <s v="Regular Air"/>
    <s v="Small Business"/>
    <s v="Office Supplies"/>
    <s v="Binders and Binder Accessories"/>
    <s v="Small Box"/>
    <n v="0.39"/>
    <s v="United States"/>
    <s v="East"/>
    <s v="Pennsylvania"/>
    <s v="Philadelphia"/>
    <n v="19140"/>
    <d v="2015-02-16T00:00:00"/>
    <d v="2015-02-17T00:00:00"/>
    <n v="208.83"/>
  </r>
  <r>
    <s v="Hazel Jennings"/>
    <s v="Express Air"/>
    <s v="Small Business"/>
    <s v="Technology"/>
    <s v="Computer Peripherals"/>
    <s v="Small Pack"/>
    <n v="0.64"/>
    <s v="United States"/>
    <s v="East"/>
    <s v="Pennsylvania"/>
    <s v="Philadelphia"/>
    <n v="19140"/>
    <d v="2015-02-16T00:00:00"/>
    <d v="2015-02-18T00:00:00"/>
    <n v="228.3"/>
  </r>
  <r>
    <s v="Hazel Jennings"/>
    <s v="Regular Air"/>
    <s v="Small Business"/>
    <s v="Office Supplies"/>
    <s v="Envelopes"/>
    <s v="Small Box"/>
    <n v="0.38"/>
    <s v="United States"/>
    <s v="East"/>
    <s v="Pennsylvania"/>
    <s v="Philadelphia"/>
    <n v="19140"/>
    <d v="2015-02-16T00:00:00"/>
    <d v="2015-02-16T00:00:00"/>
    <n v="129.53"/>
  </r>
  <r>
    <s v="Patrick Byrne"/>
    <s v="Express Air"/>
    <s v="Small Business"/>
    <s v="Technology"/>
    <s v="Computer Peripherals"/>
    <s v="Small Pack"/>
    <n v="0.64"/>
    <s v="United States"/>
    <s v="Central"/>
    <s v="Texas"/>
    <s v="Sulphur Springs"/>
    <n v="75482"/>
    <d v="2015-02-16T00:00:00"/>
    <d v="2015-02-18T00:00:00"/>
    <n v="55.68"/>
  </r>
  <r>
    <s v="Gary Hester"/>
    <s v="Express Air"/>
    <s v="Consumer"/>
    <s v="Office Supplies"/>
    <s v="Binders and Binder Accessories"/>
    <s v="Small Box"/>
    <n v="0.35"/>
    <s v="United States"/>
    <s v="Central"/>
    <s v="Texas"/>
    <s v="Flower Mound"/>
    <n v="75028"/>
    <d v="2015-04-09T00:00:00"/>
    <d v="2015-04-11T00:00:00"/>
    <n v="568.24"/>
  </r>
  <r>
    <s v="Gary Hester"/>
    <s v="Express Air"/>
    <s v="Consumer"/>
    <s v="Technology"/>
    <s v="Computer Peripherals"/>
    <s v="Small Box"/>
    <n v="0.74"/>
    <s v="United States"/>
    <s v="Central"/>
    <s v="Texas"/>
    <s v="Flower Mound"/>
    <n v="75028"/>
    <d v="2015-04-09T00:00:00"/>
    <d v="2015-04-11T00:00:00"/>
    <n v="162.91"/>
  </r>
  <r>
    <s v="Gary Hester"/>
    <s v="Regular Air"/>
    <s v="Consumer"/>
    <s v="Technology"/>
    <s v="Computer Peripherals"/>
    <s v="Small Box"/>
    <n v="0.52"/>
    <s v="United States"/>
    <s v="Central"/>
    <s v="Texas"/>
    <s v="Flower Mound"/>
    <n v="75028"/>
    <d v="2015-06-04T00:00:00"/>
    <d v="2015-06-06T00:00:00"/>
    <n v="97.65"/>
  </r>
  <r>
    <s v="Gary Hester"/>
    <s v="Regular Air"/>
    <s v="Consumer"/>
    <s v="Technology"/>
    <s v="Telephones and Communication"/>
    <s v="Small Box"/>
    <n v="0.56000000000000005"/>
    <s v="United States"/>
    <s v="Central"/>
    <s v="Texas"/>
    <s v="Flower Mound"/>
    <n v="75028"/>
    <d v="2015-06-04T00:00:00"/>
    <d v="2015-06-05T00:00:00"/>
    <n v="1018.61"/>
  </r>
  <r>
    <s v="Eva Simpson"/>
    <s v="Regular Air"/>
    <s v="Corporate"/>
    <s v="Furniture"/>
    <s v="Chairs &amp; Chairmats"/>
    <s v="Medium Box"/>
    <m/>
    <s v="United States"/>
    <s v="Central"/>
    <s v="Texas"/>
    <s v="Carrollton"/>
    <n v="75007"/>
    <d v="2015-01-31T00:00:00"/>
    <d v="2015-02-02T00:00:00"/>
    <n v="1145.5999999999999"/>
  </r>
  <r>
    <s v="Eva Simpson"/>
    <s v="Regular Air"/>
    <s v="Corporate"/>
    <s v="Furniture"/>
    <s v="Office Furnishings"/>
    <s v="Small Box"/>
    <n v="0.56000000000000005"/>
    <s v="United States"/>
    <s v="Central"/>
    <s v="Texas"/>
    <s v="Carrollton"/>
    <n v="75007"/>
    <d v="2015-03-29T00:00:00"/>
    <d v="2015-03-30T00:00:00"/>
    <n v="24.52"/>
  </r>
  <r>
    <s v="Eva Simpson"/>
    <s v="Regular Air"/>
    <s v="Corporate"/>
    <s v="Technology"/>
    <s v="Office Machines"/>
    <s v="Medium Box"/>
    <n v="0.39"/>
    <s v="United States"/>
    <s v="Central"/>
    <s v="Texas"/>
    <s v="Carrollton"/>
    <n v="75007"/>
    <d v="2015-05-25T00:00:00"/>
    <d v="2015-05-26T00:00:00"/>
    <n v="5775.81"/>
  </r>
  <r>
    <s v="Eva Simpson"/>
    <s v="Express Air"/>
    <s v="Corporate"/>
    <s v="Technology"/>
    <s v="Telephones and Communication"/>
    <s v="Small Box"/>
    <n v="0.59"/>
    <s v="United States"/>
    <s v="Central"/>
    <s v="Texas"/>
    <s v="Carrollton"/>
    <n v="75007"/>
    <d v="2015-05-25T00:00:00"/>
    <d v="2015-05-26T00:00:00"/>
    <n v="1878.24"/>
  </r>
  <r>
    <s v="April Bowers"/>
    <s v="Delivery Truck"/>
    <s v="Corporate"/>
    <s v="Furniture"/>
    <s v="Chairs &amp; Chairmats"/>
    <s v="Jumbo Drum"/>
    <n v="0.62"/>
    <s v="United States"/>
    <s v="Central"/>
    <s v="Texas"/>
    <s v="Cedar Hill"/>
    <n v="75104"/>
    <d v="2015-01-31T00:00:00"/>
    <d v="2015-02-02T00:00:00"/>
    <n v="1634.67"/>
  </r>
  <r>
    <s v="Bradley Schroeder"/>
    <s v="Regular Air"/>
    <s v="Corporate"/>
    <s v="Office Supplies"/>
    <s v="Binders and Binder Accessories"/>
    <s v="Small Box"/>
    <n v="0.38"/>
    <s v="United States"/>
    <s v="South"/>
    <s v="Alabama"/>
    <s v="Auburn"/>
    <n v="36830"/>
    <d v="2015-03-16T00:00:00"/>
    <d v="2015-03-17T00:00:00"/>
    <n v="9280.7199999999993"/>
  </r>
  <r>
    <s v="Bradley Schroeder"/>
    <s v="Delivery Truck"/>
    <s v="Small Business"/>
    <s v="Technology"/>
    <s v="Office Machines"/>
    <s v="Jumbo Drum"/>
    <n v="0.36"/>
    <s v="United States"/>
    <s v="South"/>
    <s v="Alabama"/>
    <s v="Auburn"/>
    <n v="36830"/>
    <d v="2015-03-25T00:00:00"/>
    <d v="2015-03-25T00:00:00"/>
    <n v="1348.83"/>
  </r>
  <r>
    <s v="Lois Hansen"/>
    <s v="Regular Air"/>
    <s v="Home Office"/>
    <s v="Office Supplies"/>
    <s v="Binders and Binder Accessories"/>
    <s v="Small Box"/>
    <n v="0.38"/>
    <s v="United States"/>
    <s v="East"/>
    <s v="New York"/>
    <s v="New York City"/>
    <n v="10009"/>
    <d v="2015-04-05T00:00:00"/>
    <d v="2015-04-06T00:00:00"/>
    <n v="564.98"/>
  </r>
  <r>
    <s v="Lois Hansen"/>
    <s v="Regular Air"/>
    <s v="Home Office"/>
    <s v="Furniture"/>
    <s v="Office Furnishings"/>
    <s v="Small Pack"/>
    <n v="0.37"/>
    <s v="United States"/>
    <s v="East"/>
    <s v="New York"/>
    <s v="New York City"/>
    <n v="10009"/>
    <d v="2015-04-05T00:00:00"/>
    <d v="2015-04-07T00:00:00"/>
    <n v="129.47999999999999"/>
  </r>
  <r>
    <s v="Lois Hansen"/>
    <s v="Regular Air"/>
    <s v="Home Office"/>
    <s v="Technology"/>
    <s v="Computer Peripherals"/>
    <s v="Small Box"/>
    <n v="0.51"/>
    <s v="United States"/>
    <s v="East"/>
    <s v="New York"/>
    <s v="New York City"/>
    <n v="10009"/>
    <d v="2015-05-22T00:00:00"/>
    <d v="2015-05-22T00:00:00"/>
    <n v="8216.2800000000007"/>
  </r>
  <r>
    <s v="Henry O'Connell"/>
    <s v="Regular Air"/>
    <s v="Home Office"/>
    <s v="Office Supplies"/>
    <s v="Binders and Binder Accessories"/>
    <s v="Small Box"/>
    <n v="0.38"/>
    <s v="United States"/>
    <s v="Central"/>
    <s v="Texas"/>
    <s v="Leander"/>
    <n v="78641"/>
    <d v="2015-04-05T00:00:00"/>
    <d v="2015-04-06T00:00:00"/>
    <n v="152.11000000000001"/>
  </r>
  <r>
    <s v="Henry O'Connell"/>
    <s v="Regular Air"/>
    <s v="Home Office"/>
    <s v="Furniture"/>
    <s v="Office Furnishings"/>
    <s v="Small Pack"/>
    <n v="0.37"/>
    <s v="United States"/>
    <s v="Central"/>
    <s v="Texas"/>
    <s v="Leander"/>
    <n v="78641"/>
    <d v="2015-04-05T00:00:00"/>
    <d v="2015-04-07T00:00:00"/>
    <n v="35.97"/>
  </r>
  <r>
    <s v="Kara Patton"/>
    <s v="Regular Air"/>
    <s v="Corporate"/>
    <s v="Office Supplies"/>
    <s v="Binders and Binder Accessories"/>
    <s v="Small Box"/>
    <n v="0.37"/>
    <s v="United States"/>
    <s v="Central"/>
    <s v="Illinois"/>
    <s v="Carpentersville"/>
    <n v="60110"/>
    <d v="2015-04-09T00:00:00"/>
    <d v="2015-04-09T00:00:00"/>
    <n v="85.64"/>
  </r>
  <r>
    <s v="Kara Patton"/>
    <s v="Delivery Truck"/>
    <s v="Corporate"/>
    <s v="Furniture"/>
    <s v="Chairs &amp; Chairmats"/>
    <s v="Jumbo Drum"/>
    <n v="0.64"/>
    <s v="United States"/>
    <s v="Central"/>
    <s v="Illinois"/>
    <s v="Carpentersville"/>
    <n v="60110"/>
    <d v="2015-04-09T00:00:00"/>
    <d v="2015-04-11T00:00:00"/>
    <n v="2508.15"/>
  </r>
  <r>
    <s v="Kara Patton"/>
    <s v="Regular Air"/>
    <s v="Corporate"/>
    <s v="Office Supplies"/>
    <s v="Paper"/>
    <s v="Small Box"/>
    <n v="0.4"/>
    <s v="United States"/>
    <s v="Central"/>
    <s v="Illinois"/>
    <s v="Carpentersville"/>
    <n v="60110"/>
    <d v="2015-04-09T00:00:00"/>
    <d v="2015-04-10T00:00:00"/>
    <n v="225.62"/>
  </r>
  <r>
    <s v="Vickie Coates"/>
    <s v="Regular Air"/>
    <s v="Home Office"/>
    <s v="Office Supplies"/>
    <s v="Appliances"/>
    <s v="Medium Box"/>
    <n v="0.46"/>
    <s v="United States"/>
    <s v="Central"/>
    <s v="Texas"/>
    <s v="Cedar Park"/>
    <n v="78613"/>
    <d v="2015-04-23T00:00:00"/>
    <d v="2015-04-23T00:00:00"/>
    <n v="610.65"/>
  </r>
  <r>
    <s v="Vickie Coates"/>
    <s v="Delivery Truck"/>
    <s v="Home Office"/>
    <s v="Furniture"/>
    <s v="Bookcases"/>
    <s v="Jumbo Box"/>
    <n v="0.77"/>
    <s v="United States"/>
    <s v="Central"/>
    <s v="Texas"/>
    <s v="Cedar Park"/>
    <n v="78613"/>
    <d v="2015-04-23T00:00:00"/>
    <d v="2015-04-25T00:00:00"/>
    <n v="699.24"/>
  </r>
  <r>
    <s v="Vickie Coates"/>
    <s v="Delivery Truck"/>
    <s v="Home Office"/>
    <s v="Furniture"/>
    <s v="Tables"/>
    <s v="Jumbo Box"/>
    <n v="0.73"/>
    <s v="United States"/>
    <s v="Central"/>
    <s v="Texas"/>
    <s v="Cedar Park"/>
    <n v="78613"/>
    <d v="2015-04-23T00:00:00"/>
    <d v="2015-04-25T00:00:00"/>
    <n v="2346.0300000000002"/>
  </r>
  <r>
    <s v="Anne Bland"/>
    <s v="Regular Air"/>
    <s v="Home Office"/>
    <s v="Office Supplies"/>
    <s v="Binders and Binder Accessories"/>
    <s v="Small Box"/>
    <n v="0.36"/>
    <s v="United States"/>
    <s v="Central"/>
    <s v="Texas"/>
    <s v="Channelview"/>
    <n v="77530"/>
    <d v="2015-05-21T00:00:00"/>
    <d v="2015-05-23T00:00:00"/>
    <n v="33.770000000000003"/>
  </r>
  <r>
    <s v="Anne Bland"/>
    <s v="Regular Air"/>
    <s v="Home Office"/>
    <s v="Office Supplies"/>
    <s v="Storage &amp; Organization"/>
    <s v="Large Box"/>
    <n v="0.81"/>
    <s v="United States"/>
    <s v="Central"/>
    <s v="Texas"/>
    <s v="Channelview"/>
    <n v="77530"/>
    <d v="2015-03-12T00:00:00"/>
    <d v="2015-03-13T00:00:00"/>
    <n v="172.79"/>
  </r>
  <r>
    <s v="Anne Bland"/>
    <s v="Regular Air"/>
    <s v="Home Office"/>
    <s v="Office Supplies"/>
    <s v="Rubber Bands"/>
    <s v="Wrap Bag"/>
    <n v="0.53"/>
    <s v="United States"/>
    <s v="Central"/>
    <s v="Texas"/>
    <s v="Channelview"/>
    <n v="77530"/>
    <d v="2015-03-24T00:00:00"/>
    <d v="2015-03-25T00:00:00"/>
    <n v="19.66"/>
  </r>
  <r>
    <s v="Ryan Foster"/>
    <s v="Delivery Truck"/>
    <s v="Home Office"/>
    <s v="Technology"/>
    <s v="Office Machines"/>
    <s v="Jumbo Drum"/>
    <n v="0.4"/>
    <s v="United States"/>
    <s v="West"/>
    <s v="Colorado"/>
    <s v="Aurora"/>
    <n v="80013"/>
    <d v="2015-05-22T00:00:00"/>
    <d v="2015-05-23T00:00:00"/>
    <n v="604.35"/>
  </r>
  <r>
    <s v="Ryan Foster"/>
    <s v="Regular Air"/>
    <s v="Home Office"/>
    <s v="Office Supplies"/>
    <s v="Scissors, Rulers and Trimmers"/>
    <s v="Wrap Bag"/>
    <n v="0.82"/>
    <s v="United States"/>
    <s v="West"/>
    <s v="Colorado"/>
    <s v="Aurora"/>
    <n v="80013"/>
    <d v="2015-04-24T00:00:00"/>
    <d v="2015-04-24T00:00:00"/>
    <n v="3.13"/>
  </r>
  <r>
    <s v="Keith Hobbs"/>
    <s v="Express Air"/>
    <s v="Home Office"/>
    <s v="Office Supplies"/>
    <s v="Envelopes"/>
    <s v="Small Box"/>
    <n v="0.39"/>
    <s v="United States"/>
    <s v="South"/>
    <s v="Kentucky"/>
    <s v="Danville"/>
    <n v="40422"/>
    <d v="2015-04-20T00:00:00"/>
    <d v="2015-04-20T00:00:00"/>
    <n v="38.65"/>
  </r>
  <r>
    <s v="Vickie Gonzalez"/>
    <s v="Regular Air"/>
    <s v="Home Office"/>
    <s v="Technology"/>
    <s v="Computer Peripherals"/>
    <s v="Small Box"/>
    <n v="0.65"/>
    <s v="United States"/>
    <s v="West"/>
    <s v="Colorado"/>
    <s v="Broomfield"/>
    <n v="80020"/>
    <d v="2015-05-07T00:00:00"/>
    <d v="2015-05-10T00:00:00"/>
    <n v="378.23"/>
  </r>
  <r>
    <s v="Danielle Kramer"/>
    <s v="Regular Air"/>
    <s v="Home Office"/>
    <s v="Office Supplies"/>
    <s v="Paper"/>
    <s v="Small Box"/>
    <n v="0.4"/>
    <s v="United States"/>
    <s v="Central"/>
    <s v="Oklahoma"/>
    <s v="Altus"/>
    <n v="73521"/>
    <d v="2015-06-11T00:00:00"/>
    <d v="2015-06-12T00:00:00"/>
    <n v="7.15"/>
  </r>
  <r>
    <s v="Rosemary Branch"/>
    <s v="Regular Air"/>
    <s v="Corporate"/>
    <s v="Technology"/>
    <s v="Office Machines"/>
    <s v="Medium Box"/>
    <n v="0.39"/>
    <s v="United States"/>
    <s v="South"/>
    <s v="Florida"/>
    <s v="Boca Raton"/>
    <n v="33433"/>
    <d v="2015-02-10T00:00:00"/>
    <d v="2015-02-11T00:00:00"/>
    <n v="29.85"/>
  </r>
  <r>
    <s v="Rosemary Branch"/>
    <s v="Regular Air"/>
    <s v="Corporate"/>
    <s v="Furniture"/>
    <s v="Chairs &amp; Chairmats"/>
    <s v="Medium Box"/>
    <m/>
    <s v="United States"/>
    <s v="South"/>
    <s v="Florida"/>
    <s v="Boca Raton"/>
    <n v="33433"/>
    <d v="2015-05-12T00:00:00"/>
    <d v="2015-05-13T00:00:00"/>
    <n v="366.44"/>
  </r>
  <r>
    <s v="Rosemary Branch"/>
    <s v="Regular Air"/>
    <s v="Corporate"/>
    <s v="Technology"/>
    <s v="Computer Peripherals"/>
    <s v="Small Pack"/>
    <n v="0.75"/>
    <s v="United States"/>
    <s v="South"/>
    <s v="Florida"/>
    <s v="Boca Raton"/>
    <n v="33433"/>
    <d v="2015-05-12T00:00:00"/>
    <d v="2015-05-14T00:00:00"/>
    <n v="69.75"/>
  </r>
  <r>
    <s v="Joanne Church"/>
    <s v="Regular Air"/>
    <s v="Corporate"/>
    <s v="Technology"/>
    <s v="Telephones and Communication"/>
    <s v="Small Box"/>
    <n v="0.59"/>
    <s v="United States"/>
    <s v="West"/>
    <s v="California"/>
    <s v="La Mesa"/>
    <n v="91941"/>
    <d v="2015-04-09T00:00:00"/>
    <d v="2015-04-10T00:00:00"/>
    <n v="852.53"/>
  </r>
  <r>
    <s v="Joanne Church"/>
    <s v="Regular Air"/>
    <s v="Corporate"/>
    <s v="Furniture"/>
    <s v="Office Furnishings"/>
    <s v="Small Box"/>
    <n v="0.55000000000000004"/>
    <s v="United States"/>
    <s v="West"/>
    <s v="California"/>
    <s v="La Mesa"/>
    <n v="91941"/>
    <d v="2015-05-01T00:00:00"/>
    <d v="2015-05-06T00:00:00"/>
    <n v="219.66"/>
  </r>
  <r>
    <s v="Josephine Rao"/>
    <s v="Regular Air"/>
    <s v="Corporate"/>
    <s v="Office Supplies"/>
    <s v="Binders and Binder Accessories"/>
    <s v="Small Box"/>
    <n v="0.37"/>
    <s v="United States"/>
    <s v="Central"/>
    <s v="Indiana"/>
    <s v="Hammond"/>
    <n v="46324"/>
    <d v="2015-03-01T00:00:00"/>
    <d v="2015-03-02T00:00:00"/>
    <n v="81.900000000000006"/>
  </r>
  <r>
    <s v="Josephine Rao"/>
    <s v="Delivery Truck"/>
    <s v="Corporate"/>
    <s v="Technology"/>
    <s v="Office Machines"/>
    <s v="Jumbo Drum"/>
    <n v="0.56000000000000005"/>
    <s v="United States"/>
    <s v="Central"/>
    <s v="Indiana"/>
    <s v="Hammond"/>
    <n v="46324"/>
    <d v="2015-03-05T00:00:00"/>
    <d v="2015-03-05T00:00:00"/>
    <n v="2343.34"/>
  </r>
  <r>
    <s v="Harold Albright"/>
    <s v="Regular Air"/>
    <s v="Corporate"/>
    <s v="Office Supplies"/>
    <s v="Binders and Binder Accessories"/>
    <s v="Small Box"/>
    <n v="0.37"/>
    <s v="United States"/>
    <s v="West"/>
    <s v="Washington"/>
    <s v="Seattle"/>
    <n v="98119"/>
    <d v="2015-03-01T00:00:00"/>
    <d v="2015-03-02T00:00:00"/>
    <n v="327.61"/>
  </r>
  <r>
    <s v="Pauline Denton"/>
    <s v="Regular Air"/>
    <s v="Small Business"/>
    <s v="Furniture"/>
    <s v="Chairs &amp; Chairmats"/>
    <s v="Large Box"/>
    <m/>
    <s v="United States"/>
    <s v="Central"/>
    <s v="Indiana"/>
    <s v="Vincennes"/>
    <n v="47591"/>
    <d v="2015-01-24T00:00:00"/>
    <d v="2015-01-26T00:00:00"/>
    <n v="1774.5"/>
  </r>
  <r>
    <s v="Pauline Denton"/>
    <s v="Express Air"/>
    <s v="Small Business"/>
    <s v="Technology"/>
    <s v="Copiers and Fax"/>
    <s v="Large Box"/>
    <n v="0.46"/>
    <s v="United States"/>
    <s v="Central"/>
    <s v="Indiana"/>
    <s v="Vincennes"/>
    <n v="47591"/>
    <d v="2015-01-24T00:00:00"/>
    <d v="2015-01-26T00:00:00"/>
    <n v="1054.69"/>
  </r>
  <r>
    <s v="Dana Sharpe"/>
    <s v="Regular Air"/>
    <s v="Small Business"/>
    <s v="Furniture"/>
    <s v="Chairs &amp; Chairmats"/>
    <s v="Large Box"/>
    <m/>
    <s v="United States"/>
    <s v="East"/>
    <s v="Pennsylvania"/>
    <s v="Philadelphia"/>
    <n v="19134"/>
    <d v="2015-01-24T00:00:00"/>
    <d v="2015-01-26T00:00:00"/>
    <n v="6654.39"/>
  </r>
  <r>
    <s v="Dana Sharpe"/>
    <s v="Express Air"/>
    <s v="Small Business"/>
    <s v="Technology"/>
    <s v="Copiers and Fax"/>
    <s v="Large Box"/>
    <n v="0.46"/>
    <s v="United States"/>
    <s v="East"/>
    <s v="Pennsylvania"/>
    <s v="Philadelphia"/>
    <n v="19134"/>
    <d v="2015-01-24T00:00:00"/>
    <d v="2015-01-26T00:00:00"/>
    <n v="4429.6899999999996"/>
  </r>
  <r>
    <s v="Herbert Beard"/>
    <s v="Regular Air"/>
    <s v="Home Office"/>
    <s v="Technology"/>
    <s v="Office Machines"/>
    <s v="Medium Box"/>
    <n v="0.38"/>
    <s v="United States"/>
    <s v="Central"/>
    <s v="Texas"/>
    <s v="Sulphur Springs"/>
    <n v="75482"/>
    <d v="2015-02-12T00:00:00"/>
    <d v="2015-02-15T00:00:00"/>
    <n v="878.34"/>
  </r>
  <r>
    <s v="Herbert Beard"/>
    <s v="Regular Air"/>
    <s v="Home Office"/>
    <s v="Office Supplies"/>
    <s v="Storage &amp; Organization"/>
    <s v="Small Box"/>
    <n v="0.62"/>
    <s v="United States"/>
    <s v="Central"/>
    <s v="Texas"/>
    <s v="Sulphur Springs"/>
    <n v="75482"/>
    <d v="2015-02-12T00:00:00"/>
    <d v="2015-02-14T00:00:00"/>
    <n v="676.57"/>
  </r>
  <r>
    <s v="Cindy Harvey"/>
    <s v="Regular Air"/>
    <s v="Consumer"/>
    <s v="Technology"/>
    <s v="Computer Peripherals"/>
    <s v="Small Pack"/>
    <n v="0.54"/>
    <s v="United States"/>
    <s v="West"/>
    <s v="Utah"/>
    <s v="Tooele"/>
    <n v="84074"/>
    <d v="2015-02-19T00:00:00"/>
    <d v="2015-02-21T00:00:00"/>
    <n v="459.55"/>
  </r>
  <r>
    <s v="Cindy Harvey"/>
    <s v="Regular Air"/>
    <s v="Consumer"/>
    <s v="Technology"/>
    <s v="Telephones and Communication"/>
    <s v="Small Box"/>
    <n v="0.56999999999999995"/>
    <s v="United States"/>
    <s v="West"/>
    <s v="Utah"/>
    <s v="Tooele"/>
    <n v="84074"/>
    <d v="2015-02-19T00:00:00"/>
    <d v="2015-02-26T00:00:00"/>
    <n v="536.9"/>
  </r>
  <r>
    <s v="Sherri McIntosh"/>
    <s v="Regular Air"/>
    <s v="Consumer"/>
    <s v="Office Supplies"/>
    <s v="Labels"/>
    <s v="Small Box"/>
    <n v="0.39"/>
    <s v="United States"/>
    <s v="West"/>
    <s v="Utah"/>
    <s v="West Jordan"/>
    <n v="84084"/>
    <d v="2015-04-23T00:00:00"/>
    <d v="2015-04-24T00:00:00"/>
    <n v="8.74"/>
  </r>
  <r>
    <s v="Chris Pritchard"/>
    <s v="Regular Air"/>
    <s v="Consumer"/>
    <s v="Furniture"/>
    <s v="Office Furnishings"/>
    <s v="Medium Box"/>
    <n v="0.63"/>
    <s v="United States"/>
    <s v="West"/>
    <s v="Utah"/>
    <s v="West Valley City"/>
    <n v="84120"/>
    <d v="2015-02-17T00:00:00"/>
    <d v="2015-02-19T00:00:00"/>
    <n v="182.33"/>
  </r>
  <r>
    <s v="Teresa Hill"/>
    <s v="Regular Air"/>
    <s v="Small Business"/>
    <s v="Technology"/>
    <s v="Computer Peripherals"/>
    <s v="Small Pack"/>
    <n v="0.52"/>
    <s v="United States"/>
    <s v="West"/>
    <s v="Oregon"/>
    <s v="Coos Bay"/>
    <n v="97420"/>
    <d v="2015-06-30T00:00:00"/>
    <d v="2015-07-07T00:00:00"/>
    <n v="131.26"/>
  </r>
  <r>
    <s v="Keith Marsh"/>
    <s v="Regular Air"/>
    <s v="Home Office"/>
    <s v="Office Supplies"/>
    <s v="Binders and Binder Accessories"/>
    <s v="Small Box"/>
    <n v="0.38"/>
    <s v="United States"/>
    <s v="West"/>
    <s v="California"/>
    <s v="Los Angeles"/>
    <n v="90058"/>
    <d v="2015-03-30T00:00:00"/>
    <d v="2015-04-01T00:00:00"/>
    <n v="240.6"/>
  </r>
  <r>
    <s v="Keith Marsh"/>
    <s v="Regular Air"/>
    <s v="Home Office"/>
    <s v="Technology"/>
    <s v="Telephones and Communication"/>
    <s v="Small Pack"/>
    <n v="0.8"/>
    <s v="United States"/>
    <s v="West"/>
    <s v="California"/>
    <s v="Los Angeles"/>
    <n v="90058"/>
    <d v="2015-03-30T00:00:00"/>
    <d v="2015-04-01T00:00:00"/>
    <n v="236.88"/>
  </r>
  <r>
    <s v="Keith Marsh"/>
    <s v="Regular Air"/>
    <s v="Home Office"/>
    <s v="Office Supplies"/>
    <s v="Storage &amp; Organization"/>
    <s v="Large Box"/>
    <n v="0.81"/>
    <s v="United States"/>
    <s v="West"/>
    <s v="California"/>
    <s v="Los Angeles"/>
    <n v="90058"/>
    <d v="2015-01-05T00:00:00"/>
    <d v="2015-01-09T00:00:00"/>
    <n v="2710.47"/>
  </r>
  <r>
    <s v="Keith Marsh"/>
    <s v="Regular Air"/>
    <s v="Home Office"/>
    <s v="Office Supplies"/>
    <s v="Storage &amp; Organization"/>
    <s v="Large Box"/>
    <n v="0.8"/>
    <s v="United States"/>
    <s v="West"/>
    <s v="California"/>
    <s v="Los Angeles"/>
    <n v="90058"/>
    <d v="2015-01-05T00:00:00"/>
    <d v="2015-01-05T00:00:00"/>
    <n v="8354.73"/>
  </r>
  <r>
    <s v="Adam Saunders Gray"/>
    <s v="Regular Air"/>
    <s v="Home Office"/>
    <s v="Office Supplies"/>
    <s v="Binders and Binder Accessories"/>
    <s v="Small Box"/>
    <n v="0.36"/>
    <s v="United States"/>
    <s v="West"/>
    <s v="Colorado"/>
    <s v="Colorado Springs"/>
    <n v="80906"/>
    <d v="2015-03-30T00:00:00"/>
    <d v="2015-03-31T00:00:00"/>
    <n v="48.3"/>
  </r>
  <r>
    <s v="Marion Lindsey"/>
    <s v="Regular Air"/>
    <s v="Home Office"/>
    <s v="Office Supplies"/>
    <s v="Binders and Binder Accessories"/>
    <s v="Small Box"/>
    <n v="0.38"/>
    <s v="United States"/>
    <s v="West"/>
    <s v="Colorado"/>
    <s v="Commerce City"/>
    <n v="80022"/>
    <d v="2015-03-30T00:00:00"/>
    <d v="2015-04-01T00:00:00"/>
    <n v="58.81"/>
  </r>
  <r>
    <s v="Marion Lindsey"/>
    <s v="Regular Air"/>
    <s v="Home Office"/>
    <s v="Technology"/>
    <s v="Telephones and Communication"/>
    <s v="Small Pack"/>
    <n v="0.8"/>
    <s v="United States"/>
    <s v="West"/>
    <s v="Colorado"/>
    <s v="Commerce City"/>
    <n v="80022"/>
    <d v="2015-03-30T00:00:00"/>
    <d v="2015-04-01T00:00:00"/>
    <n v="47.38"/>
  </r>
  <r>
    <s v="Marion Lindsey"/>
    <s v="Regular Air"/>
    <s v="Home Office"/>
    <s v="Office Supplies"/>
    <s v="Storage &amp; Organization"/>
    <s v="Large Box"/>
    <n v="0.81"/>
    <s v="United States"/>
    <s v="West"/>
    <s v="Colorado"/>
    <s v="Commerce City"/>
    <n v="80022"/>
    <d v="2015-01-05T00:00:00"/>
    <d v="2015-01-09T00:00:00"/>
    <n v="637.76"/>
  </r>
  <r>
    <s v="Marion Lindsey"/>
    <s v="Regular Air"/>
    <s v="Home Office"/>
    <s v="Office Supplies"/>
    <s v="Storage &amp; Organization"/>
    <s v="Large Box"/>
    <n v="0.8"/>
    <s v="United States"/>
    <s v="West"/>
    <s v="Colorado"/>
    <s v="Commerce City"/>
    <n v="80022"/>
    <d v="2015-01-05T00:00:00"/>
    <d v="2015-01-05T00:00:00"/>
    <n v="2156.06"/>
  </r>
  <r>
    <s v="Denise McIntosh"/>
    <s v="Regular Air"/>
    <s v="Home Office"/>
    <s v="Technology"/>
    <s v="Telephones and Communication"/>
    <s v="Small Pack"/>
    <n v="0.59"/>
    <s v="United States"/>
    <s v="Central"/>
    <s v="Illinois"/>
    <s v="Chicago"/>
    <n v="60623"/>
    <d v="2015-02-10T00:00:00"/>
    <d v="2015-02-10T00:00:00"/>
    <n v="761.16"/>
  </r>
  <r>
    <s v="Marie Bass"/>
    <s v="Express Air"/>
    <s v="Home Office"/>
    <s v="Office Supplies"/>
    <s v="Binders and Binder Accessories"/>
    <s v="Small Box"/>
    <n v="0.38"/>
    <s v="United States"/>
    <s v="East"/>
    <s v="New York"/>
    <s v="New York City"/>
    <n v="10170"/>
    <d v="2015-02-10T00:00:00"/>
    <d v="2015-02-17T00:00:00"/>
    <n v="682.68"/>
  </r>
  <r>
    <s v="Marie Bass"/>
    <s v="Regular Air"/>
    <s v="Home Office"/>
    <s v="Office Supplies"/>
    <s v="Storage &amp; Organization"/>
    <s v="Small Box"/>
    <n v="0.68"/>
    <s v="United States"/>
    <s v="East"/>
    <s v="New York"/>
    <s v="New York City"/>
    <n v="10170"/>
    <d v="2015-02-10T00:00:00"/>
    <d v="2015-02-15T00:00:00"/>
    <n v="73.44"/>
  </r>
  <r>
    <s v="Marie Bass"/>
    <s v="Regular Air"/>
    <s v="Home Office"/>
    <s v="Technology"/>
    <s v="Telephones and Communication"/>
    <s v="Small Pack"/>
    <n v="0.59"/>
    <s v="United States"/>
    <s v="East"/>
    <s v="New York"/>
    <s v="New York City"/>
    <n v="10170"/>
    <d v="2015-02-10T00:00:00"/>
    <d v="2015-02-10T00:00:00"/>
    <n v="2997.07"/>
  </r>
  <r>
    <s v="Marie Bass"/>
    <s v="Regular Air"/>
    <s v="Home Office"/>
    <s v="Office Supplies"/>
    <s v="Pens &amp; Art Supplies"/>
    <s v="Wrap Bag"/>
    <n v="0.51"/>
    <s v="United States"/>
    <s v="East"/>
    <s v="New York"/>
    <s v="New York City"/>
    <n v="10170"/>
    <d v="2015-06-06T00:00:00"/>
    <d v="2015-06-09T00:00:00"/>
    <n v="282.85000000000002"/>
  </r>
  <r>
    <s v="Edward Bynum"/>
    <s v="Regular Air"/>
    <s v="Home Office"/>
    <s v="Office Supplies"/>
    <s v="Storage &amp; Organization"/>
    <s v="Small Box"/>
    <n v="0.68"/>
    <s v="United States"/>
    <s v="East"/>
    <s v="Pennsylvania"/>
    <s v="Chambersburg"/>
    <n v="17201"/>
    <d v="2015-02-10T00:00:00"/>
    <d v="2015-02-15T00:00:00"/>
    <n v="20.03"/>
  </r>
  <r>
    <s v="Edward Bynum"/>
    <s v="Regular Air"/>
    <s v="Home Office"/>
    <s v="Technology"/>
    <s v="Computer Peripherals"/>
    <s v="Small Pack"/>
    <n v="0.48"/>
    <s v="United States"/>
    <s v="East"/>
    <s v="Pennsylvania"/>
    <s v="Chambersburg"/>
    <n v="17201"/>
    <d v="2015-06-06T00:00:00"/>
    <d v="2015-06-08T00:00:00"/>
    <n v="84.56"/>
  </r>
  <r>
    <s v="Edward Bynum"/>
    <s v="Regular Air"/>
    <s v="Home Office"/>
    <s v="Office Supplies"/>
    <s v="Pens &amp; Art Supplies"/>
    <s v="Wrap Bag"/>
    <n v="0.51"/>
    <s v="United States"/>
    <s v="East"/>
    <s v="Pennsylvania"/>
    <s v="Chambersburg"/>
    <n v="17201"/>
    <d v="2015-06-06T00:00:00"/>
    <d v="2015-06-09T00:00:00"/>
    <n v="70.709999999999994"/>
  </r>
  <r>
    <s v="Vivian Goldstein"/>
    <s v="Regular Air"/>
    <s v="Home Office"/>
    <s v="Office Supplies"/>
    <s v="Rubber Bands"/>
    <s v="Wrap Bag"/>
    <n v="0.39"/>
    <s v="United States"/>
    <s v="South"/>
    <s v="Florida"/>
    <s v="Brandon"/>
    <n v="33511"/>
    <d v="2015-04-30T00:00:00"/>
    <d v="2015-05-06T00:00:00"/>
    <n v="51.86"/>
  </r>
  <r>
    <s v="Jackie Burke"/>
    <s v="Express Air"/>
    <s v="Home Office"/>
    <s v="Furniture"/>
    <s v="Office Furnishings"/>
    <s v="Small Pack"/>
    <n v="0.43"/>
    <s v="United States"/>
    <s v="South"/>
    <s v="Florida"/>
    <s v="Carol City"/>
    <n v="33055"/>
    <d v="2015-04-17T00:00:00"/>
    <d v="2015-04-18T00:00:00"/>
    <n v="56.24"/>
  </r>
  <r>
    <s v="Janet McCullough"/>
    <s v="Express Air"/>
    <s v="Home Office"/>
    <s v="Technology"/>
    <s v="Telephones and Communication"/>
    <s v="Small Box"/>
    <n v="0.56999999999999995"/>
    <s v="United States"/>
    <s v="South"/>
    <s v="Florida"/>
    <s v="Coconut Creek"/>
    <n v="33063"/>
    <d v="2015-01-27T00:00:00"/>
    <d v="2015-01-29T00:00:00"/>
    <n v="627.78"/>
  </r>
  <r>
    <s v="Vivian Clarke"/>
    <s v="Regular Air"/>
    <s v="Home Office"/>
    <s v="Furniture"/>
    <s v="Office Furnishings"/>
    <s v="Small Pack"/>
    <n v="0.47"/>
    <s v="United States"/>
    <s v="East"/>
    <s v="Maryland"/>
    <s v="Camp Springs"/>
    <n v="20746"/>
    <d v="2015-04-30T00:00:00"/>
    <d v="2015-05-01T00:00:00"/>
    <n v="283.44"/>
  </r>
  <r>
    <s v="Aaron Dillon"/>
    <s v="Regular Air"/>
    <s v="Consumer"/>
    <s v="Office Supplies"/>
    <s v="Labels"/>
    <s v="Small Box"/>
    <n v="0.39"/>
    <s v="United States"/>
    <s v="Central"/>
    <s v="Texas"/>
    <s v="Weatherford"/>
    <n v="76086"/>
    <d v="2015-02-11T00:00:00"/>
    <d v="2015-02-11T00:00:00"/>
    <n v="8.3000000000000007"/>
  </r>
  <r>
    <s v="Aaron Dillon"/>
    <s v="Regular Air"/>
    <s v="Consumer"/>
    <s v="Office Supplies"/>
    <s v="Labels"/>
    <s v="Small Box"/>
    <n v="0.39"/>
    <s v="United States"/>
    <s v="Central"/>
    <s v="Texas"/>
    <s v="Weatherford"/>
    <n v="76086"/>
    <d v="2015-02-11T00:00:00"/>
    <d v="2015-02-13T00:00:00"/>
    <n v="10.039999999999999"/>
  </r>
  <r>
    <s v="Marguerite Yu"/>
    <s v="Regular Air"/>
    <s v="Home Office"/>
    <s v="Technology"/>
    <s v="Telephones and Communication"/>
    <s v="Small Box"/>
    <n v="0.57999999999999996"/>
    <s v="United States"/>
    <s v="Central"/>
    <s v="Texas"/>
    <s v="Weslaco"/>
    <n v="78596"/>
    <d v="2015-06-03T00:00:00"/>
    <d v="2015-06-05T00:00:00"/>
    <n v="981.65"/>
  </r>
  <r>
    <s v="Marguerite Yu"/>
    <s v="Delivery Truck"/>
    <s v="Home Office"/>
    <s v="Technology"/>
    <s v="Office Machines"/>
    <s v="Jumbo Box"/>
    <n v="0.35"/>
    <s v="United States"/>
    <s v="Central"/>
    <s v="Texas"/>
    <s v="Weslaco"/>
    <n v="78596"/>
    <d v="2015-06-28T00:00:00"/>
    <d v="2015-06-30T00:00:00"/>
    <n v="1748.69"/>
  </r>
  <r>
    <s v="Arlene Gibbons"/>
    <s v="Regular Air"/>
    <s v="Consumer"/>
    <s v="Furniture"/>
    <s v="Office Furnishings"/>
    <s v="Small Pack"/>
    <n v="0.49"/>
    <s v="United States"/>
    <s v="Central"/>
    <s v="Iowa"/>
    <s v="Muscatine"/>
    <n v="52761"/>
    <d v="2015-01-26T00:00:00"/>
    <d v="2015-01-27T00:00:00"/>
    <n v="119.29"/>
  </r>
  <r>
    <s v="Kristina Collier"/>
    <s v="Regular Air"/>
    <s v="Consumer"/>
    <s v="Office Supplies"/>
    <s v="Labels"/>
    <s v="Small Box"/>
    <n v="0.38"/>
    <s v="United States"/>
    <s v="Central"/>
    <s v="Michigan"/>
    <s v="Allen Park"/>
    <n v="48101"/>
    <d v="2015-01-26T00:00:00"/>
    <d v="2015-01-28T00:00:00"/>
    <n v="3.08"/>
  </r>
  <r>
    <s v="Kristina Collier"/>
    <s v="Express Air"/>
    <s v="Consumer"/>
    <s v="Office Supplies"/>
    <s v="Paper"/>
    <s v="Small Box"/>
    <n v="0.37"/>
    <s v="United States"/>
    <s v="Central"/>
    <s v="Michigan"/>
    <s v="Allen Park"/>
    <n v="48101"/>
    <d v="2015-02-10T00:00:00"/>
    <d v="2015-02-11T00:00:00"/>
    <n v="69.459999999999994"/>
  </r>
  <r>
    <s v="Kristina Collier"/>
    <s v="Regular Air"/>
    <s v="Consumer"/>
    <s v="Technology"/>
    <s v="Telephones and Communication"/>
    <s v="Small Pack"/>
    <n v="0.37"/>
    <s v="United States"/>
    <s v="Central"/>
    <s v="Michigan"/>
    <s v="Allen Park"/>
    <n v="48101"/>
    <d v="2015-02-10T00:00:00"/>
    <d v="2015-02-12T00:00:00"/>
    <n v="1145.72"/>
  </r>
  <r>
    <s v="Earl Roy"/>
    <s v="Regular Air"/>
    <s v="Consumer"/>
    <s v="Office Supplies"/>
    <s v="Binders and Binder Accessories"/>
    <s v="Small Box"/>
    <n v="0.35"/>
    <s v="United States"/>
    <s v="South"/>
    <s v="Florida"/>
    <s v="Casselberry"/>
    <n v="32707"/>
    <d v="2015-02-04T00:00:00"/>
    <d v="2015-02-06T00:00:00"/>
    <n v="26.37"/>
  </r>
  <r>
    <s v="Earl Roy"/>
    <s v="Regular Air"/>
    <s v="Consumer"/>
    <s v="Office Supplies"/>
    <s v="Rubber Bands"/>
    <s v="Wrap Bag"/>
    <n v="0.54"/>
    <s v="United States"/>
    <s v="South"/>
    <s v="Florida"/>
    <s v="Casselberry"/>
    <n v="32707"/>
    <d v="2015-02-04T00:00:00"/>
    <d v="2015-02-06T00:00:00"/>
    <n v="53.44"/>
  </r>
  <r>
    <s v="Chris Ford"/>
    <s v="Regular Air"/>
    <s v="Home Office"/>
    <s v="Office Supplies"/>
    <s v="Paper"/>
    <s v="Small Box"/>
    <n v="0.4"/>
    <s v="United States"/>
    <s v="East"/>
    <s v="Maryland"/>
    <s v="Camp Springs"/>
    <n v="20746"/>
    <d v="2015-03-17T00:00:00"/>
    <d v="2015-03-17T00:00:00"/>
    <n v="57.34"/>
  </r>
  <r>
    <s v="James Hunter"/>
    <s v="Regular Air"/>
    <s v="Consumer"/>
    <s v="Technology"/>
    <s v="Computer Peripherals"/>
    <s v="Small Box"/>
    <n v="0.65"/>
    <s v="United States"/>
    <s v="Central"/>
    <s v="Texas"/>
    <s v="Lubbock"/>
    <n v="79424"/>
    <d v="2015-01-07T00:00:00"/>
    <d v="2015-01-10T00:00:00"/>
    <n v="79.02"/>
  </r>
  <r>
    <s v="Patsy Harmon"/>
    <s v="Regular Air"/>
    <s v="Consumer"/>
    <s v="Office Supplies"/>
    <s v="Binders and Binder Accessories"/>
    <s v="Small Box"/>
    <n v="0.35"/>
    <s v="United States"/>
    <s v="Central"/>
    <s v="Texas"/>
    <s v="Lufkin"/>
    <n v="75901"/>
    <d v="2015-03-23T00:00:00"/>
    <d v="2015-03-25T00:00:00"/>
    <n v="25.45"/>
  </r>
  <r>
    <s v="Joe D Dean"/>
    <s v="Express Air"/>
    <s v="Consumer"/>
    <s v="Office Supplies"/>
    <s v="Envelopes"/>
    <s v="Small Box"/>
    <n v="0.35"/>
    <s v="United States"/>
    <s v="Central"/>
    <s v="Texas"/>
    <s v="Mansfield"/>
    <n v="76063"/>
    <d v="2015-03-23T00:00:00"/>
    <d v="2015-03-25T00:00:00"/>
    <n v="110.72"/>
  </r>
  <r>
    <s v="Earl Buck"/>
    <s v="Regular Air"/>
    <s v="Home Office"/>
    <s v="Office Supplies"/>
    <s v="Appliances"/>
    <s v="Small Box"/>
    <n v="0.59"/>
    <s v="United States"/>
    <s v="West"/>
    <s v="California"/>
    <s v="Stockton"/>
    <n v="95207"/>
    <d v="2015-06-07T00:00:00"/>
    <d v="2015-06-08T00:00:00"/>
    <n v="46.94"/>
  </r>
  <r>
    <s v="Jeanne Walker"/>
    <s v="Regular Air"/>
    <s v="Home Office"/>
    <s v="Office Supplies"/>
    <s v="Labels"/>
    <s v="Small Box"/>
    <n v="0.38"/>
    <s v="United States"/>
    <s v="East"/>
    <s v="New Hampshire"/>
    <s v="Portsmouth"/>
    <n v="3801"/>
    <d v="2015-06-27T00:00:00"/>
    <d v="2015-07-03T00:00:00"/>
    <n v="26.18"/>
  </r>
  <r>
    <s v="Christina Hanna"/>
    <s v="Regular Air"/>
    <s v="Consumer"/>
    <s v="Furniture"/>
    <s v="Office Furnishings"/>
    <s v="Small Pack"/>
    <n v="0.41"/>
    <s v="United States"/>
    <s v="West"/>
    <s v="Utah"/>
    <s v="West Valley City"/>
    <n v="84120"/>
    <d v="2015-05-01T00:00:00"/>
    <d v="2015-05-02T00:00:00"/>
    <n v="28.66"/>
  </r>
  <r>
    <s v="George McLamb"/>
    <s v="Regular Air"/>
    <s v="Consumer"/>
    <s v="Office Supplies"/>
    <s v="Storage &amp; Organization"/>
    <s v="Small Box"/>
    <n v="0.59"/>
    <s v="United States"/>
    <s v="South"/>
    <s v="Virginia"/>
    <s v="Alexandria"/>
    <n v="22304"/>
    <d v="2015-06-30T00:00:00"/>
    <d v="2015-07-02T00:00:00"/>
    <n v="123.18"/>
  </r>
  <r>
    <s v="George McLamb"/>
    <s v="Regular Air"/>
    <s v="Consumer"/>
    <s v="Office Supplies"/>
    <s v="Appliances"/>
    <s v="Small Box"/>
    <n v="0.59"/>
    <s v="United States"/>
    <s v="South"/>
    <s v="Virginia"/>
    <s v="Alexandria"/>
    <n v="22304"/>
    <d v="2015-06-07T00:00:00"/>
    <d v="2015-06-14T00:00:00"/>
    <n v="1533.59"/>
  </r>
  <r>
    <s v="Jean Khan"/>
    <s v="Regular Air"/>
    <s v="Corporate"/>
    <s v="Furniture"/>
    <s v="Office Furnishings"/>
    <s v="Small Pack"/>
    <n v="0.53"/>
    <s v="United States"/>
    <s v="West"/>
    <s v="California"/>
    <s v="Menlo Park"/>
    <n v="94025"/>
    <d v="2015-01-25T00:00:00"/>
    <d v="2015-01-26T00:00:00"/>
    <n v="2.77"/>
  </r>
  <r>
    <s v="Jean Khan"/>
    <s v="Express Air"/>
    <s v="Small Business"/>
    <s v="Office Supplies"/>
    <s v="Rubber Bands"/>
    <s v="Wrap Bag"/>
    <n v="0.39"/>
    <s v="United States"/>
    <s v="West"/>
    <s v="California"/>
    <s v="Menlo Park"/>
    <n v="94025"/>
    <d v="2015-05-13T00:00:00"/>
    <d v="2015-05-15T00:00:00"/>
    <n v="31.55"/>
  </r>
  <r>
    <s v="Jean Khan"/>
    <s v="Regular Air"/>
    <s v="Consumer"/>
    <s v="Office Supplies"/>
    <s v="Labels"/>
    <s v="Small Box"/>
    <n v="0.39"/>
    <s v="United States"/>
    <s v="West"/>
    <s v="California"/>
    <s v="Menlo Park"/>
    <n v="94025"/>
    <d v="2015-06-03T00:00:00"/>
    <d v="2015-06-05T00:00:00"/>
    <n v="42.58"/>
  </r>
  <r>
    <s v="Hazel Jones"/>
    <s v="Regular Air"/>
    <s v="Corporate"/>
    <s v="Office Supplies"/>
    <s v="Paper"/>
    <s v="Wrap Bag"/>
    <n v="0.38"/>
    <s v="United States"/>
    <s v="West"/>
    <s v="California"/>
    <s v="Stockton"/>
    <n v="95207"/>
    <d v="2015-05-16T00:00:00"/>
    <d v="2015-05-16T00:00:00"/>
    <n v="145.36000000000001"/>
  </r>
  <r>
    <s v="Hazel Jones"/>
    <s v="Regular Air"/>
    <s v="Corporate"/>
    <s v="Technology"/>
    <s v="Telephones and Communication"/>
    <s v="Small Box"/>
    <n v="0.56999999999999995"/>
    <s v="United States"/>
    <s v="West"/>
    <s v="California"/>
    <s v="Stockton"/>
    <n v="95207"/>
    <d v="2015-05-16T00:00:00"/>
    <d v="2015-05-18T00:00:00"/>
    <n v="3616.52"/>
  </r>
  <r>
    <s v="Carolyn Greer"/>
    <s v="Express Air"/>
    <s v="Consumer"/>
    <s v="Office Supplies"/>
    <s v="Pens &amp; Art Supplies"/>
    <s v="Wrap Bag"/>
    <n v="0.56000000000000005"/>
    <s v="United States"/>
    <s v="West"/>
    <s v="California"/>
    <s v="Sunnyvale"/>
    <n v="94086"/>
    <d v="2015-04-24T00:00:00"/>
    <d v="2015-04-24T00:00:00"/>
    <n v="7.96"/>
  </r>
  <r>
    <s v="Carolyn Greer"/>
    <s v="Regular Air"/>
    <s v="Small Business"/>
    <s v="Office Supplies"/>
    <s v="Storage &amp; Organization"/>
    <s v="Small Box"/>
    <n v="0.56999999999999995"/>
    <s v="United States"/>
    <s v="West"/>
    <s v="California"/>
    <s v="Sunnyvale"/>
    <n v="94086"/>
    <d v="2015-05-03T00:00:00"/>
    <d v="2015-05-10T00:00:00"/>
    <n v="389.59"/>
  </r>
  <r>
    <s v="Wesley Tate"/>
    <s v="Regular Air"/>
    <s v="Corporate"/>
    <s v="Office Supplies"/>
    <s v="Binders and Binder Accessories"/>
    <s v="Small Box"/>
    <n v="0.38"/>
    <s v="United States"/>
    <s v="Central"/>
    <s v="Illinois"/>
    <s v="Chicago"/>
    <n v="60653"/>
    <d v="2015-01-15T00:00:00"/>
    <d v="2015-01-15T00:00:00"/>
    <n v="447.89"/>
  </r>
  <r>
    <s v="Wesley Tate"/>
    <s v="Regular Air"/>
    <s v="Home Office"/>
    <s v="Technology"/>
    <s v="Computer Peripherals"/>
    <s v="Small Box"/>
    <n v="0.75"/>
    <s v="United States"/>
    <s v="Central"/>
    <s v="Illinois"/>
    <s v="Chicago"/>
    <n v="60653"/>
    <d v="2015-01-21T00:00:00"/>
    <d v="2015-01-22T00:00:00"/>
    <n v="1420.84"/>
  </r>
  <r>
    <s v="Crystal Floyd"/>
    <s v="Regular Air"/>
    <s v="Corporate"/>
    <s v="Office Supplies"/>
    <s v="Binders and Binder Accessories"/>
    <s v="Small Box"/>
    <n v="0.38"/>
    <s v="United States"/>
    <s v="Central"/>
    <s v="Michigan"/>
    <s v="Battle Creek"/>
    <n v="49017"/>
    <d v="2015-01-15T00:00:00"/>
    <d v="2015-01-15T00:00:00"/>
    <n v="111.97"/>
  </r>
  <r>
    <s v="Crystal Floyd"/>
    <s v="Regular Air"/>
    <s v="Home Office"/>
    <s v="Technology"/>
    <s v="Computer Peripherals"/>
    <s v="Small Box"/>
    <n v="0.75"/>
    <s v="United States"/>
    <s v="Central"/>
    <s v="Michigan"/>
    <s v="Battle Creek"/>
    <n v="49017"/>
    <d v="2015-01-21T00:00:00"/>
    <d v="2015-01-22T00:00:00"/>
    <n v="355.21"/>
  </r>
  <r>
    <s v="Charles Ward"/>
    <s v="Regular Air"/>
    <s v="Corporate"/>
    <s v="Technology"/>
    <s v="Telephones and Communication"/>
    <s v="Small Box"/>
    <n v="0.59"/>
    <s v="United States"/>
    <s v="West"/>
    <s v="California"/>
    <s v="Moreno Valley"/>
    <n v="92553"/>
    <d v="2015-04-07T00:00:00"/>
    <d v="2015-04-08T00:00:00"/>
    <n v="536.23"/>
  </r>
  <r>
    <s v="Marc Ray"/>
    <s v="Regular Air"/>
    <s v="Corporate"/>
    <s v="Office Supplies"/>
    <s v="Pens &amp; Art Supplies"/>
    <s v="Wrap Bag"/>
    <n v="0.48"/>
    <s v="United States"/>
    <s v="West"/>
    <s v="California"/>
    <s v="Mountain View"/>
    <n v="94043"/>
    <d v="2015-02-02T00:00:00"/>
    <d v="2015-02-04T00:00:00"/>
    <n v="38.81"/>
  </r>
  <r>
    <s v="Pamela Wiley"/>
    <s v="Regular Air"/>
    <s v="Corporate"/>
    <s v="Technology"/>
    <s v="Telephones and Communication"/>
    <s v="Small Box"/>
    <n v="0.59"/>
    <s v="United States"/>
    <s v="East"/>
    <s v="Massachusetts"/>
    <s v="Boston"/>
    <n v="2113"/>
    <d v="2015-04-07T00:00:00"/>
    <d v="2015-04-08T00:00:00"/>
    <n v="2144.92"/>
  </r>
  <r>
    <s v="Pamela Wiley"/>
    <s v="Express Air"/>
    <s v="Corporate"/>
    <s v="Technology"/>
    <s v="Computer Peripherals"/>
    <s v="Small Pack"/>
    <n v="0.42"/>
    <s v="United States"/>
    <s v="East"/>
    <s v="Massachusetts"/>
    <s v="Boston"/>
    <n v="2113"/>
    <d v="2015-02-02T00:00:00"/>
    <d v="2015-02-04T00:00:00"/>
    <n v="484.56"/>
  </r>
  <r>
    <s v="Betsy Gibson"/>
    <s v="Delivery Truck"/>
    <s v="Small Business"/>
    <s v="Furniture"/>
    <s v="Tables"/>
    <s v="Jumbo Box"/>
    <n v="0.79"/>
    <s v="United States"/>
    <s v="Central"/>
    <s v="Indiana"/>
    <s v="Indianapolis"/>
    <n v="46203"/>
    <d v="2015-05-06T00:00:00"/>
    <d v="2015-05-07T00:00:00"/>
    <n v="471.21"/>
  </r>
  <r>
    <s v="Betsy Gibson"/>
    <s v="Regular Air"/>
    <s v="Small Business"/>
    <s v="Office Supplies"/>
    <s v="Appliances"/>
    <s v="Medium Box"/>
    <n v="0.46"/>
    <s v="United States"/>
    <s v="Central"/>
    <s v="Indiana"/>
    <s v="Indianapolis"/>
    <n v="46203"/>
    <d v="2015-06-25T00:00:00"/>
    <d v="2015-06-27T00:00:00"/>
    <n v="182.61"/>
  </r>
  <r>
    <s v="Rebecca Lindsey"/>
    <s v="Regular Air"/>
    <s v="Small Business"/>
    <s v="Office Supplies"/>
    <s v="Pens &amp; Art Supplies"/>
    <s v="Wrap Bag"/>
    <n v="0.52"/>
    <s v="United States"/>
    <s v="Central"/>
    <s v="Indiana"/>
    <s v="Kokomo"/>
    <n v="46901"/>
    <d v="2015-01-01T00:00:00"/>
    <d v="2015-01-03T00:00:00"/>
    <n v="36.58"/>
  </r>
  <r>
    <s v="Brooke Lancaster"/>
    <s v="Delivery Truck"/>
    <s v="Small Business"/>
    <s v="Furniture"/>
    <s v="Tables"/>
    <s v="Jumbo Box"/>
    <n v="0.63"/>
    <s v="United States"/>
    <s v="Central"/>
    <s v="Indiana"/>
    <s v="Lafayette"/>
    <n v="47905"/>
    <d v="2015-06-25T00:00:00"/>
    <d v="2015-06-26T00:00:00"/>
    <n v="2376.12"/>
  </r>
  <r>
    <s v="Robyn Zhou"/>
    <s v="Delivery Truck"/>
    <s v="Home Office"/>
    <s v="Furniture"/>
    <s v="Chairs &amp; Chairmats"/>
    <s v="Jumbo Drum"/>
    <n v="0.55000000000000004"/>
    <s v="United States"/>
    <s v="West"/>
    <s v="Colorado"/>
    <s v="Englewood"/>
    <n v="80112"/>
    <d v="2015-01-12T00:00:00"/>
    <d v="2015-01-14T00:00:00"/>
    <n v="1020.08"/>
  </r>
  <r>
    <s v="Robyn Zhou"/>
    <s v="Regular Air"/>
    <s v="Home Office"/>
    <s v="Office Supplies"/>
    <s v="Envelopes"/>
    <s v="Small Box"/>
    <n v="0.38"/>
    <s v="United States"/>
    <s v="West"/>
    <s v="Colorado"/>
    <s v="Englewood"/>
    <n v="80112"/>
    <d v="2015-01-12T00:00:00"/>
    <d v="2015-01-16T00:00:00"/>
    <n v="65.2"/>
  </r>
  <r>
    <s v="Robyn Zhou"/>
    <s v="Regular Air"/>
    <s v="Home Office"/>
    <s v="Office Supplies"/>
    <s v="Rubber Bands"/>
    <s v="Wrap Bag"/>
    <n v="0.83"/>
    <s v="United States"/>
    <s v="West"/>
    <s v="Colorado"/>
    <s v="Englewood"/>
    <n v="80112"/>
    <d v="2015-01-12T00:00:00"/>
    <d v="2015-01-16T00:00:00"/>
    <n v="22.59"/>
  </r>
  <r>
    <s v="Robyn Zhou"/>
    <s v="Regular Air"/>
    <s v="Home Office"/>
    <s v="Office Supplies"/>
    <s v="Binders and Binder Accessories"/>
    <s v="Small Box"/>
    <n v="0.4"/>
    <s v="United States"/>
    <s v="West"/>
    <s v="Colorado"/>
    <s v="Englewood"/>
    <n v="80112"/>
    <d v="2015-06-20T00:00:00"/>
    <d v="2015-06-22T00:00:00"/>
    <n v="121.36"/>
  </r>
  <r>
    <s v="Gregory Crane"/>
    <s v="Delivery Truck"/>
    <s v="Small Business"/>
    <s v="Technology"/>
    <s v="Office Machines"/>
    <s v="Jumbo Drum"/>
    <n v="0.55000000000000004"/>
    <s v="United States"/>
    <s v="West"/>
    <s v="Colorado"/>
    <s v="Fort Collins"/>
    <n v="80525"/>
    <d v="2015-01-01T00:00:00"/>
    <d v="2015-01-06T00:00:00"/>
    <n v="2013.67"/>
  </r>
  <r>
    <s v="Stacy Gould"/>
    <s v="Regular Air"/>
    <s v="Home Office"/>
    <s v="Technology"/>
    <s v="Telephones and Communication"/>
    <s v="Small Box"/>
    <n v="0.6"/>
    <s v="United States"/>
    <s v="Central"/>
    <s v="Michigan"/>
    <s v="Bay City"/>
    <n v="48708"/>
    <d v="2015-02-05T00:00:00"/>
    <d v="2015-02-09T00:00:00"/>
    <n v="1824.33"/>
  </r>
  <r>
    <s v="Kerry Green"/>
    <s v="Regular Air"/>
    <s v="Corporate"/>
    <s v="Office Supplies"/>
    <s v="Envelopes"/>
    <s v="Small Box"/>
    <n v="0.39"/>
    <s v="United States"/>
    <s v="Central"/>
    <s v="Indiana"/>
    <s v="Indianapolis"/>
    <n v="46203"/>
    <d v="2015-03-05T00:00:00"/>
    <d v="2015-03-06T00:00:00"/>
    <n v="107.65"/>
  </r>
  <r>
    <s v="Kerry Green"/>
    <s v="Regular Air"/>
    <s v="Corporate"/>
    <s v="Office Supplies"/>
    <s v="Envelopes"/>
    <s v="Small Box"/>
    <n v="0.36"/>
    <s v="United States"/>
    <s v="Central"/>
    <s v="Indiana"/>
    <s v="Indianapolis"/>
    <n v="46203"/>
    <d v="2015-06-20T00:00:00"/>
    <d v="2015-06-27T00:00:00"/>
    <n v="165.21"/>
  </r>
  <r>
    <s v="Frances Jackson"/>
    <s v="Express Air"/>
    <s v="Corporate"/>
    <s v="Office Supplies"/>
    <s v="Pens &amp; Art Supplies"/>
    <s v="Wrap Bag"/>
    <n v="0.56000000000000005"/>
    <s v="United States"/>
    <s v="Central"/>
    <s v="Indiana"/>
    <s v="Jeffersonville"/>
    <n v="47130"/>
    <d v="2015-03-05T00:00:00"/>
    <d v="2015-03-06T00:00:00"/>
    <n v="25.15"/>
  </r>
  <r>
    <s v="Frances Jackson"/>
    <s v="Delivery Truck"/>
    <s v="Corporate"/>
    <s v="Furniture"/>
    <s v="Chairs &amp; Chairmats"/>
    <s v="Jumbo Drum"/>
    <n v="0.56000000000000005"/>
    <s v="United States"/>
    <s v="Central"/>
    <s v="Indiana"/>
    <s v="Jeffersonville"/>
    <n v="47130"/>
    <d v="2015-05-19T00:00:00"/>
    <d v="2015-05-21T00:00:00"/>
    <n v="4285.5600000000004"/>
  </r>
  <r>
    <s v="Frances Jackson"/>
    <s v="Delivery Truck"/>
    <s v="Corporate"/>
    <s v="Office Supplies"/>
    <s v="Storage &amp; Organization"/>
    <s v="Jumbo Drum"/>
    <n v="0.61"/>
    <s v="United States"/>
    <s v="Central"/>
    <s v="Indiana"/>
    <s v="Jeffersonville"/>
    <n v="47130"/>
    <d v="2015-05-19T00:00:00"/>
    <d v="2015-05-19T00:00:00"/>
    <n v="631.37"/>
  </r>
  <r>
    <s v="Jean Weiss Diaz"/>
    <s v="Regular Air"/>
    <s v="Corporate"/>
    <s v="Office Supplies"/>
    <s v="Storage &amp; Organization"/>
    <s v="Large Box"/>
    <n v="0.83"/>
    <s v="United States"/>
    <s v="East"/>
    <s v="Ohio"/>
    <s v="Elyria"/>
    <n v="44035"/>
    <d v="2015-01-22T00:00:00"/>
    <d v="2015-01-24T00:00:00"/>
    <n v="267.83"/>
  </r>
  <r>
    <s v="Kyle Kaufman"/>
    <s v="Regular Air"/>
    <s v="Corporate"/>
    <s v="Office Supplies"/>
    <s v="Paper"/>
    <s v="Small Box"/>
    <n v="0.37"/>
    <s v="United States"/>
    <s v="East"/>
    <s v="Ohio"/>
    <s v="Euclid"/>
    <n v="44117"/>
    <d v="2015-04-28T00:00:00"/>
    <d v="2015-04-29T00:00:00"/>
    <n v="21.46"/>
  </r>
  <r>
    <s v="Rodney Field"/>
    <s v="Regular Air"/>
    <s v="Corporate"/>
    <s v="Office Supplies"/>
    <s v="Appliances"/>
    <s v="Small Box"/>
    <n v="0.56000000000000005"/>
    <s v="United States"/>
    <s v="Central"/>
    <s v="Missouri"/>
    <s v="Springfield"/>
    <n v="65807"/>
    <d v="2015-06-25T00:00:00"/>
    <d v="2015-06-27T00:00:00"/>
    <n v="2767.95"/>
  </r>
  <r>
    <s v="Rodney Field"/>
    <s v="Express Air"/>
    <s v="Corporate"/>
    <s v="Office Supplies"/>
    <s v="Binders and Binder Accessories"/>
    <s v="Small Box"/>
    <n v="0.37"/>
    <s v="United States"/>
    <s v="Central"/>
    <s v="Missouri"/>
    <s v="Springfield"/>
    <n v="65807"/>
    <d v="2015-01-30T00:00:00"/>
    <d v="2015-02-03T00:00:00"/>
    <n v="123.03"/>
  </r>
  <r>
    <s v="Rodney Field"/>
    <s v="Express Air"/>
    <s v="Corporate"/>
    <s v="Furniture"/>
    <s v="Office Furnishings"/>
    <s v="Small Box"/>
    <n v="0.44"/>
    <s v="United States"/>
    <s v="Central"/>
    <s v="Missouri"/>
    <s v="Springfield"/>
    <n v="65807"/>
    <d v="2015-01-30T00:00:00"/>
    <d v="2015-01-30T00:00:00"/>
    <n v="431.84"/>
  </r>
  <r>
    <s v="Veronica Peck"/>
    <s v="Express Air"/>
    <s v="Consumer"/>
    <s v="Furniture"/>
    <s v="Chairs &amp; Chairmats"/>
    <s v="Large Box"/>
    <n v="0.56999999999999995"/>
    <s v="United States"/>
    <s v="West"/>
    <s v="California"/>
    <s v="South Lake Tahoe"/>
    <n v="96150"/>
    <d v="2015-05-24T00:00:00"/>
    <d v="2015-05-25T00:00:00"/>
    <n v="2366.5100000000002"/>
  </r>
  <r>
    <s v="Steve Raynor"/>
    <s v="Regular Air"/>
    <s v="Consumer"/>
    <s v="Technology"/>
    <s v="Telephones and Communication"/>
    <s v="Wrap Bag"/>
    <n v="0.55000000000000004"/>
    <s v="United States"/>
    <s v="South"/>
    <s v="South Carolina"/>
    <s v="Taylors"/>
    <n v="29687"/>
    <d v="2015-04-05T00:00:00"/>
    <d v="2015-04-07T00:00:00"/>
    <n v="291.64"/>
  </r>
  <r>
    <s v="Norman Adams"/>
    <s v="Regular Air"/>
    <s v="Consumer"/>
    <s v="Office Supplies"/>
    <s v="Binders and Binder Accessories"/>
    <s v="Small Box"/>
    <n v="0.4"/>
    <s v="United States"/>
    <s v="Central"/>
    <s v="Indiana"/>
    <s v="Lafayette"/>
    <n v="47905"/>
    <d v="2015-06-02T00:00:00"/>
    <d v="2015-06-04T00:00:00"/>
    <n v="252.36"/>
  </r>
  <r>
    <s v="Wesley Reid"/>
    <s v="Regular Air"/>
    <s v="Small Business"/>
    <s v="Technology"/>
    <s v="Telephones and Communication"/>
    <s v="Small Box"/>
    <n v="0.56000000000000005"/>
    <s v="United States"/>
    <s v="Central"/>
    <s v="Nebraska"/>
    <s v="Columbus"/>
    <n v="68601"/>
    <d v="2015-06-11T00:00:00"/>
    <d v="2015-06-13T00:00:00"/>
    <n v="575.07000000000005"/>
  </r>
  <r>
    <s v="Wesley Reid"/>
    <s v="Delivery Truck"/>
    <s v="Small Business"/>
    <s v="Furniture"/>
    <s v="Bookcases"/>
    <s v="Jumbo Box"/>
    <n v="0.69"/>
    <s v="United States"/>
    <s v="Central"/>
    <s v="Nebraska"/>
    <s v="Columbus"/>
    <n v="68601"/>
    <d v="2015-06-12T00:00:00"/>
    <d v="2015-06-12T00:00:00"/>
    <n v="1781.66"/>
  </r>
  <r>
    <s v="Vicki Zhu Daniels"/>
    <s v="Regular Air"/>
    <s v="Small Business"/>
    <s v="Furniture"/>
    <s v="Office Furnishings"/>
    <s v="Large Box"/>
    <n v="0.79"/>
    <s v="United States"/>
    <s v="West"/>
    <s v="Utah"/>
    <s v="Clearfield"/>
    <n v="84015"/>
    <d v="2015-06-12T00:00:00"/>
    <d v="2015-06-16T00:00:00"/>
    <n v="940.64"/>
  </r>
  <r>
    <s v="Vicki Zhu Daniels"/>
    <s v="Delivery Truck"/>
    <s v="Small Business"/>
    <s v="Furniture"/>
    <s v="Tables"/>
    <s v="Jumbo Box"/>
    <n v="0.65"/>
    <s v="United States"/>
    <s v="West"/>
    <s v="Utah"/>
    <s v="Clearfield"/>
    <n v="84015"/>
    <d v="2015-06-12T00:00:00"/>
    <d v="2015-06-14T00:00:00"/>
    <n v="439.27"/>
  </r>
  <r>
    <s v="Danielle Daniel"/>
    <s v="Regular Air"/>
    <s v="Home Office"/>
    <s v="Office Supplies"/>
    <s v="Binders and Binder Accessories"/>
    <s v="Small Box"/>
    <n v="0.35"/>
    <s v="United States"/>
    <s v="East"/>
    <s v="Ohio"/>
    <s v="Westerville"/>
    <n v="43081"/>
    <d v="2015-03-21T00:00:00"/>
    <d v="2015-03-22T00:00:00"/>
    <n v="4410.1899999999996"/>
  </r>
  <r>
    <s v="Tommy Ellis Ritchie"/>
    <s v="Express Air"/>
    <s v="Home Office"/>
    <s v="Technology"/>
    <s v="Computer Peripherals"/>
    <s v="Small Box"/>
    <n v="0.79"/>
    <s v="United States"/>
    <s v="East"/>
    <s v="Ohio"/>
    <s v="Westlake"/>
    <n v="44145"/>
    <d v="2015-06-30T00:00:00"/>
    <d v="2015-07-01T00:00:00"/>
    <n v="552.89"/>
  </r>
  <r>
    <s v="Tommy Ellis Ritchie"/>
    <s v="Regular Air"/>
    <s v="Home Office"/>
    <s v="Office Supplies"/>
    <s v="Appliances"/>
    <s v="Small Box"/>
    <n v="0.56999999999999995"/>
    <s v="United States"/>
    <s v="East"/>
    <s v="Ohio"/>
    <s v="Westlake"/>
    <n v="44145"/>
    <d v="2015-05-25T00:00:00"/>
    <d v="2015-05-26T00:00:00"/>
    <n v="621.55999999999995"/>
  </r>
  <r>
    <s v="Paul Puckett"/>
    <s v="Express Air"/>
    <s v="Home Office"/>
    <s v="Technology"/>
    <s v="Computer Peripherals"/>
    <s v="Small Pack"/>
    <n v="0.43"/>
    <s v="United States"/>
    <s v="East"/>
    <s v="Ohio"/>
    <s v="Wooster"/>
    <n v="44691"/>
    <d v="2015-01-21T00:00:00"/>
    <d v="2015-01-22T00:00:00"/>
    <n v="88.83"/>
  </r>
  <r>
    <s v="Marvin MacDonald"/>
    <s v="Regular Air"/>
    <s v="Corporate"/>
    <s v="Office Supplies"/>
    <s v="Paper"/>
    <s v="Wrap Bag"/>
    <n v="0.39"/>
    <s v="United States"/>
    <s v="West"/>
    <s v="California"/>
    <s v="Los Angeles"/>
    <n v="90049"/>
    <d v="2015-03-27T00:00:00"/>
    <d v="2015-03-28T00:00:00"/>
    <n v="307.64999999999998"/>
  </r>
  <r>
    <s v="Michael Tanner"/>
    <s v="Regular Air"/>
    <s v="Corporate"/>
    <s v="Office Supplies"/>
    <s v="Paper"/>
    <s v="Wrap Bag"/>
    <n v="0.39"/>
    <s v="United States"/>
    <s v="Central"/>
    <s v="Michigan"/>
    <s v="Bay City"/>
    <n v="48708"/>
    <d v="2015-03-27T00:00:00"/>
    <d v="2015-03-28T00:00:00"/>
    <n v="76.91"/>
  </r>
  <r>
    <s v="Michael Tanner"/>
    <s v="Regular Air"/>
    <s v="Corporate"/>
    <s v="Furniture"/>
    <s v="Office Furnishings"/>
    <s v="Small Box"/>
    <n v="0.55000000000000004"/>
    <s v="United States"/>
    <s v="Central"/>
    <s v="Michigan"/>
    <s v="Bay City"/>
    <n v="48708"/>
    <d v="2015-02-28T00:00:00"/>
    <d v="2015-02-28T00:00:00"/>
    <n v="151.34"/>
  </r>
  <r>
    <s v="Alison Stewart"/>
    <s v="Regular Air"/>
    <s v="Home Office"/>
    <s v="Technology"/>
    <s v="Computer Peripherals"/>
    <s v="Small Box"/>
    <n v="0.52"/>
    <s v="United States"/>
    <s v="Central"/>
    <s v="Illinois"/>
    <s v="Des Plaines"/>
    <n v="60016"/>
    <d v="2015-03-11T00:00:00"/>
    <d v="2015-03-14T00:00:00"/>
    <n v="290.24"/>
  </r>
  <r>
    <s v="Alison Stewart"/>
    <s v="Regular Air"/>
    <s v="Home Office"/>
    <s v="Office Supplies"/>
    <s v="Storage &amp; Organization"/>
    <s v="Small Box"/>
    <n v="0.71"/>
    <s v="United States"/>
    <s v="Central"/>
    <s v="Illinois"/>
    <s v="Des Plaines"/>
    <n v="60016"/>
    <d v="2015-03-11T00:00:00"/>
    <d v="2015-03-12T00:00:00"/>
    <n v="971.4"/>
  </r>
  <r>
    <s v="Alison Stewart"/>
    <s v="Express Air"/>
    <s v="Home Office"/>
    <s v="Technology"/>
    <s v="Telephones and Communication"/>
    <s v="Small Pack"/>
    <n v="0.81"/>
    <s v="United States"/>
    <s v="Central"/>
    <s v="Illinois"/>
    <s v="Des Plaines"/>
    <n v="60016"/>
    <d v="2015-03-11T00:00:00"/>
    <d v="2015-03-11T00:00:00"/>
    <n v="193.51"/>
  </r>
  <r>
    <s v="Wayne Sutherland"/>
    <s v="Regular Air"/>
    <s v="Home Office"/>
    <s v="Office Supplies"/>
    <s v="Binders and Binder Accessories"/>
    <s v="Small Box"/>
    <n v="0.4"/>
    <s v="United States"/>
    <s v="Central"/>
    <s v="Illinois"/>
    <s v="Downers Grove"/>
    <n v="60516"/>
    <d v="2015-02-20T00:00:00"/>
    <d v="2015-02-23T00:00:00"/>
    <n v="157.81"/>
  </r>
  <r>
    <s v="Wayne Sutherland"/>
    <s v="Regular Air"/>
    <s v="Home Office"/>
    <s v="Office Supplies"/>
    <s v="Storage &amp; Organization"/>
    <s v="Small Box"/>
    <n v="0.6"/>
    <s v="United States"/>
    <s v="Central"/>
    <s v="Illinois"/>
    <s v="Downers Grove"/>
    <n v="60516"/>
    <d v="2015-02-20T00:00:00"/>
    <d v="2015-02-21T00:00:00"/>
    <n v="19.440000000000001"/>
  </r>
  <r>
    <s v="Wayne Sutherland"/>
    <s v="Delivery Truck"/>
    <s v="Home Office"/>
    <s v="Office Supplies"/>
    <s v="Storage &amp; Organization"/>
    <s v="Jumbo Drum"/>
    <n v="0.72"/>
    <s v="United States"/>
    <s v="Central"/>
    <s v="Illinois"/>
    <s v="Downers Grove"/>
    <n v="60516"/>
    <d v="2015-02-20T00:00:00"/>
    <d v="2015-02-22T00:00:00"/>
    <n v="4636.63"/>
  </r>
  <r>
    <s v="Don Beard"/>
    <s v="Delivery Truck"/>
    <s v="Corporate"/>
    <s v="Technology"/>
    <s v="Office Machines"/>
    <s v="Jumbo Drum"/>
    <n v="0.36"/>
    <s v="United States"/>
    <s v="Central"/>
    <s v="Missouri"/>
    <s v="Ozark"/>
    <n v="65721"/>
    <d v="2015-06-16T00:00:00"/>
    <d v="2015-06-18T00:00:00"/>
    <n v="739.07"/>
  </r>
  <r>
    <s v="Kate Lehman"/>
    <s v="Regular Air"/>
    <s v="Corporate"/>
    <s v="Furniture"/>
    <s v="Office Furnishings"/>
    <s v="Large Box"/>
    <n v="0.59"/>
    <s v="United States"/>
    <s v="East"/>
    <s v="Maryland"/>
    <s v="Dundalk"/>
    <n v="21222"/>
    <d v="2015-03-11T00:00:00"/>
    <d v="2015-03-13T00:00:00"/>
    <n v="157.63999999999999"/>
  </r>
  <r>
    <s v="Kate Lehman"/>
    <s v="Express Air"/>
    <s v="Corporate"/>
    <s v="Office Supplies"/>
    <s v="Paper"/>
    <s v="Small Box"/>
    <n v="0.37"/>
    <s v="United States"/>
    <s v="East"/>
    <s v="Maryland"/>
    <s v="Dundalk"/>
    <n v="21222"/>
    <d v="2015-03-11T00:00:00"/>
    <d v="2015-03-13T00:00:00"/>
    <n v="42.16"/>
  </r>
  <r>
    <s v="Gloria Jacobs"/>
    <s v="Regular Air"/>
    <s v="Corporate"/>
    <s v="Furniture"/>
    <s v="Office Furnishings"/>
    <s v="Small Box"/>
    <n v="0.43"/>
    <s v="United States"/>
    <s v="East"/>
    <s v="New York"/>
    <s v="Elmira"/>
    <n v="14901"/>
    <d v="2015-03-11T00:00:00"/>
    <d v="2015-03-12T00:00:00"/>
    <n v="14.08"/>
  </r>
  <r>
    <s v="Gloria Jacobs"/>
    <s v="Regular Air"/>
    <s v="Corporate"/>
    <s v="Office Supplies"/>
    <s v="Storage &amp; Organization"/>
    <s v="Small Box"/>
    <n v="0.81"/>
    <s v="United States"/>
    <s v="East"/>
    <s v="New York"/>
    <s v="Elmira"/>
    <n v="14901"/>
    <d v="2015-03-11T00:00:00"/>
    <d v="2015-03-13T00:00:00"/>
    <n v="256.73"/>
  </r>
  <r>
    <s v="Charlotte L Doyle"/>
    <s v="Regular Air"/>
    <s v="Home Office"/>
    <s v="Office Supplies"/>
    <s v="Binders and Binder Accessories"/>
    <s v="Small Box"/>
    <n v="0.37"/>
    <s v="United States"/>
    <s v="South"/>
    <s v="Florida"/>
    <s v="Coral Gables"/>
    <n v="33134"/>
    <d v="2015-02-04T00:00:00"/>
    <d v="2015-02-05T00:00:00"/>
    <n v="18.59"/>
  </r>
  <r>
    <s v="Charlotte L Doyle"/>
    <s v="Regular Air"/>
    <s v="Home Office"/>
    <s v="Office Supplies"/>
    <s v="Paper"/>
    <s v="Small Box"/>
    <n v="0.37"/>
    <s v="United States"/>
    <s v="South"/>
    <s v="Florida"/>
    <s v="Coral Gables"/>
    <n v="33134"/>
    <d v="2015-02-04T00:00:00"/>
    <d v="2015-02-05T00:00:00"/>
    <n v="58.83"/>
  </r>
  <r>
    <s v="Charlotte L Doyle"/>
    <s v="Delivery Truck"/>
    <s v="Home Office"/>
    <s v="Furniture"/>
    <s v="Tables"/>
    <s v="Jumbo Box"/>
    <n v="0.71"/>
    <s v="United States"/>
    <s v="South"/>
    <s v="Florida"/>
    <s v="Coral Gables"/>
    <n v="33134"/>
    <d v="2015-02-04T00:00:00"/>
    <d v="2015-02-05T00:00:00"/>
    <n v="1557.66"/>
  </r>
  <r>
    <s v="Renee Huang"/>
    <s v="Regular Air"/>
    <s v="Small Business"/>
    <s v="Office Supplies"/>
    <s v="Labels"/>
    <s v="Small Box"/>
    <n v="0.38"/>
    <s v="United States"/>
    <s v="South"/>
    <s v="Florida"/>
    <s v="Coral Springs"/>
    <n v="33065"/>
    <d v="2015-05-07T00:00:00"/>
    <d v="2015-05-10T00:00:00"/>
    <n v="129.43"/>
  </r>
  <r>
    <s v="Renee Huang"/>
    <s v="Express Air"/>
    <s v="Small Business"/>
    <s v="Office Supplies"/>
    <s v="Pens &amp; Art Supplies"/>
    <s v="Wrap Bag"/>
    <n v="0.38"/>
    <s v="United States"/>
    <s v="South"/>
    <s v="Florida"/>
    <s v="Coral Springs"/>
    <n v="33065"/>
    <d v="2015-06-29T00:00:00"/>
    <d v="2015-07-03T00:00:00"/>
    <n v="61.39"/>
  </r>
  <r>
    <s v="Renee Huang"/>
    <s v="Regular Air"/>
    <s v="Small Business"/>
    <s v="Technology"/>
    <s v="Telephones and Communication"/>
    <s v="Small Box"/>
    <n v="0.6"/>
    <s v="United States"/>
    <s v="South"/>
    <s v="Florida"/>
    <s v="Coral Springs"/>
    <n v="33065"/>
    <d v="2015-06-29T00:00:00"/>
    <d v="2015-07-02T00:00:00"/>
    <n v="2435.52"/>
  </r>
  <r>
    <s v="Kay Schultz"/>
    <s v="Regular Air"/>
    <s v="Small Business"/>
    <s v="Technology"/>
    <s v="Telephones and Communication"/>
    <s v="Wrap Bag"/>
    <n v="0.85"/>
    <s v="United States"/>
    <s v="Central"/>
    <s v="Texas"/>
    <s v="College Station"/>
    <n v="77840"/>
    <d v="2015-06-13T00:00:00"/>
    <d v="2015-06-18T00:00:00"/>
    <n v="464.86"/>
  </r>
  <r>
    <s v="Joseph Dawson"/>
    <s v="Regular Air"/>
    <s v="Corporate"/>
    <s v="Office Supplies"/>
    <s v="Binders and Binder Accessories"/>
    <s v="Small Box"/>
    <n v="0.35"/>
    <s v="United States"/>
    <s v="Central"/>
    <s v="Indiana"/>
    <s v="Muncie"/>
    <n v="47302"/>
    <d v="2015-06-22T00:00:00"/>
    <d v="2015-06-24T00:00:00"/>
    <n v="288.67"/>
  </r>
  <r>
    <s v="Randall Boykin"/>
    <s v="Regular Air"/>
    <s v="Consumer"/>
    <s v="Office Supplies"/>
    <s v="Paper"/>
    <s v="Small Box"/>
    <n v="0.37"/>
    <s v="United States"/>
    <s v="East"/>
    <s v="Maine"/>
    <s v="Auburn"/>
    <n v="4210"/>
    <d v="2015-06-14T00:00:00"/>
    <d v="2015-06-14T00:00:00"/>
    <n v="1030.51"/>
  </r>
  <r>
    <s v="Earl Watts"/>
    <s v="Delivery Truck"/>
    <s v="Consumer"/>
    <s v="Furniture"/>
    <s v="Chairs &amp; Chairmats"/>
    <s v="Jumbo Drum"/>
    <n v="0.74"/>
    <s v="United States"/>
    <s v="Central"/>
    <s v="Minnesota"/>
    <s v="Hopkins"/>
    <n v="55305"/>
    <d v="2015-06-14T00:00:00"/>
    <d v="2015-06-15T00:00:00"/>
    <n v="2026.91"/>
  </r>
  <r>
    <s v="Larry Hall"/>
    <s v="Regular Air"/>
    <s v="Home Office"/>
    <s v="Office Supplies"/>
    <s v="Paper"/>
    <s v="Small Box"/>
    <n v="0.36"/>
    <s v="United States"/>
    <s v="South"/>
    <s v="Alabama"/>
    <s v="Birmingham"/>
    <n v="35211"/>
    <d v="2015-02-10T00:00:00"/>
    <d v="2015-02-11T00:00:00"/>
    <n v="115.53"/>
  </r>
  <r>
    <s v="Neil Parker"/>
    <s v="Express Air"/>
    <s v="Small Business"/>
    <s v="Office Supplies"/>
    <s v="Pens &amp; Art Supplies"/>
    <s v="Small Pack"/>
    <n v="0.57999999999999996"/>
    <s v="United States"/>
    <s v="South"/>
    <s v="Alabama"/>
    <s v="Decatur"/>
    <n v="35601"/>
    <d v="2015-01-09T00:00:00"/>
    <d v="2015-01-11T00:00:00"/>
    <n v="162.38999999999999"/>
  </r>
  <r>
    <s v="Neil Parker"/>
    <s v="Regular Air"/>
    <s v="Home Office"/>
    <s v="Technology"/>
    <s v="Telephones and Communication"/>
    <s v="Small Box"/>
    <n v="0.56000000000000005"/>
    <s v="United States"/>
    <s v="South"/>
    <s v="Alabama"/>
    <s v="Decatur"/>
    <n v="35601"/>
    <d v="2015-03-30T00:00:00"/>
    <d v="2015-04-09T00:00:00"/>
    <n v="1316.03"/>
  </r>
  <r>
    <s v="Neil Parker"/>
    <s v="Regular Air"/>
    <s v="Home Office"/>
    <s v="Technology"/>
    <s v="Computer Peripherals"/>
    <s v="Small Box"/>
    <n v="0.73"/>
    <s v="United States"/>
    <s v="South"/>
    <s v="Alabama"/>
    <s v="Decatur"/>
    <n v="35601"/>
    <d v="2015-05-21T00:00:00"/>
    <d v="2015-05-28T00:00:00"/>
    <n v="1395.41"/>
  </r>
  <r>
    <s v="Brad Stark"/>
    <s v="Regular Air"/>
    <s v="Small Business"/>
    <s v="Office Supplies"/>
    <s v="Binders and Binder Accessories"/>
    <s v="Small Box"/>
    <n v="0.37"/>
    <s v="United States"/>
    <s v="South"/>
    <s v="North Carolina"/>
    <s v="Eden"/>
    <n v="27288"/>
    <d v="2015-01-09T00:00:00"/>
    <d v="2015-01-11T00:00:00"/>
    <n v="4920.8100000000004"/>
  </r>
  <r>
    <s v="Jon Ayers"/>
    <s v="Regular Air"/>
    <s v="Consumer"/>
    <s v="Office Supplies"/>
    <s v="Labels"/>
    <s v="Small Box"/>
    <n v="0.36"/>
    <s v="United States"/>
    <s v="South"/>
    <s v="Florida"/>
    <s v="Palm Coast"/>
    <n v="32137"/>
    <d v="2015-01-17T00:00:00"/>
    <d v="2015-01-18T00:00:00"/>
    <n v="28.22"/>
  </r>
  <r>
    <s v="Nicole Reid"/>
    <s v="Regular Air"/>
    <s v="Corporate"/>
    <s v="Technology"/>
    <s v="Computer Peripherals"/>
    <s v="Small Pack"/>
    <n v="0.66"/>
    <s v="United States"/>
    <s v="Central"/>
    <s v="Missouri"/>
    <s v="University City"/>
    <n v="63130"/>
    <d v="2015-02-06T00:00:00"/>
    <d v="2015-02-07T00:00:00"/>
    <n v="74.010000000000005"/>
  </r>
  <r>
    <s v="Nicole Reid"/>
    <s v="Regular Air"/>
    <s v="Corporate"/>
    <s v="Office Supplies"/>
    <s v="Paper"/>
    <s v="Wrap Bag"/>
    <n v="0.39"/>
    <s v="United States"/>
    <s v="Central"/>
    <s v="Missouri"/>
    <s v="University City"/>
    <n v="63130"/>
    <d v="2015-02-06T00:00:00"/>
    <d v="2015-02-07T00:00:00"/>
    <n v="48.1"/>
  </r>
  <r>
    <s v="John Bray"/>
    <s v="Regular Air"/>
    <s v="Corporate"/>
    <s v="Technology"/>
    <s v="Copiers and Fax"/>
    <s v="Large Box"/>
    <n v="0.44"/>
    <s v="United States"/>
    <s v="Central"/>
    <s v="Indiana"/>
    <s v="Richmond"/>
    <n v="47374"/>
    <d v="2015-06-23T00:00:00"/>
    <d v="2015-06-25T00:00:00"/>
    <n v="11015.82"/>
  </r>
  <r>
    <s v="Laurence Flowers"/>
    <s v="Regular Air"/>
    <s v="Consumer"/>
    <s v="Office Supplies"/>
    <s v="Storage &amp; Organization"/>
    <s v="Small Box"/>
    <n v="0.59"/>
    <s v="United States"/>
    <s v="South"/>
    <s v="Mississippi"/>
    <s v="Biloxi"/>
    <n v="39530"/>
    <d v="2015-06-25T00:00:00"/>
    <d v="2015-07-01T00:00:00"/>
    <n v="300.67"/>
  </r>
  <r>
    <s v="Gary Koch"/>
    <s v="Delivery Truck"/>
    <s v="Small Business"/>
    <s v="Furniture"/>
    <s v="Tables"/>
    <s v="Jumbo Box"/>
    <n v="0.62"/>
    <s v="United States"/>
    <s v="South"/>
    <s v="Mississippi"/>
    <s v="Clinton"/>
    <n v="39056"/>
    <d v="2015-01-01T00:00:00"/>
    <d v="2015-01-04T00:00:00"/>
    <n v="723.54"/>
  </r>
  <r>
    <s v="Tara Powers Underwood"/>
    <s v="Regular Air"/>
    <s v="Small Business"/>
    <s v="Office Supplies"/>
    <s v="Paper"/>
    <s v="Small Box"/>
    <n v="0.38"/>
    <s v="United States"/>
    <s v="South"/>
    <s v="Mississippi"/>
    <s v="Greenville"/>
    <n v="38701"/>
    <d v="2015-03-22T00:00:00"/>
    <d v="2015-03-24T00:00:00"/>
    <n v="87.53"/>
  </r>
  <r>
    <s v="Joan Floyd"/>
    <s v="Regular Air"/>
    <s v="Small Business"/>
    <s v="Office Supplies"/>
    <s v="Appliances"/>
    <s v="Small Box"/>
    <n v="0.57999999999999996"/>
    <s v="United States"/>
    <s v="South"/>
    <s v="Mississippi"/>
    <s v="Gulfport"/>
    <n v="39503"/>
    <d v="2015-05-18T00:00:00"/>
    <d v="2015-05-18T00:00:00"/>
    <n v="172.22"/>
  </r>
  <r>
    <s v="Joan Floyd"/>
    <s v="Delivery Truck"/>
    <s v="Consumer"/>
    <s v="Furniture"/>
    <s v="Tables"/>
    <s v="Jumbo Box"/>
    <n v="0.63"/>
    <s v="United States"/>
    <s v="South"/>
    <s v="Mississippi"/>
    <s v="Gulfport"/>
    <n v="39503"/>
    <d v="2015-02-13T00:00:00"/>
    <d v="2015-02-14T00:00:00"/>
    <n v="894.88"/>
  </r>
  <r>
    <s v="Carol Wood"/>
    <s v="Regular Air"/>
    <s v="Consumer"/>
    <s v="Office Supplies"/>
    <s v="Labels"/>
    <s v="Small Box"/>
    <n v="0.38"/>
    <s v="United States"/>
    <s v="South"/>
    <s v="Virginia"/>
    <s v="Alexandria"/>
    <n v="22304"/>
    <d v="2015-06-01T00:00:00"/>
    <d v="2015-06-03T00:00:00"/>
    <n v="16.670000000000002"/>
  </r>
  <r>
    <s v="Carol Wood"/>
    <s v="Regular Air"/>
    <s v="Consumer"/>
    <s v="Office Supplies"/>
    <s v="Paper"/>
    <s v="Small Box"/>
    <n v="0.39"/>
    <s v="United States"/>
    <s v="South"/>
    <s v="Virginia"/>
    <s v="Alexandria"/>
    <n v="22304"/>
    <d v="2015-06-01T00:00:00"/>
    <d v="2015-06-03T00:00:00"/>
    <n v="195.16"/>
  </r>
  <r>
    <s v="James Nicholson"/>
    <s v="Regular Air"/>
    <s v="Consumer"/>
    <s v="Office Supplies"/>
    <s v="Appliances"/>
    <s v="Large Box"/>
    <n v="0.59"/>
    <s v="United States"/>
    <s v="South"/>
    <s v="Virginia"/>
    <s v="Annandale"/>
    <n v="22003"/>
    <d v="2015-03-25T00:00:00"/>
    <d v="2015-04-02T00:00:00"/>
    <n v="879.62"/>
  </r>
  <r>
    <s v="James Nicholson"/>
    <s v="Regular Air"/>
    <s v="Consumer"/>
    <s v="Technology"/>
    <s v="Computer Peripherals"/>
    <s v="Small Pack"/>
    <n v="0.5"/>
    <s v="United States"/>
    <s v="South"/>
    <s v="Virginia"/>
    <s v="Annandale"/>
    <n v="22003"/>
    <d v="2015-03-25T00:00:00"/>
    <d v="2015-03-27T00:00:00"/>
    <n v="361.19"/>
  </r>
  <r>
    <s v="Zachary Maynard"/>
    <s v="Delivery Truck"/>
    <s v="Consumer"/>
    <s v="Furniture"/>
    <s v="Chairs &amp; Chairmats"/>
    <s v="Jumbo Drum"/>
    <n v="0.59"/>
    <s v="United States"/>
    <s v="South"/>
    <s v="Virginia"/>
    <s v="Blacksburg"/>
    <n v="24060"/>
    <d v="2015-04-15T00:00:00"/>
    <d v="2015-04-17T00:00:00"/>
    <n v="1088.26"/>
  </r>
  <r>
    <s v="Edwin Coley"/>
    <s v="Regular Air"/>
    <s v="Corporate"/>
    <s v="Office Supplies"/>
    <s v="Paper"/>
    <s v="Small Box"/>
    <n v="0.36"/>
    <s v="United States"/>
    <s v="Central"/>
    <s v="Texas"/>
    <s v="Mansfield"/>
    <n v="76063"/>
    <d v="2015-03-01T00:00:00"/>
    <d v="2015-03-02T00:00:00"/>
    <n v="105.75"/>
  </r>
  <r>
    <s v="Edwin Coley"/>
    <s v="Regular Air"/>
    <s v="Corporate"/>
    <s v="Furniture"/>
    <s v="Office Furnishings"/>
    <s v="Small Pack"/>
    <n v="0.43"/>
    <s v="United States"/>
    <s v="Central"/>
    <s v="Texas"/>
    <s v="Mansfield"/>
    <n v="76063"/>
    <d v="2015-04-13T00:00:00"/>
    <d v="2015-04-14T00:00:00"/>
    <n v="63.93"/>
  </r>
  <r>
    <s v="Sherry Hurley"/>
    <s v="Regular Air"/>
    <s v="Consumer"/>
    <s v="Technology"/>
    <s v="Computer Peripherals"/>
    <s v="Small Box"/>
    <n v="0.65"/>
    <s v="United States"/>
    <s v="South"/>
    <s v="North Carolina"/>
    <s v="Fayetteville"/>
    <n v="28314"/>
    <d v="2015-02-09T00:00:00"/>
    <d v="2015-02-10T00:00:00"/>
    <n v="391.4"/>
  </r>
  <r>
    <s v="Ronnie Nolan"/>
    <s v="Regular Air"/>
    <s v="Corporate"/>
    <s v="Office Supplies"/>
    <s v="Envelopes"/>
    <s v="Small Box"/>
    <n v="0.35"/>
    <s v="United States"/>
    <s v="East"/>
    <s v="Maine"/>
    <s v="Waterville"/>
    <n v="4901"/>
    <d v="2015-02-16T00:00:00"/>
    <d v="2015-02-20T00:00:00"/>
    <n v="14.53"/>
  </r>
  <r>
    <s v="Lucille Buchanan"/>
    <s v="Express Air"/>
    <s v="Corporate"/>
    <s v="Furniture"/>
    <s v="Office Furnishings"/>
    <s v="Small Box"/>
    <n v="0.56000000000000005"/>
    <s v="United States"/>
    <s v="East"/>
    <s v="Ohio"/>
    <s v="Willoughby"/>
    <n v="44094"/>
    <d v="2015-04-04T00:00:00"/>
    <d v="2015-04-04T00:00:00"/>
    <n v="144.03"/>
  </r>
  <r>
    <s v="Ronald O'Neill"/>
    <s v="Regular Air"/>
    <s v="Corporate"/>
    <s v="Office Supplies"/>
    <s v="Binders and Binder Accessories"/>
    <s v="Small Box"/>
    <n v="0.39"/>
    <s v="United States"/>
    <s v="Central"/>
    <s v="Oklahoma"/>
    <s v="Bartlesville"/>
    <n v="74006"/>
    <d v="2015-04-04T00:00:00"/>
    <d v="2015-04-06T00:00:00"/>
    <n v="48.81"/>
  </r>
  <r>
    <s v="Chad Henson"/>
    <s v="Delivery Truck"/>
    <s v="Corporate"/>
    <s v="Furniture"/>
    <s v="Chairs &amp; Chairmats"/>
    <s v="Jumbo Drum"/>
    <n v="0.6"/>
    <s v="United States"/>
    <s v="East"/>
    <s v="West Virginia"/>
    <s v="Huntington"/>
    <n v="25705"/>
    <d v="2015-05-11T00:00:00"/>
    <d v="2015-05-12T00:00:00"/>
    <n v="7360.2"/>
  </r>
  <r>
    <s v="Chad Henson"/>
    <s v="Regular Air"/>
    <s v="Corporate"/>
    <s v="Furniture"/>
    <s v="Office Furnishings"/>
    <s v="Medium Box"/>
    <n v="0.48"/>
    <s v="United States"/>
    <s v="East"/>
    <s v="West Virginia"/>
    <s v="Huntington"/>
    <n v="25705"/>
    <d v="2015-05-11T00:00:00"/>
    <d v="2015-05-12T00:00:00"/>
    <n v="89.06"/>
  </r>
  <r>
    <s v="Chad Henson"/>
    <s v="Regular Air"/>
    <s v="Corporate"/>
    <s v="Office Supplies"/>
    <s v="Pens &amp; Art Supplies"/>
    <s v="Wrap Bag"/>
    <n v="0.59"/>
    <s v="United States"/>
    <s v="East"/>
    <s v="West Virginia"/>
    <s v="Huntington"/>
    <n v="25705"/>
    <d v="2015-05-11T00:00:00"/>
    <d v="2015-05-13T00:00:00"/>
    <n v="134.97"/>
  </r>
  <r>
    <s v="Frank Hess"/>
    <s v="Regular Air"/>
    <s v="Home Office"/>
    <s v="Office Supplies"/>
    <s v="Paper"/>
    <s v="Wrap Bag"/>
    <n v="0.4"/>
    <s v="United States"/>
    <s v="East"/>
    <s v="Maryland"/>
    <s v="Waldorf"/>
    <n v="20601"/>
    <d v="2015-04-10T00:00:00"/>
    <d v="2015-04-12T00:00:00"/>
    <n v="17.420000000000002"/>
  </r>
  <r>
    <s v="Alex Watkins"/>
    <s v="Regular Air"/>
    <s v="Small Business"/>
    <s v="Office Supplies"/>
    <s v="Rubber Bands"/>
    <s v="Wrap Bag"/>
    <n v="0.52"/>
    <s v="United States"/>
    <s v="East"/>
    <s v="New York"/>
    <s v="Woodmere"/>
    <n v="11598"/>
    <d v="2015-01-16T00:00:00"/>
    <d v="2015-01-18T00:00:00"/>
    <n v="19.12"/>
  </r>
  <r>
    <s v="Alex Watkins"/>
    <s v="Delivery Truck"/>
    <s v="Small Business"/>
    <s v="Furniture"/>
    <s v="Tables"/>
    <s v="Jumbo Box"/>
    <n v="0.76"/>
    <s v="United States"/>
    <s v="East"/>
    <s v="New York"/>
    <s v="Woodmere"/>
    <n v="11598"/>
    <d v="2015-01-16T00:00:00"/>
    <d v="2015-01-18T00:00:00"/>
    <n v="186.64"/>
  </r>
  <r>
    <s v="Don Rogers"/>
    <s v="Regular Air"/>
    <s v="Home Office"/>
    <s v="Office Supplies"/>
    <s v="Binders and Binder Accessories"/>
    <s v="Small Box"/>
    <n v="0.4"/>
    <s v="United States"/>
    <s v="East"/>
    <s v="New York"/>
    <s v="Franklin Square"/>
    <n v="11010"/>
    <d v="2015-01-07T00:00:00"/>
    <d v="2015-01-08T00:00:00"/>
    <n v="3.53"/>
  </r>
  <r>
    <s v="Don Rogers"/>
    <s v="Express Air"/>
    <s v="Home Office"/>
    <s v="Technology"/>
    <s v="Copiers and Fax"/>
    <s v="Large Box"/>
    <n v="0.41"/>
    <s v="United States"/>
    <s v="East"/>
    <s v="New York"/>
    <s v="Franklin Square"/>
    <n v="11010"/>
    <d v="2015-01-07T00:00:00"/>
    <d v="2015-01-08T00:00:00"/>
    <n v="706.56"/>
  </r>
  <r>
    <s v="Don Rogers"/>
    <s v="Regular Air"/>
    <s v="Home Office"/>
    <s v="Technology"/>
    <s v="Office Machines"/>
    <s v="Large Box"/>
    <n v="0.39"/>
    <s v="United States"/>
    <s v="East"/>
    <s v="New York"/>
    <s v="Franklin Square"/>
    <n v="11010"/>
    <d v="2015-01-07T00:00:00"/>
    <d v="2015-01-08T00:00:00"/>
    <n v="13121.07"/>
  </r>
  <r>
    <s v="Kathleen Huang Hall"/>
    <s v="Regular Air"/>
    <s v="Home Office"/>
    <s v="Office Supplies"/>
    <s v="Binders and Binder Accessories"/>
    <s v="Small Box"/>
    <n v="0.39"/>
    <s v="United States"/>
    <s v="East"/>
    <s v="New York"/>
    <s v="Freeport"/>
    <n v="11520"/>
    <d v="2015-04-15T00:00:00"/>
    <d v="2015-04-15T00:00:00"/>
    <n v="110.93"/>
  </r>
  <r>
    <s v="Kathleen Huang Hall"/>
    <s v="Express Air"/>
    <s v="Home Office"/>
    <s v="Office Supplies"/>
    <s v="Scissors, Rulers and Trimmers"/>
    <s v="Small Pack"/>
    <n v="0.56000000000000005"/>
    <s v="United States"/>
    <s v="East"/>
    <s v="New York"/>
    <s v="Freeport"/>
    <n v="11520"/>
    <d v="2015-02-06T00:00:00"/>
    <d v="2015-02-10T00:00:00"/>
    <n v="118.35"/>
  </r>
  <r>
    <s v="Jerry Ennis"/>
    <s v="Regular Air"/>
    <s v="Consumer"/>
    <s v="Office Supplies"/>
    <s v="Binders and Binder Accessories"/>
    <s v="Small Box"/>
    <n v="0.37"/>
    <s v="United States"/>
    <s v="West"/>
    <s v="California"/>
    <s v="Sacramento"/>
    <n v="95823"/>
    <d v="2015-05-11T00:00:00"/>
    <d v="2015-05-12T00:00:00"/>
    <n v="17.309999999999999"/>
  </r>
  <r>
    <s v="Jerry Ennis"/>
    <s v="Regular Air"/>
    <s v="Consumer"/>
    <s v="Office Supplies"/>
    <s v="Storage &amp; Organization"/>
    <s v="Small Box"/>
    <n v="0.6"/>
    <s v="United States"/>
    <s v="West"/>
    <s v="California"/>
    <s v="Sacramento"/>
    <n v="95823"/>
    <d v="2015-05-11T00:00:00"/>
    <d v="2015-05-11T00:00:00"/>
    <n v="23.56"/>
  </r>
  <r>
    <s v="Wayne Lutz"/>
    <s v="Regular Air"/>
    <s v="Consumer"/>
    <s v="Technology"/>
    <s v="Computer Peripherals"/>
    <s v="Small Pack"/>
    <n v="0.42"/>
    <s v="United States"/>
    <s v="East"/>
    <s v="Massachusetts"/>
    <s v="Hopkinton"/>
    <n v="1748"/>
    <d v="2015-04-08T00:00:00"/>
    <d v="2015-04-12T00:00:00"/>
    <n v="494.49"/>
  </r>
  <r>
    <s v="June Roberts"/>
    <s v="Regular Air"/>
    <s v="Consumer"/>
    <s v="Office Supplies"/>
    <s v="Scissors, Rulers and Trimmers"/>
    <s v="Wrap Bag"/>
    <n v="0.82"/>
    <s v="United States"/>
    <s v="Central"/>
    <s v="Indiana"/>
    <s v="Highland"/>
    <n v="46322"/>
    <d v="2015-04-06T00:00:00"/>
    <d v="2015-04-06T00:00:00"/>
    <n v="158.13"/>
  </r>
  <r>
    <s v="Gerald Petty"/>
    <s v="Express Air"/>
    <s v="Consumer"/>
    <s v="Technology"/>
    <s v="Telephones and Communication"/>
    <s v="Small Box"/>
    <n v="0.56999999999999995"/>
    <s v="United States"/>
    <s v="East"/>
    <s v="Pennsylvania"/>
    <s v="Lancaster"/>
    <n v="17602"/>
    <d v="2015-04-06T00:00:00"/>
    <d v="2015-04-07T00:00:00"/>
    <n v="163.01"/>
  </r>
  <r>
    <s v="Patrick Adcock"/>
    <s v="Regular Air"/>
    <s v="Small Business"/>
    <s v="Office Supplies"/>
    <s v="Binders and Binder Accessories"/>
    <s v="Small Box"/>
    <n v="0.39"/>
    <s v="United States"/>
    <s v="Central"/>
    <s v="Indiana"/>
    <s v="Schererville"/>
    <n v="46375"/>
    <d v="2015-05-24T00:00:00"/>
    <d v="2015-05-26T00:00:00"/>
    <n v="333.04"/>
  </r>
  <r>
    <s v="Patrick Adcock"/>
    <s v="Regular Air"/>
    <s v="Small Business"/>
    <s v="Technology"/>
    <s v="Computer Peripherals"/>
    <s v="Small Box"/>
    <n v="0.77"/>
    <s v="United States"/>
    <s v="Central"/>
    <s v="Indiana"/>
    <s v="Schererville"/>
    <n v="46375"/>
    <d v="2015-05-24T00:00:00"/>
    <d v="2015-05-26T00:00:00"/>
    <n v="472.44"/>
  </r>
  <r>
    <s v="Patrick Adcock"/>
    <s v="Regular Air"/>
    <s v="Small Business"/>
    <s v="Office Supplies"/>
    <s v="Storage &amp; Organization"/>
    <s v="Small Box"/>
    <n v="0.56999999999999995"/>
    <s v="United States"/>
    <s v="Central"/>
    <s v="Indiana"/>
    <s v="Schererville"/>
    <n v="46375"/>
    <d v="2015-05-24T00:00:00"/>
    <d v="2015-05-25T00:00:00"/>
    <n v="18.73"/>
  </r>
  <r>
    <s v="Molly Browning"/>
    <s v="Delivery Truck"/>
    <s v="Home Office"/>
    <s v="Technology"/>
    <s v="Office Machines"/>
    <s v="Jumbo Drum"/>
    <n v="0.59"/>
    <s v="United States"/>
    <s v="East"/>
    <s v="New York"/>
    <s v="Glen Cove"/>
    <n v="11542"/>
    <d v="2015-03-27T00:00:00"/>
    <d v="2015-03-29T00:00:00"/>
    <n v="2427.1799999999998"/>
  </r>
  <r>
    <s v="Molly Browning"/>
    <s v="Regular Air"/>
    <s v="Home Office"/>
    <s v="Office Supplies"/>
    <s v="Paper"/>
    <s v="Small Box"/>
    <n v="0.36"/>
    <s v="United States"/>
    <s v="East"/>
    <s v="New York"/>
    <s v="Glen Cove"/>
    <n v="11542"/>
    <d v="2015-03-27T00:00:00"/>
    <d v="2015-03-29T00:00:00"/>
    <n v="434.85"/>
  </r>
  <r>
    <s v="Molly Browning"/>
    <s v="Regular Air"/>
    <s v="Home Office"/>
    <s v="Office Supplies"/>
    <s v="Storage &amp; Organization"/>
    <s v="Small Box"/>
    <n v="0.59"/>
    <s v="United States"/>
    <s v="East"/>
    <s v="New York"/>
    <s v="Glen Cove"/>
    <n v="11542"/>
    <d v="2015-03-27T00:00:00"/>
    <d v="2015-03-28T00:00:00"/>
    <n v="19.16"/>
  </r>
  <r>
    <s v="Molly Browning"/>
    <s v="Regular Air"/>
    <s v="Home Office"/>
    <s v="Furniture"/>
    <s v="Tables"/>
    <s v="Large Box"/>
    <n v="0.79"/>
    <s v="United States"/>
    <s v="East"/>
    <s v="New York"/>
    <s v="Glen Cove"/>
    <n v="11542"/>
    <d v="2015-02-16T00:00:00"/>
    <d v="2015-02-18T00:00:00"/>
    <n v="1959.88"/>
  </r>
  <r>
    <s v="Aaron Day"/>
    <s v="Regular Air"/>
    <s v="Corporate"/>
    <s v="Office Supplies"/>
    <s v="Storage &amp; Organization"/>
    <s v="Small Box"/>
    <n v="0.55000000000000004"/>
    <s v="United States"/>
    <s v="South"/>
    <s v="Tennessee"/>
    <s v="Greeneville"/>
    <n v="37743"/>
    <d v="2015-05-28T00:00:00"/>
    <d v="2015-05-30T00:00:00"/>
    <n v="710.16"/>
  </r>
  <r>
    <s v="Lori Wolfe"/>
    <s v="Express Air"/>
    <s v="Home Office"/>
    <s v="Furniture"/>
    <s v="Office Furnishings"/>
    <s v="Small Box"/>
    <n v="0.49"/>
    <s v="United States"/>
    <s v="South"/>
    <s v="Mississippi"/>
    <s v="Hattiesburg"/>
    <n v="39401"/>
    <d v="2015-01-15T00:00:00"/>
    <d v="2015-01-16T00:00:00"/>
    <n v="48.25"/>
  </r>
  <r>
    <s v="Lori Wolfe"/>
    <s v="Regular Air"/>
    <s v="Home Office"/>
    <s v="Office Supplies"/>
    <s v="Pens &amp; Art Supplies"/>
    <s v="Small Box"/>
    <n v="0.56000000000000005"/>
    <s v="United States"/>
    <s v="South"/>
    <s v="Mississippi"/>
    <s v="Hattiesburg"/>
    <n v="39401"/>
    <d v="2015-04-15T00:00:00"/>
    <d v="2015-04-17T00:00:00"/>
    <n v="243.24"/>
  </r>
  <r>
    <s v="Gerald Raynor"/>
    <s v="Regular Air"/>
    <s v="Home Office"/>
    <s v="Technology"/>
    <s v="Computer Peripherals"/>
    <s v="Small Pack"/>
    <n v="0.68"/>
    <s v="United States"/>
    <s v="South"/>
    <s v="Mississippi"/>
    <s v="Horn Lake"/>
    <n v="38637"/>
    <d v="2015-02-10T00:00:00"/>
    <d v="2015-02-12T00:00:00"/>
    <n v="38.54"/>
  </r>
  <r>
    <s v="Katherine W Epstein"/>
    <s v="Delivery Truck"/>
    <s v="Home Office"/>
    <s v="Technology"/>
    <s v="Office Machines"/>
    <s v="Jumbo Drum"/>
    <n v="0.37"/>
    <s v="United States"/>
    <s v="South"/>
    <s v="Mississippi"/>
    <s v="Jackson"/>
    <n v="39212"/>
    <d v="2015-04-09T00:00:00"/>
    <d v="2015-04-10T00:00:00"/>
    <n v="1483.16"/>
  </r>
  <r>
    <s v="Sidney Greenberg"/>
    <s v="Delivery Truck"/>
    <s v="Home Office"/>
    <s v="Technology"/>
    <s v="Office Machines"/>
    <s v="Jumbo Drum"/>
    <n v="0.4"/>
    <s v="United States"/>
    <s v="West"/>
    <s v="California"/>
    <s v="Salinas"/>
    <n v="93905"/>
    <d v="2015-01-14T00:00:00"/>
    <d v="2015-01-16T00:00:00"/>
    <n v="562.92999999999995"/>
  </r>
  <r>
    <s v="Sidney Greenberg"/>
    <s v="Regular Air"/>
    <s v="Home Office"/>
    <s v="Office Supplies"/>
    <s v="Pens &amp; Art Supplies"/>
    <s v="Wrap Bag"/>
    <n v="0.56000000000000005"/>
    <s v="United States"/>
    <s v="West"/>
    <s v="California"/>
    <s v="Salinas"/>
    <n v="93905"/>
    <d v="2015-01-14T00:00:00"/>
    <d v="2015-01-17T00:00:00"/>
    <n v="29.18"/>
  </r>
  <r>
    <s v="Sidney Greenberg"/>
    <s v="Express Air"/>
    <s v="Home Office"/>
    <s v="Furniture"/>
    <s v="Office Furnishings"/>
    <s v="Large Box"/>
    <n v="0.59"/>
    <s v="United States"/>
    <s v="West"/>
    <s v="California"/>
    <s v="Salinas"/>
    <n v="93905"/>
    <d v="2015-01-12T00:00:00"/>
    <d v="2015-01-14T00:00:00"/>
    <n v="1634.13"/>
  </r>
  <r>
    <s v="Marvin Rollins"/>
    <s v="Regular Air"/>
    <s v="Home Office"/>
    <s v="Office Supplies"/>
    <s v="Paper"/>
    <s v="Small Box"/>
    <n v="0.37"/>
    <s v="United States"/>
    <s v="East"/>
    <s v="Connecticut"/>
    <s v="Stamford"/>
    <n v="6901"/>
    <d v="2015-02-26T00:00:00"/>
    <d v="2015-02-28T00:00:00"/>
    <n v="214.14"/>
  </r>
  <r>
    <s v="Sam Woodward"/>
    <s v="Regular Air"/>
    <s v="Small Business"/>
    <s v="Furniture"/>
    <s v="Office Furnishings"/>
    <s v="Medium Box"/>
    <n v="0.65"/>
    <s v="United States"/>
    <s v="Central"/>
    <s v="Texas"/>
    <s v="Friendswood"/>
    <n v="77546"/>
    <d v="2015-06-14T00:00:00"/>
    <d v="2015-06-16T00:00:00"/>
    <n v="100.79"/>
  </r>
  <r>
    <s v="Eugene Brewer Knox"/>
    <s v="Regular Air"/>
    <s v="Small Business"/>
    <s v="Office Supplies"/>
    <s v="Rubber Bands"/>
    <s v="Wrap Bag"/>
    <n v="0.4"/>
    <s v="United States"/>
    <s v="East"/>
    <s v="New York"/>
    <s v="Bethpage"/>
    <n v="11714"/>
    <d v="2015-03-15T00:00:00"/>
    <d v="2015-03-17T00:00:00"/>
    <n v="35.97"/>
  </r>
  <r>
    <s v="Nina Bowles"/>
    <s v="Regular Air"/>
    <s v="Corporate"/>
    <s v="Office Supplies"/>
    <s v="Appliances"/>
    <s v="Medium Box"/>
    <n v="0.46"/>
    <s v="United States"/>
    <s v="Central"/>
    <s v="Illinois"/>
    <s v="Woodstock"/>
    <n v="60098"/>
    <d v="2015-03-25T00:00:00"/>
    <d v="2015-03-27T00:00:00"/>
    <n v="735.7"/>
  </r>
  <r>
    <s v="Nina Bowles"/>
    <s v="Regular Air"/>
    <s v="Corporate"/>
    <s v="Office Supplies"/>
    <s v="Scissors, Rulers and Trimmers"/>
    <s v="Small Pack"/>
    <n v="0.6"/>
    <s v="United States"/>
    <s v="Central"/>
    <s v="Illinois"/>
    <s v="Woodstock"/>
    <n v="60098"/>
    <d v="2015-03-25T00:00:00"/>
    <d v="2015-03-25T00:00:00"/>
    <n v="225.59"/>
  </r>
  <r>
    <s v="Roy Hardison"/>
    <s v="Express Air"/>
    <s v="Corporate"/>
    <s v="Office Supplies"/>
    <s v="Appliances"/>
    <s v="Small Box"/>
    <n v="0.56000000000000005"/>
    <s v="United States"/>
    <s v="East"/>
    <s v="New York"/>
    <s v="Woodmere"/>
    <n v="11598"/>
    <d v="2015-02-24T00:00:00"/>
    <d v="2015-02-26T00:00:00"/>
    <n v="145.12"/>
  </r>
  <r>
    <s v="Dan Lamm"/>
    <s v="Regular Air"/>
    <s v="Corporate"/>
    <s v="Technology"/>
    <s v="Computer Peripherals"/>
    <s v="Small Pack"/>
    <n v="0.71"/>
    <s v="United States"/>
    <s v="South"/>
    <s v="North Carolina"/>
    <s v="Asheboro"/>
    <n v="27203"/>
    <d v="2015-05-09T00:00:00"/>
    <d v="2015-05-09T00:00:00"/>
    <n v="94.27"/>
  </r>
  <r>
    <s v="Dan Lamm"/>
    <s v="Regular Air"/>
    <s v="Corporate"/>
    <s v="Office Supplies"/>
    <s v="Labels"/>
    <s v="Small Box"/>
    <n v="0.38"/>
    <s v="United States"/>
    <s v="South"/>
    <s v="North Carolina"/>
    <s v="Asheboro"/>
    <n v="27203"/>
    <d v="2015-05-09T00:00:00"/>
    <d v="2015-05-10T00:00:00"/>
    <n v="82.21"/>
  </r>
  <r>
    <s v="Dan Lamm"/>
    <s v="Express Air"/>
    <s v="Corporate"/>
    <s v="Technology"/>
    <s v="Telephones and Communication"/>
    <s v="Small Box"/>
    <n v="0.55000000000000004"/>
    <s v="United States"/>
    <s v="South"/>
    <s v="North Carolina"/>
    <s v="Asheboro"/>
    <n v="27203"/>
    <d v="2015-05-09T00:00:00"/>
    <d v="2015-05-11T00:00:00"/>
    <n v="417.47"/>
  </r>
  <r>
    <s v="Charles Cline"/>
    <s v="Express Air"/>
    <s v="Corporate"/>
    <s v="Office Supplies"/>
    <s v="Storage &amp; Organization"/>
    <s v="Large Box"/>
    <n v="0.82"/>
    <s v="United States"/>
    <s v="West"/>
    <s v="California"/>
    <s v="Thousand Oaks"/>
    <n v="91360"/>
    <d v="2015-01-24T00:00:00"/>
    <d v="2015-01-25T00:00:00"/>
    <n v="1104.32"/>
  </r>
  <r>
    <s v="Charles Cline"/>
    <s v="Regular Air"/>
    <s v="Corporate"/>
    <s v="Technology"/>
    <s v="Telephones and Communication"/>
    <s v="Small Box"/>
    <n v="0.56000000000000005"/>
    <s v="United States"/>
    <s v="West"/>
    <s v="California"/>
    <s v="Thousand Oaks"/>
    <n v="91360"/>
    <d v="2015-01-24T00:00:00"/>
    <d v="2015-01-25T00:00:00"/>
    <n v="149.80000000000001"/>
  </r>
  <r>
    <s v="Elsie Pridgen"/>
    <s v="Regular Air"/>
    <s v="Consumer"/>
    <s v="Office Supplies"/>
    <s v="Paper"/>
    <s v="Wrap Bag"/>
    <n v="0.39"/>
    <s v="United States"/>
    <s v="West"/>
    <s v="California"/>
    <s v="Laguna Hills"/>
    <n v="92653"/>
    <d v="2015-02-26T00:00:00"/>
    <d v="2015-02-27T00:00:00"/>
    <n v="6.97"/>
  </r>
  <r>
    <s v="Carolyn Bowling"/>
    <s v="Regular Air"/>
    <s v="Small Business"/>
    <s v="Technology"/>
    <s v="Computer Peripherals"/>
    <s v="Small Pack"/>
    <n v="0.43"/>
    <s v="United States"/>
    <s v="South"/>
    <s v="Virginia"/>
    <s v="Blacksburg"/>
    <n v="24060"/>
    <d v="2015-04-24T00:00:00"/>
    <d v="2015-04-26T00:00:00"/>
    <n v="367.52"/>
  </r>
  <r>
    <s v="Carolyn Bowling"/>
    <s v="Regular Air"/>
    <s v="Small Business"/>
    <s v="Office Supplies"/>
    <s v="Storage &amp; Organization"/>
    <s v="Small Box"/>
    <n v="0.56000000000000005"/>
    <s v="United States"/>
    <s v="South"/>
    <s v="Virginia"/>
    <s v="Blacksburg"/>
    <n v="24060"/>
    <d v="2015-04-24T00:00:00"/>
    <d v="2015-05-03T00:00:00"/>
    <n v="1576.35"/>
  </r>
  <r>
    <s v="Mitchell Ross"/>
    <s v="Regular Air"/>
    <s v="Small Business"/>
    <s v="Office Supplies"/>
    <s v="Labels"/>
    <s v="Small Box"/>
    <n v="0.39"/>
    <s v="United States"/>
    <s v="South"/>
    <s v="Virginia"/>
    <s v="Burke"/>
    <n v="22015"/>
    <d v="2015-02-09T00:00:00"/>
    <d v="2015-02-13T00:00:00"/>
    <n v="52.16"/>
  </r>
  <r>
    <s v="Mitchell Ross"/>
    <s v="Regular Air"/>
    <s v="Small Business"/>
    <s v="Office Supplies"/>
    <s v="Binders and Binder Accessories"/>
    <s v="Small Box"/>
    <n v="0.38"/>
    <s v="United States"/>
    <s v="South"/>
    <s v="Virginia"/>
    <s v="Burke"/>
    <n v="22015"/>
    <d v="2015-05-12T00:00:00"/>
    <d v="2015-05-13T00:00:00"/>
    <n v="4881.84"/>
  </r>
  <r>
    <s v="Sidney Scarborough"/>
    <s v="Delivery Truck"/>
    <s v="Small Business"/>
    <s v="Furniture"/>
    <s v="Chairs &amp; Chairmats"/>
    <s v="Jumbo Drum"/>
    <n v="0.6"/>
    <s v="United States"/>
    <s v="South"/>
    <s v="Virginia"/>
    <s v="Charlottesville"/>
    <n v="22901"/>
    <d v="2015-06-07T00:00:00"/>
    <d v="2015-06-12T00:00:00"/>
    <n v="926.3"/>
  </r>
  <r>
    <s v="Sidney Scarborough"/>
    <s v="Regular Air"/>
    <s v="Small Business"/>
    <s v="Office Supplies"/>
    <s v="Paper"/>
    <s v="Small Box"/>
    <n v="0.37"/>
    <s v="United States"/>
    <s v="South"/>
    <s v="Virginia"/>
    <s v="Charlottesville"/>
    <n v="22901"/>
    <d v="2015-06-07T00:00:00"/>
    <d v="2015-06-09T00:00:00"/>
    <n v="942.53"/>
  </r>
  <r>
    <s v="Jeanne Nguyen"/>
    <s v="Regular Air"/>
    <s v="Consumer"/>
    <s v="Furniture"/>
    <s v="Office Furnishings"/>
    <s v="Wrap Bag"/>
    <n v="0.54"/>
    <s v="United States"/>
    <s v="East"/>
    <s v="Ohio"/>
    <s v="Fairborn"/>
    <n v="45324"/>
    <d v="2015-03-20T00:00:00"/>
    <d v="2015-03-21T00:00:00"/>
    <n v="276.64"/>
  </r>
  <r>
    <s v="Esther Whitaker"/>
    <s v="Regular Air"/>
    <s v="Consumer"/>
    <s v="Office Supplies"/>
    <s v="Envelopes"/>
    <s v="Small Box"/>
    <n v="0.36"/>
    <s v="United States"/>
    <s v="East"/>
    <s v="Ohio"/>
    <s v="Fairfield"/>
    <n v="45014"/>
    <d v="2015-05-03T00:00:00"/>
    <d v="2015-05-05T00:00:00"/>
    <n v="514.62"/>
  </r>
  <r>
    <s v="Esther Whitaker"/>
    <s v="Regular Air"/>
    <s v="Consumer"/>
    <s v="Furniture"/>
    <s v="Office Furnishings"/>
    <s v="Large Box"/>
    <n v="0.56999999999999995"/>
    <s v="United States"/>
    <s v="East"/>
    <s v="Ohio"/>
    <s v="Fairfield"/>
    <n v="45014"/>
    <d v="2015-05-03T00:00:00"/>
    <d v="2015-05-05T00:00:00"/>
    <n v="817.32"/>
  </r>
  <r>
    <s v="Julie Edwards"/>
    <s v="Regular Air"/>
    <s v="Consumer"/>
    <s v="Furniture"/>
    <s v="Office Furnishings"/>
    <s v="Small Box"/>
    <n v="0.53"/>
    <s v="United States"/>
    <s v="Central"/>
    <s v="Illinois"/>
    <s v="Chicago"/>
    <n v="60611"/>
    <d v="2015-02-14T00:00:00"/>
    <d v="2015-02-16T00:00:00"/>
    <n v="284.48"/>
  </r>
  <r>
    <s v="Julie Edwards"/>
    <s v="Regular Air"/>
    <s v="Consumer"/>
    <s v="Office Supplies"/>
    <s v="Paper"/>
    <s v="Small Box"/>
    <n v="0.38"/>
    <s v="United States"/>
    <s v="Central"/>
    <s v="Illinois"/>
    <s v="Chicago"/>
    <n v="60611"/>
    <d v="2015-03-14T00:00:00"/>
    <d v="2015-03-15T00:00:00"/>
    <n v="225.98"/>
  </r>
  <r>
    <s v="Wesley Corbett"/>
    <s v="Regular Air"/>
    <s v="Consumer"/>
    <s v="Furniture"/>
    <s v="Office Furnishings"/>
    <s v="Small Box"/>
    <n v="0.53"/>
    <s v="United States"/>
    <s v="Central"/>
    <s v="Texas"/>
    <s v="Conroe"/>
    <n v="77301"/>
    <d v="2015-02-14T00:00:00"/>
    <d v="2015-02-16T00:00:00"/>
    <n v="72.77"/>
  </r>
  <r>
    <s v="Wesley Corbett"/>
    <s v="Regular Air"/>
    <s v="Consumer"/>
    <s v="Office Supplies"/>
    <s v="Paper"/>
    <s v="Small Box"/>
    <n v="0.38"/>
    <s v="United States"/>
    <s v="Central"/>
    <s v="Texas"/>
    <s v="Conroe"/>
    <n v="77301"/>
    <d v="2015-03-14T00:00:00"/>
    <d v="2015-03-15T00:00:00"/>
    <n v="57.7"/>
  </r>
  <r>
    <s v="Lynn O'Donnell"/>
    <s v="Regular Air"/>
    <s v="Corporate"/>
    <s v="Furniture"/>
    <s v="Office Furnishings"/>
    <s v="Small Box"/>
    <n v="0.43"/>
    <s v="United States"/>
    <s v="Central"/>
    <s v="Illinois"/>
    <s v="Elgin"/>
    <n v="60123"/>
    <d v="2015-03-03T00:00:00"/>
    <d v="2015-03-10T00:00:00"/>
    <n v="19.670000000000002"/>
  </r>
  <r>
    <s v="Larry Church"/>
    <s v="Regular Air"/>
    <s v="Corporate"/>
    <s v="Office Supplies"/>
    <s v="Storage &amp; Organization"/>
    <s v="Large Box"/>
    <n v="0.83"/>
    <s v="United States"/>
    <s v="Central"/>
    <s v="Indiana"/>
    <s v="Highland"/>
    <n v="46322"/>
    <d v="2015-03-24T00:00:00"/>
    <d v="2015-03-25T00:00:00"/>
    <n v="514.79"/>
  </r>
  <r>
    <s v="Neil Bailey"/>
    <s v="Regular Air"/>
    <s v="Corporate"/>
    <s v="Technology"/>
    <s v="Telephones and Communication"/>
    <s v="Small Box"/>
    <n v="0.56999999999999995"/>
    <s v="United States"/>
    <s v="East"/>
    <s v="Pennsylvania"/>
    <s v="Harrisburg"/>
    <n v="17112"/>
    <d v="2015-01-24T00:00:00"/>
    <d v="2015-01-28T00:00:00"/>
    <n v="893.53"/>
  </r>
  <r>
    <s v="Neil Bailey"/>
    <s v="Regular Air"/>
    <s v="Corporate"/>
    <s v="Office Supplies"/>
    <s v="Storage &amp; Organization"/>
    <s v="Small Box"/>
    <n v="0.79"/>
    <s v="United States"/>
    <s v="East"/>
    <s v="Pennsylvania"/>
    <s v="Harrisburg"/>
    <n v="17112"/>
    <d v="2015-06-01T00:00:00"/>
    <d v="2015-06-02T00:00:00"/>
    <n v="2053.6"/>
  </r>
  <r>
    <s v="Rhonda Schroeder"/>
    <s v="Regular Air"/>
    <s v="Consumer"/>
    <s v="Office Supplies"/>
    <s v="Scissors, Rulers and Trimmers"/>
    <s v="Small Pack"/>
    <n v="0.57999999999999996"/>
    <s v="United States"/>
    <s v="Central"/>
    <s v="Kansas"/>
    <s v="Newton"/>
    <n v="67114"/>
    <d v="2015-01-23T00:00:00"/>
    <d v="2015-01-24T00:00:00"/>
    <n v="37.89"/>
  </r>
  <r>
    <s v="Melinda Thornton"/>
    <s v="Regular Air"/>
    <s v="Consumer"/>
    <s v="Office Supplies"/>
    <s v="Paper"/>
    <s v="Small Box"/>
    <n v="0.4"/>
    <s v="United States"/>
    <s v="South"/>
    <s v="Virginia"/>
    <s v="Reston"/>
    <n v="20190"/>
    <d v="2015-01-23T00:00:00"/>
    <d v="2015-01-25T00:00:00"/>
    <n v="343.79"/>
  </r>
  <r>
    <s v="Melinda Thornton"/>
    <s v="Express Air"/>
    <s v="Consumer"/>
    <s v="Office Supplies"/>
    <s v="Envelopes"/>
    <s v="Small Box"/>
    <n v="0.38"/>
    <s v="United States"/>
    <s v="South"/>
    <s v="Virginia"/>
    <s v="Reston"/>
    <n v="20190"/>
    <d v="2015-05-11T00:00:00"/>
    <d v="2015-05-11T00:00:00"/>
    <n v="188.09"/>
  </r>
  <r>
    <s v="Holly Osborne"/>
    <s v="Regular Air"/>
    <s v="Home Office"/>
    <s v="Office Supplies"/>
    <s v="Storage &amp; Organization"/>
    <s v="Small Box"/>
    <n v="0.56999999999999995"/>
    <s v="United States"/>
    <s v="South"/>
    <s v="Arkansas"/>
    <s v="Hot Springs"/>
    <n v="71901"/>
    <d v="2015-01-16T00:00:00"/>
    <d v="2015-01-17T00:00:00"/>
    <n v="129.54"/>
  </r>
  <r>
    <s v="Joseph Hurst"/>
    <s v="Regular Air"/>
    <s v="Small Business"/>
    <s v="Office Supplies"/>
    <s v="Binders and Binder Accessories"/>
    <s v="Small Box"/>
    <n v="0.38"/>
    <s v="United States"/>
    <s v="East"/>
    <s v="Pennsylvania"/>
    <s v="Levittown"/>
    <n v="19057"/>
    <d v="2015-03-25T00:00:00"/>
    <d v="2015-03-29T00:00:00"/>
    <n v="49.44"/>
  </r>
  <r>
    <s v="Joseph Hurst"/>
    <s v="Regular Air"/>
    <s v="Small Business"/>
    <s v="Office Supplies"/>
    <s v="Paper"/>
    <s v="Small Box"/>
    <n v="0.37"/>
    <s v="United States"/>
    <s v="East"/>
    <s v="Pennsylvania"/>
    <s v="Levittown"/>
    <n v="19057"/>
    <d v="2015-03-25T00:00:00"/>
    <d v="2015-03-25T00:00:00"/>
    <n v="14.29"/>
  </r>
  <r>
    <s v="Sandra Berry"/>
    <s v="Regular Air"/>
    <s v="Home Office"/>
    <s v="Office Supplies"/>
    <s v="Appliances"/>
    <s v="Small Box"/>
    <n v="0.43"/>
    <s v="United States"/>
    <s v="South"/>
    <s v="Mississippi"/>
    <s v="Meridian"/>
    <n v="39301"/>
    <d v="2015-01-17T00:00:00"/>
    <d v="2015-01-20T00:00:00"/>
    <n v="45.28"/>
  </r>
  <r>
    <s v="Sandra Berry"/>
    <s v="Express Air"/>
    <s v="Home Office"/>
    <s v="Office Supplies"/>
    <s v="Paper"/>
    <s v="Wrap Bag"/>
    <n v="0.36"/>
    <s v="United States"/>
    <s v="South"/>
    <s v="Mississippi"/>
    <s v="Meridian"/>
    <n v="39301"/>
    <d v="2015-01-17T00:00:00"/>
    <d v="2015-01-19T00:00:00"/>
    <n v="13.57"/>
  </r>
  <r>
    <s v="Lillian Day"/>
    <s v="Regular Air"/>
    <s v="Small Business"/>
    <s v="Office Supplies"/>
    <s v="Envelopes"/>
    <s v="Small Box"/>
    <n v="0.38"/>
    <s v="United States"/>
    <s v="East"/>
    <s v="Ohio"/>
    <s v="Shaker Heights"/>
    <n v="44118"/>
    <d v="2015-01-17T00:00:00"/>
    <d v="2015-01-18T00:00:00"/>
    <n v="55.48"/>
  </r>
  <r>
    <s v="Lillian Day"/>
    <s v="Regular Air"/>
    <s v="Small Business"/>
    <s v="Technology"/>
    <s v="Telephones and Communication"/>
    <s v="Small Box"/>
    <n v="0.57999999999999996"/>
    <s v="United States"/>
    <s v="East"/>
    <s v="Ohio"/>
    <s v="Shaker Heights"/>
    <n v="44118"/>
    <d v="2015-05-20T00:00:00"/>
    <d v="2015-05-21T00:00:00"/>
    <n v="5319.35"/>
  </r>
  <r>
    <s v="Dennis Bowen"/>
    <s v="Regular Air"/>
    <s v="Consumer"/>
    <s v="Office Supplies"/>
    <s v="Binders and Binder Accessories"/>
    <s v="Small Box"/>
    <n v="0.39"/>
    <s v="United States"/>
    <s v="East"/>
    <s v="Pennsylvania"/>
    <s v="Pottstown"/>
    <n v="19464"/>
    <d v="2015-01-21T00:00:00"/>
    <d v="2015-01-22T00:00:00"/>
    <n v="30.44"/>
  </r>
  <r>
    <s v="Dennis Bowen"/>
    <s v="Regular Air"/>
    <s v="Small Business"/>
    <s v="Office Supplies"/>
    <s v="Storage &amp; Organization"/>
    <s v="Small Box"/>
    <n v="0.79"/>
    <s v="United States"/>
    <s v="East"/>
    <s v="Pennsylvania"/>
    <s v="Pottstown"/>
    <n v="19464"/>
    <d v="2015-05-10T00:00:00"/>
    <d v="2015-05-12T00:00:00"/>
    <n v="3251.76"/>
  </r>
  <r>
    <s v="Sharon Long"/>
    <s v="Regular Air"/>
    <s v="Corporate"/>
    <s v="Furniture"/>
    <s v="Office Furnishings"/>
    <s v="Wrap Bag"/>
    <n v="0.42"/>
    <s v="United States"/>
    <s v="South"/>
    <s v="Georgia"/>
    <s v="Marietta"/>
    <n v="30062"/>
    <d v="2015-03-16T00:00:00"/>
    <d v="2015-03-18T00:00:00"/>
    <n v="22.48"/>
  </r>
  <r>
    <s v="Regina Langley"/>
    <s v="Regular Air"/>
    <s v="Corporate"/>
    <s v="Office Supplies"/>
    <s v="Pens &amp; Art Supplies"/>
    <s v="Small Pack"/>
    <n v="0.57999999999999996"/>
    <s v="United States"/>
    <s v="South"/>
    <s v="Georgia"/>
    <s v="Martinez"/>
    <n v="30907"/>
    <d v="2015-04-11T00:00:00"/>
    <d v="2015-04-20T00:00:00"/>
    <n v="267.32"/>
  </r>
  <r>
    <s v="Rosemary Stark"/>
    <s v="Regular Air"/>
    <s v="Corporate"/>
    <s v="Technology"/>
    <s v="Office Machines"/>
    <s v="Medium Box"/>
    <n v="0.38"/>
    <s v="United States"/>
    <s v="South"/>
    <s v="Georgia"/>
    <s v="Newnan"/>
    <n v="30265"/>
    <d v="2015-05-29T00:00:00"/>
    <d v="2015-05-31T00:00:00"/>
    <n v="284.39"/>
  </r>
  <r>
    <s v="Kathy Shah"/>
    <s v="Delivery Truck"/>
    <s v="Consumer"/>
    <s v="Furniture"/>
    <s v="Chairs &amp; Chairmats"/>
    <s v="Jumbo Drum"/>
    <n v="0.56000000000000005"/>
    <s v="United States"/>
    <s v="South"/>
    <s v="North Carolina"/>
    <s v="Garner"/>
    <n v="27529"/>
    <d v="2015-03-08T00:00:00"/>
    <d v="2015-03-15T00:00:00"/>
    <n v="974.14"/>
  </r>
  <r>
    <s v="Russell W Melton"/>
    <s v="Regular Air"/>
    <s v="Corporate"/>
    <s v="Technology"/>
    <s v="Computer Peripherals"/>
    <s v="Small Pack"/>
    <n v="0.42"/>
    <s v="United States"/>
    <s v="South"/>
    <s v="Alabama"/>
    <s v="Northport"/>
    <n v="35473"/>
    <d v="2015-01-17T00:00:00"/>
    <d v="2015-01-19T00:00:00"/>
    <n v="128.13"/>
  </r>
  <r>
    <s v="Jennifer Zimmerman"/>
    <s v="Regular Air"/>
    <s v="Corporate"/>
    <s v="Office Supplies"/>
    <s v="Storage &amp; Organization"/>
    <s v="Medium Box"/>
    <n v="0.56999999999999995"/>
    <s v="United States"/>
    <s v="South"/>
    <s v="Arkansas"/>
    <s v="Jonesboro"/>
    <n v="72401"/>
    <d v="2015-05-16T00:00:00"/>
    <d v="2015-05-17T00:00:00"/>
    <n v="464.94"/>
  </r>
  <r>
    <s v="Constance Flowers"/>
    <s v="Express Air"/>
    <s v="Corporate"/>
    <s v="Technology"/>
    <s v="Computer Peripherals"/>
    <s v="Small Box"/>
    <n v="0.45"/>
    <s v="United States"/>
    <s v="West"/>
    <s v="California"/>
    <s v="San Diego"/>
    <n v="92037"/>
    <d v="2015-01-31T00:00:00"/>
    <d v="2015-02-05T00:00:00"/>
    <n v="2188.06"/>
  </r>
  <r>
    <s v="Constance Flowers"/>
    <s v="Regular Air"/>
    <s v="Corporate"/>
    <s v="Office Supplies"/>
    <s v="Paper"/>
    <s v="Small Box"/>
    <n v="0.37"/>
    <s v="United States"/>
    <s v="West"/>
    <s v="California"/>
    <s v="San Diego"/>
    <n v="92037"/>
    <d v="2015-02-07T00:00:00"/>
    <d v="2015-02-09T00:00:00"/>
    <n v="320.93"/>
  </r>
  <r>
    <s v="Constance Flowers"/>
    <s v="Regular Air"/>
    <s v="Corporate"/>
    <s v="Office Supplies"/>
    <s v="Storage &amp; Organization"/>
    <s v="Small Box"/>
    <n v="0.59"/>
    <s v="United States"/>
    <s v="West"/>
    <s v="California"/>
    <s v="San Diego"/>
    <n v="92037"/>
    <d v="2015-02-07T00:00:00"/>
    <d v="2015-02-07T00:00:00"/>
    <n v="261.85000000000002"/>
  </r>
  <r>
    <s v="Constance Flowers"/>
    <s v="Regular Air"/>
    <s v="Corporate"/>
    <s v="Office Supplies"/>
    <s v="Storage &amp; Organization"/>
    <s v="Medium Box"/>
    <n v="0.56999999999999995"/>
    <s v="United States"/>
    <s v="West"/>
    <s v="California"/>
    <s v="San Diego"/>
    <n v="92037"/>
    <d v="2015-05-16T00:00:00"/>
    <d v="2015-05-17T00:00:00"/>
    <n v="1834.61"/>
  </r>
  <r>
    <s v="Linda Blake"/>
    <s v="Regular Air"/>
    <s v="Corporate"/>
    <s v="Technology"/>
    <s v="Telephones and Communication"/>
    <s v="Small Box"/>
    <n v="0.55000000000000004"/>
    <s v="United States"/>
    <s v="East"/>
    <s v="Ohio"/>
    <s v="Hilliard"/>
    <n v="43026"/>
    <d v="2015-05-07T00:00:00"/>
    <d v="2015-05-09T00:00:00"/>
    <n v="261.56"/>
  </r>
  <r>
    <s v="Juanita Ballard"/>
    <s v="Express Air"/>
    <s v="Small Business"/>
    <s v="Office Supplies"/>
    <s v="Storage &amp; Organization"/>
    <s v="Small Box"/>
    <n v="0.56999999999999995"/>
    <s v="United States"/>
    <s v="East"/>
    <s v="Ohio"/>
    <s v="Kent"/>
    <n v="44240"/>
    <d v="2015-01-21T00:00:00"/>
    <d v="2015-01-23T00:00:00"/>
    <n v="114.81"/>
  </r>
  <r>
    <s v="Carrie Lewis"/>
    <s v="Regular Air"/>
    <s v="Corporate"/>
    <s v="Office Supplies"/>
    <s v="Paper"/>
    <s v="Small Box"/>
    <n v="0.37"/>
    <s v="United States"/>
    <s v="East"/>
    <s v="Ohio"/>
    <s v="Kettering"/>
    <n v="45429"/>
    <d v="2015-02-22T00:00:00"/>
    <d v="2015-02-24T00:00:00"/>
    <n v="546.21"/>
  </r>
  <r>
    <s v="Kerry Wilkerson"/>
    <s v="Express Air"/>
    <s v="Small Business"/>
    <s v="Technology"/>
    <s v="Telephones and Communication"/>
    <s v="Small Box"/>
    <n v="0.59"/>
    <s v="United States"/>
    <s v="West"/>
    <s v="Idaho"/>
    <s v="Moscow"/>
    <n v="83843"/>
    <d v="2015-04-07T00:00:00"/>
    <d v="2015-04-09T00:00:00"/>
    <n v="272.86"/>
  </r>
  <r>
    <s v="Nina Horne Kelly"/>
    <s v="Regular Air"/>
    <s v="Small Business"/>
    <s v="Office Supplies"/>
    <s v="Appliances"/>
    <s v="Large Box"/>
    <n v="0.59"/>
    <s v="United States"/>
    <s v="East"/>
    <s v="District of Columbia"/>
    <s v="Washington"/>
    <n v="20012"/>
    <d v="2015-04-04T00:00:00"/>
    <d v="2015-04-06T00:00:00"/>
    <n v="2119.54"/>
  </r>
  <r>
    <s v="Nina Horne Kelly"/>
    <s v="Regular Air"/>
    <s v="Small Business"/>
    <s v="Office Supplies"/>
    <s v="Binders and Binder Accessories"/>
    <s v="Small Box"/>
    <n v="0.35"/>
    <s v="United States"/>
    <s v="East"/>
    <s v="District of Columbia"/>
    <s v="Washington"/>
    <n v="20012"/>
    <d v="2015-04-04T00:00:00"/>
    <d v="2015-04-06T00:00:00"/>
    <n v="45737.33"/>
  </r>
  <r>
    <s v="Nina Horne Kelly"/>
    <s v="Regular Air"/>
    <s v="Small Business"/>
    <s v="Office Supplies"/>
    <s v="Paper"/>
    <s v="Small Box"/>
    <n v="0.4"/>
    <s v="United States"/>
    <s v="East"/>
    <s v="District of Columbia"/>
    <s v="Washington"/>
    <n v="20012"/>
    <d v="2015-06-28T00:00:00"/>
    <d v="2015-06-29T00:00:00"/>
    <n v="438.25"/>
  </r>
  <r>
    <s v="Christopher Meadows"/>
    <s v="Regular Air"/>
    <s v="Small Business"/>
    <s v="Office Supplies"/>
    <s v="Appliances"/>
    <s v="Large Box"/>
    <n v="0.59"/>
    <s v="United States"/>
    <s v="East"/>
    <s v="New York"/>
    <s v="Harrison"/>
    <n v="10528"/>
    <d v="2015-04-04T00:00:00"/>
    <d v="2015-04-06T00:00:00"/>
    <n v="561.05999999999995"/>
  </r>
  <r>
    <s v="Christopher Meadows"/>
    <s v="Regular Air"/>
    <s v="Small Business"/>
    <s v="Office Supplies"/>
    <s v="Binders and Binder Accessories"/>
    <s v="Small Box"/>
    <n v="0.35"/>
    <s v="United States"/>
    <s v="East"/>
    <s v="New York"/>
    <s v="Harrison"/>
    <n v="10528"/>
    <d v="2015-04-04T00:00:00"/>
    <d v="2015-04-06T00:00:00"/>
    <n v="11434.33"/>
  </r>
  <r>
    <s v="Christopher Meadows"/>
    <s v="Express Air"/>
    <s v="Small Business"/>
    <s v="Technology"/>
    <s v="Telephones and Communication"/>
    <s v="Small Box"/>
    <n v="0.6"/>
    <s v="United States"/>
    <s v="East"/>
    <s v="New York"/>
    <s v="Harrison"/>
    <n v="10528"/>
    <d v="2015-04-04T00:00:00"/>
    <d v="2015-04-06T00:00:00"/>
    <n v="3229.24"/>
  </r>
  <r>
    <s v="Eric West"/>
    <s v="Regular Air"/>
    <s v="Small Business"/>
    <s v="Office Supplies"/>
    <s v="Paper"/>
    <s v="Small Box"/>
    <n v="0.4"/>
    <s v="United States"/>
    <s v="East"/>
    <s v="New York"/>
    <s v="Hempstead"/>
    <n v="11550"/>
    <d v="2015-06-28T00:00:00"/>
    <d v="2015-06-29T00:00:00"/>
    <n v="101.13"/>
  </r>
  <r>
    <s v="Danielle Myers"/>
    <s v="Regular Air"/>
    <s v="Corporate"/>
    <s v="Furniture"/>
    <s v="Office Furnishings"/>
    <s v="Small Pack"/>
    <n v="0.44"/>
    <s v="United States"/>
    <s v="South"/>
    <s v="North Carolina"/>
    <s v="Garner"/>
    <n v="27529"/>
    <d v="2015-06-03T00:00:00"/>
    <d v="2015-06-05T00:00:00"/>
    <n v="451.83"/>
  </r>
  <r>
    <s v="Danielle Myers"/>
    <s v="Express Air"/>
    <s v="Corporate"/>
    <s v="Office Supplies"/>
    <s v="Pens &amp; Art Supplies"/>
    <s v="Wrap Bag"/>
    <n v="0.6"/>
    <s v="United States"/>
    <s v="South"/>
    <s v="North Carolina"/>
    <s v="Garner"/>
    <n v="27529"/>
    <d v="2015-06-03T00:00:00"/>
    <d v="2015-06-05T00:00:00"/>
    <n v="20.239999999999998"/>
  </r>
  <r>
    <s v="Dean Solomon"/>
    <s v="Regular Air"/>
    <s v="Corporate"/>
    <s v="Technology"/>
    <s v="Telephones and Communication"/>
    <s v="Small Box"/>
    <n v="0.59"/>
    <s v="United States"/>
    <s v="South"/>
    <s v="North Carolina"/>
    <s v="Gastonia"/>
    <n v="28052"/>
    <d v="2015-03-28T00:00:00"/>
    <d v="2015-03-28T00:00:00"/>
    <n v="1486.34"/>
  </r>
  <r>
    <s v="Dean Solomon"/>
    <s v="Regular Air"/>
    <s v="Corporate"/>
    <s v="Office Supplies"/>
    <s v="Paper"/>
    <s v="Small Box"/>
    <n v="0.38"/>
    <s v="United States"/>
    <s v="South"/>
    <s v="North Carolina"/>
    <s v="Gastonia"/>
    <n v="28052"/>
    <d v="2015-06-14T00:00:00"/>
    <d v="2015-06-21T00:00:00"/>
    <n v="406.26"/>
  </r>
  <r>
    <s v="Edna Pierce"/>
    <s v="Delivery Truck"/>
    <s v="Corporate"/>
    <s v="Furniture"/>
    <s v="Tables"/>
    <s v="Jumbo Drum"/>
    <m/>
    <s v="United States"/>
    <s v="South"/>
    <s v="North Carolina"/>
    <s v="Goldsboro"/>
    <n v="27534"/>
    <d v="2015-05-03T00:00:00"/>
    <d v="2015-05-04T00:00:00"/>
    <n v="5835.41"/>
  </r>
  <r>
    <s v="Paige Jacobs"/>
    <s v="Regular Air"/>
    <s v="Consumer"/>
    <s v="Technology"/>
    <s v="Telephones and Communication"/>
    <s v="Small Pack"/>
    <n v="0.83"/>
    <s v="United States"/>
    <s v="Central"/>
    <s v="Texas"/>
    <s v="Friendswood"/>
    <n v="77546"/>
    <d v="2015-02-12T00:00:00"/>
    <d v="2015-02-14T00:00:00"/>
    <n v="52.1"/>
  </r>
  <r>
    <s v="Herbert Holden"/>
    <s v="Regular Air"/>
    <s v="Home Office"/>
    <s v="Office Supplies"/>
    <s v="Labels"/>
    <s v="Small Box"/>
    <n v="0.39"/>
    <s v="United States"/>
    <s v="South"/>
    <s v="Georgia"/>
    <s v="Atlanta"/>
    <n v="30305"/>
    <d v="2015-01-09T00:00:00"/>
    <d v="2015-01-10T00:00:00"/>
    <n v="45.87"/>
  </r>
  <r>
    <s v="Herbert Holden"/>
    <s v="Regular Air"/>
    <s v="Home Office"/>
    <s v="Furniture"/>
    <s v="Office Furnishings"/>
    <s v="Medium Box"/>
    <n v="0.64"/>
    <s v="United States"/>
    <s v="South"/>
    <s v="Georgia"/>
    <s v="Atlanta"/>
    <n v="30305"/>
    <d v="2015-02-14T00:00:00"/>
    <d v="2015-02-16T00:00:00"/>
    <n v="256.77"/>
  </r>
  <r>
    <s v="Herbert Holden"/>
    <s v="Delivery Truck"/>
    <s v="Consumer"/>
    <s v="Furniture"/>
    <s v="Tables"/>
    <s v="Jumbo Box"/>
    <n v="0.63"/>
    <s v="United States"/>
    <s v="South"/>
    <s v="Georgia"/>
    <s v="Atlanta"/>
    <n v="30305"/>
    <d v="2015-06-12T00:00:00"/>
    <d v="2015-06-14T00:00:00"/>
    <n v="605.82000000000005"/>
  </r>
  <r>
    <s v="Herbert Holden"/>
    <s v="Regular Air"/>
    <s v="Consumer"/>
    <s v="Technology"/>
    <s v="Telephones and Communication"/>
    <s v="Wrap Bag"/>
    <n v="0.82"/>
    <s v="United States"/>
    <s v="South"/>
    <s v="Georgia"/>
    <s v="Atlanta"/>
    <n v="30305"/>
    <d v="2015-06-12T00:00:00"/>
    <d v="2015-06-12T00:00:00"/>
    <n v="1569"/>
  </r>
  <r>
    <s v="Helen Simpson"/>
    <s v="Delivery Truck"/>
    <s v="Consumer"/>
    <s v="Furniture"/>
    <s v="Tables"/>
    <s v="Jumbo Box"/>
    <n v="0.63"/>
    <s v="United States"/>
    <s v="Central"/>
    <s v="Oklahoma"/>
    <s v="Enid"/>
    <n v="73703"/>
    <d v="2015-06-12T00:00:00"/>
    <d v="2015-06-14T00:00:00"/>
    <n v="151.46"/>
  </r>
  <r>
    <s v="Sherri P Stephens"/>
    <s v="Regular Air"/>
    <s v="Home Office"/>
    <s v="Office Supplies"/>
    <s v="Labels"/>
    <s v="Small Box"/>
    <n v="0.39"/>
    <s v="United States"/>
    <s v="Central"/>
    <s v="Oklahoma"/>
    <s v="Lawton"/>
    <n v="73505"/>
    <d v="2015-01-09T00:00:00"/>
    <d v="2015-01-10T00:00:00"/>
    <n v="10.19"/>
  </r>
  <r>
    <s v="Sherri P Stephens"/>
    <s v="Regular Air"/>
    <s v="Home Office"/>
    <s v="Furniture"/>
    <s v="Office Furnishings"/>
    <s v="Medium Box"/>
    <n v="0.64"/>
    <s v="United States"/>
    <s v="Central"/>
    <s v="Oklahoma"/>
    <s v="Lawton"/>
    <n v="73505"/>
    <d v="2015-02-14T00:00:00"/>
    <d v="2015-02-16T00:00:00"/>
    <n v="64.19"/>
  </r>
  <r>
    <s v="Nelson Hong"/>
    <s v="Regular Air"/>
    <s v="Consumer"/>
    <s v="Technology"/>
    <s v="Computer Peripherals"/>
    <s v="Small Pack"/>
    <n v="0.49"/>
    <s v="United States"/>
    <s v="West"/>
    <s v="California"/>
    <s v="Torrance"/>
    <n v="90503"/>
    <d v="2015-02-27T00:00:00"/>
    <d v="2015-02-28T00:00:00"/>
    <n v="118.57"/>
  </r>
  <r>
    <s v="Nelson Hong"/>
    <s v="Regular Air"/>
    <s v="Consumer"/>
    <s v="Technology"/>
    <s v="Office Machines"/>
    <s v="Small Box"/>
    <n v="0.49"/>
    <s v="United States"/>
    <s v="West"/>
    <s v="California"/>
    <s v="Torrance"/>
    <n v="90503"/>
    <d v="2015-02-27T00:00:00"/>
    <d v="2015-02-27T00:00:00"/>
    <n v="79.47"/>
  </r>
  <r>
    <s v="Nelson Hong"/>
    <s v="Regular Air"/>
    <s v="Consumer"/>
    <s v="Technology"/>
    <s v="Telephones and Communication"/>
    <s v="Small Box"/>
    <n v="0.56999999999999995"/>
    <s v="United States"/>
    <s v="West"/>
    <s v="California"/>
    <s v="Torrance"/>
    <n v="90503"/>
    <d v="2015-02-27T00:00:00"/>
    <d v="2015-03-03T00:00:00"/>
    <n v="627.28"/>
  </r>
  <r>
    <s v="Michele Bradshaw"/>
    <s v="Regular Air"/>
    <s v="Consumer"/>
    <s v="Technology"/>
    <s v="Telephones and Communication"/>
    <s v="Small Box"/>
    <n v="0.57999999999999996"/>
    <s v="United States"/>
    <s v="South"/>
    <s v="Florida"/>
    <s v="Dunedin"/>
    <n v="34698"/>
    <d v="2015-01-22T00:00:00"/>
    <d v="2015-01-22T00:00:00"/>
    <n v="1160.42"/>
  </r>
  <r>
    <s v="Michele Bradshaw"/>
    <s v="Regular Air"/>
    <s v="Consumer"/>
    <s v="Furniture"/>
    <s v="Office Furnishings"/>
    <s v="Small Box"/>
    <n v="0.49"/>
    <s v="United States"/>
    <s v="South"/>
    <s v="Florida"/>
    <s v="Dunedin"/>
    <n v="34698"/>
    <d v="2015-03-01T00:00:00"/>
    <d v="2015-03-03T00:00:00"/>
    <n v="103.37"/>
  </r>
  <r>
    <s v="Michele Bradshaw"/>
    <s v="Regular Air"/>
    <s v="Consumer"/>
    <s v="Furniture"/>
    <s v="Office Furnishings"/>
    <s v="Small Box"/>
    <n v="0.41"/>
    <s v="United States"/>
    <s v="South"/>
    <s v="Florida"/>
    <s v="Dunedin"/>
    <n v="34698"/>
    <d v="2015-03-01T00:00:00"/>
    <d v="2015-03-02T00:00:00"/>
    <n v="40.22"/>
  </r>
  <r>
    <s v="Ralph Woods Scott"/>
    <s v="Regular Air"/>
    <s v="Consumer"/>
    <s v="Office Supplies"/>
    <s v="Binders and Binder Accessories"/>
    <s v="Small Box"/>
    <n v="0.35"/>
    <s v="United States"/>
    <s v="Central"/>
    <s v="Missouri"/>
    <s v="Creve Coeur"/>
    <n v="63141"/>
    <d v="2015-05-04T00:00:00"/>
    <d v="2015-05-05T00:00:00"/>
    <n v="52.43"/>
  </r>
  <r>
    <s v="Robert Rollins"/>
    <s v="Regular Air"/>
    <s v="Home Office"/>
    <s v="Technology"/>
    <s v="Computer Peripherals"/>
    <s v="Small Box"/>
    <n v="0.73"/>
    <s v="United States"/>
    <s v="South"/>
    <s v="Georgia"/>
    <s v="Newnan"/>
    <n v="30265"/>
    <d v="2015-03-26T00:00:00"/>
    <d v="2015-03-27T00:00:00"/>
    <n v="818.49"/>
  </r>
  <r>
    <s v="Jeff Spivey"/>
    <s v="Regular Air"/>
    <s v="Home Office"/>
    <s v="Office Supplies"/>
    <s v="Appliances"/>
    <s v="Large Box"/>
    <n v="0.59"/>
    <s v="United States"/>
    <s v="Central"/>
    <s v="Illinois"/>
    <s v="Freeport"/>
    <n v="61032"/>
    <d v="2015-03-06T00:00:00"/>
    <d v="2015-03-07T00:00:00"/>
    <n v="410.17"/>
  </r>
  <r>
    <s v="Marlene Kirk"/>
    <s v="Regular Air"/>
    <s v="Consumer"/>
    <s v="Office Supplies"/>
    <s v="Binders and Binder Accessories"/>
    <s v="Small Box"/>
    <n v="0.4"/>
    <s v="United States"/>
    <s v="Central"/>
    <s v="Indiana"/>
    <s v="South Bend"/>
    <n v="46614"/>
    <d v="2015-06-14T00:00:00"/>
    <d v="2015-06-21T00:00:00"/>
    <n v="269.54000000000002"/>
  </r>
  <r>
    <s v="Charlotte Patterson"/>
    <s v="Regular Air"/>
    <s v="Consumer"/>
    <s v="Office Supplies"/>
    <s v="Paper"/>
    <s v="Small Box"/>
    <n v="0.36"/>
    <s v="United States"/>
    <s v="Central"/>
    <s v="Indiana"/>
    <s v="Terre Haute"/>
    <n v="47802"/>
    <d v="2015-02-04T00:00:00"/>
    <d v="2015-02-05T00:00:00"/>
    <n v="106.57"/>
  </r>
  <r>
    <s v="Miriam Greenberg"/>
    <s v="Regular Air"/>
    <s v="Consumer"/>
    <s v="Office Supplies"/>
    <s v="Paper"/>
    <s v="Wrap Bag"/>
    <n v="0.36"/>
    <s v="United States"/>
    <s v="Central"/>
    <s v="Indiana"/>
    <s v="Valparaiso"/>
    <n v="46383"/>
    <d v="2015-04-22T00:00:00"/>
    <d v="2015-04-26T00:00:00"/>
    <n v="38.409999999999997"/>
  </r>
  <r>
    <s v="Miriam Greenberg"/>
    <s v="Regular Air"/>
    <s v="Consumer"/>
    <s v="Office Supplies"/>
    <s v="Paper"/>
    <s v="Wrap Bag"/>
    <n v="0.39"/>
    <s v="United States"/>
    <s v="Central"/>
    <s v="Indiana"/>
    <s v="Valparaiso"/>
    <n v="46383"/>
    <d v="2015-01-03T00:00:00"/>
    <d v="2015-01-08T00:00:00"/>
    <n v="131.34"/>
  </r>
  <r>
    <s v="Miriam Greenberg"/>
    <s v="Regular Air"/>
    <s v="Corporate"/>
    <s v="Furniture"/>
    <s v="Office Furnishings"/>
    <s v="Large Box"/>
    <n v="0.6"/>
    <s v="United States"/>
    <s v="Central"/>
    <s v="Indiana"/>
    <s v="Valparaiso"/>
    <n v="46383"/>
    <d v="2015-04-02T00:00:00"/>
    <d v="2015-04-03T00:00:00"/>
    <n v="251.61"/>
  </r>
  <r>
    <s v="Ray Oakley"/>
    <s v="Regular Air"/>
    <s v="Consumer"/>
    <s v="Technology"/>
    <s v="Office Machines"/>
    <s v="Medium Box"/>
    <n v="0.39"/>
    <s v="United States"/>
    <s v="Central"/>
    <s v="Indiana"/>
    <s v="West Lafayette"/>
    <n v="47906"/>
    <d v="2015-05-10T00:00:00"/>
    <d v="2015-05-12T00:00:00"/>
    <n v="287.99"/>
  </r>
  <r>
    <s v="Ray Oakley"/>
    <s v="Regular Air"/>
    <s v="Consumer"/>
    <s v="Office Supplies"/>
    <s v="Paper"/>
    <s v="Wrap Bag"/>
    <n v="0.39"/>
    <s v="United States"/>
    <s v="Central"/>
    <s v="Indiana"/>
    <s v="West Lafayette"/>
    <n v="47906"/>
    <d v="2015-05-10T00:00:00"/>
    <d v="2015-05-10T00:00:00"/>
    <n v="46.86"/>
  </r>
  <r>
    <s v="Jackie Capps"/>
    <s v="Regular Air"/>
    <s v="Corporate"/>
    <s v="Office Supplies"/>
    <s v="Paper"/>
    <s v="Small Box"/>
    <n v="0.37"/>
    <s v="United States"/>
    <s v="West"/>
    <s v="California"/>
    <s v="San Carlos"/>
    <n v="94070"/>
    <d v="2015-06-12T00:00:00"/>
    <d v="2015-06-14T00:00:00"/>
    <n v="658.62"/>
  </r>
  <r>
    <s v="Jackie Capps"/>
    <s v="Regular Air"/>
    <s v="Home Office"/>
    <s v="Furniture"/>
    <s v="Office Furnishings"/>
    <s v="Wrap Bag"/>
    <n v="0.51"/>
    <s v="United States"/>
    <s v="West"/>
    <s v="California"/>
    <s v="San Carlos"/>
    <n v="94070"/>
    <d v="2015-01-07T00:00:00"/>
    <d v="2015-01-12T00:00:00"/>
    <n v="21.96"/>
  </r>
  <r>
    <s v="Lawrence Dennis"/>
    <s v="Regular Air"/>
    <s v="Home Office"/>
    <s v="Office Supplies"/>
    <s v="Pens &amp; Art Supplies"/>
    <s v="Wrap Bag"/>
    <n v="0.56000000000000005"/>
    <s v="United States"/>
    <s v="West"/>
    <s v="California"/>
    <s v="San Clemente"/>
    <n v="92672"/>
    <d v="2015-01-06T00:00:00"/>
    <d v="2015-01-08T00:00:00"/>
    <n v="24.57"/>
  </r>
  <r>
    <s v="Valerie Siegel"/>
    <s v="Regular Air"/>
    <s v="Consumer"/>
    <s v="Technology"/>
    <s v="Telephones and Communication"/>
    <s v="Small Box"/>
    <n v="0.56000000000000005"/>
    <s v="United States"/>
    <s v="South"/>
    <s v="Georgia"/>
    <s v="Woodstock"/>
    <n v="30188"/>
    <d v="2015-01-21T00:00:00"/>
    <d v="2015-01-22T00:00:00"/>
    <n v="1008.53"/>
  </r>
  <r>
    <s v="Derek Jernigan"/>
    <s v="Delivery Truck"/>
    <s v="Home Office"/>
    <s v="Furniture"/>
    <s v="Bookcases"/>
    <s v="Jumbo Box"/>
    <n v="0.62"/>
    <s v="United States"/>
    <s v="Central"/>
    <s v="Illinois"/>
    <s v="Galesburg"/>
    <n v="61401"/>
    <d v="2015-01-06T00:00:00"/>
    <d v="2015-01-07T00:00:00"/>
    <n v="6968.9"/>
  </r>
  <r>
    <s v="Jack Morse"/>
    <s v="Regular Air"/>
    <s v="Corporate"/>
    <s v="Office Supplies"/>
    <s v="Scissors, Rulers and Trimmers"/>
    <s v="Wrap Bag"/>
    <n v="0.83"/>
    <s v="United States"/>
    <s v="South"/>
    <s v="Florida"/>
    <s v="Dunedin"/>
    <n v="34698"/>
    <d v="2015-06-01T00:00:00"/>
    <d v="2015-06-02T00:00:00"/>
    <n v="41.29"/>
  </r>
  <r>
    <s v="Joyce Knox"/>
    <s v="Express Air"/>
    <s v="Home Office"/>
    <s v="Technology"/>
    <s v="Computer Peripherals"/>
    <s v="Small Pack"/>
    <n v="0.77"/>
    <s v="United States"/>
    <s v="East"/>
    <s v="West Virginia"/>
    <s v="Parkersburg"/>
    <n v="26101"/>
    <d v="2015-03-17T00:00:00"/>
    <d v="2015-03-18T00:00:00"/>
    <n v="88.64"/>
  </r>
  <r>
    <s v="Albert Tyson"/>
    <s v="Express Air"/>
    <s v="Home Office"/>
    <s v="Technology"/>
    <s v="Computer Peripherals"/>
    <s v="Small Box"/>
    <n v="0.76"/>
    <s v="United States"/>
    <s v="South"/>
    <s v="Mississippi"/>
    <s v="Olive Branch"/>
    <n v="38654"/>
    <d v="2015-05-23T00:00:00"/>
    <d v="2015-05-25T00:00:00"/>
    <n v="1300.54"/>
  </r>
  <r>
    <s v="Albert Tyson"/>
    <s v="Regular Air"/>
    <s v="Home Office"/>
    <s v="Office Supplies"/>
    <s v="Pens &amp; Art Supplies"/>
    <s v="Wrap Bag"/>
    <n v="0.56000000000000005"/>
    <s v="United States"/>
    <s v="South"/>
    <s v="Mississippi"/>
    <s v="Olive Branch"/>
    <n v="38654"/>
    <d v="2015-05-23T00:00:00"/>
    <d v="2015-05-25T00:00:00"/>
    <n v="38.06"/>
  </r>
  <r>
    <s v="Marvin Yang"/>
    <s v="Delivery Truck"/>
    <s v="Home Office"/>
    <s v="Technology"/>
    <s v="Office Machines"/>
    <s v="Jumbo Drum"/>
    <n v="0.36"/>
    <s v="United States"/>
    <s v="South"/>
    <s v="Mississippi"/>
    <s v="Pearl"/>
    <n v="39208"/>
    <d v="2015-02-11T00:00:00"/>
    <d v="2015-02-12T00:00:00"/>
    <n v="1263.3499999999999"/>
  </r>
  <r>
    <s v="Danielle Schneider"/>
    <s v="Regular Air"/>
    <s v="Consumer"/>
    <s v="Office Supplies"/>
    <s v="Pens &amp; Art Supplies"/>
    <s v="Small Pack"/>
    <n v="0.6"/>
    <s v="United States"/>
    <s v="Central"/>
    <s v="Michigan"/>
    <s v="Canton"/>
    <n v="48187"/>
    <d v="2015-02-05T00:00:00"/>
    <d v="2015-02-07T00:00:00"/>
    <n v="202.38"/>
  </r>
  <r>
    <s v="Ian Hall"/>
    <s v="Regular Air"/>
    <s v="Consumer"/>
    <s v="Technology"/>
    <s v="Office Machines"/>
    <s v="Medium Box"/>
    <n v="0.4"/>
    <s v="United States"/>
    <s v="Central"/>
    <s v="Michigan"/>
    <s v="Dearborn"/>
    <n v="48126"/>
    <d v="2015-04-15T00:00:00"/>
    <d v="2015-04-17T00:00:00"/>
    <n v="56.38"/>
  </r>
  <r>
    <s v="Ian Hall"/>
    <s v="Express Air"/>
    <s v="Consumer"/>
    <s v="Office Supplies"/>
    <s v="Paper"/>
    <s v="Small Box"/>
    <n v="0.4"/>
    <s v="United States"/>
    <s v="Central"/>
    <s v="Michigan"/>
    <s v="Dearborn"/>
    <n v="48126"/>
    <d v="2015-04-15T00:00:00"/>
    <d v="2015-04-18T00:00:00"/>
    <n v="119.13"/>
  </r>
  <r>
    <s v="Vanessa Boyer"/>
    <s v="Regular Air"/>
    <s v="Consumer"/>
    <s v="Office Supplies"/>
    <s v="Pens &amp; Art Supplies"/>
    <s v="Small Pack"/>
    <n v="0.6"/>
    <s v="United States"/>
    <s v="East"/>
    <s v="New York"/>
    <s v="New York City"/>
    <n v="10177"/>
    <d v="2015-02-05T00:00:00"/>
    <d v="2015-02-07T00:00:00"/>
    <n v="809.51"/>
  </r>
  <r>
    <s v="Vanessa Boyer"/>
    <s v="Regular Air"/>
    <s v="Consumer"/>
    <s v="Furniture"/>
    <s v="Office Furnishings"/>
    <s v="Small Pack"/>
    <n v="0.39"/>
    <s v="United States"/>
    <s v="East"/>
    <s v="New York"/>
    <s v="New York City"/>
    <n v="10177"/>
    <d v="2015-04-15T00:00:00"/>
    <d v="2015-04-16T00:00:00"/>
    <n v="643.64"/>
  </r>
  <r>
    <s v="Vanessa Boyer"/>
    <s v="Regular Air"/>
    <s v="Consumer"/>
    <s v="Technology"/>
    <s v="Office Machines"/>
    <s v="Medium Box"/>
    <n v="0.4"/>
    <s v="United States"/>
    <s v="East"/>
    <s v="New York"/>
    <s v="New York City"/>
    <n v="10177"/>
    <d v="2015-04-15T00:00:00"/>
    <d v="2015-04-17T00:00:00"/>
    <n v="244.31"/>
  </r>
  <r>
    <s v="Vanessa Boyer"/>
    <s v="Express Air"/>
    <s v="Consumer"/>
    <s v="Office Supplies"/>
    <s v="Paper"/>
    <s v="Small Box"/>
    <n v="0.4"/>
    <s v="United States"/>
    <s v="East"/>
    <s v="New York"/>
    <s v="New York City"/>
    <n v="10177"/>
    <d v="2015-04-15T00:00:00"/>
    <d v="2015-04-18T00:00:00"/>
    <n v="466.58"/>
  </r>
  <r>
    <s v="Vanessa Boyer"/>
    <s v="Express Air"/>
    <s v="Consumer"/>
    <s v="Technology"/>
    <s v="Telephones and Communication"/>
    <s v="Small Box"/>
    <n v="0.56999999999999995"/>
    <s v="United States"/>
    <s v="East"/>
    <s v="New York"/>
    <s v="New York City"/>
    <n v="10177"/>
    <d v="2015-04-15T00:00:00"/>
    <d v="2015-04-16T00:00:00"/>
    <n v="2290.69"/>
  </r>
  <r>
    <s v="Kate Peck"/>
    <s v="Express Air"/>
    <s v="Corporate"/>
    <s v="Office Supplies"/>
    <s v="Storage &amp; Organization"/>
    <s v="Small Box"/>
    <n v="0.81"/>
    <s v="United States"/>
    <s v="Central"/>
    <s v="Iowa"/>
    <s v="Bettendorf"/>
    <n v="52722"/>
    <d v="2015-04-18T00:00:00"/>
    <d v="2015-04-19T00:00:00"/>
    <n v="337.59"/>
  </r>
  <r>
    <s v="Kate Peck"/>
    <s v="Regular Air"/>
    <s v="Corporate"/>
    <s v="Office Supplies"/>
    <s v="Paper"/>
    <s v="Wrap Bag"/>
    <n v="0.38"/>
    <s v="United States"/>
    <s v="Central"/>
    <s v="Iowa"/>
    <s v="Bettendorf"/>
    <n v="52722"/>
    <d v="2015-05-12T00:00:00"/>
    <d v="2015-05-14T00:00:00"/>
    <n v="10.65"/>
  </r>
  <r>
    <s v="Vincent Hale"/>
    <s v="Regular Air"/>
    <s v="Corporate"/>
    <s v="Office Supplies"/>
    <s v="Pens &amp; Art Supplies"/>
    <s v="Wrap Bag"/>
    <n v="0.6"/>
    <s v="United States"/>
    <s v="Central"/>
    <s v="Iowa"/>
    <s v="Burlington"/>
    <n v="52601"/>
    <d v="2015-02-19T00:00:00"/>
    <d v="2015-02-20T00:00:00"/>
    <n v="55.13"/>
  </r>
  <r>
    <s v="Vincent Hale"/>
    <s v="Delivery Truck"/>
    <s v="Corporate"/>
    <s v="Furniture"/>
    <s v="Bookcases"/>
    <s v="Jumbo Box"/>
    <n v="0.78"/>
    <s v="United States"/>
    <s v="Central"/>
    <s v="Iowa"/>
    <s v="Burlington"/>
    <n v="52601"/>
    <d v="2015-04-18T00:00:00"/>
    <d v="2015-04-21T00:00:00"/>
    <n v="215.32"/>
  </r>
  <r>
    <s v="Vincent Hale"/>
    <s v="Regular Air"/>
    <s v="Corporate"/>
    <s v="Technology"/>
    <s v="Telephones and Communication"/>
    <s v="Wrap Bag"/>
    <n v="0.55000000000000004"/>
    <s v="United States"/>
    <s v="Central"/>
    <s v="Iowa"/>
    <s v="Burlington"/>
    <n v="52601"/>
    <d v="2015-04-18T00:00:00"/>
    <d v="2015-04-20T00:00:00"/>
    <n v="382.85"/>
  </r>
  <r>
    <s v="Stacey Lucas"/>
    <s v="Regular Air"/>
    <s v="Corporate"/>
    <s v="Office Supplies"/>
    <s v="Paper"/>
    <s v="Small Box"/>
    <n v="0.36"/>
    <s v="United States"/>
    <s v="Central"/>
    <s v="Iowa"/>
    <s v="Cedar Falls"/>
    <n v="50613"/>
    <d v="2015-02-19T00:00:00"/>
    <d v="2015-02-20T00:00:00"/>
    <n v="44.8"/>
  </r>
  <r>
    <s v="Stacey Lucas"/>
    <s v="Regular Air"/>
    <s v="Corporate"/>
    <s v="Office Supplies"/>
    <s v="Binders and Binder Accessories"/>
    <s v="Small Box"/>
    <n v="0.39"/>
    <s v="United States"/>
    <s v="Central"/>
    <s v="Iowa"/>
    <s v="Cedar Falls"/>
    <n v="50613"/>
    <d v="2015-01-06T00:00:00"/>
    <d v="2015-01-06T00:00:00"/>
    <n v="100.99"/>
  </r>
  <r>
    <s v="Stacey Lucas"/>
    <s v="Regular Air"/>
    <s v="Corporate"/>
    <s v="Technology"/>
    <s v="Computer Peripherals"/>
    <s v="Small Box"/>
    <n v="0.6"/>
    <s v="United States"/>
    <s v="Central"/>
    <s v="Iowa"/>
    <s v="Cedar Falls"/>
    <n v="50613"/>
    <d v="2015-01-06T00:00:00"/>
    <d v="2015-01-11T00:00:00"/>
    <n v="142.06"/>
  </r>
  <r>
    <s v="Suzanne Cochran"/>
    <s v="Express Air"/>
    <s v="Corporate"/>
    <s v="Furniture"/>
    <s v="Office Furnishings"/>
    <s v="Small Box"/>
    <n v="0.56999999999999995"/>
    <s v="United States"/>
    <s v="Central"/>
    <s v="Iowa"/>
    <s v="Cedar Rapids"/>
    <n v="52402"/>
    <d v="2015-03-25T00:00:00"/>
    <d v="2015-03-27T00:00:00"/>
    <n v="58.52"/>
  </r>
  <r>
    <s v="Suzanne Cochran"/>
    <s v="Regular Air"/>
    <s v="Corporate"/>
    <s v="Office Supplies"/>
    <s v="Binders and Binder Accessories"/>
    <s v="Small Box"/>
    <n v="0.37"/>
    <s v="United States"/>
    <s v="Central"/>
    <s v="Iowa"/>
    <s v="Cedar Rapids"/>
    <n v="52402"/>
    <d v="2015-01-06T00:00:00"/>
    <d v="2015-01-13T00:00:00"/>
    <n v="363.74"/>
  </r>
  <r>
    <s v="Suzanne Cochran"/>
    <s v="Regular Air"/>
    <s v="Corporate"/>
    <s v="Office Supplies"/>
    <s v="Binders and Binder Accessories"/>
    <s v="Small Box"/>
    <n v="0.38"/>
    <s v="United States"/>
    <s v="Central"/>
    <s v="Iowa"/>
    <s v="Cedar Rapids"/>
    <n v="52402"/>
    <d v="2015-01-06T00:00:00"/>
    <d v="2015-01-15T00:00:00"/>
    <n v="15.93"/>
  </r>
  <r>
    <s v="Suzanne Cochran"/>
    <s v="Regular Air"/>
    <s v="Corporate"/>
    <s v="Office Supplies"/>
    <s v="Storage &amp; Organization"/>
    <s v="Small Box"/>
    <n v="0.59"/>
    <s v="United States"/>
    <s v="Central"/>
    <s v="Iowa"/>
    <s v="Cedar Rapids"/>
    <n v="52402"/>
    <d v="2015-01-06T00:00:00"/>
    <d v="2015-01-13T00:00:00"/>
    <n v="21.28"/>
  </r>
  <r>
    <s v="Dwight Albright Huffman"/>
    <s v="Express Air"/>
    <s v="Corporate"/>
    <s v="Technology"/>
    <s v="Telephones and Communication"/>
    <s v="Small Box"/>
    <n v="0.57999999999999996"/>
    <s v="United States"/>
    <s v="West"/>
    <s v="California"/>
    <s v="San Francisco"/>
    <n v="94110"/>
    <d v="2015-04-19T00:00:00"/>
    <d v="2015-04-20T00:00:00"/>
    <n v="675.83"/>
  </r>
  <r>
    <s v="Herbert Williamson"/>
    <s v="Regular Air"/>
    <s v="Corporate"/>
    <s v="Office Supplies"/>
    <s v="Paper"/>
    <s v="Small Box"/>
    <n v="0.36"/>
    <s v="United States"/>
    <s v="West"/>
    <s v="California"/>
    <s v="San Gabriel"/>
    <n v="91776"/>
    <d v="2015-04-19T00:00:00"/>
    <d v="2015-04-21T00:00:00"/>
    <n v="28"/>
  </r>
  <r>
    <s v="Clifford Webb"/>
    <s v="Regular Air"/>
    <s v="Home Office"/>
    <s v="Office Supplies"/>
    <s v="Binders and Binder Accessories"/>
    <s v="Small Box"/>
    <n v="0.36"/>
    <s v="United States"/>
    <s v="East"/>
    <s v="Massachusetts"/>
    <s v="Townsend"/>
    <n v="1469"/>
    <d v="2015-03-30T00:00:00"/>
    <d v="2015-04-01T00:00:00"/>
    <n v="535.08000000000004"/>
  </r>
  <r>
    <s v="Michelle Steele"/>
    <s v="Regular Air"/>
    <s v="Consumer"/>
    <s v="Technology"/>
    <s v="Telephones and Communication"/>
    <s v="Small Box"/>
    <n v="0.55000000000000004"/>
    <s v="United States"/>
    <s v="South"/>
    <s v="Alabama"/>
    <s v="Enterprise"/>
    <n v="36330"/>
    <d v="2015-04-01T00:00:00"/>
    <d v="2015-04-03T00:00:00"/>
    <n v="222.71"/>
  </r>
  <r>
    <s v="Michelle Steele"/>
    <s v="Regular Air"/>
    <s v="Consumer"/>
    <s v="Technology"/>
    <s v="Telephones and Communication"/>
    <s v="Small Box"/>
    <n v="0.6"/>
    <s v="United States"/>
    <s v="South"/>
    <s v="Alabama"/>
    <s v="Enterprise"/>
    <n v="36330"/>
    <d v="2015-04-01T00:00:00"/>
    <d v="2015-04-02T00:00:00"/>
    <n v="220.52"/>
  </r>
  <r>
    <s v="Joy Kaplan McNeill"/>
    <s v="Express Air"/>
    <s v="Home Office"/>
    <s v="Office Supplies"/>
    <s v="Paper"/>
    <s v="Small Box"/>
    <n v="0.37"/>
    <s v="United States"/>
    <s v="West"/>
    <s v="California"/>
    <s v="Carlsbad"/>
    <n v="92008"/>
    <d v="2015-03-19T00:00:00"/>
    <d v="2015-03-21T00:00:00"/>
    <n v="68.34"/>
  </r>
  <r>
    <s v="Erika Morgan"/>
    <s v="Regular Air"/>
    <s v="Home Office"/>
    <s v="Technology"/>
    <s v="Computer Peripherals"/>
    <s v="Small Box"/>
    <n v="0.75"/>
    <s v="United States"/>
    <s v="East"/>
    <s v="Connecticut"/>
    <s v="Seymour"/>
    <n v="6478"/>
    <d v="2015-03-19T00:00:00"/>
    <d v="2015-03-22T00:00:00"/>
    <n v="522.22"/>
  </r>
  <r>
    <s v="Gina B Hess"/>
    <s v="Regular Air"/>
    <s v="Home Office"/>
    <s v="Office Supplies"/>
    <s v="Binders and Binder Accessories"/>
    <s v="Small Box"/>
    <n v="0.39"/>
    <s v="United States"/>
    <s v="East"/>
    <s v="Massachusetts"/>
    <s v="Webster"/>
    <n v="1570"/>
    <d v="2015-06-15T00:00:00"/>
    <d v="2015-06-17T00:00:00"/>
    <n v="28.01"/>
  </r>
  <r>
    <s v="Roberta Daniel"/>
    <s v="Regular Air"/>
    <s v="Consumer"/>
    <s v="Furniture"/>
    <s v="Office Furnishings"/>
    <s v="Small Box"/>
    <n v="0.49"/>
    <s v="United States"/>
    <s v="West"/>
    <s v="New Mexico"/>
    <s v="Alamogordo"/>
    <n v="88310"/>
    <d v="2015-05-03T00:00:00"/>
    <d v="2015-05-04T00:00:00"/>
    <n v="80.349999999999994"/>
  </r>
  <r>
    <s v="Lisa Kim"/>
    <s v="Regular Air"/>
    <s v="Corporate"/>
    <s v="Office Supplies"/>
    <s v="Envelopes"/>
    <s v="Small Box"/>
    <n v="0.4"/>
    <s v="United States"/>
    <s v="South"/>
    <s v="Florida"/>
    <s v="Palm Beach Gardens"/>
    <n v="33403"/>
    <d v="2015-01-17T00:00:00"/>
    <d v="2015-01-19T00:00:00"/>
    <n v="99.69"/>
  </r>
  <r>
    <s v="Lisa Kim"/>
    <s v="Regular Air"/>
    <s v="Corporate"/>
    <s v="Office Supplies"/>
    <s v="Paper"/>
    <s v="Small Box"/>
    <n v="0.39"/>
    <s v="United States"/>
    <s v="South"/>
    <s v="Florida"/>
    <s v="Palm Beach Gardens"/>
    <n v="33403"/>
    <d v="2015-01-17T00:00:00"/>
    <d v="2015-01-17T00:00:00"/>
    <n v="152.49"/>
  </r>
  <r>
    <s v="Martin Kirk"/>
    <s v="Regular Air"/>
    <s v="Consumer"/>
    <s v="Technology"/>
    <s v="Telephones and Communication"/>
    <s v="Small Box"/>
    <n v="0.56000000000000005"/>
    <s v="United States"/>
    <s v="South"/>
    <s v="Virginia"/>
    <s v="Chesapeake"/>
    <n v="23320"/>
    <d v="2015-01-29T00:00:00"/>
    <d v="2015-01-31T00:00:00"/>
    <n v="320.75"/>
  </r>
  <r>
    <s v="Anita Kent"/>
    <s v="Regular Air"/>
    <s v="Home Office"/>
    <s v="Office Supplies"/>
    <s v="Paper"/>
    <s v="Small Box"/>
    <n v="0.36"/>
    <s v="United States"/>
    <s v="East"/>
    <s v="New Jersey"/>
    <s v="Linden"/>
    <n v="7036"/>
    <d v="2015-03-01T00:00:00"/>
    <d v="2015-03-03T00:00:00"/>
    <n v="11.35"/>
  </r>
  <r>
    <s v="Jacob Hirsch"/>
    <s v="Delivery Truck"/>
    <s v="Home Office"/>
    <s v="Technology"/>
    <s v="Office Machines"/>
    <s v="Jumbo Drum"/>
    <n v="0.59"/>
    <s v="United States"/>
    <s v="East"/>
    <s v="Rhode Island"/>
    <s v="Barrington"/>
    <n v="2806"/>
    <d v="2015-03-01T00:00:00"/>
    <d v="2015-03-03T00:00:00"/>
    <n v="7029.1"/>
  </r>
  <r>
    <s v="Oscar Bowers"/>
    <s v="Regular Air"/>
    <s v="Home Office"/>
    <s v="Office Supplies"/>
    <s v="Storage &amp; Organization"/>
    <s v="Large Box"/>
    <n v="0.83"/>
    <s v="United States"/>
    <s v="East"/>
    <s v="Ohio"/>
    <s v="Kettering"/>
    <n v="45429"/>
    <d v="2015-04-17T00:00:00"/>
    <d v="2015-04-21T00:00:00"/>
    <n v="1059.3800000000001"/>
  </r>
  <r>
    <s v="Gretchen Levine"/>
    <s v="Delivery Truck"/>
    <s v="Home Office"/>
    <s v="Furniture"/>
    <s v="Tables"/>
    <s v="Jumbo Box"/>
    <n v="0.66"/>
    <s v="United States"/>
    <s v="East"/>
    <s v="Ohio"/>
    <s v="Lima"/>
    <n v="45801"/>
    <d v="2015-04-05T00:00:00"/>
    <d v="2015-04-07T00:00:00"/>
    <n v="2233.46"/>
  </r>
  <r>
    <s v="Melanie Burgess"/>
    <s v="Delivery Truck"/>
    <s v="Consumer"/>
    <s v="Furniture"/>
    <s v="Chairs &amp; Chairmats"/>
    <s v="Jumbo Drum"/>
    <n v="0.59"/>
    <s v="United States"/>
    <s v="Central"/>
    <s v="Missouri"/>
    <s v="Webster Groves"/>
    <n v="63119"/>
    <d v="2015-04-26T00:00:00"/>
    <d v="2015-04-30T00:00:00"/>
    <n v="928.92"/>
  </r>
  <r>
    <s v="Maureen Herbert Hood"/>
    <s v="Delivery Truck"/>
    <s v="Home Office"/>
    <s v="Furniture"/>
    <s v="Chairs &amp; Chairmats"/>
    <s v="Jumbo Drum"/>
    <n v="0.56000000000000005"/>
    <s v="United States"/>
    <s v="Central"/>
    <s v="Wisconsin"/>
    <s v="Appleton"/>
    <n v="54915"/>
    <d v="2015-02-24T00:00:00"/>
    <d v="2015-02-25T00:00:00"/>
    <n v="3845.35"/>
  </r>
  <r>
    <s v="Maureen Herbert Hood"/>
    <s v="Regular Air"/>
    <s v="Home Office"/>
    <s v="Office Supplies"/>
    <s v="Pens &amp; Art Supplies"/>
    <s v="Wrap Bag"/>
    <n v="0.57999999999999996"/>
    <s v="United States"/>
    <s v="Central"/>
    <s v="Wisconsin"/>
    <s v="Appleton"/>
    <n v="54915"/>
    <d v="2015-02-24T00:00:00"/>
    <d v="2015-02-26T00:00:00"/>
    <n v="3.77"/>
  </r>
  <r>
    <s v="Maureen Herbert Hood"/>
    <s v="Regular Air"/>
    <s v="Consumer"/>
    <s v="Office Supplies"/>
    <s v="Envelopes"/>
    <s v="Small Box"/>
    <n v="0.38"/>
    <s v="United States"/>
    <s v="Central"/>
    <s v="Wisconsin"/>
    <s v="Appleton"/>
    <n v="54915"/>
    <d v="2015-03-18T00:00:00"/>
    <d v="2015-03-19T00:00:00"/>
    <n v="343.54"/>
  </r>
  <r>
    <s v="Penny Tuttle"/>
    <s v="Regular Air"/>
    <s v="Corporate"/>
    <s v="Office Supplies"/>
    <s v="Binders and Binder Accessories"/>
    <s v="Small Box"/>
    <n v="0.39"/>
    <s v="United States"/>
    <s v="East"/>
    <s v="Ohio"/>
    <s v="Lima"/>
    <n v="45801"/>
    <d v="2015-05-17T00:00:00"/>
    <d v="2015-05-17T00:00:00"/>
    <n v="3627.08"/>
  </r>
  <r>
    <s v="Amy Hall"/>
    <s v="Regular Air"/>
    <s v="Corporate"/>
    <s v="Office Supplies"/>
    <s v="Envelopes"/>
    <s v="Small Box"/>
    <n v="0.36"/>
    <s v="United States"/>
    <s v="East"/>
    <s v="Ohio"/>
    <s v="Lorain"/>
    <n v="44052"/>
    <d v="2015-05-17T00:00:00"/>
    <d v="2015-05-26T00:00:00"/>
    <n v="8.34"/>
  </r>
  <r>
    <s v="Sean Stephenson"/>
    <s v="Regular Air"/>
    <s v="Home Office"/>
    <s v="Office Supplies"/>
    <s v="Binders and Binder Accessories"/>
    <s v="Small Box"/>
    <n v="0.37"/>
    <s v="United States"/>
    <s v="South"/>
    <s v="Georgia"/>
    <s v="Peachtree City"/>
    <n v="30269"/>
    <d v="2015-01-01T00:00:00"/>
    <d v="2015-01-02T00:00:00"/>
    <n v="63.32"/>
  </r>
  <r>
    <s v="Marcia Feldman"/>
    <s v="Regular Air"/>
    <s v="Home Office"/>
    <s v="Technology"/>
    <s v="Office Machines"/>
    <s v="Medium Box"/>
    <n v="0.36"/>
    <s v="United States"/>
    <s v="South"/>
    <s v="Arkansas"/>
    <s v="Little Rock"/>
    <n v="72209"/>
    <d v="2015-02-27T00:00:00"/>
    <d v="2015-02-28T00:00:00"/>
    <n v="83.72"/>
  </r>
  <r>
    <s v="Marcia Feldman"/>
    <s v="Regular Air"/>
    <s v="Home Office"/>
    <s v="Technology"/>
    <s v="Telephones and Communication"/>
    <s v="Small Box"/>
    <n v="0.55000000000000004"/>
    <s v="United States"/>
    <s v="South"/>
    <s v="Arkansas"/>
    <s v="Little Rock"/>
    <n v="72209"/>
    <d v="2015-04-16T00:00:00"/>
    <d v="2015-04-18T00:00:00"/>
    <n v="1011.44"/>
  </r>
  <r>
    <s v="Tracy Buckley"/>
    <s v="Regular Air"/>
    <s v="Home Office"/>
    <s v="Furniture"/>
    <s v="Office Furnishings"/>
    <s v="Small Pack"/>
    <n v="0.47"/>
    <s v="United States"/>
    <s v="South"/>
    <s v="Arkansas"/>
    <s v="North Little Rock"/>
    <n v="72113"/>
    <d v="2015-03-27T00:00:00"/>
    <d v="2015-03-28T00:00:00"/>
    <n v="132.22999999999999"/>
  </r>
  <r>
    <s v="Tracy Buckley"/>
    <s v="Regular Air"/>
    <s v="Home Office"/>
    <s v="Furniture"/>
    <s v="Office Furnishings"/>
    <s v="Small Pack"/>
    <n v="0.52"/>
    <s v="United States"/>
    <s v="South"/>
    <s v="Arkansas"/>
    <s v="North Little Rock"/>
    <n v="72113"/>
    <d v="2015-03-01T00:00:00"/>
    <d v="2015-03-03T00:00:00"/>
    <n v="210.33"/>
  </r>
  <r>
    <s v="Hannah Tyson"/>
    <s v="Express Air"/>
    <s v="Home Office"/>
    <s v="Office Supplies"/>
    <s v="Binders and Binder Accessories"/>
    <s v="Small Box"/>
    <n v="0.39"/>
    <s v="United States"/>
    <s v="South"/>
    <s v="Arkansas"/>
    <s v="Paragould"/>
    <n v="72450"/>
    <d v="2015-04-04T00:00:00"/>
    <d v="2015-04-11T00:00:00"/>
    <n v="168.04"/>
  </r>
  <r>
    <s v="Nathan Jenkins"/>
    <s v="Regular Air"/>
    <s v="Home Office"/>
    <s v="Technology"/>
    <s v="Telephones and Communication"/>
    <s v="Small Box"/>
    <n v="0.6"/>
    <s v="United States"/>
    <s v="South"/>
    <s v="Arkansas"/>
    <s v="Pine Bluff"/>
    <n v="71603"/>
    <d v="2015-02-24T00:00:00"/>
    <d v="2015-02-25T00:00:00"/>
    <n v="882.93"/>
  </r>
  <r>
    <s v="Earl Alston"/>
    <s v="Delivery Truck"/>
    <s v="Home Office"/>
    <s v="Furniture"/>
    <s v="Tables"/>
    <s v="Jumbo Box"/>
    <n v="0.65"/>
    <s v="United States"/>
    <s v="South"/>
    <s v="South Carolina"/>
    <s v="Greenville"/>
    <n v="29611"/>
    <d v="2015-02-06T00:00:00"/>
    <d v="2015-02-06T00:00:00"/>
    <n v="1757.15"/>
  </r>
  <r>
    <s v="Gregory R Snow"/>
    <s v="Regular Air"/>
    <s v="Home Office"/>
    <s v="Office Supplies"/>
    <s v="Binders and Binder Accessories"/>
    <s v="Small Box"/>
    <n v="0.36"/>
    <s v="United States"/>
    <s v="South"/>
    <s v="South Carolina"/>
    <s v="Greer"/>
    <n v="29651"/>
    <d v="2015-01-21T00:00:00"/>
    <d v="2015-01-21T00:00:00"/>
    <n v="1786.04"/>
  </r>
  <r>
    <s v="William Crawford"/>
    <s v="Regular Air"/>
    <s v="Corporate"/>
    <s v="Office Supplies"/>
    <s v="Rubber Bands"/>
    <s v="Wrap Bag"/>
    <n v="0.36"/>
    <s v="United States"/>
    <s v="Central"/>
    <s v="Texas"/>
    <s v="Garland"/>
    <n v="75043"/>
    <d v="2015-04-19T00:00:00"/>
    <d v="2015-04-23T00:00:00"/>
    <n v="34.76"/>
  </r>
  <r>
    <s v="Scott Moore"/>
    <s v="Delivery Truck"/>
    <s v="Home Office"/>
    <s v="Furniture"/>
    <s v="Chairs &amp; Chairmats"/>
    <s v="Jumbo Drum"/>
    <n v="0.69"/>
    <s v="United States"/>
    <s v="Central"/>
    <s v="Texas"/>
    <s v="Georgetown"/>
    <n v="78626"/>
    <d v="2015-05-30T00:00:00"/>
    <d v="2015-05-30T00:00:00"/>
    <n v="561.65"/>
  </r>
  <r>
    <s v="Diana Coble Hubbard"/>
    <s v="Express Air"/>
    <s v="Corporate"/>
    <s v="Office Supplies"/>
    <s v="Appliances"/>
    <s v="Small Box"/>
    <n v="0.56000000000000005"/>
    <s v="United States"/>
    <s v="Central"/>
    <s v="Texas"/>
    <s v="Grand Prairie"/>
    <n v="75051"/>
    <d v="2015-04-08T00:00:00"/>
    <d v="2015-04-10T00:00:00"/>
    <n v="413.73"/>
  </r>
  <r>
    <s v="Diana Coble Hubbard"/>
    <s v="Regular Air"/>
    <s v="Home Office"/>
    <s v="Office Supplies"/>
    <s v="Appliances"/>
    <s v="Large Box"/>
    <n v="0.56000000000000005"/>
    <s v="United States"/>
    <s v="Central"/>
    <s v="Texas"/>
    <s v="Grand Prairie"/>
    <n v="75051"/>
    <d v="2015-05-30T00:00:00"/>
    <d v="2015-06-05T00:00:00"/>
    <n v="55.6"/>
  </r>
  <r>
    <s v="Diana Coble Hubbard"/>
    <s v="Regular Air"/>
    <s v="Home Office"/>
    <s v="Furniture"/>
    <s v="Office Furnishings"/>
    <s v="Medium Box"/>
    <n v="0.69"/>
    <s v="United States"/>
    <s v="Central"/>
    <s v="Texas"/>
    <s v="Grand Prairie"/>
    <n v="75051"/>
    <d v="2015-05-30T00:00:00"/>
    <d v="2015-06-04T00:00:00"/>
    <n v="2099.61"/>
  </r>
  <r>
    <s v="Diana Coble Hubbard"/>
    <s v="Express Air"/>
    <s v="Home Office"/>
    <s v="Office Supplies"/>
    <s v="Rubber Bands"/>
    <s v="Wrap Bag"/>
    <n v="0.53"/>
    <s v="United States"/>
    <s v="Central"/>
    <s v="Texas"/>
    <s v="Grand Prairie"/>
    <n v="75051"/>
    <d v="2015-05-30T00:00:00"/>
    <d v="2015-06-07T00:00:00"/>
    <n v="96.6"/>
  </r>
  <r>
    <s v="Franklin Spencer"/>
    <s v="Express Air"/>
    <s v="Corporate"/>
    <s v="Technology"/>
    <s v="Computer Peripherals"/>
    <s v="Small Box"/>
    <n v="0.79"/>
    <s v="United States"/>
    <s v="Central"/>
    <s v="Kansas"/>
    <s v="Emporia"/>
    <n v="66801"/>
    <d v="2015-03-22T00:00:00"/>
    <d v="2015-03-23T00:00:00"/>
    <n v="558.16999999999996"/>
  </r>
  <r>
    <s v="Eileen McDonald"/>
    <s v="Regular Air"/>
    <s v="Corporate"/>
    <s v="Office Supplies"/>
    <s v="Scissors, Rulers and Trimmers"/>
    <s v="Small Pack"/>
    <n v="0.57999999999999996"/>
    <s v="United States"/>
    <s v="West"/>
    <s v="Utah"/>
    <s v="Draper"/>
    <n v="84020"/>
    <d v="2015-03-22T00:00:00"/>
    <d v="2015-03-24T00:00:00"/>
    <n v="8.39"/>
  </r>
  <r>
    <s v="Eileen McDonald"/>
    <s v="Regular Air"/>
    <s v="Corporate"/>
    <s v="Office Supplies"/>
    <s v="Appliances"/>
    <s v="Medium Box"/>
    <n v="0.52"/>
    <s v="United States"/>
    <s v="West"/>
    <s v="Utah"/>
    <s v="Draper"/>
    <n v="84020"/>
    <d v="2015-04-19T00:00:00"/>
    <d v="2015-04-26T00:00:00"/>
    <n v="559.42999999999995"/>
  </r>
  <r>
    <s v="Eileen McDonald"/>
    <s v="Delivery Truck"/>
    <s v="Corporate"/>
    <s v="Furniture"/>
    <s v="Chairs &amp; Chairmats"/>
    <s v="Jumbo Drum"/>
    <n v="0.74"/>
    <s v="United States"/>
    <s v="West"/>
    <s v="Utah"/>
    <s v="Draper"/>
    <n v="84020"/>
    <d v="2015-04-19T00:00:00"/>
    <d v="2015-04-24T00:00:00"/>
    <n v="1216.52"/>
  </r>
  <r>
    <s v="Teresa Wallace"/>
    <s v="Regular Air"/>
    <s v="Consumer"/>
    <s v="Furniture"/>
    <s v="Office Furnishings"/>
    <s v="Medium Box"/>
    <n v="0.74"/>
    <s v="United States"/>
    <s v="East"/>
    <s v="Pennsylvania"/>
    <s v="Mount Lebanon"/>
    <n v="15228"/>
    <d v="2015-01-26T00:00:00"/>
    <d v="2015-01-28T00:00:00"/>
    <n v="1058.3599999999999"/>
  </r>
  <r>
    <s v="Teresa Wallace"/>
    <s v="Regular Air"/>
    <s v="Consumer"/>
    <s v="Office Supplies"/>
    <s v="Paper"/>
    <s v="Small Box"/>
    <n v="0.4"/>
    <s v="United States"/>
    <s v="East"/>
    <s v="Pennsylvania"/>
    <s v="Mount Lebanon"/>
    <n v="15228"/>
    <d v="2015-01-26T00:00:00"/>
    <d v="2015-01-28T00:00:00"/>
    <n v="18.309999999999999"/>
  </r>
  <r>
    <s v="Dana Waller"/>
    <s v="Delivery Truck"/>
    <s v="Small Business"/>
    <s v="Furniture"/>
    <s v="Tables"/>
    <s v="Jumbo Box"/>
    <n v="0.67"/>
    <s v="United States"/>
    <s v="West"/>
    <s v="Montana"/>
    <s v="Bozeman"/>
    <n v="59715"/>
    <d v="2015-02-01T00:00:00"/>
    <d v="2015-02-05T00:00:00"/>
    <n v="4935.22"/>
  </r>
  <r>
    <s v="Leslie Shannon"/>
    <s v="Regular Air"/>
    <s v="Small Business"/>
    <s v="Office Supplies"/>
    <s v="Paper"/>
    <s v="Small Box"/>
    <n v="0.37"/>
    <s v="United States"/>
    <s v="West"/>
    <s v="Montana"/>
    <s v="Butte"/>
    <n v="59750"/>
    <d v="2015-01-06T00:00:00"/>
    <d v="2015-01-08T00:00:00"/>
    <n v="51.03"/>
  </r>
  <r>
    <s v="Justin Frank"/>
    <s v="Regular Air"/>
    <s v="Consumer"/>
    <s v="Technology"/>
    <s v="Computer Peripherals"/>
    <s v="Small Box"/>
    <n v="0.74"/>
    <s v="United States"/>
    <s v="West"/>
    <s v="Colorado"/>
    <s v="Louisville"/>
    <n v="80027"/>
    <d v="2015-06-19T00:00:00"/>
    <d v="2015-06-21T00:00:00"/>
    <n v="746.91"/>
  </r>
  <r>
    <s v="Ted Crowder"/>
    <s v="Regular Air"/>
    <s v="Consumer"/>
    <s v="Technology"/>
    <s v="Computer Peripherals"/>
    <s v="Small Box"/>
    <n v="0.76"/>
    <s v="United States"/>
    <s v="Central"/>
    <s v="Missouri"/>
    <s v="University City"/>
    <n v="63130"/>
    <d v="2015-04-07T00:00:00"/>
    <d v="2015-04-09T00:00:00"/>
    <n v="77.47"/>
  </r>
  <r>
    <s v="Vickie Martinez"/>
    <s v="Express Air"/>
    <s v="Consumer"/>
    <s v="Technology"/>
    <s v="Computer Peripherals"/>
    <s v="Small Box"/>
    <n v="0.64"/>
    <s v="United States"/>
    <s v="West"/>
    <s v="Oregon"/>
    <s v="West Linn"/>
    <n v="97068"/>
    <d v="2015-06-18T00:00:00"/>
    <d v="2015-06-22T00:00:00"/>
    <n v="204.34"/>
  </r>
  <r>
    <s v="Bonnie Matthews Rowland"/>
    <s v="Regular Air"/>
    <s v="Corporate"/>
    <s v="Furniture"/>
    <s v="Office Furnishings"/>
    <s v="Small Box"/>
    <n v="0.47"/>
    <s v="United States"/>
    <s v="South"/>
    <s v="Florida"/>
    <s v="Miami"/>
    <n v="33916"/>
    <d v="2015-01-22T00:00:00"/>
    <d v="2015-01-22T00:00:00"/>
    <n v="206.04"/>
  </r>
  <r>
    <s v="Bonnie Matthews Rowland"/>
    <s v="Regular Air"/>
    <s v="Home Office"/>
    <s v="Office Supplies"/>
    <s v="Paper"/>
    <s v="Small Box"/>
    <n v="0.4"/>
    <s v="United States"/>
    <s v="South"/>
    <s v="Florida"/>
    <s v="Miami"/>
    <n v="33916"/>
    <d v="2015-04-18T00:00:00"/>
    <d v="2015-04-27T00:00:00"/>
    <n v="475.42"/>
  </r>
  <r>
    <s v="Bonnie Matthews Rowland"/>
    <s v="Regular Air"/>
    <s v="Home Office"/>
    <s v="Office Supplies"/>
    <s v="Paper"/>
    <s v="Small Box"/>
    <n v="0.37"/>
    <s v="United States"/>
    <s v="South"/>
    <s v="Florida"/>
    <s v="Miami"/>
    <n v="33916"/>
    <d v="2015-04-18T00:00:00"/>
    <d v="2015-04-23T00:00:00"/>
    <n v="3598.82"/>
  </r>
  <r>
    <s v="Bonnie Matthews Rowland"/>
    <s v="Regular Air"/>
    <s v="Home Office"/>
    <s v="Office Supplies"/>
    <s v="Paper"/>
    <s v="Small Box"/>
    <n v="0.37"/>
    <s v="United States"/>
    <s v="South"/>
    <s v="Florida"/>
    <s v="Miami"/>
    <n v="33916"/>
    <d v="2015-04-18T00:00:00"/>
    <d v="2015-04-25T00:00:00"/>
    <n v="41.22"/>
  </r>
  <r>
    <s v="Sean Burton"/>
    <s v="Regular Air"/>
    <s v="Home Office"/>
    <s v="Office Supplies"/>
    <s v="Paper"/>
    <s v="Small Box"/>
    <n v="0.37"/>
    <s v="United States"/>
    <s v="Central"/>
    <s v="Michigan"/>
    <s v="Saginaw"/>
    <n v="48601"/>
    <d v="2015-04-18T00:00:00"/>
    <d v="2015-04-23T00:00:00"/>
    <n v="875.39"/>
  </r>
  <r>
    <s v="Sean Burton"/>
    <s v="Regular Air"/>
    <s v="Home Office"/>
    <s v="Office Supplies"/>
    <s v="Paper"/>
    <s v="Small Box"/>
    <n v="0.37"/>
    <s v="United States"/>
    <s v="Central"/>
    <s v="Michigan"/>
    <s v="Saginaw"/>
    <n v="48601"/>
    <d v="2015-04-18T00:00:00"/>
    <d v="2015-04-25T00:00:00"/>
    <n v="8.24"/>
  </r>
  <r>
    <s v="Carolyn Hoffman"/>
    <s v="Express Air"/>
    <s v="Small Business"/>
    <s v="Office Supplies"/>
    <s v="Appliances"/>
    <s v="Medium Box"/>
    <n v="0.52"/>
    <s v="United States"/>
    <s v="Central"/>
    <s v="Iowa"/>
    <s v="Clinton"/>
    <n v="52732"/>
    <d v="2015-03-18T00:00:00"/>
    <d v="2015-03-19T00:00:00"/>
    <n v="641.11"/>
  </r>
  <r>
    <s v="Marsha Roy"/>
    <s v="Regular Air"/>
    <s v="Corporate"/>
    <s v="Office Supplies"/>
    <s v="Envelopes"/>
    <s v="Small Box"/>
    <n v="0.35"/>
    <s v="United States"/>
    <s v="South"/>
    <s v="Mississippi"/>
    <s v="Tupelo"/>
    <n v="38801"/>
    <d v="2015-01-18T00:00:00"/>
    <d v="2015-01-19T00:00:00"/>
    <n v="35.479999999999997"/>
  </r>
  <r>
    <s v="Priscilla Brandon"/>
    <s v="Delivery Truck"/>
    <s v="Corporate"/>
    <s v="Furniture"/>
    <s v="Chairs &amp; Chairmats"/>
    <s v="Jumbo Drum"/>
    <n v="0.55000000000000004"/>
    <s v="United States"/>
    <s v="East"/>
    <s v="Pennsylvania"/>
    <s v="Willow Grove"/>
    <n v="19090"/>
    <d v="2015-01-18T00:00:00"/>
    <d v="2015-01-20T00:00:00"/>
    <n v="2130.04"/>
  </r>
  <r>
    <s v="Priscilla Brandon"/>
    <s v="Express Air"/>
    <s v="Corporate"/>
    <s v="Technology"/>
    <s v="Office Machines"/>
    <s v="Small Box"/>
    <n v="0.49"/>
    <s v="United States"/>
    <s v="East"/>
    <s v="Pennsylvania"/>
    <s v="Willow Grove"/>
    <n v="19090"/>
    <d v="2015-01-18T00:00:00"/>
    <d v="2015-01-20T00:00:00"/>
    <n v="82.8"/>
  </r>
  <r>
    <s v="Robert Brantley"/>
    <s v="Regular Air"/>
    <s v="Consumer"/>
    <s v="Office Supplies"/>
    <s v="Appliances"/>
    <s v="Small Box"/>
    <n v="0.57999999999999996"/>
    <s v="United States"/>
    <s v="Central"/>
    <s v="Michigan"/>
    <s v="Dearborn Heights"/>
    <n v="48127"/>
    <d v="2015-05-20T00:00:00"/>
    <d v="2015-05-21T00:00:00"/>
    <n v="99.02"/>
  </r>
  <r>
    <s v="Robert Brantley"/>
    <s v="Regular Air"/>
    <s v="Consumer"/>
    <s v="Office Supplies"/>
    <s v="Envelopes"/>
    <s v="Small Box"/>
    <n v="0.38"/>
    <s v="United States"/>
    <s v="Central"/>
    <s v="Michigan"/>
    <s v="Dearborn Heights"/>
    <n v="48127"/>
    <d v="2015-05-20T00:00:00"/>
    <d v="2015-05-21T00:00:00"/>
    <n v="46.4"/>
  </r>
  <r>
    <s v="Sherri F Vogel"/>
    <s v="Delivery Truck"/>
    <s v="Consumer"/>
    <s v="Furniture"/>
    <s v="Bookcases"/>
    <s v="Jumbo Box"/>
    <n v="0.56000000000000005"/>
    <s v="United States"/>
    <s v="Central"/>
    <s v="Michigan"/>
    <s v="East Lansing"/>
    <n v="48823"/>
    <d v="2015-01-10T00:00:00"/>
    <d v="2015-01-11T00:00:00"/>
    <n v="551.51"/>
  </r>
  <r>
    <s v="Sherri F Vogel"/>
    <s v="Regular Air"/>
    <s v="Consumer"/>
    <s v="Office Supplies"/>
    <s v="Pens &amp; Art Supplies"/>
    <s v="Wrap Bag"/>
    <n v="0.55000000000000004"/>
    <s v="United States"/>
    <s v="Central"/>
    <s v="Michigan"/>
    <s v="East Lansing"/>
    <n v="48823"/>
    <d v="2015-01-10T00:00:00"/>
    <d v="2015-01-12T00:00:00"/>
    <n v="142.79"/>
  </r>
  <r>
    <s v="Sherri F Vogel"/>
    <s v="Regular Air"/>
    <s v="Consumer"/>
    <s v="Office Supplies"/>
    <s v="Paper"/>
    <s v="Small Box"/>
    <n v="0.36"/>
    <s v="United States"/>
    <s v="Central"/>
    <s v="Michigan"/>
    <s v="East Lansing"/>
    <n v="48823"/>
    <d v="2015-03-23T00:00:00"/>
    <d v="2015-03-25T00:00:00"/>
    <n v="585.08000000000004"/>
  </r>
  <r>
    <s v="Marianne Weiner Ennis"/>
    <s v="Regular Air"/>
    <s v="Corporate"/>
    <s v="Technology"/>
    <s v="Telephones and Communication"/>
    <s v="Small Pack"/>
    <n v="0.81"/>
    <s v="United States"/>
    <s v="West"/>
    <s v="Colorado"/>
    <s v="Littleton"/>
    <n v="80122"/>
    <d v="2015-05-05T00:00:00"/>
    <d v="2015-05-06T00:00:00"/>
    <n v="72.75"/>
  </r>
  <r>
    <s v="Lynne Wilcox"/>
    <s v="Regular Air"/>
    <s v="Consumer"/>
    <s v="Technology"/>
    <s v="Computer Peripherals"/>
    <s v="Small Pack"/>
    <n v="0.69"/>
    <s v="United States"/>
    <s v="South"/>
    <s v="South Carolina"/>
    <s v="Hilton Head Island"/>
    <n v="29915"/>
    <d v="2015-05-16T00:00:00"/>
    <d v="2015-05-16T00:00:00"/>
    <n v="269.33"/>
  </r>
  <r>
    <s v="Lynda Rosenthal"/>
    <s v="Regular Air"/>
    <s v="Home Office"/>
    <s v="Office Supplies"/>
    <s v="Storage &amp; Organization"/>
    <s v="Small Box"/>
    <n v="0.56999999999999995"/>
    <s v="United States"/>
    <s v="Central"/>
    <s v="Texas"/>
    <s v="Midland"/>
    <n v="79701"/>
    <d v="2015-05-06T00:00:00"/>
    <d v="2015-05-07T00:00:00"/>
    <n v="377"/>
  </r>
  <r>
    <s v="Lynda Rosenthal"/>
    <s v="Express Air"/>
    <s v="Home Office"/>
    <s v="Technology"/>
    <s v="Telephones and Communication"/>
    <s v="Medium Box"/>
    <n v="0.6"/>
    <s v="United States"/>
    <s v="Central"/>
    <s v="Texas"/>
    <s v="Midland"/>
    <n v="79701"/>
    <d v="2015-05-06T00:00:00"/>
    <d v="2015-05-08T00:00:00"/>
    <n v="42.99"/>
  </r>
  <r>
    <s v="Anna Burgess"/>
    <s v="Regular Air"/>
    <s v="Home Office"/>
    <s v="Furniture"/>
    <s v="Office Furnishings"/>
    <s v="Medium Box"/>
    <n v="0.78"/>
    <s v="United States"/>
    <s v="West"/>
    <s v="Utah"/>
    <s v="Draper"/>
    <n v="84020"/>
    <d v="2015-01-03T00:00:00"/>
    <d v="2015-01-04T00:00:00"/>
    <n v="65.69"/>
  </r>
  <r>
    <s v="David Weaver"/>
    <s v="Delivery Truck"/>
    <s v="Home Office"/>
    <s v="Furniture"/>
    <s v="Chairs &amp; Chairmats"/>
    <s v="Jumbo Drum"/>
    <n v="0.64"/>
    <s v="United States"/>
    <s v="West"/>
    <s v="Utah"/>
    <s v="Holladay"/>
    <n v="84117"/>
    <d v="2015-01-21T00:00:00"/>
    <d v="2015-01-22T00:00:00"/>
    <n v="2748.21"/>
  </r>
  <r>
    <s v="David Weaver"/>
    <s v="Regular Air"/>
    <s v="Home Office"/>
    <s v="Office Supplies"/>
    <s v="Paper"/>
    <s v="Small Box"/>
    <n v="0.37"/>
    <s v="United States"/>
    <s v="West"/>
    <s v="Utah"/>
    <s v="Holladay"/>
    <n v="84117"/>
    <d v="2015-01-21T00:00:00"/>
    <d v="2015-01-22T00:00:00"/>
    <n v="93.19"/>
  </r>
  <r>
    <s v="David Weaver"/>
    <s v="Regular Air"/>
    <s v="Corporate"/>
    <s v="Technology"/>
    <s v="Computer Peripherals"/>
    <s v="Small Box"/>
    <n v="0.64"/>
    <s v="United States"/>
    <s v="West"/>
    <s v="Utah"/>
    <s v="Holladay"/>
    <n v="84117"/>
    <d v="2015-05-15T00:00:00"/>
    <d v="2015-05-16T00:00:00"/>
    <n v="363.37"/>
  </r>
  <r>
    <s v="David Weaver"/>
    <s v="Regular Air"/>
    <s v="Corporate"/>
    <s v="Office Supplies"/>
    <s v="Paper"/>
    <s v="Small Box"/>
    <n v="0.36"/>
    <s v="United States"/>
    <s v="West"/>
    <s v="Utah"/>
    <s v="Holladay"/>
    <n v="84117"/>
    <d v="2015-05-15T00:00:00"/>
    <d v="2015-05-18T00:00:00"/>
    <n v="480.75"/>
  </r>
  <r>
    <s v="David Weaver"/>
    <s v="Regular Air"/>
    <s v="Home Office"/>
    <s v="Office Supplies"/>
    <s v="Pens &amp; Art Supplies"/>
    <s v="Wrap Bag"/>
    <n v="0.42"/>
    <s v="United States"/>
    <s v="West"/>
    <s v="Utah"/>
    <s v="Holladay"/>
    <n v="84117"/>
    <d v="2015-04-30T00:00:00"/>
    <d v="2015-04-30T00:00:00"/>
    <n v="16.88"/>
  </r>
  <r>
    <s v="Paula Hubbard"/>
    <s v="Regular Air"/>
    <s v="Home Office"/>
    <s v="Office Supplies"/>
    <s v="Paper"/>
    <s v="Small Box"/>
    <n v="0.37"/>
    <s v="United States"/>
    <s v="West"/>
    <s v="Utah"/>
    <s v="Kearns"/>
    <n v="84118"/>
    <d v="2015-02-22T00:00:00"/>
    <d v="2015-02-24T00:00:00"/>
    <n v="925.19"/>
  </r>
  <r>
    <s v="Harriet Bowman"/>
    <s v="Regular Air"/>
    <s v="Consumer"/>
    <s v="Technology"/>
    <s v="Telephones and Communication"/>
    <s v="Small Box"/>
    <n v="0.56999999999999995"/>
    <s v="United States"/>
    <s v="South"/>
    <s v="South Carolina"/>
    <s v="Hilton Head Island"/>
    <n v="29915"/>
    <d v="2015-01-25T00:00:00"/>
    <d v="2015-01-28T00:00:00"/>
    <n v="408.66"/>
  </r>
  <r>
    <s v="Harriet Bowman"/>
    <s v="Regular Air"/>
    <s v="Consumer"/>
    <s v="Technology"/>
    <s v="Computer Peripherals"/>
    <s v="Small Pack"/>
    <n v="0.42"/>
    <s v="United States"/>
    <s v="South"/>
    <s v="South Carolina"/>
    <s v="Hilton Head Island"/>
    <n v="29915"/>
    <d v="2015-05-07T00:00:00"/>
    <d v="2015-05-08T00:00:00"/>
    <n v="122.93"/>
  </r>
  <r>
    <s v="Harriet Bowman"/>
    <s v="Regular Air"/>
    <s v="Consumer"/>
    <s v="Office Supplies"/>
    <s v="Binders and Binder Accessories"/>
    <s v="Small Box"/>
    <n v="0.39"/>
    <s v="United States"/>
    <s v="South"/>
    <s v="South Carolina"/>
    <s v="Hilton Head Island"/>
    <n v="29915"/>
    <d v="2015-06-02T00:00:00"/>
    <d v="2015-06-02T00:00:00"/>
    <n v="32.659999999999997"/>
  </r>
  <r>
    <s v="Judy Frazier"/>
    <s v="Regular Air"/>
    <s v="Corporate"/>
    <s v="Office Supplies"/>
    <s v="Envelopes"/>
    <s v="Small Box"/>
    <n v="0.38"/>
    <s v="United States"/>
    <s v="East"/>
    <s v="New York"/>
    <s v="East Massapequa"/>
    <n v="11758"/>
    <d v="2015-06-03T00:00:00"/>
    <d v="2015-06-05T00:00:00"/>
    <n v="14.85"/>
  </r>
  <r>
    <s v="James Dickinson Ball"/>
    <s v="Regular Air"/>
    <s v="Home Office"/>
    <s v="Office Supplies"/>
    <s v="Binders and Binder Accessories"/>
    <s v="Small Box"/>
    <n v="0.35"/>
    <s v="United States"/>
    <s v="West"/>
    <s v="Montana"/>
    <s v="Bozeman"/>
    <n v="59715"/>
    <d v="2015-04-17T00:00:00"/>
    <d v="2015-04-19T00:00:00"/>
    <n v="45"/>
  </r>
  <r>
    <s v="James Dickinson Ball"/>
    <s v="Regular Air"/>
    <s v="Home Office"/>
    <s v="Technology"/>
    <s v="Office Machines"/>
    <s v="Large Box"/>
    <n v="0.39"/>
    <s v="United States"/>
    <s v="West"/>
    <s v="Montana"/>
    <s v="Bozeman"/>
    <n v="59715"/>
    <d v="2015-04-17T00:00:00"/>
    <d v="2015-04-19T00:00:00"/>
    <n v="6569.07"/>
  </r>
  <r>
    <s v="Cynthia Khan"/>
    <s v="Regular Air"/>
    <s v="Home Office"/>
    <s v="Office Supplies"/>
    <s v="Paper"/>
    <s v="Small Box"/>
    <n v="0.36"/>
    <s v="United States"/>
    <s v="West"/>
    <s v="Colorado"/>
    <s v="Durango"/>
    <n v="81301"/>
    <d v="2015-03-05T00:00:00"/>
    <d v="2015-03-06T00:00:00"/>
    <n v="88.22"/>
  </r>
  <r>
    <s v="Wayne Bean"/>
    <s v="Regular Air"/>
    <s v="Corporate"/>
    <s v="Office Supplies"/>
    <s v="Pens &amp; Art Supplies"/>
    <s v="Small Pack"/>
    <n v="0.6"/>
    <s v="United States"/>
    <s v="Central"/>
    <s v="Michigan"/>
    <s v="Southgate"/>
    <n v="48195"/>
    <d v="2015-06-18T00:00:00"/>
    <d v="2015-06-19T00:00:00"/>
    <n v="40.29"/>
  </r>
  <r>
    <s v="Cathy Simon"/>
    <s v="Regular Air"/>
    <s v="Home Office"/>
    <s v="Technology"/>
    <s v="Computer Peripherals"/>
    <s v="Small Pack"/>
    <n v="0.54"/>
    <s v="United States"/>
    <s v="Central"/>
    <s v="Iowa"/>
    <s v="Council Bluffs"/>
    <n v="51503"/>
    <d v="2015-03-22T00:00:00"/>
    <d v="2015-03-24T00:00:00"/>
    <n v="151.27000000000001"/>
  </r>
  <r>
    <s v="Cathy Simon"/>
    <s v="Regular Air"/>
    <s v="Home Office"/>
    <s v="Office Supplies"/>
    <s v="Labels"/>
    <s v="Small Box"/>
    <n v="0.36"/>
    <s v="United States"/>
    <s v="Central"/>
    <s v="Iowa"/>
    <s v="Council Bluffs"/>
    <n v="51503"/>
    <d v="2015-03-22T00:00:00"/>
    <d v="2015-03-24T00:00:00"/>
    <n v="10.51"/>
  </r>
  <r>
    <s v="Cathy Simon"/>
    <s v="Regular Air"/>
    <s v="Home Office"/>
    <s v="Office Supplies"/>
    <s v="Paper"/>
    <s v="Small Box"/>
    <n v="0.37"/>
    <s v="United States"/>
    <s v="Central"/>
    <s v="Iowa"/>
    <s v="Council Bluffs"/>
    <n v="51503"/>
    <d v="2015-04-04T00:00:00"/>
    <d v="2015-04-04T00:00:00"/>
    <n v="74.930000000000007"/>
  </r>
  <r>
    <s v="Erika Jordan"/>
    <s v="Delivery Truck"/>
    <s v="Home Office"/>
    <s v="Furniture"/>
    <s v="Bookcases"/>
    <s v="Jumbo Box"/>
    <n v="0.75"/>
    <s v="United States"/>
    <s v="East"/>
    <s v="Pennsylvania"/>
    <s v="Plum"/>
    <n v="15239"/>
    <d v="2015-02-13T00:00:00"/>
    <d v="2015-02-15T00:00:00"/>
    <n v="1370.99"/>
  </r>
  <r>
    <s v="Lindsay O'Connell"/>
    <s v="Regular Air"/>
    <s v="Corporate"/>
    <s v="Technology"/>
    <s v="Office Machines"/>
    <s v="Medium Box"/>
    <n v="0.36"/>
    <s v="United States"/>
    <s v="Central"/>
    <s v="Texas"/>
    <s v="Greenville"/>
    <n v="75401"/>
    <d v="2015-03-17T00:00:00"/>
    <d v="2015-03-17T00:00:00"/>
    <n v="1913.84"/>
  </r>
  <r>
    <s v="Lindsay O'Connell"/>
    <s v="Regular Air"/>
    <s v="Corporate"/>
    <s v="Technology"/>
    <s v="Telephones and Communication"/>
    <s v="Small Box"/>
    <n v="0.6"/>
    <s v="United States"/>
    <s v="Central"/>
    <s v="Texas"/>
    <s v="Greenville"/>
    <n v="75401"/>
    <d v="2015-03-17T00:00:00"/>
    <d v="2015-03-19T00:00:00"/>
    <n v="2692.12"/>
  </r>
  <r>
    <s v="Lindsay O'Connell"/>
    <s v="Regular Air"/>
    <s v="Corporate"/>
    <s v="Office Supplies"/>
    <s v="Paper"/>
    <s v="Small Box"/>
    <n v="0.36"/>
    <s v="United States"/>
    <s v="Central"/>
    <s v="Texas"/>
    <s v="Greenville"/>
    <n v="75401"/>
    <d v="2015-03-18T00:00:00"/>
    <d v="2015-03-20T00:00:00"/>
    <n v="762.38"/>
  </r>
  <r>
    <s v="Jon Ward"/>
    <s v="Regular Air"/>
    <s v="Consumer"/>
    <s v="Office Supplies"/>
    <s v="Rubber Bands"/>
    <s v="Wrap Bag"/>
    <n v="0.83"/>
    <s v="United States"/>
    <s v="South"/>
    <s v="Florida"/>
    <s v="Palm Beach Gardens"/>
    <n v="33403"/>
    <d v="2015-05-18T00:00:00"/>
    <d v="2015-05-20T00:00:00"/>
    <n v="36.72"/>
  </r>
  <r>
    <s v="Lynda Herman"/>
    <s v="Regular Air"/>
    <s v="Small Business"/>
    <s v="Technology"/>
    <s v="Computer Peripherals"/>
    <s v="Small Box"/>
    <n v="0.65"/>
    <s v="United States"/>
    <s v="West"/>
    <s v="Montana"/>
    <s v="Bozeman"/>
    <n v="59715"/>
    <d v="2015-03-12T00:00:00"/>
    <d v="2015-03-14T00:00:00"/>
    <n v="305.70999999999998"/>
  </r>
  <r>
    <s v="Peter Adams"/>
    <s v="Regular Air"/>
    <s v="Small Business"/>
    <s v="Office Supplies"/>
    <s v="Paper"/>
    <s v="Small Box"/>
    <n v="0.36"/>
    <s v="United States"/>
    <s v="East"/>
    <s v="New York"/>
    <s v="Mount Vernon"/>
    <n v="10550"/>
    <d v="2015-04-21T00:00:00"/>
    <d v="2015-04-21T00:00:00"/>
    <n v="277.12"/>
  </r>
  <r>
    <s v="Jay Simon"/>
    <s v="Regular Air"/>
    <s v="Corporate"/>
    <s v="Technology"/>
    <s v="Telephones and Communication"/>
    <s v="Wrap Bag"/>
    <n v="0.81"/>
    <s v="United States"/>
    <s v="South"/>
    <s v="Arkansas"/>
    <s v="Rogers"/>
    <n v="72756"/>
    <d v="2015-06-24T00:00:00"/>
    <d v="2015-07-01T00:00:00"/>
    <n v="100.11"/>
  </r>
  <r>
    <s v="Eileen Schwartz"/>
    <s v="Regular Air"/>
    <s v="Corporate"/>
    <s v="Office Supplies"/>
    <s v="Paper"/>
    <s v="Small Box"/>
    <n v="0.4"/>
    <s v="United States"/>
    <s v="Central"/>
    <s v="Kansas"/>
    <s v="Liberal"/>
    <n v="67901"/>
    <d v="2015-06-12T00:00:00"/>
    <d v="2015-06-14T00:00:00"/>
    <n v="31.54"/>
  </r>
  <r>
    <s v="Eileen Schwartz"/>
    <s v="Delivery Truck"/>
    <s v="Corporate"/>
    <s v="Furniture"/>
    <s v="Tables"/>
    <s v="Jumbo Box"/>
    <n v="0.74"/>
    <s v="United States"/>
    <s v="Central"/>
    <s v="Kansas"/>
    <s v="Liberal"/>
    <n v="67901"/>
    <d v="2015-06-12T00:00:00"/>
    <d v="2015-06-14T00:00:00"/>
    <n v="4634.6899999999996"/>
  </r>
  <r>
    <s v="Eileen Schwartz"/>
    <s v="Delivery Truck"/>
    <s v="Corporate"/>
    <s v="Furniture"/>
    <s v="Tables"/>
    <s v="Jumbo Box"/>
    <n v="0.67"/>
    <s v="United States"/>
    <s v="Central"/>
    <s v="Kansas"/>
    <s v="Liberal"/>
    <n v="67901"/>
    <d v="2015-06-12T00:00:00"/>
    <d v="2015-06-13T00:00:00"/>
    <n v="7304.03"/>
  </r>
  <r>
    <s v="Eileen Schwartz"/>
    <s v="Regular Air"/>
    <s v="Corporate"/>
    <s v="Technology"/>
    <s v="Telephones and Communication"/>
    <s v="Small Box"/>
    <n v="0.6"/>
    <s v="United States"/>
    <s v="Central"/>
    <s v="Kansas"/>
    <s v="Liberal"/>
    <n v="67901"/>
    <d v="2015-06-12T00:00:00"/>
    <d v="2015-06-14T00:00:00"/>
    <n v="632.65"/>
  </r>
  <r>
    <s v="Kenneth Pollock"/>
    <s v="Regular Air"/>
    <s v="Corporate"/>
    <s v="Technology"/>
    <s v="Computer Peripherals"/>
    <s v="Small Pack"/>
    <n v="0.42"/>
    <s v="United States"/>
    <s v="South"/>
    <s v="Virginia"/>
    <s v="Harrisonburg"/>
    <n v="22801"/>
    <d v="2015-06-21T00:00:00"/>
    <d v="2015-06-23T00:00:00"/>
    <n v="290.98"/>
  </r>
  <r>
    <s v="Kenneth Pollock"/>
    <s v="Regular Air"/>
    <s v="Corporate"/>
    <s v="Office Supplies"/>
    <s v="Pens &amp; Art Supplies"/>
    <s v="Wrap Bag"/>
    <n v="0.56000000000000005"/>
    <s v="United States"/>
    <s v="South"/>
    <s v="Virginia"/>
    <s v="Harrisonburg"/>
    <n v="22801"/>
    <d v="2015-06-21T00:00:00"/>
    <d v="2015-06-24T00:00:00"/>
    <n v="21.77"/>
  </r>
  <r>
    <s v="Francis Kendall"/>
    <s v="Regular Air"/>
    <s v="Home Office"/>
    <s v="Technology"/>
    <s v="Computer Peripherals"/>
    <s v="Small Pack"/>
    <n v="0.42"/>
    <s v="United States"/>
    <s v="West"/>
    <s v="New Mexico"/>
    <s v="Albuquerque"/>
    <n v="87105"/>
    <d v="2015-02-19T00:00:00"/>
    <d v="2015-02-21T00:00:00"/>
    <n v="384.22"/>
  </r>
  <r>
    <s v="Francis Kendall"/>
    <s v="Regular Air"/>
    <s v="Home Office"/>
    <s v="Office Supplies"/>
    <s v="Envelopes"/>
    <s v="Small Box"/>
    <n v="0.36"/>
    <s v="United States"/>
    <s v="West"/>
    <s v="New Mexico"/>
    <s v="Albuquerque"/>
    <n v="87105"/>
    <d v="2015-02-19T00:00:00"/>
    <d v="2015-02-20T00:00:00"/>
    <n v="31.64"/>
  </r>
  <r>
    <s v="Francis Kendall"/>
    <s v="Express Air"/>
    <s v="Home Office"/>
    <s v="Technology"/>
    <s v="Telephones and Communication"/>
    <s v="Small Box"/>
    <n v="0.55000000000000004"/>
    <s v="United States"/>
    <s v="West"/>
    <s v="New Mexico"/>
    <s v="Albuquerque"/>
    <n v="87105"/>
    <d v="2015-02-19T00:00:00"/>
    <d v="2015-02-20T00:00:00"/>
    <n v="565.36"/>
  </r>
  <r>
    <s v="Louise Webster Sharma"/>
    <s v="Regular Air"/>
    <s v="Corporate"/>
    <s v="Office Supplies"/>
    <s v="Paper"/>
    <s v="Small Box"/>
    <n v="0.36"/>
    <s v="United States"/>
    <s v="South"/>
    <s v="North Carolina"/>
    <s v="Hickory"/>
    <n v="28601"/>
    <d v="2015-02-13T00:00:00"/>
    <d v="2015-02-15T00:00:00"/>
    <n v="32.76"/>
  </r>
  <r>
    <s v="Nathan Newton"/>
    <s v="Regular Air"/>
    <s v="Corporate"/>
    <s v="Technology"/>
    <s v="Computer Peripherals"/>
    <s v="Small Pack"/>
    <n v="0.4"/>
    <s v="United States"/>
    <s v="South"/>
    <s v="North Carolina"/>
    <s v="High Point"/>
    <n v="27260"/>
    <d v="2015-01-17T00:00:00"/>
    <d v="2015-01-18T00:00:00"/>
    <n v="336.92"/>
  </r>
  <r>
    <s v="Nathan Newton"/>
    <s v="Regular Air"/>
    <s v="Corporate"/>
    <s v="Office Supplies"/>
    <s v="Pens &amp; Art Supplies"/>
    <s v="Wrap Bag"/>
    <n v="0.47"/>
    <s v="United States"/>
    <s v="South"/>
    <s v="North Carolina"/>
    <s v="High Point"/>
    <n v="27260"/>
    <d v="2015-03-27T00:00:00"/>
    <d v="2015-03-28T00:00:00"/>
    <n v="114.91"/>
  </r>
  <r>
    <s v="Nathan Newton"/>
    <s v="Regular Air"/>
    <s v="Corporate"/>
    <s v="Technology"/>
    <s v="Telephones and Communication"/>
    <s v="Small Box"/>
    <n v="0.57999999999999996"/>
    <s v="United States"/>
    <s v="South"/>
    <s v="North Carolina"/>
    <s v="High Point"/>
    <n v="27260"/>
    <d v="2015-03-27T00:00:00"/>
    <d v="2015-03-28T00:00:00"/>
    <n v="934.52"/>
  </r>
  <r>
    <s v="Marianne Carey"/>
    <s v="Delivery Truck"/>
    <s v="Corporate"/>
    <s v="Furniture"/>
    <s v="Bookcases"/>
    <s v="Jumbo Box"/>
    <n v="0.56000000000000005"/>
    <s v="United States"/>
    <s v="Central"/>
    <s v="Nebraska"/>
    <s v="North Platte"/>
    <n v="69101"/>
    <d v="2015-01-29T00:00:00"/>
    <d v="2015-01-31T00:00:00"/>
    <n v="260.66000000000003"/>
  </r>
  <r>
    <s v="Alfred Singh"/>
    <s v="Regular Air"/>
    <s v="Corporate"/>
    <s v="Office Supplies"/>
    <s v="Binders and Binder Accessories"/>
    <s v="Small Box"/>
    <n v="0.35"/>
    <s v="United States"/>
    <s v="South"/>
    <s v="Virginia"/>
    <s v="Mechanicsville"/>
    <n v="23111"/>
    <d v="2015-01-29T00:00:00"/>
    <d v="2015-02-01T00:00:00"/>
    <n v="4249.37"/>
  </r>
  <r>
    <s v="Alfred Singh"/>
    <s v="Delivery Truck"/>
    <s v="Corporate"/>
    <s v="Furniture"/>
    <s v="Chairs &amp; Chairmats"/>
    <s v="Jumbo Drum"/>
    <n v="0.56000000000000005"/>
    <s v="United States"/>
    <s v="South"/>
    <s v="Virginia"/>
    <s v="Mechanicsville"/>
    <n v="23111"/>
    <d v="2015-06-26T00:00:00"/>
    <d v="2015-06-30T00:00:00"/>
    <n v="6676.61"/>
  </r>
  <r>
    <s v="Todd D Norris"/>
    <s v="Regular Air"/>
    <s v="Corporate"/>
    <s v="Technology"/>
    <s v="Computer Peripherals"/>
    <s v="Small Box"/>
    <n v="0.48"/>
    <s v="United States"/>
    <s v="South"/>
    <s v="Virginia"/>
    <s v="Newport News"/>
    <n v="23602"/>
    <d v="2015-05-08T00:00:00"/>
    <d v="2015-05-08T00:00:00"/>
    <n v="291.39999999999998"/>
  </r>
  <r>
    <s v="Claudia Webb"/>
    <s v="Regular Air"/>
    <s v="Home Office"/>
    <s v="Office Supplies"/>
    <s v="Storage &amp; Organization"/>
    <s v="Small Box"/>
    <n v="0.83"/>
    <s v="United States"/>
    <s v="South"/>
    <s v="North Carolina"/>
    <s v="Indian Trail"/>
    <n v="28079"/>
    <d v="2015-03-26T00:00:00"/>
    <d v="2015-03-27T00:00:00"/>
    <n v="146.5"/>
  </r>
  <r>
    <s v="Claudia Webb"/>
    <s v="Express Air"/>
    <s v="Home Office"/>
    <s v="Technology"/>
    <s v="Telephones and Communication"/>
    <s v="Medium Box"/>
    <n v="0.57999999999999996"/>
    <s v="United States"/>
    <s v="South"/>
    <s v="North Carolina"/>
    <s v="Indian Trail"/>
    <n v="28079"/>
    <d v="2015-03-31T00:00:00"/>
    <d v="2015-04-01T00:00:00"/>
    <n v="38.979999999999997"/>
  </r>
  <r>
    <s v="Claudia Webb"/>
    <s v="Regular Air"/>
    <s v="Corporate"/>
    <s v="Office Supplies"/>
    <s v="Binders and Binder Accessories"/>
    <s v="Small Box"/>
    <n v="0.35"/>
    <s v="United States"/>
    <s v="South"/>
    <s v="North Carolina"/>
    <s v="Indian Trail"/>
    <n v="28079"/>
    <d v="2015-04-19T00:00:00"/>
    <d v="2015-04-23T00:00:00"/>
    <n v="34.159999999999997"/>
  </r>
  <r>
    <s v="Elsie Boykin"/>
    <s v="Regular Air"/>
    <s v="Consumer"/>
    <s v="Technology"/>
    <s v="Computer Peripherals"/>
    <s v="Small Box"/>
    <n v="0.74"/>
    <s v="United States"/>
    <s v="South"/>
    <s v="Kentucky"/>
    <s v="Fort Thomas"/>
    <n v="41075"/>
    <d v="2015-01-12T00:00:00"/>
    <d v="2015-01-14T00:00:00"/>
    <n v="120.34"/>
  </r>
  <r>
    <s v="Kelly Collins"/>
    <s v="Regular Air"/>
    <s v="Corporate"/>
    <s v="Technology"/>
    <s v="Telephones and Communication"/>
    <s v="Wrap Bag"/>
    <n v="0.38"/>
    <s v="United States"/>
    <s v="Central"/>
    <s v="Michigan"/>
    <s v="Eastpointe"/>
    <n v="48021"/>
    <d v="2015-05-16T00:00:00"/>
    <d v="2015-05-20T00:00:00"/>
    <n v="153.61000000000001"/>
  </r>
  <r>
    <s v="Victor Cherry"/>
    <s v="Regular Air"/>
    <s v="Corporate"/>
    <s v="Technology"/>
    <s v="Computer Peripherals"/>
    <s v="Small Pack"/>
    <n v="0.5"/>
    <s v="United States"/>
    <s v="Central"/>
    <s v="Michigan"/>
    <s v="Farmington Hills"/>
    <n v="48336"/>
    <d v="2015-02-01T00:00:00"/>
    <d v="2015-02-01T00:00:00"/>
    <n v="1414.88"/>
  </r>
  <r>
    <s v="Victor Cherry"/>
    <s v="Regular Air"/>
    <s v="Corporate"/>
    <s v="Office Supplies"/>
    <s v="Labels"/>
    <s v="Small Box"/>
    <n v="0.37"/>
    <s v="United States"/>
    <s v="Central"/>
    <s v="Michigan"/>
    <s v="Farmington Hills"/>
    <n v="48336"/>
    <d v="2015-02-01T00:00:00"/>
    <d v="2015-02-02T00:00:00"/>
    <n v="33.630000000000003"/>
  </r>
  <r>
    <s v="Victor Cherry"/>
    <s v="Express Air"/>
    <s v="Corporate"/>
    <s v="Technology"/>
    <s v="Telephones and Communication"/>
    <s v="Small Box"/>
    <n v="0.57999999999999996"/>
    <s v="United States"/>
    <s v="Central"/>
    <s v="Michigan"/>
    <s v="Farmington Hills"/>
    <n v="48336"/>
    <d v="2015-05-16T00:00:00"/>
    <d v="2015-05-23T00:00:00"/>
    <n v="1063.81"/>
  </r>
  <r>
    <s v="Malcolm S Lanier"/>
    <s v="Regular Air"/>
    <s v="Corporate"/>
    <s v="Office Supplies"/>
    <s v="Paper"/>
    <s v="Wrap Bag"/>
    <n v="0.38"/>
    <s v="United States"/>
    <s v="Central"/>
    <s v="Michigan"/>
    <s v="Flint"/>
    <n v="48505"/>
    <d v="2015-02-01T00:00:00"/>
    <d v="2015-02-03T00:00:00"/>
    <n v="242.7"/>
  </r>
  <r>
    <s v="Malcolm S Lanier"/>
    <s v="Delivery Truck"/>
    <s v="Corporate"/>
    <s v="Furniture"/>
    <s v="Bookcases"/>
    <s v="Jumbo Box"/>
    <n v="0.59"/>
    <s v="United States"/>
    <s v="Central"/>
    <s v="Michigan"/>
    <s v="Flint"/>
    <n v="48505"/>
    <d v="2015-02-11T00:00:00"/>
    <d v="2015-02-13T00:00:00"/>
    <n v="3377.06"/>
  </r>
  <r>
    <s v="Malcolm S Lanier"/>
    <s v="Regular Air"/>
    <s v="Corporate"/>
    <s v="Furniture"/>
    <s v="Office Furnishings"/>
    <s v="Small Pack"/>
    <n v="0.52"/>
    <s v="United States"/>
    <s v="Central"/>
    <s v="Michigan"/>
    <s v="Flint"/>
    <n v="48505"/>
    <d v="2015-02-11T00:00:00"/>
    <d v="2015-02-13T00:00:00"/>
    <n v="123.93"/>
  </r>
  <r>
    <s v="Malcolm S Lanier"/>
    <s v="Express Air"/>
    <s v="Corporate"/>
    <s v="Office Supplies"/>
    <s v="Paper"/>
    <s v="Small Box"/>
    <n v="0.4"/>
    <s v="United States"/>
    <s v="Central"/>
    <s v="Michigan"/>
    <s v="Flint"/>
    <n v="48505"/>
    <d v="2015-02-11T00:00:00"/>
    <d v="2015-02-13T00:00:00"/>
    <n v="93.96"/>
  </r>
  <r>
    <s v="Evan Kelley"/>
    <s v="Delivery Truck"/>
    <s v="Consumer"/>
    <s v="Furniture"/>
    <s v="Chairs &amp; Chairmats"/>
    <s v="Jumbo Drum"/>
    <n v="0.56000000000000005"/>
    <s v="United States"/>
    <s v="Central"/>
    <s v="Michigan"/>
    <s v="Garden City"/>
    <n v="48135"/>
    <d v="2015-04-07T00:00:00"/>
    <d v="2015-04-09T00:00:00"/>
    <n v="1818.41"/>
  </r>
  <r>
    <s v="Matthew Conway"/>
    <s v="Regular Air"/>
    <s v="Corporate"/>
    <s v="Office Supplies"/>
    <s v="Rubber Bands"/>
    <s v="Wrap Bag"/>
    <n v="0.37"/>
    <s v="United States"/>
    <s v="East"/>
    <s v="New York"/>
    <s v="Ithaca"/>
    <n v="14853"/>
    <d v="2015-01-03T00:00:00"/>
    <d v="2015-01-05T00:00:00"/>
    <n v="8.9499999999999993"/>
  </r>
  <r>
    <s v="Annie Odom"/>
    <s v="Regular Air"/>
    <s v="Corporate"/>
    <s v="Office Supplies"/>
    <s v="Appliances"/>
    <s v="Small Box"/>
    <n v="0.56000000000000005"/>
    <s v="United States"/>
    <s v="East"/>
    <s v="New York"/>
    <s v="New City"/>
    <n v="10956"/>
    <d v="2015-06-30T00:00:00"/>
    <d v="2015-07-06T00:00:00"/>
    <n v="652.84"/>
  </r>
  <r>
    <s v="Annie Odom"/>
    <s v="Regular Air"/>
    <s v="Corporate"/>
    <s v="Technology"/>
    <s v="Copiers and Fax"/>
    <s v="Large Box"/>
    <n v="0.37"/>
    <s v="United States"/>
    <s v="East"/>
    <s v="New York"/>
    <s v="New City"/>
    <n v="10956"/>
    <d v="2015-06-30T00:00:00"/>
    <d v="2015-07-08T00:00:00"/>
    <n v="12750.99"/>
  </r>
  <r>
    <s v="Annie Odom"/>
    <s v="Express Air"/>
    <s v="Corporate"/>
    <s v="Office Supplies"/>
    <s v="Paper"/>
    <s v="Wrap Bag"/>
    <n v="0.35"/>
    <s v="United States"/>
    <s v="East"/>
    <s v="New York"/>
    <s v="New City"/>
    <n v="10956"/>
    <d v="2015-06-30T00:00:00"/>
    <d v="2015-07-04T00:00:00"/>
    <n v="20.54"/>
  </r>
  <r>
    <s v="Vernon Hirsch Singleton"/>
    <s v="Delivery Truck"/>
    <s v="Corporate"/>
    <s v="Furniture"/>
    <s v="Tables"/>
    <s v="Jumbo Box"/>
    <n v="0.71"/>
    <s v="United States"/>
    <s v="West"/>
    <s v="California"/>
    <s v="Chico"/>
    <n v="95928"/>
    <d v="2015-02-05T00:00:00"/>
    <d v="2015-02-06T00:00:00"/>
    <n v="7840.04"/>
  </r>
  <r>
    <s v="Patsy Shea"/>
    <s v="Regular Air"/>
    <s v="Home Office"/>
    <s v="Technology"/>
    <s v="Computer Peripherals"/>
    <s v="Small Box"/>
    <n v="0.48"/>
    <s v="United States"/>
    <s v="South"/>
    <s v="South Carolina"/>
    <s v="Hilton Head Island"/>
    <n v="29915"/>
    <d v="2015-04-18T00:00:00"/>
    <d v="2015-04-19T00:00:00"/>
    <n v="1094.33"/>
  </r>
  <r>
    <s v="Tracy Dyer"/>
    <s v="Regular Air"/>
    <s v="Home Office"/>
    <s v="Furniture"/>
    <s v="Office Furnishings"/>
    <s v="Wrap Bag"/>
    <n v="0.53"/>
    <s v="United States"/>
    <s v="South"/>
    <s v="South Carolina"/>
    <s v="Mount Pleasant"/>
    <n v="29464"/>
    <d v="2015-04-18T00:00:00"/>
    <d v="2015-04-20T00:00:00"/>
    <n v="389.97"/>
  </r>
  <r>
    <s v="Nathan Fox"/>
    <s v="Regular Air"/>
    <s v="Home Office"/>
    <s v="Office Supplies"/>
    <s v="Appliances"/>
    <s v="Small Box"/>
    <n v="0.57999999999999996"/>
    <s v="United States"/>
    <s v="South"/>
    <s v="South Carolina"/>
    <s v="Myrtle Beach"/>
    <n v="29577"/>
    <d v="2015-01-08T00:00:00"/>
    <d v="2015-01-09T00:00:00"/>
    <n v="84.59"/>
  </r>
  <r>
    <s v="Leigh Burnette Hurley"/>
    <s v="Delivery Truck"/>
    <s v="Corporate"/>
    <s v="Technology"/>
    <s v="Office Machines"/>
    <s v="Jumbo Box"/>
    <n v="0.56000000000000005"/>
    <s v="United States"/>
    <s v="Central"/>
    <s v="Illinois"/>
    <s v="Chicago"/>
    <n v="60601"/>
    <d v="2015-06-06T00:00:00"/>
    <d v="2015-06-06T00:00:00"/>
    <n v="9666.7199999999993"/>
  </r>
  <r>
    <s v="Leigh Burnette Hurley"/>
    <s v="Regular Air"/>
    <s v="Corporate"/>
    <s v="Office Supplies"/>
    <s v="Paper"/>
    <s v="Small Box"/>
    <n v="0.37"/>
    <s v="United States"/>
    <s v="Central"/>
    <s v="Illinois"/>
    <s v="Chicago"/>
    <n v="60601"/>
    <d v="2015-06-06T00:00:00"/>
    <d v="2015-06-06T00:00:00"/>
    <n v="134.58000000000001"/>
  </r>
  <r>
    <s v="Alfred Barber"/>
    <s v="Regular Air"/>
    <s v="Corporate"/>
    <s v="Office Supplies"/>
    <s v="Paper"/>
    <s v="Small Box"/>
    <n v="0.37"/>
    <s v="United States"/>
    <s v="Central"/>
    <s v="Missouri"/>
    <s v="Mehlville"/>
    <n v="63129"/>
    <d v="2015-06-06T00:00:00"/>
    <d v="2015-06-06T00:00:00"/>
    <n v="33.65"/>
  </r>
  <r>
    <s v="Paige Mason"/>
    <s v="Regular Air"/>
    <s v="Corporate"/>
    <s v="Office Supplies"/>
    <s v="Pens &amp; Art Supplies"/>
    <s v="Wrap Bag"/>
    <n v="0.48"/>
    <s v="United States"/>
    <s v="South"/>
    <s v="Virginia"/>
    <s v="Norfolk"/>
    <n v="23518"/>
    <d v="2015-03-26T00:00:00"/>
    <d v="2015-03-28T00:00:00"/>
    <n v="66.12"/>
  </r>
  <r>
    <s v="Paige Mason"/>
    <s v="Regular Air"/>
    <s v="Corporate"/>
    <s v="Office Supplies"/>
    <s v="Labels"/>
    <s v="Small Box"/>
    <n v="0.38"/>
    <s v="United States"/>
    <s v="South"/>
    <s v="Virginia"/>
    <s v="Norfolk"/>
    <n v="23518"/>
    <d v="2015-04-23T00:00:00"/>
    <d v="2015-04-23T00:00:00"/>
    <n v="3.07"/>
  </r>
  <r>
    <s v="Paige Mason"/>
    <s v="Delivery Truck"/>
    <s v="Corporate"/>
    <s v="Furniture"/>
    <s v="Chairs &amp; Chairmats"/>
    <s v="Jumbo Drum"/>
    <n v="0.59"/>
    <s v="United States"/>
    <s v="South"/>
    <s v="Virginia"/>
    <s v="Norfolk"/>
    <n v="23518"/>
    <d v="2015-02-26T00:00:00"/>
    <d v="2015-02-27T00:00:00"/>
    <n v="255.83"/>
  </r>
  <r>
    <s v="Paige Mason"/>
    <s v="Delivery Truck"/>
    <s v="Corporate"/>
    <s v="Office Supplies"/>
    <s v="Storage &amp; Organization"/>
    <s v="Jumbo Drum"/>
    <n v="0.78"/>
    <s v="United States"/>
    <s v="South"/>
    <s v="Virginia"/>
    <s v="Norfolk"/>
    <n v="23518"/>
    <d v="2015-02-26T00:00:00"/>
    <d v="2015-02-28T00:00:00"/>
    <n v="421.18"/>
  </r>
  <r>
    <s v="Jeffrey Lloyd"/>
    <s v="Delivery Truck"/>
    <s v="Corporate"/>
    <s v="Furniture"/>
    <s v="Chairs &amp; Chairmats"/>
    <s v="Jumbo Drum"/>
    <n v="0.56999999999999995"/>
    <s v="United States"/>
    <s v="South"/>
    <s v="Virginia"/>
    <s v="Oakton"/>
    <n v="22124"/>
    <d v="2015-04-29T00:00:00"/>
    <d v="2015-05-01T00:00:00"/>
    <n v="1377.46"/>
  </r>
  <r>
    <s v="Jack Hatcher"/>
    <s v="Regular Air"/>
    <s v="Home Office"/>
    <s v="Furniture"/>
    <s v="Chairs &amp; Chairmats"/>
    <s v="Large Box"/>
    <n v="0.55000000000000004"/>
    <s v="United States"/>
    <s v="Central"/>
    <s v="Texas"/>
    <s v="Greenville"/>
    <n v="75401"/>
    <d v="2015-04-20T00:00:00"/>
    <d v="2015-04-22T00:00:00"/>
    <n v="6600.63"/>
  </r>
  <r>
    <s v="Jack Hatcher"/>
    <s v="Regular Air"/>
    <s v="Home Office"/>
    <s v="Technology"/>
    <s v="Telephones and Communication"/>
    <s v="Small Box"/>
    <n v="0.59"/>
    <s v="United States"/>
    <s v="Central"/>
    <s v="Texas"/>
    <s v="Greenville"/>
    <n v="75401"/>
    <d v="2015-04-20T00:00:00"/>
    <d v="2015-04-21T00:00:00"/>
    <n v="1811.99"/>
  </r>
  <r>
    <s v="Carolyn Fisher"/>
    <s v="Delivery Truck"/>
    <s v="Consumer"/>
    <s v="Technology"/>
    <s v="Office Machines"/>
    <s v="Jumbo Drum"/>
    <n v="0.37"/>
    <s v="United States"/>
    <s v="South"/>
    <s v="Arkansas"/>
    <s v="Sherwood"/>
    <n v="72116"/>
    <d v="2015-02-01T00:00:00"/>
    <d v="2015-02-03T00:00:00"/>
    <n v="799.76"/>
  </r>
  <r>
    <s v="Paige Powers"/>
    <s v="Regular Air"/>
    <s v="Consumer"/>
    <s v="Technology"/>
    <s v="Computer Peripherals"/>
    <s v="Small Pack"/>
    <n v="0.55000000000000004"/>
    <s v="United States"/>
    <s v="South"/>
    <s v="Arkansas"/>
    <s v="West Memphis"/>
    <n v="72301"/>
    <d v="2015-01-01T00:00:00"/>
    <d v="2015-01-02T00:00:00"/>
    <n v="609.09"/>
  </r>
  <r>
    <s v="Paige Powers"/>
    <s v="Delivery Truck"/>
    <s v="Corporate"/>
    <s v="Furniture"/>
    <s v="Tables"/>
    <s v="Jumbo Box"/>
    <n v="0.63"/>
    <s v="United States"/>
    <s v="South"/>
    <s v="Arkansas"/>
    <s v="West Memphis"/>
    <n v="72301"/>
    <d v="2015-03-26T00:00:00"/>
    <d v="2015-03-27T00:00:00"/>
    <n v="2761.94"/>
  </r>
  <r>
    <s v="Joyce Kern"/>
    <s v="Regular Air"/>
    <s v="Home Office"/>
    <s v="Office Supplies"/>
    <s v="Paper"/>
    <s v="Small Box"/>
    <n v="0.36"/>
    <s v="United States"/>
    <s v="Central"/>
    <s v="Michigan"/>
    <s v="Sterling Heights"/>
    <n v="48310"/>
    <d v="2015-03-18T00:00:00"/>
    <d v="2015-03-20T00:00:00"/>
    <n v="33.950000000000003"/>
  </r>
  <r>
    <s v="Mary Hewitt"/>
    <s v="Delivery Truck"/>
    <s v="Home Office"/>
    <s v="Furniture"/>
    <s v="Bookcases"/>
    <s v="Jumbo Box"/>
    <n v="0.65"/>
    <s v="United States"/>
    <s v="Central"/>
    <s v="Missouri"/>
    <s v="Gladstone"/>
    <n v="64118"/>
    <d v="2015-01-03T00:00:00"/>
    <d v="2015-01-04T00:00:00"/>
    <n v="302.33999999999997"/>
  </r>
  <r>
    <s v="Philip Hawkins"/>
    <s v="Express Air"/>
    <s v="Home Office"/>
    <s v="Technology"/>
    <s v="Computer Peripherals"/>
    <s v="Small Box"/>
    <n v="0.74"/>
    <s v="United States"/>
    <s v="Central"/>
    <s v="Missouri"/>
    <s v="Hazelwood"/>
    <n v="63042"/>
    <d v="2015-01-10T00:00:00"/>
    <d v="2015-01-14T00:00:00"/>
    <n v="334.44"/>
  </r>
  <r>
    <s v="Melvin Kendall"/>
    <s v="Regular Air"/>
    <s v="Home Office"/>
    <s v="Technology"/>
    <s v="Telephones and Communication"/>
    <s v="Medium Box"/>
    <n v="0.56000000000000005"/>
    <s v="United States"/>
    <s v="West"/>
    <s v="New Mexico"/>
    <s v="Clovis"/>
    <n v="88101"/>
    <d v="2015-02-06T00:00:00"/>
    <d v="2015-02-07T00:00:00"/>
    <n v="556.61"/>
  </r>
  <r>
    <s v="Crystal Crabtree"/>
    <s v="Regular Air"/>
    <s v="Corporate"/>
    <s v="Office Supplies"/>
    <s v="Paper"/>
    <s v="Wrap Bag"/>
    <n v="0.38"/>
    <s v="United States"/>
    <s v="South"/>
    <s v="Florida"/>
    <s v="West Palm Beach"/>
    <n v="33407"/>
    <d v="2015-01-31T00:00:00"/>
    <d v="2015-02-02T00:00:00"/>
    <n v="64.48"/>
  </r>
  <r>
    <s v="Jon Kendall"/>
    <s v="Delivery Truck"/>
    <s v="Corporate"/>
    <s v="Technology"/>
    <s v="Office Machines"/>
    <s v="Jumbo Drum"/>
    <n v="0.56999999999999995"/>
    <s v="United States"/>
    <s v="Central"/>
    <s v="Wisconsin"/>
    <s v="Watertown"/>
    <n v="53094"/>
    <d v="2015-04-16T00:00:00"/>
    <d v="2015-04-17T00:00:00"/>
    <n v="4845.2700000000004"/>
  </r>
  <r>
    <s v="Molly Webster"/>
    <s v="Regular Air"/>
    <s v="Home Office"/>
    <s v="Office Supplies"/>
    <s v="Binders and Binder Accessories"/>
    <s v="Small Box"/>
    <n v="0.36"/>
    <s v="United States"/>
    <s v="West"/>
    <s v="Colorado"/>
    <s v="Durango"/>
    <n v="81301"/>
    <d v="2015-02-18T00:00:00"/>
    <d v="2015-02-19T00:00:00"/>
    <n v="19.68"/>
  </r>
  <r>
    <s v="Molly Webster"/>
    <s v="Delivery Truck"/>
    <s v="Home Office"/>
    <s v="Technology"/>
    <s v="Copiers and Fax"/>
    <s v="Jumbo Drum"/>
    <n v="0.35"/>
    <s v="United States"/>
    <s v="West"/>
    <s v="Colorado"/>
    <s v="Durango"/>
    <n v="81301"/>
    <d v="2015-02-18T00:00:00"/>
    <d v="2015-02-20T00:00:00"/>
    <n v="9798.84"/>
  </r>
  <r>
    <s v="Molly Webster"/>
    <s v="Express Air"/>
    <s v="Home Office"/>
    <s v="Office Supplies"/>
    <s v="Pens &amp; Art Supplies"/>
    <s v="Small Pack"/>
    <n v="0.59"/>
    <s v="United States"/>
    <s v="West"/>
    <s v="Colorado"/>
    <s v="Durango"/>
    <n v="81301"/>
    <d v="2015-02-18T00:00:00"/>
    <d v="2015-02-19T00:00:00"/>
    <n v="154.11000000000001"/>
  </r>
  <r>
    <s v="Molly Webster"/>
    <s v="Regular Air"/>
    <s v="Home Office"/>
    <s v="Office Supplies"/>
    <s v="Storage &amp; Organization"/>
    <s v="Small Box"/>
    <n v="0.56999999999999995"/>
    <s v="United States"/>
    <s v="West"/>
    <s v="Colorado"/>
    <s v="Durango"/>
    <n v="81301"/>
    <d v="2015-02-18T00:00:00"/>
    <d v="2015-02-20T00:00:00"/>
    <n v="242.97"/>
  </r>
  <r>
    <s v="Lester Sawyer"/>
    <s v="Regular Air"/>
    <s v="Home Office"/>
    <s v="Office Supplies"/>
    <s v="Storage &amp; Organization"/>
    <s v="Small Box"/>
    <n v="0.57999999999999996"/>
    <s v="United States"/>
    <s v="South"/>
    <s v="Virginia"/>
    <s v="Fairfax"/>
    <n v="20151"/>
    <d v="2015-06-13T00:00:00"/>
    <d v="2015-06-16T00:00:00"/>
    <n v="200.61"/>
  </r>
  <r>
    <s v="Kerry Hardy"/>
    <s v="Regular Air"/>
    <s v="Corporate"/>
    <s v="Furniture"/>
    <s v="Office Furnishings"/>
    <s v="Small Box"/>
    <n v="0.47"/>
    <s v="United States"/>
    <s v="South"/>
    <s v="Florida"/>
    <s v="Fort Lauderdale"/>
    <n v="33311"/>
    <d v="2015-02-10T00:00:00"/>
    <d v="2015-02-12T00:00:00"/>
    <n v="237.83"/>
  </r>
  <r>
    <s v="Courtney Boyd"/>
    <s v="Regular Air"/>
    <s v="Corporate"/>
    <s v="Office Supplies"/>
    <s v="Storage &amp; Organization"/>
    <s v="Large Box"/>
    <n v="0.84"/>
    <s v="United States"/>
    <s v="South"/>
    <s v="Virginia"/>
    <s v="Fairfax"/>
    <n v="20151"/>
    <d v="2015-01-06T00:00:00"/>
    <d v="2015-01-10T00:00:00"/>
    <n v="53.02"/>
  </r>
  <r>
    <s v="Melinda Rogers"/>
    <s v="Delivery Truck"/>
    <s v="Corporate"/>
    <s v="Furniture"/>
    <s v="Chairs &amp; Chairmats"/>
    <s v="Jumbo Drum"/>
    <n v="0.55000000000000004"/>
    <s v="United States"/>
    <s v="Central"/>
    <s v="Iowa"/>
    <s v="Dubuque"/>
    <n v="52001"/>
    <d v="2015-01-05T00:00:00"/>
    <d v="2015-01-06T00:00:00"/>
    <n v="248.84"/>
  </r>
  <r>
    <s v="Melinda Rogers"/>
    <s v="Regular Air"/>
    <s v="Corporate"/>
    <s v="Office Supplies"/>
    <s v="Binders and Binder Accessories"/>
    <s v="Small Box"/>
    <n v="0.39"/>
    <s v="United States"/>
    <s v="Central"/>
    <s v="Iowa"/>
    <s v="Dubuque"/>
    <n v="52001"/>
    <d v="2015-02-09T00:00:00"/>
    <d v="2015-02-11T00:00:00"/>
    <n v="7.21"/>
  </r>
  <r>
    <s v="Tom Hoyle Honeycutt"/>
    <s v="Regular Air"/>
    <s v="Home Office"/>
    <s v="Furniture"/>
    <s v="Office Furnishings"/>
    <s v="Medium Box"/>
    <n v="0.72"/>
    <s v="United States"/>
    <s v="Central"/>
    <s v="Michigan"/>
    <s v="Warren"/>
    <n v="48093"/>
    <d v="2015-03-16T00:00:00"/>
    <d v="2015-03-16T00:00:00"/>
    <n v="253.87"/>
  </r>
  <r>
    <s v="Tom Hoyle Honeycutt"/>
    <s v="Delivery Truck"/>
    <s v="Home Office"/>
    <s v="Technology"/>
    <s v="Office Machines"/>
    <s v="Jumbo Drum"/>
    <n v="0.56000000000000005"/>
    <s v="United States"/>
    <s v="Central"/>
    <s v="Michigan"/>
    <s v="Warren"/>
    <n v="48093"/>
    <d v="2015-03-16T00:00:00"/>
    <d v="2015-03-25T00:00:00"/>
    <n v="5880.46"/>
  </r>
  <r>
    <s v="Tom Hoyle Honeycutt"/>
    <s v="Regular Air"/>
    <s v="Home Office"/>
    <s v="Furniture"/>
    <s v="Office Furnishings"/>
    <s v="Small Pack"/>
    <n v="0.44"/>
    <s v="United States"/>
    <s v="Central"/>
    <s v="Michigan"/>
    <s v="Warren"/>
    <n v="48093"/>
    <d v="2015-05-03T00:00:00"/>
    <d v="2015-05-04T00:00:00"/>
    <n v="577.25"/>
  </r>
  <r>
    <s v="Tom Hoyle Honeycutt"/>
    <s v="Delivery Truck"/>
    <s v="Home Office"/>
    <s v="Technology"/>
    <s v="Office Machines"/>
    <s v="Jumbo Drum"/>
    <n v="0.6"/>
    <s v="United States"/>
    <s v="Central"/>
    <s v="Michigan"/>
    <s v="Warren"/>
    <n v="48093"/>
    <d v="2015-05-03T00:00:00"/>
    <d v="2015-05-04T00:00:00"/>
    <n v="4075.18"/>
  </r>
  <r>
    <s v="Tom Hoyle Honeycutt"/>
    <s v="Delivery Truck"/>
    <s v="Home Office"/>
    <s v="Furniture"/>
    <s v="Tables"/>
    <s v="Jumbo Box"/>
    <n v="0.76"/>
    <s v="United States"/>
    <s v="Central"/>
    <s v="Michigan"/>
    <s v="Warren"/>
    <n v="48093"/>
    <d v="2015-05-03T00:00:00"/>
    <d v="2015-05-05T00:00:00"/>
    <n v="1798.23"/>
  </r>
  <r>
    <s v="Wesley Field"/>
    <s v="Regular Air"/>
    <s v="Corporate"/>
    <s v="Office Supplies"/>
    <s v="Paper"/>
    <s v="Small Box"/>
    <n v="0.4"/>
    <s v="United States"/>
    <s v="Central"/>
    <s v="Michigan"/>
    <s v="Westland"/>
    <n v="48185"/>
    <d v="2015-05-20T00:00:00"/>
    <d v="2015-05-21T00:00:00"/>
    <n v="727.2"/>
  </r>
  <r>
    <s v="Brenda Jain"/>
    <s v="Delivery Truck"/>
    <s v="Corporate"/>
    <s v="Furniture"/>
    <s v="Tables"/>
    <s v="Jumbo Drum"/>
    <n v="0.55000000000000004"/>
    <s v="United States"/>
    <s v="East"/>
    <s v="Pennsylvania"/>
    <s v="Sharon"/>
    <n v="16146"/>
    <d v="2015-05-20T00:00:00"/>
    <d v="2015-05-22T00:00:00"/>
    <n v="6173.42"/>
  </r>
  <r>
    <s v="Brenda Jain"/>
    <s v="Regular Air"/>
    <s v="Corporate"/>
    <s v="Technology"/>
    <s v="Telephones and Communication"/>
    <s v="Small Pack"/>
    <n v="0.83"/>
    <s v="United States"/>
    <s v="East"/>
    <s v="Pennsylvania"/>
    <s v="Sharon"/>
    <n v="16146"/>
    <d v="2015-05-20T00:00:00"/>
    <d v="2015-05-22T00:00:00"/>
    <n v="1553.7"/>
  </r>
  <r>
    <s v="Harry Sellers"/>
    <s v="Regular Air"/>
    <s v="Small Business"/>
    <s v="Office Supplies"/>
    <s v="Binders and Binder Accessories"/>
    <s v="Small Box"/>
    <n v="0.36"/>
    <s v="United States"/>
    <s v="West"/>
    <s v="California"/>
    <s v="Pasadena"/>
    <n v="91104"/>
    <d v="2015-01-09T00:00:00"/>
    <d v="2015-01-10T00:00:00"/>
    <n v="18.68"/>
  </r>
  <r>
    <s v="Harry Sellers"/>
    <s v="Regular Air"/>
    <s v="Small Business"/>
    <s v="Office Supplies"/>
    <s v="Pens &amp; Art Supplies"/>
    <s v="Wrap Bag"/>
    <n v="0.56000000000000005"/>
    <s v="United States"/>
    <s v="West"/>
    <s v="California"/>
    <s v="Pasadena"/>
    <n v="91104"/>
    <d v="2015-01-09T00:00:00"/>
    <d v="2015-01-09T00:00:00"/>
    <n v="36.299999999999997"/>
  </r>
  <r>
    <s v="Melanie Knight"/>
    <s v="Regular Air"/>
    <s v="Small Business"/>
    <s v="Office Supplies"/>
    <s v="Pens &amp; Art Supplies"/>
    <s v="Wrap Bag"/>
    <n v="0.59"/>
    <s v="United States"/>
    <s v="East"/>
    <s v="Maine"/>
    <s v="Augusta"/>
    <n v="4330"/>
    <d v="2015-01-09T00:00:00"/>
    <d v="2015-01-11T00:00:00"/>
    <n v="16.03"/>
  </r>
  <r>
    <s v="Judy Hall"/>
    <s v="Regular Air"/>
    <s v="Small Business"/>
    <s v="Office Supplies"/>
    <s v="Pens &amp; Art Supplies"/>
    <s v="Wrap Bag"/>
    <n v="0.57999999999999996"/>
    <s v="United States"/>
    <s v="East"/>
    <s v="Massachusetts"/>
    <s v="Worcester"/>
    <n v="1610"/>
    <d v="2015-01-27T00:00:00"/>
    <d v="2015-01-29T00:00:00"/>
    <n v="25.35"/>
  </r>
  <r>
    <s v="Sheryl Reese"/>
    <s v="Regular Air"/>
    <s v="Home Office"/>
    <s v="Office Supplies"/>
    <s v="Rubber Bands"/>
    <s v="Wrap Bag"/>
    <n v="0.37"/>
    <s v="United States"/>
    <s v="South"/>
    <s v="Kentucky"/>
    <s v="Owensboro"/>
    <n v="42301"/>
    <d v="2015-06-15T00:00:00"/>
    <d v="2015-06-17T00:00:00"/>
    <n v="19.32"/>
  </r>
  <r>
    <s v="Joanne Spivey"/>
    <s v="Regular Air"/>
    <s v="Corporate"/>
    <s v="Office Supplies"/>
    <s v="Envelopes"/>
    <s v="Small Box"/>
    <n v="0.35"/>
    <s v="United States"/>
    <s v="Central"/>
    <s v="Missouri"/>
    <s v="Independence"/>
    <n v="64055"/>
    <d v="2015-05-08T00:00:00"/>
    <d v="2015-05-10T00:00:00"/>
    <n v="86.8"/>
  </r>
  <r>
    <s v="Frank Cross"/>
    <s v="Regular Air"/>
    <s v="Corporate"/>
    <s v="Office Supplies"/>
    <s v="Envelopes"/>
    <s v="Small Box"/>
    <n v="0.35"/>
    <s v="United States"/>
    <s v="East"/>
    <s v="New York"/>
    <s v="New York City"/>
    <n v="10177"/>
    <d v="2015-05-08T00:00:00"/>
    <d v="2015-05-10T00:00:00"/>
    <n v="381.91"/>
  </r>
  <r>
    <s v="Marvin Patrick"/>
    <s v="Regular Air"/>
    <s v="Home Office"/>
    <s v="Office Supplies"/>
    <s v="Pens &amp; Art Supplies"/>
    <s v="Small Pack"/>
    <n v="0.56999999999999995"/>
    <s v="United States"/>
    <s v="Central"/>
    <s v="Michigan"/>
    <s v="Detroit"/>
    <n v="48227"/>
    <d v="2015-02-14T00:00:00"/>
    <d v="2015-02-16T00:00:00"/>
    <n v="761.67"/>
  </r>
  <r>
    <s v="Marvin Patrick"/>
    <s v="Regular Air"/>
    <s v="Home Office"/>
    <s v="Technology"/>
    <s v="Telephones and Communication"/>
    <s v="Small Box"/>
    <n v="0.56000000000000005"/>
    <s v="United States"/>
    <s v="Central"/>
    <s v="Michigan"/>
    <s v="Detroit"/>
    <n v="48227"/>
    <d v="2015-02-14T00:00:00"/>
    <d v="2015-02-16T00:00:00"/>
    <n v="5014.07"/>
  </r>
  <r>
    <s v="Donald Melton"/>
    <s v="Regular Air"/>
    <s v="Home Office"/>
    <s v="Office Supplies"/>
    <s v="Pens &amp; Art Supplies"/>
    <s v="Small Pack"/>
    <n v="0.56999999999999995"/>
    <s v="United States"/>
    <s v="South"/>
    <s v="North Carolina"/>
    <s v="New Bern"/>
    <n v="28560"/>
    <d v="2015-02-14T00:00:00"/>
    <d v="2015-02-16T00:00:00"/>
    <n v="186.19"/>
  </r>
  <r>
    <s v="Donald Melton"/>
    <s v="Regular Air"/>
    <s v="Home Office"/>
    <s v="Technology"/>
    <s v="Telephones and Communication"/>
    <s v="Small Box"/>
    <n v="0.56000000000000005"/>
    <s v="United States"/>
    <s v="South"/>
    <s v="North Carolina"/>
    <s v="New Bern"/>
    <n v="28560"/>
    <d v="2015-02-14T00:00:00"/>
    <d v="2015-02-16T00:00:00"/>
    <n v="1227.94"/>
  </r>
  <r>
    <s v="Gene Heath Cross"/>
    <s v="Regular Air"/>
    <s v="Small Business"/>
    <s v="Technology"/>
    <s v="Computer Peripherals"/>
    <s v="Small Box"/>
    <n v="0.75"/>
    <s v="United States"/>
    <s v="East"/>
    <s v="New York"/>
    <s v="Jamestown"/>
    <n v="14701"/>
    <d v="2015-04-07T00:00:00"/>
    <d v="2015-04-08T00:00:00"/>
    <n v="294.97000000000003"/>
  </r>
  <r>
    <s v="Gene Heath Cross"/>
    <s v="Regular Air"/>
    <s v="Small Business"/>
    <s v="Technology"/>
    <s v="Computer Peripherals"/>
    <s v="Small Box"/>
    <n v="0.48"/>
    <s v="United States"/>
    <s v="East"/>
    <s v="New York"/>
    <s v="Jamestown"/>
    <n v="14701"/>
    <d v="2015-04-07T00:00:00"/>
    <d v="2015-04-08T00:00:00"/>
    <n v="2458.0500000000002"/>
  </r>
  <r>
    <s v="Gene Heath Cross"/>
    <s v="Regular Air"/>
    <s v="Small Business"/>
    <s v="Office Supplies"/>
    <s v="Storage &amp; Organization"/>
    <s v="Small Box"/>
    <n v="0.73"/>
    <s v="United States"/>
    <s v="East"/>
    <s v="New York"/>
    <s v="Jamestown"/>
    <n v="14701"/>
    <d v="2015-04-07T00:00:00"/>
    <d v="2015-04-09T00:00:00"/>
    <n v="2465.75"/>
  </r>
  <r>
    <s v="Karen O'Donnell"/>
    <s v="Regular Air"/>
    <s v="Small Business"/>
    <s v="Technology"/>
    <s v="Computer Peripherals"/>
    <s v="Small Box"/>
    <n v="0.46"/>
    <s v="United States"/>
    <s v="East"/>
    <s v="New York"/>
    <s v="Levittown"/>
    <n v="11756"/>
    <d v="2015-06-26T00:00:00"/>
    <d v="2015-06-27T00:00:00"/>
    <n v="650.25"/>
  </r>
  <r>
    <s v="Karen O'Donnell"/>
    <s v="Regular Air"/>
    <s v="Small Business"/>
    <s v="Furniture"/>
    <s v="Office Furnishings"/>
    <s v="Small Pack"/>
    <n v="0.37"/>
    <s v="United States"/>
    <s v="East"/>
    <s v="New York"/>
    <s v="Levittown"/>
    <n v="11756"/>
    <d v="2015-06-26T00:00:00"/>
    <d v="2015-06-27T00:00:00"/>
    <n v="272.12"/>
  </r>
  <r>
    <s v="Lester Woodward Maynard"/>
    <s v="Regular Air"/>
    <s v="Small Business"/>
    <s v="Office Supplies"/>
    <s v="Pens &amp; Art Supplies"/>
    <s v="Small Pack"/>
    <n v="0.56999999999999995"/>
    <s v="United States"/>
    <s v="East"/>
    <s v="New York"/>
    <s v="Lindenhurst"/>
    <n v="11757"/>
    <d v="2015-05-22T00:00:00"/>
    <d v="2015-05-25T00:00:00"/>
    <n v="428.85"/>
  </r>
  <r>
    <s v="Lester Woodward Maynard"/>
    <s v="Delivery Truck"/>
    <s v="Small Business"/>
    <s v="Office Supplies"/>
    <s v="Storage &amp; Organization"/>
    <s v="Jumbo Drum"/>
    <n v="0.78"/>
    <s v="United States"/>
    <s v="East"/>
    <s v="New York"/>
    <s v="Lindenhurst"/>
    <n v="11757"/>
    <d v="2015-05-22T00:00:00"/>
    <d v="2015-05-22T00:00:00"/>
    <n v="342.54"/>
  </r>
  <r>
    <s v="David Hoyle"/>
    <s v="Regular Air"/>
    <s v="Small Business"/>
    <s v="Furniture"/>
    <s v="Office Furnishings"/>
    <s v="Large Box"/>
    <n v="0.57999999999999996"/>
    <s v="United States"/>
    <s v="Central"/>
    <s v="Minnesota"/>
    <s v="Bloomington"/>
    <n v="55420"/>
    <d v="2015-03-25T00:00:00"/>
    <d v="2015-03-27T00:00:00"/>
    <n v="27.96"/>
  </r>
  <r>
    <s v="Laurie Howe"/>
    <s v="Delivery Truck"/>
    <s v="Home Office"/>
    <s v="Furniture"/>
    <s v="Chairs &amp; Chairmats"/>
    <s v="Jumbo Drum"/>
    <n v="0.62"/>
    <s v="United States"/>
    <s v="Central"/>
    <s v="Minnesota"/>
    <s v="Brooklyn Center"/>
    <n v="55429"/>
    <d v="2015-01-31T00:00:00"/>
    <d v="2015-01-31T00:00:00"/>
    <n v="1635.38"/>
  </r>
  <r>
    <s v="Laurie Howe"/>
    <s v="Regular Air"/>
    <s v="Home Office"/>
    <s v="Office Supplies"/>
    <s v="Labels"/>
    <s v="Small Box"/>
    <n v="0.39"/>
    <s v="United States"/>
    <s v="Central"/>
    <s v="Minnesota"/>
    <s v="Brooklyn Center"/>
    <n v="55429"/>
    <d v="2015-01-31T00:00:00"/>
    <d v="2015-01-31T00:00:00"/>
    <n v="58.48"/>
  </r>
  <r>
    <s v="Laurie Howe"/>
    <s v="Regular Air"/>
    <s v="Home Office"/>
    <s v="Office Supplies"/>
    <s v="Paper"/>
    <s v="Wrap Bag"/>
    <n v="0.36"/>
    <s v="United States"/>
    <s v="Central"/>
    <s v="Minnesota"/>
    <s v="Brooklyn Center"/>
    <n v="55429"/>
    <d v="2015-01-31T00:00:00"/>
    <d v="2015-02-07T00:00:00"/>
    <n v="40.049999999999997"/>
  </r>
  <r>
    <s v="Eddie Walker"/>
    <s v="Delivery Truck"/>
    <s v="Home Office"/>
    <s v="Technology"/>
    <s v="Office Machines"/>
    <s v="Jumbo Drum"/>
    <n v="0.56000000000000005"/>
    <s v="United States"/>
    <s v="Central"/>
    <s v="Minnesota"/>
    <s v="Brooklyn Park"/>
    <n v="55445"/>
    <d v="2015-02-04T00:00:00"/>
    <d v="2015-02-04T00:00:00"/>
    <n v="1117.6600000000001"/>
  </r>
  <r>
    <s v="Eddie Walker"/>
    <s v="Delivery Truck"/>
    <s v="Home Office"/>
    <s v="Technology"/>
    <s v="Office Machines"/>
    <s v="Jumbo Box"/>
    <n v="0.56000000000000005"/>
    <s v="United States"/>
    <s v="Central"/>
    <s v="Minnesota"/>
    <s v="Brooklyn Park"/>
    <n v="55445"/>
    <d v="2015-01-04T00:00:00"/>
    <d v="2015-01-06T00:00:00"/>
    <n v="807"/>
  </r>
  <r>
    <s v="Oscar Ford"/>
    <s v="Delivery Truck"/>
    <s v="Home Office"/>
    <s v="Furniture"/>
    <s v="Chairs &amp; Chairmats"/>
    <s v="Jumbo Drum"/>
    <n v="0.57999999999999996"/>
    <s v="United States"/>
    <s v="Central"/>
    <s v="Minnesota"/>
    <s v="Burnsville"/>
    <n v="55337"/>
    <d v="2015-02-04T00:00:00"/>
    <d v="2015-02-08T00:00:00"/>
    <n v="169.46"/>
  </r>
  <r>
    <s v="Oscar Ford"/>
    <s v="Delivery Truck"/>
    <s v="Consumer"/>
    <s v="Furniture"/>
    <s v="Tables"/>
    <s v="Jumbo Box"/>
    <n v="0.76"/>
    <s v="United States"/>
    <s v="Central"/>
    <s v="Minnesota"/>
    <s v="Burnsville"/>
    <n v="55337"/>
    <d v="2015-02-10T00:00:00"/>
    <d v="2015-02-11T00:00:00"/>
    <n v="5768.12"/>
  </r>
  <r>
    <s v="Bobby Powell"/>
    <s v="Regular Air"/>
    <s v="Consumer"/>
    <s v="Technology"/>
    <s v="Computer Peripherals"/>
    <s v="Small Pack"/>
    <n v="0.4"/>
    <s v="United States"/>
    <s v="Central"/>
    <s v="Iowa"/>
    <s v="Fort Dodge"/>
    <n v="50501"/>
    <d v="2015-01-05T00:00:00"/>
    <d v="2015-01-06T00:00:00"/>
    <n v="55.25"/>
  </r>
  <r>
    <s v="Bobby Powell"/>
    <s v="Regular Air"/>
    <s v="Consumer"/>
    <s v="Technology"/>
    <s v="Telephones and Communication"/>
    <s v="Small Box"/>
    <n v="0.59"/>
    <s v="United States"/>
    <s v="Central"/>
    <s v="Iowa"/>
    <s v="Fort Dodge"/>
    <n v="50501"/>
    <d v="2015-01-05T00:00:00"/>
    <d v="2015-01-07T00:00:00"/>
    <n v="551.22"/>
  </r>
  <r>
    <s v="Sharon Thomas"/>
    <s v="Regular Air"/>
    <s v="Home Office"/>
    <s v="Office Supplies"/>
    <s v="Paper"/>
    <s v="Wrap Bag"/>
    <n v="0.38"/>
    <s v="United States"/>
    <s v="South"/>
    <s v="Georgia"/>
    <s v="College Park"/>
    <n v="30337"/>
    <d v="2015-01-22T00:00:00"/>
    <d v="2015-01-29T00:00:00"/>
    <n v="83.93"/>
  </r>
  <r>
    <s v="Anita Hahn"/>
    <s v="Express Air"/>
    <s v="Home Office"/>
    <s v="Office Supplies"/>
    <s v="Storage &amp; Organization"/>
    <s v="Large Box"/>
    <m/>
    <s v="United States"/>
    <s v="East"/>
    <s v="Maryland"/>
    <s v="Bowie"/>
    <n v="20715"/>
    <d v="2015-01-01T00:00:00"/>
    <d v="2015-01-03T00:00:00"/>
    <n v="193.88"/>
  </r>
  <r>
    <s v="Stacy Chang"/>
    <s v="Express Air"/>
    <s v="Home Office"/>
    <s v="Technology"/>
    <s v="Copiers and Fax"/>
    <s v="Large Box"/>
    <n v="0.46"/>
    <s v="United States"/>
    <s v="East"/>
    <s v="Maryland"/>
    <s v="Catonsville"/>
    <n v="21228"/>
    <d v="2015-04-19T00:00:00"/>
    <d v="2015-04-21T00:00:00"/>
    <n v="990.25"/>
  </r>
  <r>
    <s v="Christopher High"/>
    <s v="Regular Air"/>
    <s v="Corporate"/>
    <s v="Office Supplies"/>
    <s v="Pens &amp; Art Supplies"/>
    <s v="Wrap Bag"/>
    <n v="0.56000000000000005"/>
    <s v="United States"/>
    <s v="East"/>
    <s v="Ohio"/>
    <s v="Massillon"/>
    <n v="44646"/>
    <d v="2015-06-23T00:00:00"/>
    <d v="2015-06-23T00:00:00"/>
    <n v="14.76"/>
  </r>
  <r>
    <s v="Clara Kaplan"/>
    <s v="Regular Air"/>
    <s v="Corporate"/>
    <s v="Technology"/>
    <s v="Computer Peripherals"/>
    <s v="Small Box"/>
    <n v="0.51"/>
    <s v="United States"/>
    <s v="East"/>
    <s v="Ohio"/>
    <s v="Medina"/>
    <n v="44256"/>
    <d v="2015-06-23T00:00:00"/>
    <d v="2015-06-30T00:00:00"/>
    <n v="808.44"/>
  </r>
  <r>
    <s v="Clara Kaplan"/>
    <s v="Regular Air"/>
    <s v="Corporate"/>
    <s v="Office Supplies"/>
    <s v="Paper"/>
    <s v="Small Box"/>
    <n v="0.37"/>
    <s v="United States"/>
    <s v="East"/>
    <s v="Ohio"/>
    <s v="Medina"/>
    <n v="44256"/>
    <d v="2015-06-23T00:00:00"/>
    <d v="2015-06-25T00:00:00"/>
    <n v="67.41"/>
  </r>
  <r>
    <s v="Jennifer Stanton"/>
    <s v="Regular Air"/>
    <s v="Consumer"/>
    <s v="Furniture"/>
    <s v="Office Furnishings"/>
    <s v="Wrap Bag"/>
    <n v="0.46"/>
    <s v="United States"/>
    <s v="South"/>
    <s v="Florida"/>
    <s v="Winter Garden"/>
    <n v="34787"/>
    <d v="2015-02-28T00:00:00"/>
    <d v="2015-03-01T00:00:00"/>
    <n v="55.08"/>
  </r>
  <r>
    <s v="Sean McKenna"/>
    <s v="Delivery Truck"/>
    <s v="Small Business"/>
    <s v="Furniture"/>
    <s v="Chairs &amp; Chairmats"/>
    <s v="Jumbo Drum"/>
    <n v="0.61"/>
    <s v="United States"/>
    <s v="West"/>
    <s v="New Mexico"/>
    <s v="Hobbs"/>
    <n v="88240"/>
    <d v="2015-02-21T00:00:00"/>
    <d v="2015-02-22T00:00:00"/>
    <n v="1608.11"/>
  </r>
  <r>
    <s v="Maurice Kelly"/>
    <s v="Express Air"/>
    <s v="Corporate"/>
    <s v="Office Supplies"/>
    <s v="Storage &amp; Organization"/>
    <s v="Small Box"/>
    <n v="0.56999999999999995"/>
    <s v="United States"/>
    <s v="South"/>
    <s v="Florida"/>
    <s v="Lakeland"/>
    <n v="33801"/>
    <d v="2015-04-06T00:00:00"/>
    <d v="2015-04-13T00:00:00"/>
    <n v="99.75"/>
  </r>
  <r>
    <s v="Alvin Hoover"/>
    <s v="Regular Air"/>
    <s v="Home Office"/>
    <s v="Furniture"/>
    <s v="Office Furnishings"/>
    <s v="Small Box"/>
    <n v="0.43"/>
    <s v="United States"/>
    <s v="East"/>
    <s v="Pennsylvania"/>
    <s v="State College"/>
    <n v="16801"/>
    <d v="2015-04-13T00:00:00"/>
    <d v="2015-04-20T00:00:00"/>
    <n v="51.41"/>
  </r>
  <r>
    <s v="Jeff Meadows"/>
    <s v="Regular Air"/>
    <s v="Corporate"/>
    <s v="Office Supplies"/>
    <s v="Labels"/>
    <s v="Small Box"/>
    <n v="0.39"/>
    <s v="United States"/>
    <s v="South"/>
    <s v="Kentucky"/>
    <s v="Paducah"/>
    <n v="42003"/>
    <d v="2015-01-27T00:00:00"/>
    <d v="2015-02-01T00:00:00"/>
    <n v="68.72"/>
  </r>
  <r>
    <s v="Jeff Meadows"/>
    <s v="Regular Air"/>
    <s v="Corporate"/>
    <s v="Office Supplies"/>
    <s v="Paper"/>
    <s v="Small Box"/>
    <n v="0.38"/>
    <s v="United States"/>
    <s v="South"/>
    <s v="Kentucky"/>
    <s v="Paducah"/>
    <n v="42003"/>
    <d v="2015-04-28T00:00:00"/>
    <d v="2015-04-30T00:00:00"/>
    <n v="618.96"/>
  </r>
  <r>
    <s v="Jeff Meadows"/>
    <s v="Regular Air"/>
    <s v="Corporate"/>
    <s v="Office Supplies"/>
    <s v="Paper"/>
    <s v="Small Box"/>
    <n v="0.36"/>
    <s v="United States"/>
    <s v="South"/>
    <s v="Kentucky"/>
    <s v="Paducah"/>
    <n v="42003"/>
    <d v="2015-04-28T00:00:00"/>
    <d v="2015-04-28T00:00:00"/>
    <n v="77.540000000000006"/>
  </r>
  <r>
    <s v="Lloyd Levin"/>
    <s v="Express Air"/>
    <s v="Corporate"/>
    <s v="Office Supplies"/>
    <s v="Appliances"/>
    <s v="Small Box"/>
    <n v="0.56000000000000005"/>
    <s v="United States"/>
    <s v="South"/>
    <s v="North Carolina"/>
    <s v="New Bern"/>
    <n v="28560"/>
    <d v="2015-01-02T00:00:00"/>
    <d v="2015-01-04T00:00:00"/>
    <n v="361.72"/>
  </r>
  <r>
    <s v="Lloyd Levin"/>
    <s v="Delivery Truck"/>
    <s v="Corporate"/>
    <s v="Furniture"/>
    <s v="Chairs &amp; Chairmats"/>
    <s v="Jumbo Drum"/>
    <n v="0.73"/>
    <s v="United States"/>
    <s v="South"/>
    <s v="North Carolina"/>
    <s v="New Bern"/>
    <n v="28560"/>
    <d v="2015-03-24T00:00:00"/>
    <d v="2015-03-26T00:00:00"/>
    <n v="1373.47"/>
  </r>
  <r>
    <s v="Bernard Thompson"/>
    <s v="Regular Air"/>
    <s v="Corporate"/>
    <s v="Office Supplies"/>
    <s v="Paper"/>
    <s v="Small Box"/>
    <n v="0.37"/>
    <s v="United States"/>
    <s v="South"/>
    <s v="North Carolina"/>
    <s v="Raleigh"/>
    <n v="27604"/>
    <d v="2015-06-12T00:00:00"/>
    <d v="2015-06-13T00:00:00"/>
    <n v="91.92"/>
  </r>
  <r>
    <s v="Nicole Pope"/>
    <s v="Express Air"/>
    <s v="Corporate"/>
    <s v="Office Supplies"/>
    <s v="Envelopes"/>
    <s v="Small Box"/>
    <n v="0.36"/>
    <s v="United States"/>
    <s v="South"/>
    <s v="North Carolina"/>
    <s v="Rocky Mount"/>
    <n v="27801"/>
    <d v="2015-03-09T00:00:00"/>
    <d v="2015-03-13T00:00:00"/>
    <n v="73.290000000000006"/>
  </r>
  <r>
    <s v="Nicole Pope"/>
    <s v="Delivery Truck"/>
    <s v="Corporate"/>
    <s v="Technology"/>
    <s v="Office Machines"/>
    <s v="Jumbo Box"/>
    <n v="0.36"/>
    <s v="United States"/>
    <s v="South"/>
    <s v="North Carolina"/>
    <s v="Rocky Mount"/>
    <n v="27801"/>
    <d v="2015-03-09T00:00:00"/>
    <d v="2015-03-13T00:00:00"/>
    <n v="2961.32"/>
  </r>
  <r>
    <s v="Geoffrey H Wong"/>
    <s v="Regular Air"/>
    <s v="Corporate"/>
    <s v="Office Supplies"/>
    <s v="Labels"/>
    <s v="Small Box"/>
    <n v="0.39"/>
    <s v="United States"/>
    <s v="South"/>
    <s v="Georgia"/>
    <s v="Rome"/>
    <n v="30161"/>
    <d v="2015-02-15T00:00:00"/>
    <d v="2015-02-16T00:00:00"/>
    <n v="87.11"/>
  </r>
  <r>
    <s v="Geoffrey H Wong"/>
    <s v="Regular Air"/>
    <s v="Corporate"/>
    <s v="Technology"/>
    <s v="Telephones and Communication"/>
    <s v="Small Pack"/>
    <n v="0.83"/>
    <s v="United States"/>
    <s v="South"/>
    <s v="Georgia"/>
    <s v="Rome"/>
    <n v="30161"/>
    <d v="2015-02-15T00:00:00"/>
    <d v="2015-02-16T00:00:00"/>
    <n v="170.46"/>
  </r>
  <r>
    <s v="Geoffrey H Wong"/>
    <s v="Regular Air"/>
    <s v="Corporate"/>
    <s v="Office Supplies"/>
    <s v="Labels"/>
    <s v="Small Box"/>
    <n v="0.39"/>
    <s v="United States"/>
    <s v="South"/>
    <s v="Georgia"/>
    <s v="Rome"/>
    <n v="30161"/>
    <d v="2015-04-21T00:00:00"/>
    <d v="2015-04-22T00:00:00"/>
    <n v="4.95"/>
  </r>
  <r>
    <s v="Geoffrey H Wong"/>
    <s v="Delivery Truck"/>
    <s v="Corporate"/>
    <s v="Technology"/>
    <s v="Office Machines"/>
    <s v="Jumbo Drum"/>
    <n v="0.36"/>
    <s v="United States"/>
    <s v="South"/>
    <s v="Georgia"/>
    <s v="Rome"/>
    <n v="30161"/>
    <d v="2015-04-21T00:00:00"/>
    <d v="2015-04-23T00:00:00"/>
    <n v="461.24"/>
  </r>
  <r>
    <s v="Helen Dickerson"/>
    <s v="Regular Air"/>
    <s v="Corporate"/>
    <s v="Office Supplies"/>
    <s v="Appliances"/>
    <s v="Small Box"/>
    <n v="0.55000000000000004"/>
    <s v="United States"/>
    <s v="Central"/>
    <s v="Missouri"/>
    <s v="Joplin"/>
    <n v="64804"/>
    <d v="2015-01-26T00:00:00"/>
    <d v="2015-01-29T00:00:00"/>
    <n v="577.75"/>
  </r>
  <r>
    <s v="James Davenport"/>
    <s v="Regular Air"/>
    <s v="Corporate"/>
    <s v="Office Supplies"/>
    <s v="Binders and Binder Accessories"/>
    <s v="Small Box"/>
    <n v="0.4"/>
    <s v="United States"/>
    <s v="Central"/>
    <s v="Missouri"/>
    <s v="Kansas City"/>
    <n v="64130"/>
    <d v="2015-01-29T00:00:00"/>
    <d v="2015-02-01T00:00:00"/>
    <n v="59.4"/>
  </r>
  <r>
    <s v="James Davenport"/>
    <s v="Regular Air"/>
    <s v="Corporate"/>
    <s v="Office Supplies"/>
    <s v="Paper"/>
    <s v="Small Box"/>
    <n v="0.37"/>
    <s v="United States"/>
    <s v="Central"/>
    <s v="Missouri"/>
    <s v="Kansas City"/>
    <n v="64130"/>
    <d v="2015-01-29T00:00:00"/>
    <d v="2015-01-31T00:00:00"/>
    <n v="66.459999999999994"/>
  </r>
  <r>
    <s v="Brandon Beach"/>
    <s v="Regular Air"/>
    <s v="Corporate"/>
    <s v="Office Supplies"/>
    <s v="Appliances"/>
    <s v="Medium Box"/>
    <n v="0.42"/>
    <s v="United States"/>
    <s v="Central"/>
    <s v="Missouri"/>
    <s v="Kirkwood"/>
    <n v="63122"/>
    <d v="2015-05-26T00:00:00"/>
    <d v="2015-05-28T00:00:00"/>
    <n v="35.35"/>
  </r>
  <r>
    <s v="Brandon Beach"/>
    <s v="Regular Air"/>
    <s v="Corporate"/>
    <s v="Office Supplies"/>
    <s v="Envelopes"/>
    <s v="Small Box"/>
    <n v="0.38"/>
    <s v="United States"/>
    <s v="Central"/>
    <s v="Missouri"/>
    <s v="Kirkwood"/>
    <n v="63122"/>
    <d v="2015-05-26T00:00:00"/>
    <d v="2015-05-27T00:00:00"/>
    <n v="248.21"/>
  </r>
  <r>
    <s v="Carlos Adkins"/>
    <s v="Delivery Truck"/>
    <s v="Small Business"/>
    <s v="Furniture"/>
    <s v="Tables"/>
    <s v="Jumbo Box"/>
    <n v="0.61"/>
    <s v="United States"/>
    <s v="South"/>
    <s v="Florida"/>
    <s v="Land O Lakes"/>
    <n v="34639"/>
    <d v="2015-06-03T00:00:00"/>
    <d v="2015-06-07T00:00:00"/>
    <n v="4086.5"/>
  </r>
  <r>
    <s v="Kristine Holden"/>
    <s v="Regular Air"/>
    <s v="Small Business"/>
    <s v="Office Supplies"/>
    <s v="Appliances"/>
    <s v="Small Box"/>
    <n v="0.57999999999999996"/>
    <s v="United States"/>
    <s v="South"/>
    <s v="South Carolina"/>
    <s v="Mauldin"/>
    <n v="29662"/>
    <d v="2015-02-06T00:00:00"/>
    <d v="2015-02-08T00:00:00"/>
    <n v="375.03"/>
  </r>
  <r>
    <s v="Kristine Holden"/>
    <s v="Regular Air"/>
    <s v="Small Business"/>
    <s v="Office Supplies"/>
    <s v="Rubber Bands"/>
    <s v="Wrap Bag"/>
    <n v="0.82"/>
    <s v="United States"/>
    <s v="South"/>
    <s v="South Carolina"/>
    <s v="Mauldin"/>
    <n v="29662"/>
    <d v="2015-02-06T00:00:00"/>
    <d v="2015-02-11T00:00:00"/>
    <n v="22.11"/>
  </r>
  <r>
    <s v="Kristine Holden"/>
    <s v="Regular Air"/>
    <s v="Small Business"/>
    <s v="Technology"/>
    <s v="Telephones and Communication"/>
    <s v="Small Box"/>
    <n v="0.59"/>
    <s v="United States"/>
    <s v="South"/>
    <s v="South Carolina"/>
    <s v="Mauldin"/>
    <n v="29662"/>
    <d v="2015-02-06T00:00:00"/>
    <d v="2015-02-11T00:00:00"/>
    <n v="2875.35"/>
  </r>
  <r>
    <s v="Brett Ingram"/>
    <s v="Express Air"/>
    <s v="Corporate"/>
    <s v="Office Supplies"/>
    <s v="Scissors, Rulers and Trimmers"/>
    <s v="Small Pack"/>
    <n v="0.56000000000000005"/>
    <s v="United States"/>
    <s v="Central"/>
    <s v="Texas"/>
    <s v="Harker Heights"/>
    <n v="76543"/>
    <d v="2015-03-16T00:00:00"/>
    <d v="2015-03-18T00:00:00"/>
    <n v="78.08"/>
  </r>
  <r>
    <s v="Debra Block"/>
    <s v="Regular Air"/>
    <s v="Corporate"/>
    <s v="Office Supplies"/>
    <s v="Appliances"/>
    <s v="Small Box"/>
    <n v="0.6"/>
    <s v="United States"/>
    <s v="Central"/>
    <s v="Texas"/>
    <s v="Harlingen"/>
    <n v="78550"/>
    <d v="2015-05-05T00:00:00"/>
    <d v="2015-05-05T00:00:00"/>
    <n v="2013.88"/>
  </r>
  <r>
    <s v="Debra Block"/>
    <s v="Regular Air"/>
    <s v="Corporate"/>
    <s v="Technology"/>
    <s v="Telephones and Communication"/>
    <s v="Small Pack"/>
    <n v="0.83"/>
    <s v="United States"/>
    <s v="Central"/>
    <s v="Texas"/>
    <s v="Harlingen"/>
    <n v="78550"/>
    <d v="2015-05-05T00:00:00"/>
    <d v="2015-05-05T00:00:00"/>
    <n v="201.32"/>
  </r>
  <r>
    <s v="Marlene Harrison"/>
    <s v="Delivery Truck"/>
    <s v="Corporate"/>
    <s v="Furniture"/>
    <s v="Office Furnishings"/>
    <s v="Jumbo Drum"/>
    <n v="0.62"/>
    <s v="United States"/>
    <s v="Central"/>
    <s v="Texas"/>
    <s v="Houston"/>
    <n v="77036"/>
    <d v="2015-05-05T00:00:00"/>
    <d v="2015-05-09T00:00:00"/>
    <n v="298.51"/>
  </r>
  <r>
    <s v="Dennis Block Richardson"/>
    <s v="Regular Air"/>
    <s v="Consumer"/>
    <s v="Technology"/>
    <s v="Telephones and Communication"/>
    <s v="Small Box"/>
    <n v="0.6"/>
    <s v="United States"/>
    <s v="East"/>
    <s v="New York"/>
    <s v="Niagara Falls"/>
    <n v="14304"/>
    <d v="2015-06-30T00:00:00"/>
    <d v="2015-06-30T00:00:00"/>
    <n v="3846.06"/>
  </r>
  <r>
    <s v="Lucille McGee"/>
    <s v="Express Air"/>
    <s v="Home Office"/>
    <s v="Office Supplies"/>
    <s v="Envelopes"/>
    <s v="Small Box"/>
    <n v="0.37"/>
    <s v="United States"/>
    <s v="East"/>
    <s v="Pennsylvania"/>
    <s v="Greensburg"/>
    <n v="15601"/>
    <d v="2015-06-22T00:00:00"/>
    <d v="2015-06-26T00:00:00"/>
    <n v="35.93"/>
  </r>
  <r>
    <s v="Monica Harvey"/>
    <s v="Regular Air"/>
    <s v="Home Office"/>
    <s v="Technology"/>
    <s v="Telephones and Communication"/>
    <s v="Small Box"/>
    <n v="0.59"/>
    <s v="United States"/>
    <s v="Central"/>
    <s v="Wisconsin"/>
    <s v="Eau Claire"/>
    <n v="54703"/>
    <d v="2015-01-27T00:00:00"/>
    <d v="2015-01-28T00:00:00"/>
    <n v="1610.84"/>
  </r>
  <r>
    <s v="Jimmy Waters"/>
    <s v="Regular Air"/>
    <s v="Home Office"/>
    <s v="Office Supplies"/>
    <s v="Paper"/>
    <s v="Small Box"/>
    <n v="0.36"/>
    <s v="United States"/>
    <s v="Central"/>
    <s v="Wisconsin"/>
    <s v="Fitchburg"/>
    <n v="53713"/>
    <d v="2015-02-05T00:00:00"/>
    <d v="2015-02-07T00:00:00"/>
    <n v="86.12"/>
  </r>
  <r>
    <s v="Nancy Holden"/>
    <s v="Regular Air"/>
    <s v="Home Office"/>
    <s v="Office Supplies"/>
    <s v="Appliances"/>
    <s v="Medium Box"/>
    <n v="0.5"/>
    <s v="United States"/>
    <s v="Central"/>
    <s v="Wisconsin"/>
    <s v="Franklin"/>
    <n v="53132"/>
    <d v="2015-01-24T00:00:00"/>
    <d v="2015-01-26T00:00:00"/>
    <n v="76.87"/>
  </r>
  <r>
    <s v="Arnold Floyd Blair"/>
    <s v="Express Air"/>
    <s v="Corporate"/>
    <s v="Office Supplies"/>
    <s v="Storage &amp; Organization"/>
    <s v="Small Box"/>
    <n v="0.59"/>
    <s v="United States"/>
    <s v="South"/>
    <s v="South Carolina"/>
    <s v="Rock Hill"/>
    <n v="29730"/>
    <d v="2015-03-13T00:00:00"/>
    <d v="2015-03-15T00:00:00"/>
    <n v="374.6"/>
  </r>
  <r>
    <s v="Larry Langston"/>
    <s v="Regular Air"/>
    <s v="Corporate"/>
    <s v="Office Supplies"/>
    <s v="Labels"/>
    <s v="Small Box"/>
    <n v="0.36"/>
    <s v="United States"/>
    <s v="South"/>
    <s v="South Carolina"/>
    <s v="Spartanburg"/>
    <n v="29301"/>
    <d v="2015-02-04T00:00:00"/>
    <d v="2015-02-06T00:00:00"/>
    <n v="61.87"/>
  </r>
  <r>
    <s v="Larry Langston"/>
    <s v="Regular Air"/>
    <s v="Corporate"/>
    <s v="Office Supplies"/>
    <s v="Paper"/>
    <s v="Small Box"/>
    <n v="0.37"/>
    <s v="United States"/>
    <s v="South"/>
    <s v="South Carolina"/>
    <s v="Spartanburg"/>
    <n v="29301"/>
    <d v="2015-02-04T00:00:00"/>
    <d v="2015-02-05T00:00:00"/>
    <n v="48.88"/>
  </r>
  <r>
    <s v="Larry Langston"/>
    <s v="Regular Air"/>
    <s v="Corporate"/>
    <s v="Office Supplies"/>
    <s v="Paper"/>
    <s v="Small Box"/>
    <n v="0.37"/>
    <s v="United States"/>
    <s v="South"/>
    <s v="South Carolina"/>
    <s v="Spartanburg"/>
    <n v="29301"/>
    <d v="2015-02-04T00:00:00"/>
    <d v="2015-02-07T00:00:00"/>
    <n v="21.56"/>
  </r>
  <r>
    <s v="Samuel Newman"/>
    <s v="Regular Air"/>
    <s v="Corporate"/>
    <s v="Office Supplies"/>
    <s v="Paper"/>
    <s v="Small Box"/>
    <n v="0.37"/>
    <s v="United States"/>
    <s v="South"/>
    <s v="South Carolina"/>
    <s v="Summerville"/>
    <n v="29483"/>
    <d v="2015-03-25T00:00:00"/>
    <d v="2015-03-25T00:00:00"/>
    <n v="164.67"/>
  </r>
  <r>
    <s v="Samuel Newman"/>
    <s v="Regular Air"/>
    <s v="Corporate"/>
    <s v="Office Supplies"/>
    <s v="Paper"/>
    <s v="Small Box"/>
    <n v="0.38"/>
    <s v="United States"/>
    <s v="South"/>
    <s v="South Carolina"/>
    <s v="Summerville"/>
    <n v="29483"/>
    <d v="2015-03-25T00:00:00"/>
    <d v="2015-03-26T00:00:00"/>
    <n v="72.739999999999995"/>
  </r>
  <r>
    <s v="Samuel Newman"/>
    <s v="Express Air"/>
    <s v="Corporate"/>
    <s v="Office Supplies"/>
    <s v="Pens &amp; Art Supplies"/>
    <s v="Small Box"/>
    <n v="0.59"/>
    <s v="United States"/>
    <s v="South"/>
    <s v="South Carolina"/>
    <s v="Summerville"/>
    <n v="29483"/>
    <d v="2015-03-25T00:00:00"/>
    <d v="2015-03-27T00:00:00"/>
    <n v="418.75"/>
  </r>
  <r>
    <s v="Samuel Newman"/>
    <s v="Regular Air"/>
    <s v="Corporate"/>
    <s v="Office Supplies"/>
    <s v="Storage &amp; Organization"/>
    <s v="Small Box"/>
    <n v="0.59"/>
    <s v="United States"/>
    <s v="South"/>
    <s v="South Carolina"/>
    <s v="Summerville"/>
    <n v="29483"/>
    <d v="2015-02-19T00:00:00"/>
    <d v="2015-02-24T00:00:00"/>
    <n v="469.59"/>
  </r>
  <r>
    <s v="Ryan Herman"/>
    <s v="Regular Air"/>
    <s v="Home Office"/>
    <s v="Furniture"/>
    <s v="Office Furnishings"/>
    <s v="Wrap Bag"/>
    <n v="0.42"/>
    <s v="United States"/>
    <s v="Central"/>
    <s v="Minnesota"/>
    <s v="Burnsville"/>
    <n v="55337"/>
    <d v="2015-05-04T00:00:00"/>
    <d v="2015-05-04T00:00:00"/>
    <n v="136.25"/>
  </r>
  <r>
    <s v="Glen Robertson"/>
    <s v="Regular Air"/>
    <s v="Home Office"/>
    <s v="Office Supplies"/>
    <s v="Appliances"/>
    <s v="Small Box"/>
    <n v="0.56000000000000005"/>
    <s v="United States"/>
    <s v="Central"/>
    <s v="Minnesota"/>
    <s v="Coon Rapids"/>
    <n v="55433"/>
    <d v="2015-01-06T00:00:00"/>
    <d v="2015-01-08T00:00:00"/>
    <n v="558.41"/>
  </r>
  <r>
    <s v="Glen Robertson"/>
    <s v="Regular Air"/>
    <s v="Home Office"/>
    <s v="Office Supplies"/>
    <s v="Appliances"/>
    <s v="Medium Box"/>
    <n v="0.5"/>
    <s v="United States"/>
    <s v="Central"/>
    <s v="Minnesota"/>
    <s v="Coon Rapids"/>
    <n v="55433"/>
    <d v="2015-01-06T00:00:00"/>
    <d v="2015-01-08T00:00:00"/>
    <n v="290.22000000000003"/>
  </r>
  <r>
    <s v="Glen Robertson"/>
    <s v="Regular Air"/>
    <s v="Corporate"/>
    <s v="Technology"/>
    <s v="Computer Peripherals"/>
    <s v="Small Box"/>
    <n v="0.48"/>
    <s v="United States"/>
    <s v="Central"/>
    <s v="Minnesota"/>
    <s v="Coon Rapids"/>
    <n v="55433"/>
    <d v="2015-02-04T00:00:00"/>
    <d v="2015-02-06T00:00:00"/>
    <n v="1129.67"/>
  </r>
  <r>
    <s v="Beth Dolan"/>
    <s v="Delivery Truck"/>
    <s v="Corporate"/>
    <s v="Furniture"/>
    <s v="Chairs &amp; Chairmats"/>
    <s v="Jumbo Drum"/>
    <n v="0.77"/>
    <s v="United States"/>
    <s v="South"/>
    <s v="Florida"/>
    <s v="Panama City"/>
    <n v="32404"/>
    <d v="2015-02-11T00:00:00"/>
    <d v="2015-02-13T00:00:00"/>
    <n v="2439.37"/>
  </r>
  <r>
    <s v="Beth Dolan"/>
    <s v="Regular Air"/>
    <s v="Corporate"/>
    <s v="Office Supplies"/>
    <s v="Labels"/>
    <s v="Small Box"/>
    <n v="0.38"/>
    <s v="United States"/>
    <s v="South"/>
    <s v="Florida"/>
    <s v="Panama City"/>
    <n v="32404"/>
    <d v="2015-01-03T00:00:00"/>
    <d v="2015-01-04T00:00:00"/>
    <n v="92.02"/>
  </r>
  <r>
    <s v="Beth Dolan"/>
    <s v="Delivery Truck"/>
    <s v="Corporate"/>
    <s v="Furniture"/>
    <s v="Tables"/>
    <s v="Jumbo Box"/>
    <n v="0.64"/>
    <s v="United States"/>
    <s v="South"/>
    <s v="Florida"/>
    <s v="Panama City"/>
    <n v="32404"/>
    <d v="2015-01-03T00:00:00"/>
    <d v="2015-01-04T00:00:00"/>
    <n v="283.55"/>
  </r>
  <r>
    <s v="Joe Baldwin"/>
    <s v="Delivery Truck"/>
    <s v="Corporate"/>
    <s v="Furniture"/>
    <s v="Chairs &amp; Chairmats"/>
    <s v="Jumbo Drum"/>
    <n v="0.77"/>
    <s v="United States"/>
    <s v="East"/>
    <s v="New York"/>
    <s v="New York City"/>
    <n v="10011"/>
    <d v="2015-02-11T00:00:00"/>
    <d v="2015-02-13T00:00:00"/>
    <n v="9757.48"/>
  </r>
  <r>
    <s v="Joe Baldwin"/>
    <s v="Delivery Truck"/>
    <s v="Corporate"/>
    <s v="Furniture"/>
    <s v="Tables"/>
    <s v="Jumbo Box"/>
    <n v="0.64"/>
    <s v="United States"/>
    <s v="East"/>
    <s v="New York"/>
    <s v="New York City"/>
    <n v="10011"/>
    <d v="2015-01-03T00:00:00"/>
    <d v="2015-01-04T00:00:00"/>
    <n v="850.64"/>
  </r>
  <r>
    <s v="Pat Kinney"/>
    <s v="Regular Air"/>
    <s v="Small Business"/>
    <s v="Office Supplies"/>
    <s v="Envelopes"/>
    <s v="Small Box"/>
    <n v="0.4"/>
    <s v="United States"/>
    <s v="Central"/>
    <s v="South Dakota"/>
    <s v="Watertown"/>
    <n v="57201"/>
    <d v="2015-06-21T00:00:00"/>
    <d v="2015-06-24T00:00:00"/>
    <n v="1159.79"/>
  </r>
  <r>
    <s v="Laurence Cummings"/>
    <s v="Regular Air"/>
    <s v="Small Business"/>
    <s v="Furniture"/>
    <s v="Office Furnishings"/>
    <s v="Small Pack"/>
    <n v="0.45"/>
    <s v="United States"/>
    <s v="South"/>
    <s v="Florida"/>
    <s v="Lehigh Acres"/>
    <n v="33971"/>
    <d v="2015-03-24T00:00:00"/>
    <d v="2015-03-26T00:00:00"/>
    <n v="20.22"/>
  </r>
  <r>
    <s v="Laurence Cummings"/>
    <s v="Regular Air"/>
    <s v="Small Business"/>
    <s v="Office Supplies"/>
    <s v="Storage &amp; Organization"/>
    <s v="Small Box"/>
    <n v="0.71"/>
    <s v="United States"/>
    <s v="South"/>
    <s v="Florida"/>
    <s v="Lehigh Acres"/>
    <n v="33971"/>
    <d v="2015-03-24T00:00:00"/>
    <d v="2015-03-28T00:00:00"/>
    <n v="1548.97"/>
  </r>
  <r>
    <s v="Emma Buckley"/>
    <s v="Delivery Truck"/>
    <s v="Small Business"/>
    <s v="Office Supplies"/>
    <s v="Appliances"/>
    <s v="Jumbo Drum"/>
    <n v="0.41"/>
    <s v="United States"/>
    <s v="West"/>
    <s v="California"/>
    <s v="Coachella"/>
    <n v="92236"/>
    <d v="2015-03-16T00:00:00"/>
    <d v="2015-03-17T00:00:00"/>
    <n v="337.86"/>
  </r>
  <r>
    <s v="Emma Buckley"/>
    <s v="Regular Air"/>
    <s v="Small Business"/>
    <s v="Office Supplies"/>
    <s v="Pens &amp; Art Supplies"/>
    <s v="Small Pack"/>
    <n v="0.59"/>
    <s v="United States"/>
    <s v="West"/>
    <s v="California"/>
    <s v="Coachella"/>
    <n v="92236"/>
    <d v="2015-03-16T00:00:00"/>
    <d v="2015-03-18T00:00:00"/>
    <n v="84.21"/>
  </r>
  <r>
    <s v="Emma Buckley"/>
    <s v="Express Air"/>
    <s v="Small Business"/>
    <s v="Technology"/>
    <s v="Computer Peripherals"/>
    <s v="Small Pack"/>
    <n v="0.64"/>
    <s v="United States"/>
    <s v="West"/>
    <s v="California"/>
    <s v="Coachella"/>
    <n v="92236"/>
    <d v="2015-06-19T00:00:00"/>
    <d v="2015-06-19T00:00:00"/>
    <n v="38.74"/>
  </r>
  <r>
    <s v="Kara Foster"/>
    <s v="Regular Air"/>
    <s v="Home Office"/>
    <s v="Office Supplies"/>
    <s v="Binders and Binder Accessories"/>
    <s v="Small Box"/>
    <n v="0.38"/>
    <s v="United States"/>
    <s v="Central"/>
    <s v="Iowa"/>
    <s v="Marion"/>
    <n v="52302"/>
    <d v="2015-03-24T00:00:00"/>
    <d v="2015-03-27T00:00:00"/>
    <n v="134.09"/>
  </r>
  <r>
    <s v="Megan Woods"/>
    <s v="Delivery Truck"/>
    <s v="Small Business"/>
    <s v="Furniture"/>
    <s v="Chairs &amp; Chairmats"/>
    <s v="Jumbo Drum"/>
    <n v="0.59"/>
    <s v="United States"/>
    <s v="Central"/>
    <s v="Wisconsin"/>
    <s v="Green Bay"/>
    <n v="54302"/>
    <d v="2015-06-23T00:00:00"/>
    <d v="2015-06-24T00:00:00"/>
    <n v="191.73"/>
  </r>
  <r>
    <s v="Stephanie Hawkins"/>
    <s v="Regular Air"/>
    <s v="Consumer"/>
    <s v="Furniture"/>
    <s v="Office Furnishings"/>
    <s v="Medium Box"/>
    <n v="0.64"/>
    <s v="United States"/>
    <s v="Central"/>
    <s v="Wisconsin"/>
    <s v="Greenfield"/>
    <n v="53220"/>
    <d v="2015-04-06T00:00:00"/>
    <d v="2015-04-08T00:00:00"/>
    <n v="618.85"/>
  </r>
  <r>
    <s v="Stephanie Hawkins"/>
    <s v="Regular Air"/>
    <s v="Small Business"/>
    <s v="Office Supplies"/>
    <s v="Appliances"/>
    <s v="Small Box"/>
    <n v="0.43"/>
    <s v="United States"/>
    <s v="Central"/>
    <s v="Wisconsin"/>
    <s v="Greenfield"/>
    <n v="53220"/>
    <d v="2015-04-09T00:00:00"/>
    <d v="2015-04-11T00:00:00"/>
    <n v="115.99"/>
  </r>
  <r>
    <s v="Stephanie Hawkins"/>
    <s v="Regular Air"/>
    <s v="Small Business"/>
    <s v="Office Supplies"/>
    <s v="Pens &amp; Art Supplies"/>
    <s v="Wrap Bag"/>
    <n v="0.59"/>
    <s v="United States"/>
    <s v="Central"/>
    <s v="Wisconsin"/>
    <s v="Greenfield"/>
    <n v="53220"/>
    <d v="2015-04-09T00:00:00"/>
    <d v="2015-04-10T00:00:00"/>
    <n v="19.46"/>
  </r>
  <r>
    <s v="Stephanie Hawkins"/>
    <s v="Regular Air"/>
    <s v="Home Office"/>
    <s v="Office Supplies"/>
    <s v="Rubber Bands"/>
    <s v="Wrap Bag"/>
    <n v="0.83"/>
    <s v="United States"/>
    <s v="Central"/>
    <s v="Wisconsin"/>
    <s v="Greenfield"/>
    <n v="53220"/>
    <d v="2015-06-02T00:00:00"/>
    <d v="2015-06-09T00:00:00"/>
    <n v="44.75"/>
  </r>
  <r>
    <s v="Lynn Hines"/>
    <s v="Regular Air"/>
    <s v="Home Office"/>
    <s v="Furniture"/>
    <s v="Office Furnishings"/>
    <s v="Small Box"/>
    <n v="0.43"/>
    <s v="United States"/>
    <s v="East"/>
    <s v="Maryland"/>
    <s v="College Park"/>
    <n v="20740"/>
    <d v="2015-01-13T00:00:00"/>
    <d v="2015-01-13T00:00:00"/>
    <n v="9.23"/>
  </r>
  <r>
    <s v="Lynn Hines"/>
    <s v="Regular Air"/>
    <s v="Home Office"/>
    <s v="Office Supplies"/>
    <s v="Binders and Binder Accessories"/>
    <s v="Small Box"/>
    <n v="0.35"/>
    <s v="United States"/>
    <s v="East"/>
    <s v="Maryland"/>
    <s v="College Park"/>
    <n v="20740"/>
    <d v="2015-03-29T00:00:00"/>
    <d v="2015-03-29T00:00:00"/>
    <n v="96.13"/>
  </r>
  <r>
    <s v="Gordon Boswell"/>
    <s v="Regular Air"/>
    <s v="Home Office"/>
    <s v="Office Supplies"/>
    <s v="Envelopes"/>
    <s v="Small Box"/>
    <n v="0.35"/>
    <s v="United States"/>
    <s v="Central"/>
    <s v="Texas"/>
    <s v="Cloverleaf"/>
    <n v="77015"/>
    <d v="2015-05-25T00:00:00"/>
    <d v="2015-05-28T00:00:00"/>
    <n v="73.959999999999994"/>
  </r>
  <r>
    <s v="Colleen Marsh"/>
    <s v="Delivery Truck"/>
    <s v="Corporate"/>
    <s v="Furniture"/>
    <s v="Chairs &amp; Chairmats"/>
    <s v="Jumbo Drum"/>
    <n v="0.57999999999999996"/>
    <s v="United States"/>
    <s v="South"/>
    <s v="Kentucky"/>
    <s v="Paducah"/>
    <n v="42003"/>
    <d v="2015-03-14T00:00:00"/>
    <d v="2015-03-15T00:00:00"/>
    <n v="1805.9"/>
  </r>
  <r>
    <s v="Colleen Marsh"/>
    <s v="Delivery Truck"/>
    <s v="Corporate"/>
    <s v="Furniture"/>
    <s v="Tables"/>
    <s v="Jumbo Box"/>
    <n v="0.76"/>
    <s v="United States"/>
    <s v="South"/>
    <s v="Kentucky"/>
    <s v="Paducah"/>
    <n v="42003"/>
    <d v="2015-03-14T00:00:00"/>
    <d v="2015-03-14T00:00:00"/>
    <n v="311.41000000000003"/>
  </r>
  <r>
    <s v="Sylvia Kumar"/>
    <s v="Delivery Truck"/>
    <s v="Corporate"/>
    <s v="Technology"/>
    <s v="Office Machines"/>
    <s v="Jumbo Drum"/>
    <n v="0.56999999999999995"/>
    <s v="United States"/>
    <s v="South"/>
    <s v="Kentucky"/>
    <s v="Pleasure Ridge Park"/>
    <n v="40258"/>
    <d v="2015-01-10T00:00:00"/>
    <d v="2015-01-15T00:00:00"/>
    <n v="3707.05"/>
  </r>
  <r>
    <s v="Sylvia Kumar"/>
    <s v="Delivery Truck"/>
    <s v="Corporate"/>
    <s v="Furniture"/>
    <s v="Tables"/>
    <s v="Jumbo Box"/>
    <n v="0.77"/>
    <s v="United States"/>
    <s v="South"/>
    <s v="Kentucky"/>
    <s v="Pleasure Ridge Park"/>
    <n v="40258"/>
    <d v="2015-05-20T00:00:00"/>
    <d v="2015-05-21T00:00:00"/>
    <n v="2805.18"/>
  </r>
  <r>
    <s v="Faye Silver"/>
    <s v="Regular Air"/>
    <s v="Corporate"/>
    <s v="Office Supplies"/>
    <s v="Paper"/>
    <s v="Small Box"/>
    <n v="0.37"/>
    <s v="United States"/>
    <s v="East"/>
    <s v="Maryland"/>
    <s v="Crofton"/>
    <n v="21114"/>
    <d v="2015-03-30T00:00:00"/>
    <d v="2015-04-02T00:00:00"/>
    <n v="80.86"/>
  </r>
  <r>
    <s v="Kerry Beach"/>
    <s v="Regular Air"/>
    <s v="Consumer"/>
    <s v="Office Supplies"/>
    <s v="Storage &amp; Organization"/>
    <s v="Small Box"/>
    <n v="0.56999999999999995"/>
    <s v="United States"/>
    <s v="East"/>
    <s v="Maryland"/>
    <s v="Cumberland"/>
    <n v="21501"/>
    <d v="2015-06-20T00:00:00"/>
    <d v="2015-06-23T00:00:00"/>
    <n v="1096.6300000000001"/>
  </r>
  <r>
    <s v="Kerry Beach"/>
    <s v="Regular Air"/>
    <s v="Consumer"/>
    <s v="Technology"/>
    <s v="Telephones and Communication"/>
    <s v="Small Box"/>
    <n v="0.56000000000000005"/>
    <s v="United States"/>
    <s v="East"/>
    <s v="Maryland"/>
    <s v="Cumberland"/>
    <n v="21501"/>
    <d v="2015-06-20T00:00:00"/>
    <d v="2015-06-23T00:00:00"/>
    <n v="632.12"/>
  </r>
  <r>
    <s v="Kerry Beach"/>
    <s v="Regular Air"/>
    <s v="Home Office"/>
    <s v="Furniture"/>
    <s v="Tables"/>
    <s v="Large Box"/>
    <n v="0.68"/>
    <s v="United States"/>
    <s v="East"/>
    <s v="Maryland"/>
    <s v="Cumberland"/>
    <n v="21501"/>
    <d v="2015-06-23T00:00:00"/>
    <d v="2015-06-24T00:00:00"/>
    <n v="1302.98"/>
  </r>
  <r>
    <s v="Patrick Lowry"/>
    <s v="Regular Air"/>
    <s v="Corporate"/>
    <s v="Office Supplies"/>
    <s v="Pens &amp; Art Supplies"/>
    <s v="Wrap Bag"/>
    <n v="0.6"/>
    <s v="United States"/>
    <s v="East"/>
    <s v="Maryland"/>
    <s v="Edgewood"/>
    <n v="21040"/>
    <d v="2015-04-29T00:00:00"/>
    <d v="2015-04-30T00:00:00"/>
    <n v="131.79"/>
  </r>
  <r>
    <s v="Patrick Lowry"/>
    <s v="Regular Air"/>
    <s v="Corporate"/>
    <s v="Technology"/>
    <s v="Telephones and Communication"/>
    <s v="Wrap Bag"/>
    <n v="0.56999999999999995"/>
    <s v="United States"/>
    <s v="East"/>
    <s v="Maryland"/>
    <s v="Edgewood"/>
    <n v="21040"/>
    <d v="2015-04-29T00:00:00"/>
    <d v="2015-04-30T00:00:00"/>
    <n v="35.33"/>
  </r>
  <r>
    <s v="Clyde Burnett"/>
    <s v="Regular Air"/>
    <s v="Consumer"/>
    <s v="Furniture"/>
    <s v="Office Furnishings"/>
    <s v="Small Box"/>
    <n v="0.43"/>
    <s v="United States"/>
    <s v="West"/>
    <s v="California"/>
    <s v="Coachella"/>
    <n v="92236"/>
    <d v="2015-02-15T00:00:00"/>
    <d v="2015-02-16T00:00:00"/>
    <n v="674.55"/>
  </r>
  <r>
    <s v="Clyde Burnett"/>
    <s v="Delivery Truck"/>
    <s v="Consumer"/>
    <s v="Furniture"/>
    <s v="Tables"/>
    <s v="Jumbo Box"/>
    <n v="0.65"/>
    <s v="United States"/>
    <s v="West"/>
    <s v="California"/>
    <s v="Coachella"/>
    <n v="92236"/>
    <d v="2015-06-16T00:00:00"/>
    <d v="2015-06-18T00:00:00"/>
    <n v="1721.24"/>
  </r>
  <r>
    <s v="Emma Bloom"/>
    <s v="Regular Air"/>
    <s v="Consumer"/>
    <s v="Furniture"/>
    <s v="Office Furnishings"/>
    <s v="Small Box"/>
    <n v="0.54"/>
    <s v="United States"/>
    <s v="West"/>
    <s v="Wyoming"/>
    <s v="Rock Springs"/>
    <n v="82901"/>
    <d v="2015-03-15T00:00:00"/>
    <d v="2015-03-17T00:00:00"/>
    <n v="668.38"/>
  </r>
  <r>
    <s v="Danielle Baird"/>
    <s v="Regular Air"/>
    <s v="Corporate"/>
    <s v="Technology"/>
    <s v="Telephones and Communication"/>
    <s v="Small Box"/>
    <n v="0.56000000000000005"/>
    <s v="United States"/>
    <s v="South"/>
    <s v="Florida"/>
    <s v="Fort Lauderdale"/>
    <n v="33311"/>
    <d v="2015-03-04T00:00:00"/>
    <d v="2015-03-08T00:00:00"/>
    <n v="324.62"/>
  </r>
  <r>
    <s v="Danielle Baird"/>
    <s v="Regular Air"/>
    <s v="Home Office"/>
    <s v="Office Supplies"/>
    <s v="Scissors, Rulers and Trimmers"/>
    <s v="Small Pack"/>
    <n v="0.55000000000000004"/>
    <s v="United States"/>
    <s v="South"/>
    <s v="Florida"/>
    <s v="Fort Lauderdale"/>
    <n v="33311"/>
    <d v="2015-02-14T00:00:00"/>
    <d v="2015-02-16T00:00:00"/>
    <n v="40.93"/>
  </r>
  <r>
    <s v="Annie Horne"/>
    <s v="Regular Air"/>
    <s v="Home Office"/>
    <s v="Office Supplies"/>
    <s v="Paper"/>
    <s v="Wrap Bag"/>
    <n v="0.37"/>
    <s v="United States"/>
    <s v="South"/>
    <s v="Florida"/>
    <s v="Fort Myers"/>
    <n v="33917"/>
    <d v="2015-02-05T00:00:00"/>
    <d v="2015-02-05T00:00:00"/>
    <n v="53.42"/>
  </r>
  <r>
    <s v="Vincent Daniel"/>
    <s v="Regular Air"/>
    <s v="Corporate"/>
    <s v="Technology"/>
    <s v="Computer Peripherals"/>
    <s v="Small Pack"/>
    <n v="0.52"/>
    <s v="United States"/>
    <s v="South"/>
    <s v="Florida"/>
    <s v="Fruit Cove"/>
    <n v="32259"/>
    <d v="2015-02-25T00:00:00"/>
    <d v="2015-02-26T00:00:00"/>
    <n v="8.49"/>
  </r>
  <r>
    <s v="Jacob Murray"/>
    <s v="Regular Air"/>
    <s v="Home Office"/>
    <s v="Furniture"/>
    <s v="Office Furnishings"/>
    <s v="Medium Box"/>
    <n v="0.55000000000000004"/>
    <s v="United States"/>
    <s v="East"/>
    <s v="Ohio"/>
    <s v="Medina"/>
    <n v="44256"/>
    <d v="2015-04-11T00:00:00"/>
    <d v="2015-04-13T00:00:00"/>
    <n v="69.89"/>
  </r>
  <r>
    <s v="Mike G Hartman"/>
    <s v="Regular Air"/>
    <s v="Consumer"/>
    <s v="Office Supplies"/>
    <s v="Paper"/>
    <s v="Small Box"/>
    <n v="0.36"/>
    <s v="United States"/>
    <s v="South"/>
    <s v="Florida"/>
    <s v="Pembroke Pines"/>
    <n v="33024"/>
    <d v="2015-01-13T00:00:00"/>
    <d v="2015-01-15T00:00:00"/>
    <n v="77.42"/>
  </r>
  <r>
    <s v="Marvin Parrott"/>
    <s v="Regular Air"/>
    <s v="Corporate"/>
    <s v="Office Supplies"/>
    <s v="Pens &amp; Art Supplies"/>
    <s v="Wrap Bag"/>
    <n v="0.56000000000000005"/>
    <s v="United States"/>
    <s v="Central"/>
    <s v="Minnesota"/>
    <s v="Duluth"/>
    <n v="55803"/>
    <d v="2015-03-15T00:00:00"/>
    <d v="2015-03-16T00:00:00"/>
    <n v="7.2"/>
  </r>
  <r>
    <s v="Debra Batchelor"/>
    <s v="Regular Air"/>
    <s v="Corporate"/>
    <s v="Office Supplies"/>
    <s v="Pens &amp; Art Supplies"/>
    <s v="Wrap Bag"/>
    <n v="0.56000000000000005"/>
    <s v="United States"/>
    <s v="West"/>
    <s v="Idaho"/>
    <s v="Moscow"/>
    <n v="83843"/>
    <d v="2015-03-05T00:00:00"/>
    <d v="2015-03-06T00:00:00"/>
    <n v="61.29"/>
  </r>
  <r>
    <s v="Debra Batchelor"/>
    <s v="Regular Air"/>
    <s v="Corporate"/>
    <s v="Office Supplies"/>
    <s v="Storage &amp; Organization"/>
    <s v="Small Box"/>
    <n v="0.83"/>
    <s v="United States"/>
    <s v="West"/>
    <s v="Idaho"/>
    <s v="Moscow"/>
    <n v="83843"/>
    <d v="2015-03-05T00:00:00"/>
    <d v="2015-03-07T00:00:00"/>
    <n v="109.15"/>
  </r>
  <r>
    <s v="Mildred Briggs"/>
    <s v="Regular Air"/>
    <s v="Small Business"/>
    <s v="Office Supplies"/>
    <s v="Binders and Binder Accessories"/>
    <s v="Small Box"/>
    <n v="0.37"/>
    <s v="United States"/>
    <s v="Central"/>
    <s v="Michigan"/>
    <s v="Garden City"/>
    <n v="48135"/>
    <d v="2015-05-05T00:00:00"/>
    <d v="2015-05-07T00:00:00"/>
    <n v="1477.84"/>
  </r>
  <r>
    <s v="Lisa Branch"/>
    <s v="Regular Air"/>
    <s v="Small Business"/>
    <s v="Office Supplies"/>
    <s v="Pens &amp; Art Supplies"/>
    <s v="Wrap Bag"/>
    <n v="0.48"/>
    <s v="United States"/>
    <s v="Central"/>
    <s v="Michigan"/>
    <s v="Grand Rapids"/>
    <n v="49505"/>
    <d v="2015-04-26T00:00:00"/>
    <d v="2015-04-28T00:00:00"/>
    <n v="29.08"/>
  </r>
  <r>
    <s v="Lisa Branch"/>
    <s v="Delivery Truck"/>
    <s v="Small Business"/>
    <s v="Office Supplies"/>
    <s v="Appliances"/>
    <s v="Jumbo Drum"/>
    <n v="0.41"/>
    <s v="United States"/>
    <s v="Central"/>
    <s v="Michigan"/>
    <s v="Grand Rapids"/>
    <n v="49505"/>
    <d v="2015-05-05T00:00:00"/>
    <d v="2015-05-07T00:00:00"/>
    <n v="1162.46"/>
  </r>
  <r>
    <s v="Geoffrey Saunders"/>
    <s v="Regular Air"/>
    <s v="Small Business"/>
    <s v="Office Supplies"/>
    <s v="Pens &amp; Art Supplies"/>
    <s v="Wrap Bag"/>
    <n v="0.48"/>
    <s v="United States"/>
    <s v="East"/>
    <s v="New York"/>
    <s v="New York City"/>
    <n v="10024"/>
    <d v="2015-04-26T00:00:00"/>
    <d v="2015-04-28T00:00:00"/>
    <n v="109.86"/>
  </r>
  <r>
    <s v="Geoffrey Saunders"/>
    <s v="Regular Air"/>
    <s v="Small Business"/>
    <s v="Office Supplies"/>
    <s v="Binders and Binder Accessories"/>
    <s v="Small Box"/>
    <n v="0.37"/>
    <s v="United States"/>
    <s v="East"/>
    <s v="New York"/>
    <s v="New York City"/>
    <n v="10024"/>
    <d v="2015-05-05T00:00:00"/>
    <d v="2015-05-07T00:00:00"/>
    <n v="5911.35"/>
  </r>
  <r>
    <s v="Geoffrey Saunders"/>
    <s v="Delivery Truck"/>
    <s v="Small Business"/>
    <s v="Office Supplies"/>
    <s v="Appliances"/>
    <s v="Jumbo Drum"/>
    <n v="0.41"/>
    <s v="United States"/>
    <s v="East"/>
    <s v="New York"/>
    <s v="New York City"/>
    <n v="10024"/>
    <d v="2015-05-05T00:00:00"/>
    <d v="2015-05-07T00:00:00"/>
    <n v="4649.8500000000004"/>
  </r>
  <r>
    <s v="Janice Frye"/>
    <s v="Delivery Truck"/>
    <s v="Small Business"/>
    <s v="Furniture"/>
    <s v="Chairs &amp; Chairmats"/>
    <s v="Jumbo Drum"/>
    <n v="0.78"/>
    <s v="United States"/>
    <s v="West"/>
    <s v="New Mexico"/>
    <s v="Las Cruces"/>
    <n v="88001"/>
    <d v="2015-05-22T00:00:00"/>
    <d v="2015-05-24T00:00:00"/>
    <n v="2259.9899999999998"/>
  </r>
  <r>
    <s v="Jacob McNeill"/>
    <s v="Regular Air"/>
    <s v="Corporate"/>
    <s v="Technology"/>
    <s v="Computer Peripherals"/>
    <s v="Small Pack"/>
    <n v="0.72"/>
    <s v="United States"/>
    <s v="East"/>
    <s v="New York"/>
    <s v="Oceanside"/>
    <n v="11572"/>
    <d v="2015-05-25T00:00:00"/>
    <d v="2015-05-26T00:00:00"/>
    <n v="42.46"/>
  </r>
  <r>
    <s v="Jacob McNeill"/>
    <s v="Regular Air"/>
    <s v="Corporate"/>
    <s v="Office Supplies"/>
    <s v="Envelopes"/>
    <s v="Small Box"/>
    <n v="0.38"/>
    <s v="United States"/>
    <s v="East"/>
    <s v="New York"/>
    <s v="Oceanside"/>
    <n v="11572"/>
    <d v="2015-05-25T00:00:00"/>
    <d v="2015-05-27T00:00:00"/>
    <n v="314.06"/>
  </r>
  <r>
    <s v="Jacob McNeill"/>
    <s v="Regular Air"/>
    <s v="Corporate"/>
    <s v="Technology"/>
    <s v="Office Machines"/>
    <s v="Medium Box"/>
    <n v="0.36"/>
    <s v="United States"/>
    <s v="East"/>
    <s v="New York"/>
    <s v="Oceanside"/>
    <n v="11572"/>
    <d v="2015-06-04T00:00:00"/>
    <d v="2015-06-06T00:00:00"/>
    <n v="1009.99"/>
  </r>
  <r>
    <s v="Jacob McNeill"/>
    <s v="Express Air"/>
    <s v="Corporate"/>
    <s v="Office Supplies"/>
    <s v="Paper"/>
    <s v="Small Box"/>
    <n v="0.37"/>
    <s v="United States"/>
    <s v="East"/>
    <s v="New York"/>
    <s v="Oceanside"/>
    <n v="11572"/>
    <d v="2015-06-04T00:00:00"/>
    <d v="2015-06-05T00:00:00"/>
    <n v="92.16"/>
  </r>
  <r>
    <s v="Debbie Dillon"/>
    <s v="Regular Air"/>
    <s v="Corporate"/>
    <s v="Office Supplies"/>
    <s v="Paper"/>
    <s v="Small Box"/>
    <n v="0.37"/>
    <s v="United States"/>
    <s v="South"/>
    <s v="Georgia"/>
    <s v="Roswell"/>
    <n v="30076"/>
    <d v="2015-05-29T00:00:00"/>
    <d v="2015-05-31T00:00:00"/>
    <n v="16.5"/>
  </r>
  <r>
    <s v="Debbie Dillon"/>
    <s v="Regular Air"/>
    <s v="Corporate"/>
    <s v="Furniture"/>
    <s v="Office Furnishings"/>
    <s v="Large Box"/>
    <n v="0.79"/>
    <s v="United States"/>
    <s v="South"/>
    <s v="Georgia"/>
    <s v="Roswell"/>
    <n v="30076"/>
    <d v="2015-01-04T00:00:00"/>
    <d v="2015-01-06T00:00:00"/>
    <n v="1202.6600000000001"/>
  </r>
  <r>
    <s v="Tina Monroe"/>
    <s v="Regular Air"/>
    <s v="Corporate"/>
    <s v="Office Supplies"/>
    <s v="Binders and Binder Accessories"/>
    <s v="Small Box"/>
    <n v="0.4"/>
    <s v="United States"/>
    <s v="South"/>
    <s v="Georgia"/>
    <s v="Sandy Springs"/>
    <n v="30328"/>
    <d v="2015-05-01T00:00:00"/>
    <d v="2015-05-03T00:00:00"/>
    <n v="196.69"/>
  </r>
  <r>
    <s v="Tina Monroe"/>
    <s v="Regular Air"/>
    <s v="Corporate"/>
    <s v="Office Supplies"/>
    <s v="Binders and Binder Accessories"/>
    <s v="Small Box"/>
    <n v="0.35"/>
    <s v="United States"/>
    <s v="South"/>
    <s v="Georgia"/>
    <s v="Sandy Springs"/>
    <n v="30328"/>
    <d v="2015-05-01T00:00:00"/>
    <d v="2015-05-01T00:00:00"/>
    <n v="40.28"/>
  </r>
  <r>
    <s v="Beverly Roberts"/>
    <s v="Regular Air"/>
    <s v="Corporate"/>
    <s v="Office Supplies"/>
    <s v="Appliances"/>
    <s v="Small Box"/>
    <n v="0.56000000000000005"/>
    <s v="United States"/>
    <s v="South"/>
    <s v="Georgia"/>
    <s v="Savannah"/>
    <n v="31401"/>
    <d v="2015-03-23T00:00:00"/>
    <d v="2015-03-24T00:00:00"/>
    <n v="904.31"/>
  </r>
  <r>
    <s v="Julian F Wolfe"/>
    <s v="Regular Air"/>
    <s v="Corporate"/>
    <s v="Office Supplies"/>
    <s v="Paper"/>
    <s v="Wrap Bag"/>
    <n v="0.36"/>
    <s v="United States"/>
    <s v="Central"/>
    <s v="Illinois"/>
    <s v="Hanover Park"/>
    <n v="60103"/>
    <d v="2015-02-24T00:00:00"/>
    <d v="2015-02-26T00:00:00"/>
    <n v="96.86"/>
  </r>
  <r>
    <s v="Ken H Frazier"/>
    <s v="Regular Air"/>
    <s v="Consumer"/>
    <s v="Technology"/>
    <s v="Telephones and Communication"/>
    <s v="Small Box"/>
    <n v="0.59"/>
    <s v="United States"/>
    <s v="South"/>
    <s v="Virginia"/>
    <s v="Oakton"/>
    <n v="22124"/>
    <d v="2015-03-14T00:00:00"/>
    <d v="2015-03-15T00:00:00"/>
    <n v="765.65"/>
  </r>
  <r>
    <s v="Kyle Fink"/>
    <s v="Regular Air"/>
    <s v="Consumer"/>
    <s v="Office Supplies"/>
    <s v="Pens &amp; Art Supplies"/>
    <s v="Wrap Bag"/>
    <n v="0.56999999999999995"/>
    <s v="United States"/>
    <s v="South"/>
    <s v="Virginia"/>
    <s v="Petersburg"/>
    <n v="23805"/>
    <d v="2015-01-06T00:00:00"/>
    <d v="2015-01-07T00:00:00"/>
    <n v="8.7200000000000006"/>
  </r>
  <r>
    <s v="Kyle Fink"/>
    <s v="Regular Air"/>
    <s v="Consumer"/>
    <s v="Technology"/>
    <s v="Copiers and Fax"/>
    <s v="Large Box"/>
    <n v="0.5"/>
    <s v="United States"/>
    <s v="South"/>
    <s v="Virginia"/>
    <s v="Petersburg"/>
    <n v="23805"/>
    <d v="2015-01-10T00:00:00"/>
    <d v="2015-01-11T00:00:00"/>
    <n v="6355.69"/>
  </r>
  <r>
    <s v="Kyle Fink"/>
    <s v="Regular Air"/>
    <s v="Consumer"/>
    <s v="Office Supplies"/>
    <s v="Pens &amp; Art Supplies"/>
    <s v="Wrap Bag"/>
    <n v="0.59"/>
    <s v="United States"/>
    <s v="South"/>
    <s v="Virginia"/>
    <s v="Petersburg"/>
    <n v="23805"/>
    <d v="2015-01-10T00:00:00"/>
    <d v="2015-01-12T00:00:00"/>
    <n v="28.09"/>
  </r>
  <r>
    <s v="Sandra Faulkner"/>
    <s v="Regular Air"/>
    <s v="Consumer"/>
    <s v="Office Supplies"/>
    <s v="Appliances"/>
    <s v="Medium Box"/>
    <n v="0.42"/>
    <s v="United States"/>
    <s v="South"/>
    <s v="Virginia"/>
    <s v="Portsmouth"/>
    <n v="23701"/>
    <d v="2015-03-26T00:00:00"/>
    <d v="2015-03-26T00:00:00"/>
    <n v="1130.1500000000001"/>
  </r>
  <r>
    <s v="Sandra Faulkner"/>
    <s v="Regular Air"/>
    <s v="Consumer"/>
    <s v="Office Supplies"/>
    <s v="Binders and Binder Accessories"/>
    <s v="Small Box"/>
    <n v="0.35"/>
    <s v="United States"/>
    <s v="South"/>
    <s v="Virginia"/>
    <s v="Portsmouth"/>
    <n v="23701"/>
    <d v="2015-03-26T00:00:00"/>
    <d v="2015-03-29T00:00:00"/>
    <n v="54.37"/>
  </r>
  <r>
    <s v="Wesley Cho"/>
    <s v="Regular Air"/>
    <s v="Consumer"/>
    <s v="Office Supplies"/>
    <s v="Paper"/>
    <s v="Wrap Bag"/>
    <n v="0.4"/>
    <s v="United States"/>
    <s v="South"/>
    <s v="Virginia"/>
    <s v="Richmond"/>
    <n v="23223"/>
    <d v="2015-05-06T00:00:00"/>
    <d v="2015-05-06T00:00:00"/>
    <n v="100.87"/>
  </r>
  <r>
    <s v="Arlene Wiggins Dalton"/>
    <s v="Delivery Truck"/>
    <s v="Home Office"/>
    <s v="Furniture"/>
    <s v="Chairs &amp; Chairmats"/>
    <s v="Jumbo Drum"/>
    <n v="0.55000000000000004"/>
    <s v="United States"/>
    <s v="Central"/>
    <s v="Texas"/>
    <s v="Huntsville"/>
    <n v="77340"/>
    <d v="2015-05-24T00:00:00"/>
    <d v="2015-05-25T00:00:00"/>
    <n v="1857.08"/>
  </r>
  <r>
    <s v="Arlene Wiggins Dalton"/>
    <s v="Express Air"/>
    <s v="Home Office"/>
    <s v="Office Supplies"/>
    <s v="Binders and Binder Accessories"/>
    <s v="Small Box"/>
    <n v="0.37"/>
    <s v="United States"/>
    <s v="Central"/>
    <s v="Texas"/>
    <s v="Huntsville"/>
    <n v="77340"/>
    <d v="2015-01-22T00:00:00"/>
    <d v="2015-01-24T00:00:00"/>
    <n v="42.56"/>
  </r>
  <r>
    <s v="Nicholas Wallace"/>
    <s v="Regular Air"/>
    <s v="Home Office"/>
    <s v="Technology"/>
    <s v="Computer Peripherals"/>
    <s v="Small Box"/>
    <n v="0.4"/>
    <s v="United States"/>
    <s v="Central"/>
    <s v="Texas"/>
    <s v="Hurst"/>
    <n v="76053"/>
    <d v="2015-01-21T00:00:00"/>
    <d v="2015-01-26T00:00:00"/>
    <n v="414.91"/>
  </r>
  <r>
    <s v="Dorothy Holt"/>
    <s v="Regular Air"/>
    <s v="Small Business"/>
    <s v="Furniture"/>
    <s v="Office Furnishings"/>
    <s v="Small Pack"/>
    <n v="0.44"/>
    <s v="United States"/>
    <s v="Central"/>
    <s v="Texas"/>
    <s v="Irving"/>
    <n v="75061"/>
    <d v="2015-03-15T00:00:00"/>
    <d v="2015-03-16T00:00:00"/>
    <n v="91.39"/>
  </r>
  <r>
    <s v="Dorothy Holt"/>
    <s v="Regular Air"/>
    <s v="Small Business"/>
    <s v="Office Supplies"/>
    <s v="Appliances"/>
    <s v="Large Box"/>
    <n v="0.6"/>
    <s v="United States"/>
    <s v="Central"/>
    <s v="Texas"/>
    <s v="Irving"/>
    <n v="75061"/>
    <d v="2015-05-02T00:00:00"/>
    <d v="2015-05-02T00:00:00"/>
    <n v="202.29"/>
  </r>
  <r>
    <s v="Dorothy Holt"/>
    <s v="Regular Air"/>
    <s v="Small Business"/>
    <s v="Furniture"/>
    <s v="Office Furnishings"/>
    <s v="Small Pack"/>
    <n v="0.47"/>
    <s v="United States"/>
    <s v="Central"/>
    <s v="Texas"/>
    <s v="Irving"/>
    <n v="75061"/>
    <d v="2015-05-02T00:00:00"/>
    <d v="2015-05-09T00:00:00"/>
    <n v="168.71"/>
  </r>
  <r>
    <s v="John Merritt"/>
    <s v="Regular Air"/>
    <s v="Corporate"/>
    <s v="Office Supplies"/>
    <s v="Paper"/>
    <s v="Small Box"/>
    <n v="0.36"/>
    <s v="United States"/>
    <s v="Central"/>
    <s v="Texas"/>
    <s v="Keller"/>
    <n v="76248"/>
    <d v="2015-02-17T00:00:00"/>
    <d v="2015-02-18T00:00:00"/>
    <n v="885.65"/>
  </r>
  <r>
    <s v="Kimberly Reilly"/>
    <s v="Regular Air"/>
    <s v="Home Office"/>
    <s v="Office Supplies"/>
    <s v="Binders and Binder Accessories"/>
    <s v="Small Box"/>
    <n v="0.39"/>
    <s v="United States"/>
    <s v="Central"/>
    <s v="Texas"/>
    <s v="Killeen"/>
    <n v="76541"/>
    <d v="2015-03-24T00:00:00"/>
    <d v="2015-03-25T00:00:00"/>
    <n v="152.05000000000001"/>
  </r>
  <r>
    <s v="Kimberly Reilly"/>
    <s v="Regular Air"/>
    <s v="Home Office"/>
    <s v="Office Supplies"/>
    <s v="Pens &amp; Art Supplies"/>
    <s v="Wrap Bag"/>
    <n v="0.47"/>
    <s v="United States"/>
    <s v="Central"/>
    <s v="Texas"/>
    <s v="Killeen"/>
    <n v="76541"/>
    <d v="2015-04-10T00:00:00"/>
    <d v="2015-04-11T00:00:00"/>
    <n v="49.1"/>
  </r>
  <r>
    <s v="Kimberly Reilly"/>
    <s v="Regular Air"/>
    <s v="Home Office"/>
    <s v="Technology"/>
    <s v="Telephones and Communication"/>
    <s v="Small Box"/>
    <n v="0.59"/>
    <s v="United States"/>
    <s v="Central"/>
    <s v="Texas"/>
    <s v="Killeen"/>
    <n v="76541"/>
    <d v="2015-03-29T00:00:00"/>
    <d v="2015-04-06T00:00:00"/>
    <n v="246.44"/>
  </r>
  <r>
    <s v="Troy Cassidy"/>
    <s v="Regular Air"/>
    <s v="Consumer"/>
    <s v="Office Supplies"/>
    <s v="Binders and Binder Accessories"/>
    <s v="Small Box"/>
    <n v="0.36"/>
    <s v="United States"/>
    <s v="West"/>
    <s v="California"/>
    <s v="Los Angeles"/>
    <n v="90004"/>
    <d v="2015-06-10T00:00:00"/>
    <d v="2015-06-11T00:00:00"/>
    <n v="199.08"/>
  </r>
  <r>
    <s v="Troy Cassidy"/>
    <s v="Regular Air"/>
    <s v="Consumer"/>
    <s v="Office Supplies"/>
    <s v="Storage &amp; Organization"/>
    <s v="Small Box"/>
    <n v="0.59"/>
    <s v="United States"/>
    <s v="West"/>
    <s v="California"/>
    <s v="Los Angeles"/>
    <n v="90004"/>
    <d v="2015-05-19T00:00:00"/>
    <d v="2015-05-19T00:00:00"/>
    <n v="2039.07"/>
  </r>
  <r>
    <s v="Lindsay Tate"/>
    <s v="Regular Air"/>
    <s v="Consumer"/>
    <s v="Office Supplies"/>
    <s v="Storage &amp; Organization"/>
    <s v="Small Box"/>
    <n v="0.59"/>
    <s v="United States"/>
    <s v="Central"/>
    <s v="Oklahoma"/>
    <s v="Midwest City"/>
    <n v="73110"/>
    <d v="2015-05-19T00:00:00"/>
    <d v="2015-05-19T00:00:00"/>
    <n v="436.94"/>
  </r>
  <r>
    <s v="Lindsay Tate"/>
    <s v="Express Air"/>
    <s v="Consumer"/>
    <s v="Office Supplies"/>
    <s v="Binders and Binder Accessories"/>
    <s v="Small Box"/>
    <n v="0.37"/>
    <s v="United States"/>
    <s v="Central"/>
    <s v="Oklahoma"/>
    <s v="Midwest City"/>
    <n v="73110"/>
    <d v="2015-06-06T00:00:00"/>
    <d v="2015-06-08T00:00:00"/>
    <n v="37.380000000000003"/>
  </r>
  <r>
    <s v="Debra P May"/>
    <s v="Regular Air"/>
    <s v="Consumer"/>
    <s v="Office Supplies"/>
    <s v="Binders and Binder Accessories"/>
    <s v="Small Box"/>
    <n v="0.36"/>
    <s v="United States"/>
    <s v="Central"/>
    <s v="Oklahoma"/>
    <s v="Moore"/>
    <n v="73160"/>
    <d v="2015-06-10T00:00:00"/>
    <d v="2015-06-11T00:00:00"/>
    <n v="47.4"/>
  </r>
  <r>
    <s v="Judith Shepherd"/>
    <s v="Delivery Truck"/>
    <s v="Home Office"/>
    <s v="Technology"/>
    <s v="Office Machines"/>
    <s v="Jumbo Drum"/>
    <n v="0.36"/>
    <s v="United States"/>
    <s v="Central"/>
    <s v="Wisconsin"/>
    <s v="Muskego"/>
    <n v="53150"/>
    <d v="2015-03-01T00:00:00"/>
    <d v="2015-03-03T00:00:00"/>
    <n v="260"/>
  </r>
  <r>
    <s v="Kenneth Capps"/>
    <s v="Regular Air"/>
    <s v="Consumer"/>
    <s v="Furniture"/>
    <s v="Office Furnishings"/>
    <s v="Small Box"/>
    <n v="0.46"/>
    <s v="United States"/>
    <s v="South"/>
    <s v="Florida"/>
    <s v="Melbourne"/>
    <n v="32935"/>
    <d v="2015-04-04T00:00:00"/>
    <d v="2015-04-04T00:00:00"/>
    <n v="709.7"/>
  </r>
  <r>
    <s v="Natalie Aldridge"/>
    <s v="Regular Air"/>
    <s v="Consumer"/>
    <s v="Technology"/>
    <s v="Computer Peripherals"/>
    <s v="Small Pack"/>
    <n v="0.79"/>
    <s v="United States"/>
    <s v="South"/>
    <s v="Florida"/>
    <s v="Merritt Island"/>
    <n v="32953"/>
    <d v="2015-04-04T00:00:00"/>
    <d v="2015-04-06T00:00:00"/>
    <n v="27.42"/>
  </r>
  <r>
    <s v="Danny Richmond"/>
    <s v="Regular Air"/>
    <s v="Corporate"/>
    <s v="Office Supplies"/>
    <s v="Binders and Binder Accessories"/>
    <s v="Small Box"/>
    <n v="0.38"/>
    <s v="United States"/>
    <s v="South"/>
    <s v="Florida"/>
    <s v="Miami"/>
    <n v="33142"/>
    <d v="2015-01-18T00:00:00"/>
    <d v="2015-01-18T00:00:00"/>
    <n v="739.06"/>
  </r>
  <r>
    <s v="Danny Richmond"/>
    <s v="Regular Air"/>
    <s v="Corporate"/>
    <s v="Office Supplies"/>
    <s v="Pens &amp; Art Supplies"/>
    <s v="Wrap Bag"/>
    <n v="0.41"/>
    <s v="United States"/>
    <s v="South"/>
    <s v="Florida"/>
    <s v="Miami"/>
    <n v="33142"/>
    <d v="2015-06-01T00:00:00"/>
    <d v="2015-06-03T00:00:00"/>
    <n v="30.47"/>
  </r>
  <r>
    <s v="Melanie Morrow"/>
    <s v="Regular Air"/>
    <s v="Consumer"/>
    <s v="Office Supplies"/>
    <s v="Paper"/>
    <s v="Small Box"/>
    <n v="0.37"/>
    <s v="United States"/>
    <s v="Central"/>
    <s v="Minnesota"/>
    <s v="Edina"/>
    <n v="55410"/>
    <d v="2015-06-29T00:00:00"/>
    <d v="2015-07-01T00:00:00"/>
    <n v="96.96"/>
  </r>
  <r>
    <s v="Tonya Miller"/>
    <s v="Regular Air"/>
    <s v="Home Office"/>
    <s v="Office Supplies"/>
    <s v="Pens &amp; Art Supplies"/>
    <s v="Wrap Bag"/>
    <n v="0.56999999999999995"/>
    <s v="United States"/>
    <s v="Central"/>
    <s v="Wisconsin"/>
    <s v="Janesville"/>
    <n v="53545"/>
    <d v="2015-05-23T00:00:00"/>
    <d v="2015-05-25T00:00:00"/>
    <n v="4.21"/>
  </r>
  <r>
    <s v="Donna Braun"/>
    <s v="Express Air"/>
    <s v="Corporate"/>
    <s v="Technology"/>
    <s v="Copiers and Fax"/>
    <s v="Large Box"/>
    <n v="0.37"/>
    <s v="United States"/>
    <s v="South"/>
    <s v="Alabama"/>
    <s v="Hoover"/>
    <n v="35244"/>
    <d v="2015-03-01T00:00:00"/>
    <d v="2015-03-04T00:00:00"/>
    <n v="3550.28"/>
  </r>
  <r>
    <s v="Joan Beach"/>
    <s v="Regular Air"/>
    <s v="Home Office"/>
    <s v="Technology"/>
    <s v="Computer Peripherals"/>
    <s v="Small Box"/>
    <n v="0.48"/>
    <s v="United States"/>
    <s v="South"/>
    <s v="Alabama"/>
    <s v="Mobile"/>
    <n v="36608"/>
    <d v="2015-01-22T00:00:00"/>
    <d v="2015-01-23T00:00:00"/>
    <n v="1188.6300000000001"/>
  </r>
  <r>
    <s v="Joan Beach"/>
    <s v="Express Air"/>
    <s v="Home Office"/>
    <s v="Furniture"/>
    <s v="Office Furnishings"/>
    <s v="Medium Box"/>
    <n v="0.67"/>
    <s v="United States"/>
    <s v="South"/>
    <s v="Alabama"/>
    <s v="Mobile"/>
    <n v="36608"/>
    <d v="2015-01-22T00:00:00"/>
    <d v="2015-01-23T00:00:00"/>
    <n v="1009.93"/>
  </r>
  <r>
    <s v="Yvonne Collier"/>
    <s v="Regular Air"/>
    <s v="Home Office"/>
    <s v="Office Supplies"/>
    <s v="Binders and Binder Accessories"/>
    <s v="Small Box"/>
    <n v="0.36"/>
    <s v="United States"/>
    <s v="Central"/>
    <s v="Minnesota"/>
    <s v="Lino Lakes"/>
    <n v="55014"/>
    <d v="2015-01-22T00:00:00"/>
    <d v="2015-01-22T00:00:00"/>
    <n v="140.69999999999999"/>
  </r>
  <r>
    <s v="Troy Casey"/>
    <s v="Regular Air"/>
    <s v="Home Office"/>
    <s v="Office Supplies"/>
    <s v="Paper"/>
    <s v="Small Box"/>
    <n v="0.37"/>
    <s v="United States"/>
    <s v="Central"/>
    <s v="Minnesota"/>
    <s v="Edina"/>
    <n v="55410"/>
    <d v="2015-01-03T00:00:00"/>
    <d v="2015-01-05T00:00:00"/>
    <n v="15.95"/>
  </r>
  <r>
    <s v="Troy Casey"/>
    <s v="Regular Air"/>
    <s v="Home Office"/>
    <s v="Office Supplies"/>
    <s v="Scissors, Rulers and Trimmers"/>
    <s v="Wrap Bag"/>
    <n v="0.82"/>
    <s v="United States"/>
    <s v="Central"/>
    <s v="Minnesota"/>
    <s v="Edina"/>
    <n v="55410"/>
    <d v="2015-05-23T00:00:00"/>
    <d v="2015-05-25T00:00:00"/>
    <n v="42.35"/>
  </r>
  <r>
    <s v="Lucille Gibbons"/>
    <s v="Regular Air"/>
    <s v="Home Office"/>
    <s v="Office Supplies"/>
    <s v="Paper"/>
    <s v="Small Box"/>
    <n v="0.37"/>
    <s v="United States"/>
    <s v="East"/>
    <s v="New York"/>
    <s v="New York City"/>
    <n v="10035"/>
    <d v="2015-01-03T00:00:00"/>
    <d v="2015-01-05T00:00:00"/>
    <n v="63.78"/>
  </r>
  <r>
    <s v="Lucille Gibbons"/>
    <s v="Regular Air"/>
    <s v="Home Office"/>
    <s v="Office Supplies"/>
    <s v="Pens &amp; Art Supplies"/>
    <s v="Wrap Bag"/>
    <n v="0.43"/>
    <s v="United States"/>
    <s v="East"/>
    <s v="New York"/>
    <s v="New York City"/>
    <n v="10035"/>
    <d v="2015-01-03T00:00:00"/>
    <d v="2015-01-06T00:00:00"/>
    <n v="451.61"/>
  </r>
  <r>
    <s v="Joe George"/>
    <s v="Express Air"/>
    <s v="Consumer"/>
    <s v="Furniture"/>
    <s v="Office Furnishings"/>
    <s v="Small Pack"/>
    <n v="0.53"/>
    <s v="United States"/>
    <s v="South"/>
    <s v="Louisiana"/>
    <s v="Bossier City"/>
    <n v="71111"/>
    <d v="2015-05-11T00:00:00"/>
    <d v="2015-05-13T00:00:00"/>
    <n v="10.41"/>
  </r>
  <r>
    <s v="Joe George"/>
    <s v="Delivery Truck"/>
    <s v="Consumer"/>
    <s v="Furniture"/>
    <s v="Tables"/>
    <s v="Jumbo Box"/>
    <n v="0.68"/>
    <s v="United States"/>
    <s v="South"/>
    <s v="Louisiana"/>
    <s v="Bossier City"/>
    <n v="71111"/>
    <d v="2015-05-11T00:00:00"/>
    <d v="2015-05-11T00:00:00"/>
    <n v="2849.64"/>
  </r>
  <r>
    <s v="Joe George"/>
    <s v="Regular Air"/>
    <s v="Consumer"/>
    <s v="Office Supplies"/>
    <s v="Binders and Binder Accessories"/>
    <s v="Small Box"/>
    <n v="0.4"/>
    <s v="United States"/>
    <s v="South"/>
    <s v="Louisiana"/>
    <s v="Bossier City"/>
    <n v="71111"/>
    <d v="2015-01-20T00:00:00"/>
    <d v="2015-01-23T00:00:00"/>
    <n v="38.04"/>
  </r>
  <r>
    <s v="Joe George"/>
    <s v="Regular Air"/>
    <s v="Consumer"/>
    <s v="Office Supplies"/>
    <s v="Labels"/>
    <s v="Small Box"/>
    <n v="0.37"/>
    <s v="United States"/>
    <s v="South"/>
    <s v="Louisiana"/>
    <s v="Bossier City"/>
    <n v="71111"/>
    <d v="2015-01-20T00:00:00"/>
    <d v="2015-01-21T00:00:00"/>
    <n v="42.53"/>
  </r>
  <r>
    <s v="Gilbert Godfrey"/>
    <s v="Regular Air"/>
    <s v="Corporate"/>
    <s v="Office Supplies"/>
    <s v="Binders and Binder Accessories"/>
    <s v="Small Box"/>
    <n v="0.36"/>
    <s v="United States"/>
    <s v="Central"/>
    <s v="Michigan"/>
    <s v="Sault Sainte Marie"/>
    <n v="49783"/>
    <d v="2015-02-27T00:00:00"/>
    <d v="2015-02-28T00:00:00"/>
    <n v="14.77"/>
  </r>
  <r>
    <s v="Gilbert Godfrey"/>
    <s v="Express Air"/>
    <s v="Corporate"/>
    <s v="Technology"/>
    <s v="Computer Peripherals"/>
    <s v="Small Box"/>
    <n v="0.62"/>
    <s v="United States"/>
    <s v="Central"/>
    <s v="Michigan"/>
    <s v="Sault Sainte Marie"/>
    <n v="49783"/>
    <d v="2015-02-27T00:00:00"/>
    <d v="2015-02-28T00:00:00"/>
    <n v="438.33"/>
  </r>
  <r>
    <s v="Gilbert Godfrey"/>
    <s v="Regular Air"/>
    <s v="Corporate"/>
    <s v="Office Supplies"/>
    <s v="Paper"/>
    <s v="Small Box"/>
    <n v="0.38"/>
    <s v="United States"/>
    <s v="Central"/>
    <s v="Michigan"/>
    <s v="Sault Sainte Marie"/>
    <n v="49783"/>
    <d v="2015-02-27T00:00:00"/>
    <d v="2015-02-27T00:00:00"/>
    <n v="38.11"/>
  </r>
  <r>
    <s v="Rhonda Stein"/>
    <s v="Express Air"/>
    <s v="Home Office"/>
    <s v="Office Supplies"/>
    <s v="Binders and Binder Accessories"/>
    <s v="Small Box"/>
    <n v="0.38"/>
    <s v="United States"/>
    <s v="South"/>
    <s v="North Carolina"/>
    <s v="Salisbury"/>
    <n v="28144"/>
    <d v="2015-04-27T00:00:00"/>
    <d v="2015-04-29T00:00:00"/>
    <n v="169.46"/>
  </r>
  <r>
    <s v="Rhonda Stein"/>
    <s v="Regular Air"/>
    <s v="Corporate"/>
    <s v="Technology"/>
    <s v="Telephones and Communication"/>
    <s v="Small Box"/>
    <n v="0.55000000000000004"/>
    <s v="United States"/>
    <s v="South"/>
    <s v="North Carolina"/>
    <s v="Salisbury"/>
    <n v="28144"/>
    <d v="2015-03-13T00:00:00"/>
    <d v="2015-03-14T00:00:00"/>
    <n v="724.57"/>
  </r>
  <r>
    <s v="Ricky Sanders"/>
    <s v="Express Air"/>
    <s v="Home Office"/>
    <s v="Office Supplies"/>
    <s v="Labels"/>
    <s v="Small Box"/>
    <n v="0.36"/>
    <s v="United States"/>
    <s v="Central"/>
    <s v="Illinois"/>
    <s v="Joliet"/>
    <n v="60432"/>
    <d v="2015-02-21T00:00:00"/>
    <d v="2015-02-21T00:00:00"/>
    <n v="51.13"/>
  </r>
  <r>
    <s v="Kelly Sawyer"/>
    <s v="Express Air"/>
    <s v="Corporate"/>
    <s v="Office Supplies"/>
    <s v="Binders and Binder Accessories"/>
    <s v="Small Box"/>
    <n v="0.36"/>
    <s v="United States"/>
    <s v="South"/>
    <s v="Louisiana"/>
    <s v="Lafayette"/>
    <n v="70506"/>
    <d v="2015-04-06T00:00:00"/>
    <d v="2015-04-08T00:00:00"/>
    <n v="79.61"/>
  </r>
  <r>
    <s v="Rhonda Bryant"/>
    <s v="Regular Air"/>
    <s v="Corporate"/>
    <s v="Office Supplies"/>
    <s v="Paper"/>
    <s v="Small Box"/>
    <n v="0.37"/>
    <s v="United States"/>
    <s v="South"/>
    <s v="Florida"/>
    <s v="Winter Haven"/>
    <n v="33881"/>
    <d v="2015-03-13T00:00:00"/>
    <d v="2015-03-14T00:00:00"/>
    <n v="109.99"/>
  </r>
  <r>
    <s v="Rhonda Bryant"/>
    <s v="Regular Air"/>
    <s v="Corporate"/>
    <s v="Office Supplies"/>
    <s v="Storage &amp; Organization"/>
    <s v="Small Box"/>
    <n v="0.78"/>
    <s v="United States"/>
    <s v="South"/>
    <s v="Florida"/>
    <s v="Winter Haven"/>
    <n v="33881"/>
    <d v="2015-03-13T00:00:00"/>
    <d v="2015-03-14T00:00:00"/>
    <n v="900.12"/>
  </r>
  <r>
    <s v="Jack Horn"/>
    <s v="Regular Air"/>
    <s v="Small Business"/>
    <s v="Furniture"/>
    <s v="Tables"/>
    <s v="Large Box"/>
    <n v="0.68"/>
    <s v="United States"/>
    <s v="South"/>
    <s v="Georgia"/>
    <s v="Statesboro"/>
    <n v="30458"/>
    <d v="2015-02-06T00:00:00"/>
    <d v="2015-02-07T00:00:00"/>
    <n v="237.62"/>
  </r>
  <r>
    <s v="Jack Horn"/>
    <s v="Express Air"/>
    <s v="Small Business"/>
    <s v="Technology"/>
    <s v="Telephones and Communication"/>
    <s v="Small Box"/>
    <n v="0.6"/>
    <s v="United States"/>
    <s v="South"/>
    <s v="Georgia"/>
    <s v="Statesboro"/>
    <n v="30458"/>
    <d v="2015-02-06T00:00:00"/>
    <d v="2015-02-08T00:00:00"/>
    <n v="176.42"/>
  </r>
  <r>
    <s v="Jack Horn"/>
    <s v="Delivery Truck"/>
    <s v="Small Business"/>
    <s v="Furniture"/>
    <s v="Chairs &amp; Chairmats"/>
    <s v="Jumbo Drum"/>
    <n v="0.69"/>
    <s v="United States"/>
    <s v="South"/>
    <s v="Georgia"/>
    <s v="Statesboro"/>
    <n v="30458"/>
    <d v="2015-02-03T00:00:00"/>
    <d v="2015-02-05T00:00:00"/>
    <n v="2084.16"/>
  </r>
  <r>
    <s v="Michelle Bryant Phillips"/>
    <s v="Regular Air"/>
    <s v="Small Business"/>
    <s v="Office Supplies"/>
    <s v="Labels"/>
    <s v="Small Box"/>
    <n v="0.37"/>
    <s v="United States"/>
    <s v="South"/>
    <s v="Georgia"/>
    <s v="Tucker"/>
    <n v="30084"/>
    <d v="2015-06-20T00:00:00"/>
    <d v="2015-06-21T00:00:00"/>
    <n v="43.41"/>
  </r>
  <r>
    <s v="Michelle Bryant Phillips"/>
    <s v="Regular Air"/>
    <s v="Small Business"/>
    <s v="Office Supplies"/>
    <s v="Pens &amp; Art Supplies"/>
    <s v="Wrap Bag"/>
    <n v="0.59"/>
    <s v="United States"/>
    <s v="South"/>
    <s v="Georgia"/>
    <s v="Tucker"/>
    <n v="30084"/>
    <d v="2015-06-20T00:00:00"/>
    <d v="2015-06-21T00:00:00"/>
    <n v="46.42"/>
  </r>
  <r>
    <s v="Michelle Bryant Phillips"/>
    <s v="Express Air"/>
    <s v="Small Business"/>
    <s v="Furniture"/>
    <s v="Office Furnishings"/>
    <s v="Large Box"/>
    <n v="0.59"/>
    <s v="United States"/>
    <s v="South"/>
    <s v="Georgia"/>
    <s v="Tucker"/>
    <n v="30084"/>
    <d v="2015-06-02T00:00:00"/>
    <d v="2015-06-03T00:00:00"/>
    <n v="1140.95"/>
  </r>
  <r>
    <s v="Gordon Walker"/>
    <s v="Regular Air"/>
    <s v="Consumer"/>
    <s v="Office Supplies"/>
    <s v="Labels"/>
    <s v="Small Box"/>
    <n v="0.36"/>
    <s v="United States"/>
    <s v="South"/>
    <s v="Arkansas"/>
    <s v="Cabot"/>
    <n v="72023"/>
    <d v="2015-04-09T00:00:00"/>
    <d v="2015-04-09T00:00:00"/>
    <n v="42.69"/>
  </r>
  <r>
    <s v="Gordon Walker"/>
    <s v="Regular Air"/>
    <s v="Consumer"/>
    <s v="Office Supplies"/>
    <s v="Pens &amp; Art Supplies"/>
    <s v="Small Pack"/>
    <n v="0.55000000000000004"/>
    <s v="United States"/>
    <s v="South"/>
    <s v="Arkansas"/>
    <s v="Cabot"/>
    <n v="72023"/>
    <d v="2015-04-09T00:00:00"/>
    <d v="2015-04-10T00:00:00"/>
    <n v="327.41000000000003"/>
  </r>
  <r>
    <s v="Craig Liu"/>
    <s v="Delivery Truck"/>
    <s v="Consumer"/>
    <s v="Technology"/>
    <s v="Office Machines"/>
    <s v="Jumbo Drum"/>
    <n v="0.55000000000000004"/>
    <s v="United States"/>
    <s v="West"/>
    <s v="California"/>
    <s v="Concord"/>
    <n v="94521"/>
    <d v="2015-02-11T00:00:00"/>
    <d v="2015-02-13T00:00:00"/>
    <n v="3786.84"/>
  </r>
  <r>
    <s v="Craig Liu"/>
    <s v="Regular Air"/>
    <s v="Home Office"/>
    <s v="Office Supplies"/>
    <s v="Storage &amp; Organization"/>
    <s v="Small Box"/>
    <n v="0.57999999999999996"/>
    <s v="United States"/>
    <s v="West"/>
    <s v="California"/>
    <s v="Concord"/>
    <n v="94521"/>
    <d v="2015-04-26T00:00:00"/>
    <d v="2015-04-27T00:00:00"/>
    <n v="2012.11"/>
  </r>
  <r>
    <s v="Craig Liu"/>
    <s v="Regular Air"/>
    <s v="Home Office"/>
    <s v="Technology"/>
    <s v="Telephones and Communication"/>
    <s v="Small Box"/>
    <n v="0.57999999999999996"/>
    <s v="United States"/>
    <s v="West"/>
    <s v="California"/>
    <s v="Concord"/>
    <n v="94521"/>
    <d v="2015-01-12T00:00:00"/>
    <d v="2015-01-12T00:00:00"/>
    <n v="471.66"/>
  </r>
  <r>
    <s v="Pauline Finch"/>
    <s v="Delivery Truck"/>
    <s v="Home Office"/>
    <s v="Furniture"/>
    <s v="Tables"/>
    <s v="Jumbo Box"/>
    <n v="0.62"/>
    <s v="United States"/>
    <s v="West"/>
    <s v="California"/>
    <s v="Costa Mesa"/>
    <n v="92627"/>
    <d v="2015-02-14T00:00:00"/>
    <d v="2015-02-16T00:00:00"/>
    <n v="662.8"/>
  </r>
  <r>
    <s v="Pauline Finch"/>
    <s v="Express Air"/>
    <s v="Home Office"/>
    <s v="Technology"/>
    <s v="Computer Peripherals"/>
    <s v="Small Pack"/>
    <n v="0.41"/>
    <s v="United States"/>
    <s v="West"/>
    <s v="California"/>
    <s v="Costa Mesa"/>
    <n v="92627"/>
    <d v="2015-01-12T00:00:00"/>
    <d v="2015-01-14T00:00:00"/>
    <n v="119.86"/>
  </r>
  <r>
    <s v="Sean N Boyer"/>
    <s v="Delivery Truck"/>
    <s v="Home Office"/>
    <s v="Furniture"/>
    <s v="Tables"/>
    <s v="Jumbo Box"/>
    <n v="0.62"/>
    <s v="United States"/>
    <s v="West"/>
    <s v="California"/>
    <s v="Los Angeles"/>
    <n v="90045"/>
    <d v="2015-02-14T00:00:00"/>
    <d v="2015-02-16T00:00:00"/>
    <n v="2651.21"/>
  </r>
  <r>
    <s v="Sean N Boyer"/>
    <s v="Regular Air"/>
    <s v="Consumer"/>
    <s v="Office Supplies"/>
    <s v="Pens &amp; Art Supplies"/>
    <s v="Wrap Bag"/>
    <n v="0.56000000000000005"/>
    <s v="United States"/>
    <s v="West"/>
    <s v="California"/>
    <s v="Los Angeles"/>
    <n v="90045"/>
    <d v="2015-04-26T00:00:00"/>
    <d v="2015-04-28T00:00:00"/>
    <n v="38.96"/>
  </r>
  <r>
    <s v="Sean N Boyer"/>
    <s v="Regular Air"/>
    <s v="Home Office"/>
    <s v="Office Supplies"/>
    <s v="Storage &amp; Organization"/>
    <s v="Small Box"/>
    <n v="0.57999999999999996"/>
    <s v="United States"/>
    <s v="West"/>
    <s v="California"/>
    <s v="Los Angeles"/>
    <n v="90045"/>
    <d v="2015-04-26T00:00:00"/>
    <d v="2015-04-27T00:00:00"/>
    <n v="8048.45"/>
  </r>
  <r>
    <s v="Sean N Boyer"/>
    <s v="Regular Air"/>
    <s v="Home Office"/>
    <s v="Technology"/>
    <s v="Telephones and Communication"/>
    <s v="Small Box"/>
    <n v="0.57999999999999996"/>
    <s v="United States"/>
    <s v="West"/>
    <s v="California"/>
    <s v="Los Angeles"/>
    <n v="90045"/>
    <d v="2015-01-12T00:00:00"/>
    <d v="2015-01-12T00:00:00"/>
    <n v="1939.03"/>
  </r>
  <r>
    <s v="Sean N Boyer"/>
    <s v="Express Air"/>
    <s v="Home Office"/>
    <s v="Technology"/>
    <s v="Computer Peripherals"/>
    <s v="Small Pack"/>
    <n v="0.41"/>
    <s v="United States"/>
    <s v="West"/>
    <s v="California"/>
    <s v="Los Angeles"/>
    <n v="90045"/>
    <d v="2015-01-12T00:00:00"/>
    <d v="2015-01-14T00:00:00"/>
    <n v="457.63"/>
  </r>
  <r>
    <s v="Sean N Boyer"/>
    <s v="Regular Air"/>
    <s v="Consumer"/>
    <s v="Office Supplies"/>
    <s v="Labels"/>
    <s v="Small Box"/>
    <n v="0.36"/>
    <s v="United States"/>
    <s v="West"/>
    <s v="California"/>
    <s v="Los Angeles"/>
    <n v="90045"/>
    <d v="2015-04-09T00:00:00"/>
    <d v="2015-04-09T00:00:00"/>
    <n v="170.75"/>
  </r>
  <r>
    <s v="Sean N Boyer"/>
    <s v="Regular Air"/>
    <s v="Consumer"/>
    <s v="Office Supplies"/>
    <s v="Pens &amp; Art Supplies"/>
    <s v="Small Pack"/>
    <n v="0.55000000000000004"/>
    <s v="United States"/>
    <s v="West"/>
    <s v="California"/>
    <s v="Los Angeles"/>
    <n v="90045"/>
    <d v="2015-04-09T00:00:00"/>
    <d v="2015-04-10T00:00:00"/>
    <n v="1339.42"/>
  </r>
  <r>
    <s v="Maria Block"/>
    <s v="Regular Air"/>
    <s v="Consumer"/>
    <s v="Office Supplies"/>
    <s v="Pens &amp; Art Supplies"/>
    <s v="Wrap Bag"/>
    <n v="0.56000000000000005"/>
    <s v="United States"/>
    <s v="West"/>
    <s v="Wyoming"/>
    <s v="Rock Springs"/>
    <n v="82901"/>
    <d v="2015-04-26T00:00:00"/>
    <d v="2015-04-28T00:00:00"/>
    <n v="8.66"/>
  </r>
  <r>
    <s v="Arlene Long"/>
    <s v="Delivery Truck"/>
    <s v="Corporate"/>
    <s v="Furniture"/>
    <s v="Chairs &amp; Chairmats"/>
    <s v="Jumbo Drum"/>
    <n v="0.64"/>
    <s v="United States"/>
    <s v="West"/>
    <s v="California"/>
    <s v="San Diego"/>
    <n v="92024"/>
    <d v="2015-02-18T00:00:00"/>
    <d v="2015-02-20T00:00:00"/>
    <n v="10554.63"/>
  </r>
  <r>
    <s v="Arlene Long"/>
    <s v="Delivery Truck"/>
    <s v="Corporate"/>
    <s v="Furniture"/>
    <s v="Tables"/>
    <s v="Jumbo Box"/>
    <n v="0.77"/>
    <s v="United States"/>
    <s v="West"/>
    <s v="California"/>
    <s v="San Diego"/>
    <n v="92024"/>
    <d v="2015-02-18T00:00:00"/>
    <d v="2015-02-18T00:00:00"/>
    <n v="1749.64"/>
  </r>
  <r>
    <s v="Arlene Long"/>
    <s v="Regular Air"/>
    <s v="Small Business"/>
    <s v="Furniture"/>
    <s v="Office Furnishings"/>
    <s v="Small Box"/>
    <n v="0.53"/>
    <s v="United States"/>
    <s v="West"/>
    <s v="California"/>
    <s v="San Diego"/>
    <n v="92024"/>
    <d v="2015-02-02T00:00:00"/>
    <d v="2015-02-04T00:00:00"/>
    <n v="355.4"/>
  </r>
  <r>
    <s v="Arlene Long"/>
    <s v="Regular Air"/>
    <s v="Small Business"/>
    <s v="Office Supplies"/>
    <s v="Pens &amp; Art Supplies"/>
    <s v="Wrap Bag"/>
    <n v="0.59"/>
    <s v="United States"/>
    <s v="West"/>
    <s v="California"/>
    <s v="San Diego"/>
    <n v="92024"/>
    <d v="2015-02-05T00:00:00"/>
    <d v="2015-02-06T00:00:00"/>
    <n v="148.36000000000001"/>
  </r>
  <r>
    <s v="Geoffrey Koch"/>
    <s v="Delivery Truck"/>
    <s v="Corporate"/>
    <s v="Furniture"/>
    <s v="Chairs &amp; Chairmats"/>
    <s v="Jumbo Drum"/>
    <n v="0.64"/>
    <s v="United States"/>
    <s v="Central"/>
    <s v="Illinois"/>
    <s v="Kankakee"/>
    <n v="60901"/>
    <d v="2015-02-18T00:00:00"/>
    <d v="2015-02-20T00:00:00"/>
    <n v="2814.57"/>
  </r>
  <r>
    <s v="Kevin Smith"/>
    <s v="Regular Air"/>
    <s v="Small Business"/>
    <s v="Furniture"/>
    <s v="Office Furnishings"/>
    <s v="Small Box"/>
    <n v="0.53"/>
    <s v="United States"/>
    <s v="Central"/>
    <s v="Illinois"/>
    <s v="Lake In The Hills"/>
    <n v="60102"/>
    <d v="2015-02-02T00:00:00"/>
    <d v="2015-02-04T00:00:00"/>
    <n v="88.85"/>
  </r>
  <r>
    <s v="Toni Owens Poe"/>
    <s v="Regular Air"/>
    <s v="Home Office"/>
    <s v="Office Supplies"/>
    <s v="Binders and Binder Accessories"/>
    <s v="Small Box"/>
    <n v="0.39"/>
    <s v="United States"/>
    <s v="Central"/>
    <s v="Indiana"/>
    <s v="Munster"/>
    <n v="46321"/>
    <d v="2015-03-19T00:00:00"/>
    <d v="2015-03-19T00:00:00"/>
    <n v="70.819999999999993"/>
  </r>
  <r>
    <s v="Toni Owens Poe"/>
    <s v="Express Air"/>
    <s v="Home Office"/>
    <s v="Office Supplies"/>
    <s v="Paper"/>
    <s v="Small Box"/>
    <n v="0.38"/>
    <s v="United States"/>
    <s v="Central"/>
    <s v="Indiana"/>
    <s v="Munster"/>
    <n v="46321"/>
    <d v="2015-03-19T00:00:00"/>
    <d v="2015-03-20T00:00:00"/>
    <n v="90.44"/>
  </r>
  <r>
    <s v="Alfred Harmon"/>
    <s v="Regular Air"/>
    <s v="Home Office"/>
    <s v="Office Supplies"/>
    <s v="Paper"/>
    <s v="Small Box"/>
    <n v="0.36"/>
    <s v="United States"/>
    <s v="East"/>
    <s v="Connecticut"/>
    <s v="Cheshire"/>
    <n v="6408"/>
    <d v="2015-06-05T00:00:00"/>
    <d v="2015-06-07T00:00:00"/>
    <n v="10.72"/>
  </r>
  <r>
    <s v="Jeanette Davies"/>
    <s v="Express Air"/>
    <s v="Home Office"/>
    <s v="Technology"/>
    <s v="Copiers and Fax"/>
    <s v="Large Box"/>
    <n v="0.41"/>
    <s v="United States"/>
    <s v="East"/>
    <s v="Maine"/>
    <s v="Bangor"/>
    <n v="4401"/>
    <d v="2015-06-05T00:00:00"/>
    <d v="2015-06-07T00:00:00"/>
    <n v="10180.01"/>
  </r>
  <r>
    <s v="Pauline Brooks"/>
    <s v="Regular Air"/>
    <s v="Home Office"/>
    <s v="Office Supplies"/>
    <s v="Binders and Binder Accessories"/>
    <s v="Small Box"/>
    <n v="0.39"/>
    <s v="United States"/>
    <s v="East"/>
    <s v="Maine"/>
    <s v="Sanford"/>
    <n v="4073"/>
    <d v="2015-01-08T00:00:00"/>
    <d v="2015-01-12T00:00:00"/>
    <n v="42.44"/>
  </r>
  <r>
    <s v="Sidney Larson"/>
    <s v="Regular Air"/>
    <s v="Home Office"/>
    <s v="Office Supplies"/>
    <s v="Paper"/>
    <s v="Small Box"/>
    <n v="0.4"/>
    <s v="United States"/>
    <s v="East"/>
    <s v="Maine"/>
    <s v="South Portland"/>
    <n v="4106"/>
    <d v="2015-05-05T00:00:00"/>
    <d v="2015-05-05T00:00:00"/>
    <n v="462.57"/>
  </r>
  <r>
    <s v="Frances Holt"/>
    <s v="Regular Air"/>
    <s v="Home Office"/>
    <s v="Office Supplies"/>
    <s v="Paper"/>
    <s v="Small Box"/>
    <n v="0.37"/>
    <s v="United States"/>
    <s v="East"/>
    <s v="Massachusetts"/>
    <s v="Cambridge"/>
    <n v="2138"/>
    <d v="2015-06-15T00:00:00"/>
    <d v="2015-06-17T00:00:00"/>
    <n v="125.37"/>
  </r>
  <r>
    <s v="Leo E Underwood"/>
    <s v="Regular Air"/>
    <s v="Home Office"/>
    <s v="Office Supplies"/>
    <s v="Storage &amp; Organization"/>
    <s v="Small Box"/>
    <n v="0.57999999999999996"/>
    <s v="United States"/>
    <s v="East"/>
    <s v="New Jersey"/>
    <s v="Englewood"/>
    <n v="7631"/>
    <d v="2015-06-05T00:00:00"/>
    <d v="2015-06-07T00:00:00"/>
    <n v="190.85"/>
  </r>
  <r>
    <s v="Sandy Mueller"/>
    <s v="Regular Air"/>
    <s v="Home Office"/>
    <s v="Office Supplies"/>
    <s v="Paper"/>
    <s v="Small Box"/>
    <n v="0.4"/>
    <s v="United States"/>
    <s v="East"/>
    <s v="Rhode Island"/>
    <s v="Providence"/>
    <n v="2908"/>
    <d v="2015-06-05T00:00:00"/>
    <d v="2015-06-06T00:00:00"/>
    <n v="370.68"/>
  </r>
  <r>
    <s v="Shawn Meyer"/>
    <s v="Regular Air"/>
    <s v="Home Office"/>
    <s v="Technology"/>
    <s v="Telephones and Communication"/>
    <s v="Small Box"/>
    <n v="0.59"/>
    <s v="United States"/>
    <s v="Central"/>
    <s v="Texas"/>
    <s v="Corsicana"/>
    <n v="75109"/>
    <d v="2015-02-18T00:00:00"/>
    <d v="2015-02-21T00:00:00"/>
    <n v="2400.9499999999998"/>
  </r>
  <r>
    <s v="Harriet Wooten"/>
    <s v="Delivery Truck"/>
    <s v="Home Office"/>
    <s v="Technology"/>
    <s v="Office Machines"/>
    <s v="Jumbo Drum"/>
    <n v="0.59"/>
    <s v="United States"/>
    <s v="East"/>
    <s v="Vermont"/>
    <s v="Burlington"/>
    <n v="5401"/>
    <d v="2015-06-05T00:00:00"/>
    <d v="2015-06-08T00:00:00"/>
    <n v="7303.05"/>
  </r>
  <r>
    <s v="Derek Sweeney"/>
    <s v="Regular Air"/>
    <s v="Corporate"/>
    <s v="Office Supplies"/>
    <s v="Binders and Binder Accessories"/>
    <s v="Small Box"/>
    <n v="0.37"/>
    <s v="United States"/>
    <s v="South"/>
    <s v="Louisiana"/>
    <s v="Lafayette"/>
    <n v="70506"/>
    <d v="2015-05-23T00:00:00"/>
    <d v="2015-05-25T00:00:00"/>
    <n v="58.05"/>
  </r>
  <r>
    <s v="Gretchen Orr"/>
    <s v="Regular Air"/>
    <s v="Corporate"/>
    <s v="Office Supplies"/>
    <s v="Pens &amp; Art Supplies"/>
    <s v="Small Pack"/>
    <n v="0.59"/>
    <s v="United States"/>
    <s v="South"/>
    <s v="Louisiana"/>
    <s v="Lake Charles"/>
    <n v="70601"/>
    <d v="2015-05-23T00:00:00"/>
    <d v="2015-05-25T00:00:00"/>
    <n v="68.64"/>
  </r>
  <r>
    <s v="Janet Zhang"/>
    <s v="Regular Air"/>
    <s v="Small Business"/>
    <s v="Technology"/>
    <s v="Computer Peripherals"/>
    <s v="Small Box"/>
    <n v="0.74"/>
    <s v="United States"/>
    <s v="West"/>
    <s v="California"/>
    <s v="Apple Valley"/>
    <n v="92307"/>
    <d v="2015-03-29T00:00:00"/>
    <d v="2015-03-30T00:00:00"/>
    <n v="277.07"/>
  </r>
  <r>
    <s v="Rick Houston"/>
    <s v="Regular Air"/>
    <s v="Small Business"/>
    <s v="Office Supplies"/>
    <s v="Paper"/>
    <s v="Wrap Bag"/>
    <n v="0.37"/>
    <s v="United States"/>
    <s v="West"/>
    <s v="California"/>
    <s v="Atascadero"/>
    <n v="93422"/>
    <d v="2015-05-02T00:00:00"/>
    <d v="2015-05-04T00:00:00"/>
    <n v="51.99"/>
  </r>
  <r>
    <s v="Mitchell Goldberg"/>
    <s v="Regular Air"/>
    <s v="Small Business"/>
    <s v="Technology"/>
    <s v="Telephones and Communication"/>
    <s v="Small Pack"/>
    <n v="0.39"/>
    <s v="United States"/>
    <s v="East"/>
    <s v="Maine"/>
    <s v="Bangor"/>
    <n v="4401"/>
    <d v="2015-03-29T00:00:00"/>
    <d v="2015-03-31T00:00:00"/>
    <n v="149.66999999999999"/>
  </r>
  <r>
    <s v="Max Hubbard"/>
    <s v="Regular Air"/>
    <s v="Home Office"/>
    <s v="Office Supplies"/>
    <s v="Labels"/>
    <s v="Small Box"/>
    <n v="0.38"/>
    <s v="United States"/>
    <s v="South"/>
    <s v="Florida"/>
    <s v="Winter Park"/>
    <n v="32789"/>
    <d v="2015-04-07T00:00:00"/>
    <d v="2015-04-08T00:00:00"/>
    <n v="61.1"/>
  </r>
  <r>
    <s v="Helen Ferguson"/>
    <s v="Regular Air"/>
    <s v="Home Office"/>
    <s v="Office Supplies"/>
    <s v="Storage &amp; Organization"/>
    <s v="Small Box"/>
    <n v="0.55000000000000004"/>
    <s v="United States"/>
    <s v="South"/>
    <s v="Florida"/>
    <s v="Winter Springs"/>
    <n v="32708"/>
    <d v="2015-04-07T00:00:00"/>
    <d v="2015-04-08T00:00:00"/>
    <n v="193.81"/>
  </r>
  <r>
    <s v="Josephine Dalton"/>
    <s v="Regular Air"/>
    <s v="Small Business"/>
    <s v="Furniture"/>
    <s v="Office Furnishings"/>
    <s v="Small Pack"/>
    <n v="0.46"/>
    <s v="United States"/>
    <s v="South"/>
    <s v="Virginia"/>
    <s v="Richmond"/>
    <n v="23223"/>
    <d v="2015-06-11T00:00:00"/>
    <d v="2015-06-12T00:00:00"/>
    <n v="257.48"/>
  </r>
  <r>
    <s v="Josephine Dalton"/>
    <s v="Regular Air"/>
    <s v="Small Business"/>
    <s v="Technology"/>
    <s v="Telephones and Communication"/>
    <s v="Small Box"/>
    <n v="0.56000000000000005"/>
    <s v="United States"/>
    <s v="South"/>
    <s v="Virginia"/>
    <s v="Richmond"/>
    <n v="23223"/>
    <d v="2015-06-11T00:00:00"/>
    <d v="2015-06-12T00:00:00"/>
    <n v="3194.99"/>
  </r>
  <r>
    <s v="Rick Ellis"/>
    <s v="Express Air"/>
    <s v="Home Office"/>
    <s v="Technology"/>
    <s v="Office Machines"/>
    <s v="Small Box"/>
    <n v="0.52"/>
    <s v="United States"/>
    <s v="South"/>
    <s v="Virginia"/>
    <s v="Springfield"/>
    <n v="22153"/>
    <d v="2015-03-10T00:00:00"/>
    <d v="2015-03-12T00:00:00"/>
    <n v="202.98"/>
  </r>
  <r>
    <s v="Edna Freeman"/>
    <s v="Regular Air"/>
    <s v="Small Business"/>
    <s v="Office Supplies"/>
    <s v="Paper"/>
    <s v="Small Box"/>
    <n v="0.37"/>
    <s v="United States"/>
    <s v="South"/>
    <s v="Virginia"/>
    <s v="Virginia Beach"/>
    <n v="23464"/>
    <d v="2015-04-19T00:00:00"/>
    <d v="2015-04-19T00:00:00"/>
    <n v="10.86"/>
  </r>
  <r>
    <s v="Wayne Bass"/>
    <s v="Regular Air"/>
    <s v="Small Business"/>
    <s v="Technology"/>
    <s v="Telephones and Communication"/>
    <s v="Small Pack"/>
    <n v="0.35"/>
    <s v="United States"/>
    <s v="West"/>
    <s v="California"/>
    <s v="Los Angeles"/>
    <n v="90068"/>
    <d v="2015-04-04T00:00:00"/>
    <d v="2015-04-11T00:00:00"/>
    <n v="1477.57"/>
  </r>
  <r>
    <s v="Wayne Bass"/>
    <s v="Express Air"/>
    <s v="Small Business"/>
    <s v="Office Supplies"/>
    <s v="Paper"/>
    <s v="Small Box"/>
    <n v="0.4"/>
    <s v="United States"/>
    <s v="West"/>
    <s v="California"/>
    <s v="Los Angeles"/>
    <n v="90068"/>
    <d v="2015-04-21T00:00:00"/>
    <d v="2015-04-21T00:00:00"/>
    <n v="382.29"/>
  </r>
  <r>
    <s v="Wayne Bass"/>
    <s v="Regular Air"/>
    <s v="Small Business"/>
    <s v="Office Supplies"/>
    <s v="Pens &amp; Art Supplies"/>
    <s v="Small Pack"/>
    <n v="0.56999999999999995"/>
    <s v="United States"/>
    <s v="West"/>
    <s v="California"/>
    <s v="Los Angeles"/>
    <n v="90068"/>
    <d v="2015-04-21T00:00:00"/>
    <d v="2015-04-28T00:00:00"/>
    <n v="881.74"/>
  </r>
  <r>
    <s v="Wayne Bass"/>
    <s v="Delivery Truck"/>
    <s v="Small Business"/>
    <s v="Furniture"/>
    <s v="Tables"/>
    <s v="Jumbo Box"/>
    <n v="0.73"/>
    <s v="United States"/>
    <s v="West"/>
    <s v="California"/>
    <s v="Los Angeles"/>
    <n v="90068"/>
    <d v="2015-04-21T00:00:00"/>
    <d v="2015-04-25T00:00:00"/>
    <n v="7384.18"/>
  </r>
  <r>
    <s v="Wayne Bass"/>
    <s v="Regular Air"/>
    <s v="Small Business"/>
    <s v="Office Supplies"/>
    <s v="Pens &amp; Art Supplies"/>
    <s v="Wrap Bag"/>
    <n v="0.51"/>
    <s v="United States"/>
    <s v="West"/>
    <s v="California"/>
    <s v="Los Angeles"/>
    <n v="90068"/>
    <d v="2015-06-04T00:00:00"/>
    <d v="2015-06-07T00:00:00"/>
    <n v="448.26"/>
  </r>
  <r>
    <s v="Martha Bowers"/>
    <s v="Express Air"/>
    <s v="Small Business"/>
    <s v="Office Supplies"/>
    <s v="Paper"/>
    <s v="Small Box"/>
    <n v="0.4"/>
    <s v="United States"/>
    <s v="East"/>
    <s v="Ohio"/>
    <s v="Whitehall"/>
    <n v="43213"/>
    <d v="2015-04-21T00:00:00"/>
    <d v="2015-04-21T00:00:00"/>
    <n v="95.57"/>
  </r>
  <r>
    <s v="Martha Bowers"/>
    <s v="Regular Air"/>
    <s v="Small Business"/>
    <s v="Office Supplies"/>
    <s v="Pens &amp; Art Supplies"/>
    <s v="Small Pack"/>
    <n v="0.56999999999999995"/>
    <s v="United States"/>
    <s v="East"/>
    <s v="Ohio"/>
    <s v="Whitehall"/>
    <n v="43213"/>
    <d v="2015-04-21T00:00:00"/>
    <d v="2015-04-28T00:00:00"/>
    <n v="214.48"/>
  </r>
  <r>
    <s v="Martha Bowers"/>
    <s v="Delivery Truck"/>
    <s v="Small Business"/>
    <s v="Furniture"/>
    <s v="Tables"/>
    <s v="Jumbo Box"/>
    <n v="0.73"/>
    <s v="United States"/>
    <s v="East"/>
    <s v="Ohio"/>
    <s v="Whitehall"/>
    <n v="43213"/>
    <d v="2015-04-21T00:00:00"/>
    <d v="2015-04-25T00:00:00"/>
    <n v="1790.1"/>
  </r>
  <r>
    <s v="Martha Bowers"/>
    <s v="Regular Air"/>
    <s v="Small Business"/>
    <s v="Office Supplies"/>
    <s v="Pens &amp; Art Supplies"/>
    <s v="Wrap Bag"/>
    <n v="0.51"/>
    <s v="United States"/>
    <s v="East"/>
    <s v="Ohio"/>
    <s v="Whitehall"/>
    <n v="43213"/>
    <d v="2015-06-04T00:00:00"/>
    <d v="2015-06-07T00:00:00"/>
    <n v="110.68"/>
  </r>
  <r>
    <s v="Joan Bowers"/>
    <s v="Regular Air"/>
    <s v="Small Business"/>
    <s v="Technology"/>
    <s v="Telephones and Communication"/>
    <s v="Small Pack"/>
    <n v="0.35"/>
    <s v="United States"/>
    <s v="East"/>
    <s v="Pennsylvania"/>
    <s v="York"/>
    <n v="17403"/>
    <d v="2015-04-04T00:00:00"/>
    <d v="2015-04-11T00:00:00"/>
    <n v="385.45"/>
  </r>
  <r>
    <s v="Virginia McNeill"/>
    <s v="Regular Air"/>
    <s v="Home Office"/>
    <s v="Office Supplies"/>
    <s v="Binders and Binder Accessories"/>
    <s v="Small Box"/>
    <n v="0.38"/>
    <s v="United States"/>
    <s v="Central"/>
    <s v="Wisconsin"/>
    <s v="Kenosha"/>
    <n v="53142"/>
    <d v="2015-02-12T00:00:00"/>
    <d v="2015-02-13T00:00:00"/>
    <n v="19.32"/>
  </r>
  <r>
    <s v="Karl Knowles"/>
    <s v="Regular Air"/>
    <s v="Home Office"/>
    <s v="Office Supplies"/>
    <s v="Pens &amp; Art Supplies"/>
    <s v="Wrap Bag"/>
    <n v="0.57999999999999996"/>
    <s v="United States"/>
    <s v="Central"/>
    <s v="Wisconsin"/>
    <s v="Madison"/>
    <n v="53711"/>
    <d v="2015-01-09T00:00:00"/>
    <d v="2015-01-14T00:00:00"/>
    <n v="30.1"/>
  </r>
  <r>
    <s v="Karl Knowles"/>
    <s v="Regular Air"/>
    <s v="Home Office"/>
    <s v="Office Supplies"/>
    <s v="Binders and Binder Accessories"/>
    <s v="Small Box"/>
    <n v="0.35"/>
    <s v="United States"/>
    <s v="Central"/>
    <s v="Wisconsin"/>
    <s v="Madison"/>
    <n v="53711"/>
    <d v="2015-02-02T00:00:00"/>
    <d v="2015-02-03T00:00:00"/>
    <n v="261.20999999999998"/>
  </r>
  <r>
    <s v="Karl Knowles"/>
    <s v="Regular Air"/>
    <s v="Home Office"/>
    <s v="Office Supplies"/>
    <s v="Labels"/>
    <s v="Small Box"/>
    <n v="0.36"/>
    <s v="United States"/>
    <s v="Central"/>
    <s v="Wisconsin"/>
    <s v="Madison"/>
    <n v="53711"/>
    <d v="2015-02-02T00:00:00"/>
    <d v="2015-02-02T00:00:00"/>
    <n v="42.79"/>
  </r>
  <r>
    <s v="Laurie Moon"/>
    <s v="Delivery Truck"/>
    <s v="Consumer"/>
    <s v="Furniture"/>
    <s v="Chairs &amp; Chairmats"/>
    <s v="Jumbo Drum"/>
    <n v="0.62"/>
    <s v="United States"/>
    <s v="East"/>
    <s v="New York"/>
    <s v="Ossining"/>
    <n v="10562"/>
    <d v="2015-03-22T00:00:00"/>
    <d v="2015-03-25T00:00:00"/>
    <n v="1828.22"/>
  </r>
  <r>
    <s v="Laurie Moon"/>
    <s v="Regular Air"/>
    <s v="Consumer"/>
    <s v="Office Supplies"/>
    <s v="Binders and Binder Accessories"/>
    <s v="Small Box"/>
    <n v="0.38"/>
    <s v="United States"/>
    <s v="East"/>
    <s v="New York"/>
    <s v="Ossining"/>
    <n v="10562"/>
    <d v="2015-04-08T00:00:00"/>
    <d v="2015-04-10T00:00:00"/>
    <n v="29.77"/>
  </r>
  <r>
    <s v="Laurie Moon"/>
    <s v="Regular Air"/>
    <s v="Consumer"/>
    <s v="Furniture"/>
    <s v="Office Furnishings"/>
    <s v="Small Pack"/>
    <n v="0.55000000000000004"/>
    <s v="United States"/>
    <s v="East"/>
    <s v="New York"/>
    <s v="Ossining"/>
    <n v="10562"/>
    <d v="2015-04-08T00:00:00"/>
    <d v="2015-04-08T00:00:00"/>
    <n v="147.19"/>
  </r>
  <r>
    <s v="Karen Warren"/>
    <s v="Regular Air"/>
    <s v="Home Office"/>
    <s v="Office Supplies"/>
    <s v="Binders and Binder Accessories"/>
    <s v="Small Box"/>
    <n v="0.35"/>
    <s v="United States"/>
    <s v="Central"/>
    <s v="Minnesota"/>
    <s v="Fridley"/>
    <n v="55432"/>
    <d v="2015-04-08T00:00:00"/>
    <d v="2015-04-09T00:00:00"/>
    <n v="39.17"/>
  </r>
  <r>
    <s v="Yvonne Stephens"/>
    <s v="Regular Air"/>
    <s v="Consumer"/>
    <s v="Office Supplies"/>
    <s v="Appliances"/>
    <s v="Small Box"/>
    <n v="0.59"/>
    <s v="United States"/>
    <s v="West"/>
    <s v="California"/>
    <s v="Davis"/>
    <n v="95616"/>
    <d v="2015-04-25T00:00:00"/>
    <d v="2015-04-27T00:00:00"/>
    <n v="87.85"/>
  </r>
  <r>
    <s v="Yvonne Stephens"/>
    <s v="Delivery Truck"/>
    <s v="Consumer"/>
    <s v="Furniture"/>
    <s v="Chairs &amp; Chairmats"/>
    <s v="Jumbo Drum"/>
    <n v="0.6"/>
    <s v="United States"/>
    <s v="West"/>
    <s v="California"/>
    <s v="Davis"/>
    <n v="95616"/>
    <d v="2015-04-25T00:00:00"/>
    <d v="2015-04-26T00:00:00"/>
    <n v="7429.63"/>
  </r>
  <r>
    <s v="Yvonne Stephens"/>
    <s v="Regular Air"/>
    <s v="Consumer"/>
    <s v="Furniture"/>
    <s v="Office Furnishings"/>
    <s v="Small Box"/>
    <n v="0.43"/>
    <s v="United States"/>
    <s v="West"/>
    <s v="California"/>
    <s v="Davis"/>
    <n v="95616"/>
    <d v="2015-04-25T00:00:00"/>
    <d v="2015-04-25T00:00:00"/>
    <n v="224.29"/>
  </r>
  <r>
    <s v="Yvonne Stephens"/>
    <s v="Regular Air"/>
    <s v="Consumer"/>
    <s v="Furniture"/>
    <s v="Office Furnishings"/>
    <s v="Wrap Bag"/>
    <n v="0.52"/>
    <s v="United States"/>
    <s v="West"/>
    <s v="California"/>
    <s v="Davis"/>
    <n v="95616"/>
    <d v="2015-04-25T00:00:00"/>
    <d v="2015-04-26T00:00:00"/>
    <n v="51.2"/>
  </r>
  <r>
    <s v="Rosemary O'Brien"/>
    <s v="Delivery Truck"/>
    <s v="Consumer"/>
    <s v="Furniture"/>
    <s v="Chairs &amp; Chairmats"/>
    <s v="Jumbo Drum"/>
    <n v="0.6"/>
    <s v="United States"/>
    <s v="East"/>
    <s v="New York"/>
    <s v="New York City"/>
    <n v="10165"/>
    <d v="2015-04-25T00:00:00"/>
    <d v="2015-04-26T00:00:00"/>
    <n v="29718.53"/>
  </r>
  <r>
    <s v="Rosemary O'Brien"/>
    <s v="Regular Air"/>
    <s v="Consumer"/>
    <s v="Furniture"/>
    <s v="Office Furnishings"/>
    <s v="Wrap Bag"/>
    <n v="0.52"/>
    <s v="United States"/>
    <s v="East"/>
    <s v="New York"/>
    <s v="New York City"/>
    <n v="10165"/>
    <d v="2015-04-25T00:00:00"/>
    <d v="2015-04-26T00:00:00"/>
    <n v="197.48"/>
  </r>
  <r>
    <s v="Kent Gill"/>
    <s v="Regular Air"/>
    <s v="Home Office"/>
    <s v="Office Supplies"/>
    <s v="Binders and Binder Accessories"/>
    <s v="Small Box"/>
    <n v="0.38"/>
    <s v="United States"/>
    <s v="South"/>
    <s v="Alabama"/>
    <s v="Opelika"/>
    <n v="36801"/>
    <d v="2015-05-02T00:00:00"/>
    <d v="2015-05-04T00:00:00"/>
    <n v="46.85"/>
  </r>
  <r>
    <s v="Kent Gill"/>
    <s v="Regular Air"/>
    <s v="Home Office"/>
    <s v="Office Supplies"/>
    <s v="Rubber Bands"/>
    <s v="Wrap Bag"/>
    <n v="0.36"/>
    <s v="United States"/>
    <s v="South"/>
    <s v="Alabama"/>
    <s v="Opelika"/>
    <n v="36801"/>
    <d v="2015-05-02T00:00:00"/>
    <d v="2015-05-06T00:00:00"/>
    <n v="93.57"/>
  </r>
  <r>
    <s v="Kent Gill"/>
    <s v="Delivery Truck"/>
    <s v="Home Office"/>
    <s v="Furniture"/>
    <s v="Tables"/>
    <s v="Jumbo Box"/>
    <n v="0.75"/>
    <s v="United States"/>
    <s v="South"/>
    <s v="Alabama"/>
    <s v="Opelika"/>
    <n v="36801"/>
    <d v="2015-05-02T00:00:00"/>
    <d v="2015-05-09T00:00:00"/>
    <n v="2694.49"/>
  </r>
  <r>
    <s v="Marshall Sutherland"/>
    <s v="Delivery Truck"/>
    <s v="Home Office"/>
    <s v="Furniture"/>
    <s v="Tables"/>
    <s v="Jumbo Box"/>
    <n v="0.64"/>
    <s v="United States"/>
    <s v="South"/>
    <s v="Alabama"/>
    <s v="Phenix City"/>
    <n v="36869"/>
    <d v="2015-01-03T00:00:00"/>
    <d v="2015-01-04T00:00:00"/>
    <n v="174.5"/>
  </r>
  <r>
    <s v="Marshall Sutherland"/>
    <s v="Regular Air"/>
    <s v="Home Office"/>
    <s v="Furniture"/>
    <s v="Office Furnishings"/>
    <s v="Small Box"/>
    <n v="0.41"/>
    <s v="United States"/>
    <s v="South"/>
    <s v="Alabama"/>
    <s v="Phenix City"/>
    <n v="36869"/>
    <d v="2015-01-17T00:00:00"/>
    <d v="2015-01-17T00:00:00"/>
    <n v="26.01"/>
  </r>
  <r>
    <s v="Wendy Pridgen Pearce"/>
    <s v="Delivery Truck"/>
    <s v="Home Office"/>
    <s v="Technology"/>
    <s v="Office Machines"/>
    <s v="Jumbo Drum"/>
    <n v="0.56000000000000005"/>
    <s v="United States"/>
    <s v="Central"/>
    <s v="Michigan"/>
    <s v="Holland"/>
    <n v="49423"/>
    <d v="2015-06-07T00:00:00"/>
    <d v="2015-06-09T00:00:00"/>
    <n v="1527.97"/>
  </r>
  <r>
    <s v="Wendy Pridgen Pearce"/>
    <s v="Regular Air"/>
    <s v="Home Office"/>
    <s v="Office Supplies"/>
    <s v="Paper"/>
    <s v="Wrap Bag"/>
    <n v="0.36"/>
    <s v="United States"/>
    <s v="Central"/>
    <s v="Michigan"/>
    <s v="Holland"/>
    <n v="49423"/>
    <d v="2015-06-07T00:00:00"/>
    <d v="2015-06-09T00:00:00"/>
    <n v="110.86"/>
  </r>
  <r>
    <s v="Seth Matthews"/>
    <s v="Regular Air"/>
    <s v="Home Office"/>
    <s v="Office Supplies"/>
    <s v="Labels"/>
    <s v="Small Box"/>
    <n v="0.39"/>
    <s v="United States"/>
    <s v="Central"/>
    <s v="Michigan"/>
    <s v="Inkster"/>
    <n v="48141"/>
    <d v="2015-06-09T00:00:00"/>
    <d v="2015-06-11T00:00:00"/>
    <n v="97.98"/>
  </r>
  <r>
    <s v="Eugene H Walsh"/>
    <s v="Express Air"/>
    <s v="Home Office"/>
    <s v="Office Supplies"/>
    <s v="Paper"/>
    <s v="Small Box"/>
    <n v="0.37"/>
    <s v="United States"/>
    <s v="Central"/>
    <s v="Wisconsin"/>
    <s v="Manitowoc"/>
    <n v="54220"/>
    <d v="2015-02-28T00:00:00"/>
    <d v="2015-02-28T00:00:00"/>
    <n v="127.83"/>
  </r>
  <r>
    <s v="Eugene H Walsh"/>
    <s v="Regular Air"/>
    <s v="Home Office"/>
    <s v="Furniture"/>
    <s v="Office Furnishings"/>
    <s v="Small Pack"/>
    <n v="0.44"/>
    <s v="United States"/>
    <s v="Central"/>
    <s v="Wisconsin"/>
    <s v="Manitowoc"/>
    <n v="54220"/>
    <d v="2015-06-26T00:00:00"/>
    <d v="2015-06-26T00:00:00"/>
    <n v="289.88"/>
  </r>
  <r>
    <s v="Anne Schultz"/>
    <s v="Regular Air"/>
    <s v="Corporate"/>
    <s v="Office Supplies"/>
    <s v="Storage &amp; Organization"/>
    <s v="Small Box"/>
    <n v="0.57999999999999996"/>
    <s v="United States"/>
    <s v="South"/>
    <s v="Georgia"/>
    <s v="Athens"/>
    <n v="30605"/>
    <d v="2015-04-17T00:00:00"/>
    <d v="2015-04-17T00:00:00"/>
    <n v="4354.55"/>
  </r>
  <r>
    <s v="Anne Schultz"/>
    <s v="Regular Air"/>
    <s v="Corporate"/>
    <s v="Technology"/>
    <s v="Telephones and Communication"/>
    <s v="Wrap Bag"/>
    <n v="0.85"/>
    <s v="United States"/>
    <s v="South"/>
    <s v="Georgia"/>
    <s v="Athens"/>
    <n v="30605"/>
    <d v="2015-03-12T00:00:00"/>
    <d v="2015-03-17T00:00:00"/>
    <n v="146.16999999999999"/>
  </r>
  <r>
    <s v="Malcolm French"/>
    <s v="Regular Air"/>
    <s v="Corporate"/>
    <s v="Office Supplies"/>
    <s v="Scissors, Rulers and Trimmers"/>
    <s v="Small Pack"/>
    <n v="0.55000000000000004"/>
    <s v="United States"/>
    <s v="East"/>
    <s v="New Hampshire"/>
    <s v="Merrimack"/>
    <n v="3054"/>
    <d v="2015-03-21T00:00:00"/>
    <d v="2015-03-26T00:00:00"/>
    <n v="42.02"/>
  </r>
  <r>
    <s v="Penny Leach"/>
    <s v="Regular Air"/>
    <s v="Corporate"/>
    <s v="Technology"/>
    <s v="Telephones and Communication"/>
    <s v="Small Box"/>
    <n v="0.59"/>
    <s v="United States"/>
    <s v="East"/>
    <s v="New Jersey"/>
    <s v="Hackensack"/>
    <n v="7601"/>
    <d v="2015-04-05T00:00:00"/>
    <d v="2015-04-06T00:00:00"/>
    <n v="3705.14"/>
  </r>
  <r>
    <s v="Gina Curry"/>
    <s v="Delivery Truck"/>
    <s v="Corporate"/>
    <s v="Technology"/>
    <s v="Office Machines"/>
    <s v="Jumbo Drum"/>
    <n v="0.6"/>
    <s v="United States"/>
    <s v="East"/>
    <s v="New Jersey"/>
    <s v="Iselin"/>
    <n v="8830"/>
    <d v="2015-04-05T00:00:00"/>
    <d v="2015-04-06T00:00:00"/>
    <n v="945.36"/>
  </r>
  <r>
    <s v="Tommy Lutz"/>
    <s v="Regular Air"/>
    <s v="Corporate"/>
    <s v="Office Supplies"/>
    <s v="Binders and Binder Accessories"/>
    <s v="Small Box"/>
    <n v="0.37"/>
    <s v="United States"/>
    <s v="West"/>
    <s v="California"/>
    <s v="Davis"/>
    <n v="95616"/>
    <d v="2015-05-16T00:00:00"/>
    <d v="2015-05-17T00:00:00"/>
    <n v="49.24"/>
  </r>
  <r>
    <s v="Anthony Stanley"/>
    <s v="Express Air"/>
    <s v="Corporate"/>
    <s v="Office Supplies"/>
    <s v="Appliances"/>
    <s v="Small Box"/>
    <n v="0.57999999999999996"/>
    <s v="United States"/>
    <s v="East"/>
    <s v="New Jersey"/>
    <s v="Fords"/>
    <n v="8863"/>
    <d v="2015-01-24T00:00:00"/>
    <d v="2015-01-24T00:00:00"/>
    <n v="68.45"/>
  </r>
  <r>
    <s v="Laurence Hull"/>
    <s v="Regular Air"/>
    <s v="Corporate"/>
    <s v="Office Supplies"/>
    <s v="Pens &amp; Art Supplies"/>
    <s v="Wrap Bag"/>
    <n v="0.57999999999999996"/>
    <s v="United States"/>
    <s v="Central"/>
    <s v="Michigan"/>
    <s v="Portage"/>
    <n v="49002"/>
    <d v="2015-03-11T00:00:00"/>
    <d v="2015-03-13T00:00:00"/>
    <n v="44.75"/>
  </r>
  <r>
    <s v="Gerald Crabtree"/>
    <s v="Regular Air"/>
    <s v="Corporate"/>
    <s v="Office Supplies"/>
    <s v="Appliances"/>
    <s v="Large Box"/>
    <n v="0.56000000000000005"/>
    <s v="United States"/>
    <s v="Central"/>
    <s v="South Dakota"/>
    <s v="Aberdeen"/>
    <n v="57401"/>
    <d v="2015-06-27T00:00:00"/>
    <d v="2015-06-28T00:00:00"/>
    <n v="40.69"/>
  </r>
  <r>
    <s v="Amy Hamrick Melvin"/>
    <s v="Regular Air"/>
    <s v="Corporate"/>
    <s v="Office Supplies"/>
    <s v="Envelopes"/>
    <s v="Small Box"/>
    <n v="0.36"/>
    <s v="United States"/>
    <s v="East"/>
    <s v="New York"/>
    <s v="New York City"/>
    <n v="10004"/>
    <d v="2015-01-17T00:00:00"/>
    <d v="2015-01-19T00:00:00"/>
    <n v="130.11000000000001"/>
  </r>
  <r>
    <s v="Amy Hamrick Melvin"/>
    <s v="Regular Air"/>
    <s v="Corporate"/>
    <s v="Technology"/>
    <s v="Telephones and Communication"/>
    <s v="Small Box"/>
    <n v="0.59"/>
    <s v="United States"/>
    <s v="East"/>
    <s v="New York"/>
    <s v="New York City"/>
    <n v="10004"/>
    <d v="2015-01-17T00:00:00"/>
    <d v="2015-01-19T00:00:00"/>
    <n v="337.34"/>
  </r>
  <r>
    <s v="Amy Hamrick Melvin"/>
    <s v="Regular Air"/>
    <s v="Corporate"/>
    <s v="Office Supplies"/>
    <s v="Pens &amp; Art Supplies"/>
    <s v="Wrap Bag"/>
    <n v="0.55000000000000004"/>
    <s v="United States"/>
    <s v="East"/>
    <s v="New York"/>
    <s v="New York City"/>
    <n v="10004"/>
    <d v="2015-01-17T00:00:00"/>
    <d v="2015-01-18T00:00:00"/>
    <n v="280.43"/>
  </r>
  <r>
    <s v="Amy Hamrick Melvin"/>
    <s v="Express Air"/>
    <s v="Corporate"/>
    <s v="Office Supplies"/>
    <s v="Pens &amp; Art Supplies"/>
    <s v="Wrap Bag"/>
    <n v="0.52"/>
    <s v="United States"/>
    <s v="East"/>
    <s v="New York"/>
    <s v="New York City"/>
    <n v="10004"/>
    <d v="2015-03-23T00:00:00"/>
    <d v="2015-03-23T00:00:00"/>
    <n v="103.39"/>
  </r>
  <r>
    <s v="Amy Hamrick Melvin"/>
    <s v="Regular Air"/>
    <s v="Corporate"/>
    <s v="Office Supplies"/>
    <s v="Storage &amp; Organization"/>
    <s v="Small Box"/>
    <n v="0.56999999999999995"/>
    <s v="United States"/>
    <s v="East"/>
    <s v="New York"/>
    <s v="New York City"/>
    <n v="10004"/>
    <d v="2015-03-23T00:00:00"/>
    <d v="2015-03-25T00:00:00"/>
    <n v="435.39"/>
  </r>
  <r>
    <s v="Amy Hamrick Melvin"/>
    <s v="Regular Air"/>
    <s v="Corporate"/>
    <s v="Office Supplies"/>
    <s v="Appliances"/>
    <s v="Small Box"/>
    <n v="0.56999999999999995"/>
    <s v="United States"/>
    <s v="East"/>
    <s v="New York"/>
    <s v="New York City"/>
    <n v="10004"/>
    <d v="2015-03-23T00:00:00"/>
    <d v="2015-03-24T00:00:00"/>
    <n v="1051.52"/>
  </r>
  <r>
    <s v="Brandon E Shepherd"/>
    <s v="Express Air"/>
    <s v="Corporate"/>
    <s v="Office Supplies"/>
    <s v="Pens &amp; Art Supplies"/>
    <s v="Wrap Bag"/>
    <n v="0.52"/>
    <s v="United States"/>
    <s v="Central"/>
    <s v="South Dakota"/>
    <s v="Sioux Falls"/>
    <n v="57103"/>
    <d v="2015-03-23T00:00:00"/>
    <d v="2015-03-23T00:00:00"/>
    <n v="25.85"/>
  </r>
  <r>
    <s v="Brandon E Shepherd"/>
    <s v="Regular Air"/>
    <s v="Corporate"/>
    <s v="Office Supplies"/>
    <s v="Pens &amp; Art Supplies"/>
    <s v="Small Pack"/>
    <n v="0.57999999999999996"/>
    <s v="United States"/>
    <s v="Central"/>
    <s v="South Dakota"/>
    <s v="Sioux Falls"/>
    <n v="57103"/>
    <d v="2015-02-09T00:00:00"/>
    <d v="2015-02-11T00:00:00"/>
    <n v="119.37"/>
  </r>
  <r>
    <s v="Phyllis Little"/>
    <s v="Regular Air"/>
    <s v="Corporate"/>
    <s v="Office Supplies"/>
    <s v="Appliances"/>
    <s v="Small Box"/>
    <n v="0.56999999999999995"/>
    <s v="United States"/>
    <s v="South"/>
    <s v="Tennessee"/>
    <s v="Bartlett"/>
    <n v="38134"/>
    <d v="2015-03-23T00:00:00"/>
    <d v="2015-03-24T00:00:00"/>
    <n v="257.92"/>
  </r>
  <r>
    <s v="Robyn Hayes"/>
    <s v="Express Air"/>
    <s v="Corporate"/>
    <s v="Office Supplies"/>
    <s v="Pens &amp; Art Supplies"/>
    <s v="Small Pack"/>
    <n v="0.59"/>
    <s v="United States"/>
    <s v="South"/>
    <s v="Tennessee"/>
    <s v="Brentwood"/>
    <n v="37027"/>
    <d v="2015-03-19T00:00:00"/>
    <d v="2015-03-20T00:00:00"/>
    <n v="207.22"/>
  </r>
  <r>
    <s v="Lillian Fischer"/>
    <s v="Regular Air"/>
    <s v="Consumer"/>
    <s v="Office Supplies"/>
    <s v="Binders and Binder Accessories"/>
    <s v="Small Box"/>
    <n v="0.35"/>
    <s v="United States"/>
    <s v="West"/>
    <s v="California"/>
    <s v="Menlo Park"/>
    <n v="94025"/>
    <d v="2015-02-07T00:00:00"/>
    <d v="2015-02-08T00:00:00"/>
    <n v="237.8"/>
  </r>
  <r>
    <s v="Danielle P Rao"/>
    <s v="Express Air"/>
    <s v="Corporate"/>
    <s v="Office Supplies"/>
    <s v="Labels"/>
    <s v="Small Box"/>
    <n v="0.39"/>
    <s v="United States"/>
    <s v="Central"/>
    <s v="Oklahoma"/>
    <s v="Moore"/>
    <n v="73160"/>
    <d v="2015-01-17T00:00:00"/>
    <d v="2015-01-19T00:00:00"/>
    <n v="448.47"/>
  </r>
  <r>
    <s v="Betsy Puckett"/>
    <s v="Regular Air"/>
    <s v="Small Business"/>
    <s v="Furniture"/>
    <s v="Office Furnishings"/>
    <s v="Large Box"/>
    <n v="0.59"/>
    <s v="United States"/>
    <s v="Central"/>
    <s v="Oklahoma"/>
    <s v="Norman"/>
    <n v="73071"/>
    <d v="2015-01-05T00:00:00"/>
    <d v="2015-01-07T00:00:00"/>
    <n v="1000.26"/>
  </r>
  <r>
    <s v="Betsy Puckett"/>
    <s v="Regular Air"/>
    <s v="Small Business"/>
    <s v="Furniture"/>
    <s v="Office Furnishings"/>
    <s v="Large Box"/>
    <n v="0.59"/>
    <s v="United States"/>
    <s v="Central"/>
    <s v="Oklahoma"/>
    <s v="Norman"/>
    <n v="73071"/>
    <d v="2015-01-05T00:00:00"/>
    <d v="2015-01-06T00:00:00"/>
    <n v="2184.9899999999998"/>
  </r>
  <r>
    <s v="Betsy Puckett"/>
    <s v="Delivery Truck"/>
    <s v="Small Business"/>
    <s v="Technology"/>
    <s v="Office Machines"/>
    <s v="Jumbo Drum"/>
    <n v="0.56000000000000005"/>
    <s v="United States"/>
    <s v="Central"/>
    <s v="Oklahoma"/>
    <s v="Norman"/>
    <n v="73071"/>
    <d v="2015-01-05T00:00:00"/>
    <d v="2015-01-07T00:00:00"/>
    <n v="1191.2"/>
  </r>
  <r>
    <s v="Betsy Puckett"/>
    <s v="Regular Air"/>
    <s v="Small Business"/>
    <s v="Technology"/>
    <s v="Telephones and Communication"/>
    <s v="Small Box"/>
    <n v="0.57999999999999996"/>
    <s v="United States"/>
    <s v="Central"/>
    <s v="Oklahoma"/>
    <s v="Norman"/>
    <n v="73071"/>
    <d v="2015-01-07T00:00:00"/>
    <d v="2015-01-08T00:00:00"/>
    <n v="165.71"/>
  </r>
  <r>
    <s v="Alicia Wood Shah"/>
    <s v="Express Air"/>
    <s v="Consumer"/>
    <s v="Technology"/>
    <s v="Computer Peripherals"/>
    <s v="Small Box"/>
    <n v="0.46"/>
    <s v="United States"/>
    <s v="West"/>
    <s v="Idaho"/>
    <s v="Boise"/>
    <n v="83704"/>
    <d v="2015-06-08T00:00:00"/>
    <d v="2015-06-08T00:00:00"/>
    <n v="1277.49"/>
  </r>
  <r>
    <s v="Marianne Connor"/>
    <s v="Regular Air"/>
    <s v="Consumer"/>
    <s v="Office Supplies"/>
    <s v="Labels"/>
    <s v="Small Box"/>
    <n v="0.39"/>
    <s v="United States"/>
    <s v="West"/>
    <s v="New Mexico"/>
    <s v="Roswell"/>
    <n v="88201"/>
    <d v="2015-03-19T00:00:00"/>
    <d v="2015-03-19T00:00:00"/>
    <n v="14.2"/>
  </r>
  <r>
    <s v="Teresa Bishop"/>
    <s v="Regular Air"/>
    <s v="Corporate"/>
    <s v="Office Supplies"/>
    <s v="Appliances"/>
    <s v="Small Box"/>
    <n v="0.57999999999999996"/>
    <s v="United States"/>
    <s v="West"/>
    <s v="California"/>
    <s v="Bakersfield"/>
    <n v="93309"/>
    <d v="2015-03-17T00:00:00"/>
    <d v="2015-03-24T00:00:00"/>
    <n v="52.21"/>
  </r>
  <r>
    <s v="Teresa Bishop"/>
    <s v="Regular Air"/>
    <s v="Corporate"/>
    <s v="Furniture"/>
    <s v="Office Furnishings"/>
    <s v="Wrap Bag"/>
    <n v="0.65"/>
    <s v="United States"/>
    <s v="West"/>
    <s v="California"/>
    <s v="Bakersfield"/>
    <n v="93309"/>
    <d v="2015-03-17T00:00:00"/>
    <d v="2015-03-19T00:00:00"/>
    <n v="170.32"/>
  </r>
  <r>
    <s v="Leo J Olson"/>
    <s v="Regular Air"/>
    <s v="Corporate"/>
    <s v="Technology"/>
    <s v="Computer Peripherals"/>
    <s v="Small Box"/>
    <n v="0.7"/>
    <s v="United States"/>
    <s v="East"/>
    <s v="Maryland"/>
    <s v="Edgewood"/>
    <n v="21040"/>
    <d v="2015-06-11T00:00:00"/>
    <d v="2015-06-12T00:00:00"/>
    <n v="203.29"/>
  </r>
  <r>
    <s v="Joanne Chu"/>
    <s v="Regular Air"/>
    <s v="Corporate"/>
    <s v="Technology"/>
    <s v="Telephones and Communication"/>
    <s v="Wrap Bag"/>
    <n v="0.38"/>
    <s v="United States"/>
    <s v="East"/>
    <s v="Pennsylvania"/>
    <s v="Baldwin"/>
    <n v="15234"/>
    <d v="2015-05-04T00:00:00"/>
    <d v="2015-05-05T00:00:00"/>
    <n v="759.88"/>
  </r>
  <r>
    <s v="Brenda Ross"/>
    <s v="Regular Air"/>
    <s v="Consumer"/>
    <s v="Office Supplies"/>
    <s v="Paper"/>
    <s v="Small Box"/>
    <n v="0.37"/>
    <s v="United States"/>
    <s v="West"/>
    <s v="California"/>
    <s v="Bakersfield"/>
    <n v="93309"/>
    <d v="2015-05-25T00:00:00"/>
    <d v="2015-05-27T00:00:00"/>
    <n v="94.2"/>
  </r>
  <r>
    <s v="Leo Kane"/>
    <s v="Regular Air"/>
    <s v="Consumer"/>
    <s v="Technology"/>
    <s v="Computer Peripherals"/>
    <s v="Small Pack"/>
    <n v="0.64"/>
    <s v="United States"/>
    <s v="Central"/>
    <s v="Kansas"/>
    <s v="Derby"/>
    <n v="67037"/>
    <d v="2015-02-22T00:00:00"/>
    <d v="2015-02-23T00:00:00"/>
    <n v="34.32"/>
  </r>
  <r>
    <s v="Leo Kane"/>
    <s v="Regular Air"/>
    <s v="Consumer"/>
    <s v="Furniture"/>
    <s v="Office Furnishings"/>
    <s v="Small Box"/>
    <n v="0.55000000000000004"/>
    <s v="United States"/>
    <s v="Central"/>
    <s v="Kansas"/>
    <s v="Derby"/>
    <n v="67037"/>
    <d v="2015-02-22T00:00:00"/>
    <d v="2015-02-24T00:00:00"/>
    <n v="392.45"/>
  </r>
  <r>
    <s v="Benjamin Lam"/>
    <s v="Delivery Truck"/>
    <s v="Consumer"/>
    <s v="Furniture"/>
    <s v="Chairs &amp; Chairmats"/>
    <s v="Jumbo Drum"/>
    <n v="0.66"/>
    <s v="United States"/>
    <s v="South"/>
    <s v="Georgia"/>
    <s v="Atlanta"/>
    <n v="30318"/>
    <d v="2015-04-18T00:00:00"/>
    <d v="2015-04-18T00:00:00"/>
    <n v="511.25"/>
  </r>
  <r>
    <s v="Benjamin Lam"/>
    <s v="Regular Air"/>
    <s v="Corporate"/>
    <s v="Office Supplies"/>
    <s v="Pens &amp; Art Supplies"/>
    <s v="Wrap Bag"/>
    <n v="0.4"/>
    <s v="United States"/>
    <s v="South"/>
    <s v="Georgia"/>
    <s v="Atlanta"/>
    <n v="30318"/>
    <d v="2015-04-08T00:00:00"/>
    <d v="2015-04-09T00:00:00"/>
    <n v="29.88"/>
  </r>
  <r>
    <s v="Jeffrey Page"/>
    <s v="Regular Air"/>
    <s v="Small Business"/>
    <s v="Office Supplies"/>
    <s v="Storage &amp; Organization"/>
    <s v="Large Box"/>
    <m/>
    <s v="United States"/>
    <s v="East"/>
    <s v="Maine"/>
    <s v="Gorham"/>
    <n v="4038"/>
    <d v="2015-02-24T00:00:00"/>
    <d v="2015-02-26T00:00:00"/>
    <n v="599.03"/>
  </r>
  <r>
    <s v="Pat Baker"/>
    <s v="Regular Air"/>
    <s v="Home Office"/>
    <s v="Office Supplies"/>
    <s v="Appliances"/>
    <s v="Small Box"/>
    <n v="0.56000000000000005"/>
    <s v="United States"/>
    <s v="East"/>
    <s v="Ohio"/>
    <s v="Lakewood"/>
    <n v="44107"/>
    <d v="2015-04-02T00:00:00"/>
    <d v="2015-04-04T00:00:00"/>
    <n v="356.92"/>
  </r>
  <r>
    <s v="Pat Baker"/>
    <s v="Express Air"/>
    <s v="Home Office"/>
    <s v="Office Supplies"/>
    <s v="Paper"/>
    <s v="Small Box"/>
    <n v="0.37"/>
    <s v="United States"/>
    <s v="East"/>
    <s v="Ohio"/>
    <s v="Lakewood"/>
    <n v="44107"/>
    <d v="2015-04-02T00:00:00"/>
    <d v="2015-04-04T00:00:00"/>
    <n v="136.16"/>
  </r>
  <r>
    <s v="Carlos Hanson"/>
    <s v="Regular Air"/>
    <s v="Corporate"/>
    <s v="Furniture"/>
    <s v="Office Furnishings"/>
    <s v="Small Pack"/>
    <n v="0.51"/>
    <s v="United States"/>
    <s v="Central"/>
    <s v="South Dakota"/>
    <s v="Rapid City"/>
    <n v="57701"/>
    <d v="2015-03-28T00:00:00"/>
    <d v="2015-03-29T00:00:00"/>
    <n v="130.74"/>
  </r>
  <r>
    <s v="Carlos Hanson"/>
    <s v="Regular Air"/>
    <s v="Corporate"/>
    <s v="Office Supplies"/>
    <s v="Paper"/>
    <s v="Small Box"/>
    <n v="0.4"/>
    <s v="United States"/>
    <s v="Central"/>
    <s v="South Dakota"/>
    <s v="Rapid City"/>
    <n v="57701"/>
    <d v="2015-03-28T00:00:00"/>
    <d v="2015-03-30T00:00:00"/>
    <n v="49.87"/>
  </r>
  <r>
    <s v="Carlos Hanson"/>
    <s v="Regular Air"/>
    <s v="Home Office"/>
    <s v="Office Supplies"/>
    <s v="Rubber Bands"/>
    <s v="Wrap Bag"/>
    <n v="0.39"/>
    <s v="United States"/>
    <s v="Central"/>
    <s v="South Dakota"/>
    <s v="Rapid City"/>
    <n v="57701"/>
    <d v="2015-04-21T00:00:00"/>
    <d v="2015-04-23T00:00:00"/>
    <n v="24.18"/>
  </r>
  <r>
    <s v="Yvonne Mann"/>
    <s v="Regular Air"/>
    <s v="Home Office"/>
    <s v="Office Supplies"/>
    <s v="Storage &amp; Organization"/>
    <s v="Small Box"/>
    <n v="0.59"/>
    <s v="United States"/>
    <s v="West"/>
    <s v="California"/>
    <s v="Los Angeles"/>
    <n v="90049"/>
    <d v="2015-05-29T00:00:00"/>
    <d v="2015-05-29T00:00:00"/>
    <n v="27587.55"/>
  </r>
  <r>
    <s v="Yvonne Mann"/>
    <s v="Regular Air"/>
    <s v="Home Office"/>
    <s v="Office Supplies"/>
    <s v="Pens &amp; Art Supplies"/>
    <s v="Small Box"/>
    <n v="0.56999999999999995"/>
    <s v="United States"/>
    <s v="West"/>
    <s v="California"/>
    <s v="Los Angeles"/>
    <n v="90049"/>
    <d v="2015-05-29T00:00:00"/>
    <d v="2015-05-29T00:00:00"/>
    <n v="1191.58"/>
  </r>
  <r>
    <s v="Lloyd Fuller"/>
    <s v="Regular Air"/>
    <s v="Home Office"/>
    <s v="Office Supplies"/>
    <s v="Storage &amp; Organization"/>
    <s v="Small Box"/>
    <n v="0.59"/>
    <s v="United States"/>
    <s v="South"/>
    <s v="Tennessee"/>
    <s v="Brentwood"/>
    <n v="37027"/>
    <d v="2015-05-29T00:00:00"/>
    <d v="2015-05-29T00:00:00"/>
    <n v="6938.19"/>
  </r>
  <r>
    <s v="Geoffrey Rivera"/>
    <s v="Express Air"/>
    <s v="Small Business"/>
    <s v="Furniture"/>
    <s v="Office Furnishings"/>
    <s v="Medium Box"/>
    <n v="0.76"/>
    <s v="United States"/>
    <s v="South"/>
    <s v="Virginia"/>
    <s v="Winchester"/>
    <n v="22601"/>
    <d v="2015-06-16T00:00:00"/>
    <d v="2015-06-17T00:00:00"/>
    <n v="419.27"/>
  </r>
  <r>
    <s v="Geoffrey Rivera"/>
    <s v="Regular Air"/>
    <s v="Small Business"/>
    <s v="Office Supplies"/>
    <s v="Paper"/>
    <s v="Wrap Bag"/>
    <n v="0.39"/>
    <s v="United States"/>
    <s v="South"/>
    <s v="Virginia"/>
    <s v="Winchester"/>
    <n v="22601"/>
    <d v="2015-06-16T00:00:00"/>
    <d v="2015-06-16T00:00:00"/>
    <n v="36"/>
  </r>
  <r>
    <s v="Edna Michael"/>
    <s v="Express Air"/>
    <s v="Small Business"/>
    <s v="Office Supplies"/>
    <s v="Envelopes"/>
    <s v="Small Box"/>
    <n v="0.38"/>
    <s v="United States"/>
    <s v="South"/>
    <s v="Florida"/>
    <s v="Port Charlotte"/>
    <n v="33952"/>
    <d v="2015-02-15T00:00:00"/>
    <d v="2015-02-20T00:00:00"/>
    <n v="11.78"/>
  </r>
  <r>
    <s v="Edna Michael"/>
    <s v="Regular Air"/>
    <s v="Small Business"/>
    <s v="Office Supplies"/>
    <s v="Paper"/>
    <s v="Small Box"/>
    <n v="0.37"/>
    <s v="United States"/>
    <s v="South"/>
    <s v="Florida"/>
    <s v="Port Charlotte"/>
    <n v="33952"/>
    <d v="2015-02-15T00:00:00"/>
    <d v="2015-02-20T00:00:00"/>
    <n v="20.96"/>
  </r>
  <r>
    <s v="Edna Michael"/>
    <s v="Regular Air"/>
    <s v="Small Business"/>
    <s v="Furniture"/>
    <s v="Office Furnishings"/>
    <s v="Medium Box"/>
    <n v="0.54"/>
    <s v="United States"/>
    <s v="South"/>
    <s v="Florida"/>
    <s v="Port Charlotte"/>
    <n v="33952"/>
    <d v="2015-04-10T00:00:00"/>
    <d v="2015-04-15T00:00:00"/>
    <n v="26.66"/>
  </r>
  <r>
    <s v="Edna Michael"/>
    <s v="Regular Air"/>
    <s v="Small Business"/>
    <s v="Office Supplies"/>
    <s v="Rubber Bands"/>
    <s v="Wrap Bag"/>
    <n v="0.39"/>
    <s v="United States"/>
    <s v="South"/>
    <s v="Florida"/>
    <s v="Port Charlotte"/>
    <n v="33952"/>
    <d v="2015-04-10T00:00:00"/>
    <d v="2015-04-12T00:00:00"/>
    <n v="29.55"/>
  </r>
  <r>
    <s v="Edna Michael"/>
    <s v="Regular Air"/>
    <s v="Small Business"/>
    <s v="Technology"/>
    <s v="Telephones and Communication"/>
    <s v="Small Box"/>
    <n v="0.57999999999999996"/>
    <s v="United States"/>
    <s v="South"/>
    <s v="Florida"/>
    <s v="Port Charlotte"/>
    <n v="33952"/>
    <d v="2015-04-10T00:00:00"/>
    <d v="2015-04-10T00:00:00"/>
    <n v="1237.4000000000001"/>
  </r>
  <r>
    <s v="Kathryn Wolfe"/>
    <s v="Regular Air"/>
    <s v="Small Business"/>
    <s v="Office Supplies"/>
    <s v="Binders and Binder Accessories"/>
    <s v="Small Box"/>
    <n v="0.36"/>
    <s v="United States"/>
    <s v="East"/>
    <s v="New York"/>
    <s v="Plainview"/>
    <n v="11803"/>
    <d v="2015-04-04T00:00:00"/>
    <d v="2015-04-05T00:00:00"/>
    <n v="17.64"/>
  </r>
  <r>
    <s v="Marlene Gray"/>
    <s v="Regular Air"/>
    <s v="Home Office"/>
    <s v="Office Supplies"/>
    <s v="Labels"/>
    <s v="Small Box"/>
    <n v="0.37"/>
    <s v="United States"/>
    <s v="East"/>
    <s v="New Jersey"/>
    <s v="Clifton"/>
    <n v="7011"/>
    <d v="2015-05-04T00:00:00"/>
    <d v="2015-05-06T00:00:00"/>
    <n v="74.23"/>
  </r>
  <r>
    <s v="Lloyd Cannon"/>
    <s v="Regular Air"/>
    <s v="Home Office"/>
    <s v="Office Supplies"/>
    <s v="Paper"/>
    <s v="Small Box"/>
    <n v="0.4"/>
    <s v="United States"/>
    <s v="East"/>
    <s v="Vermont"/>
    <s v="Bennington"/>
    <n v="5201"/>
    <d v="2015-05-04T00:00:00"/>
    <d v="2015-05-04T00:00:00"/>
    <n v="627.19000000000005"/>
  </r>
  <r>
    <s v="Sally Dunn"/>
    <s v="Regular Air"/>
    <s v="Home Office"/>
    <s v="Furniture"/>
    <s v="Office Furnishings"/>
    <s v="Medium Box"/>
    <n v="0.65"/>
    <s v="United States"/>
    <s v="South"/>
    <s v="Alabama"/>
    <s v="Tuscaloosa"/>
    <n v="35401"/>
    <d v="2015-03-05T00:00:00"/>
    <d v="2015-03-06T00:00:00"/>
    <n v="612.91999999999996"/>
  </r>
  <r>
    <s v="Ricky W Clements"/>
    <s v="Regular Air"/>
    <s v="Corporate"/>
    <s v="Furniture"/>
    <s v="Office Furnishings"/>
    <s v="Small Pack"/>
    <n v="0.53"/>
    <s v="United States"/>
    <s v="South"/>
    <s v="Alabama"/>
    <s v="Vestavia Hills"/>
    <n v="35216"/>
    <d v="2015-02-23T00:00:00"/>
    <d v="2015-02-25T00:00:00"/>
    <n v="29.08"/>
  </r>
  <r>
    <s v="Ricky W Clements"/>
    <s v="Delivery Truck"/>
    <s v="Corporate"/>
    <s v="Technology"/>
    <s v="Office Machines"/>
    <s v="Jumbo Box"/>
    <n v="0.39"/>
    <s v="United States"/>
    <s v="South"/>
    <s v="Alabama"/>
    <s v="Vestavia Hills"/>
    <n v="35216"/>
    <d v="2015-02-23T00:00:00"/>
    <d v="2015-02-24T00:00:00"/>
    <n v="2569.5700000000002"/>
  </r>
  <r>
    <s v="Marcia Greenberg"/>
    <s v="Regular Air"/>
    <s v="Corporate"/>
    <s v="Office Supplies"/>
    <s v="Binders and Binder Accessories"/>
    <s v="Small Box"/>
    <n v="0.37"/>
    <s v="United States"/>
    <s v="West"/>
    <s v="Arizona"/>
    <s v="Bullhead City"/>
    <n v="86442"/>
    <d v="2015-05-22T00:00:00"/>
    <d v="2015-05-24T00:00:00"/>
    <n v="78.989999999999995"/>
  </r>
  <r>
    <s v="Marcia Greenberg"/>
    <s v="Delivery Truck"/>
    <s v="Corporate"/>
    <s v="Furniture"/>
    <s v="Bookcases"/>
    <s v="Jumbo Box"/>
    <n v="0.6"/>
    <s v="United States"/>
    <s v="West"/>
    <s v="Arizona"/>
    <s v="Bullhead City"/>
    <n v="86442"/>
    <d v="2015-04-08T00:00:00"/>
    <d v="2015-04-10T00:00:00"/>
    <n v="1345.33"/>
  </r>
  <r>
    <s v="Juan Gold"/>
    <s v="Regular Air"/>
    <s v="Consumer"/>
    <s v="Office Supplies"/>
    <s v="Paper"/>
    <s v="Wrap Bag"/>
    <n v="0.39"/>
    <s v="United States"/>
    <s v="South"/>
    <s v="Florida"/>
    <s v="Pensacola"/>
    <n v="32503"/>
    <d v="2015-04-30T00:00:00"/>
    <d v="2015-05-02T00:00:00"/>
    <n v="15.19"/>
  </r>
  <r>
    <s v="Juan Gold"/>
    <s v="Express Air"/>
    <s v="Consumer"/>
    <s v="Office Supplies"/>
    <s v="Storage &amp; Organization"/>
    <s v="Small Box"/>
    <n v="0.59"/>
    <s v="United States"/>
    <s v="South"/>
    <s v="Florida"/>
    <s v="Pensacola"/>
    <n v="32503"/>
    <d v="2015-04-30T00:00:00"/>
    <d v="2015-05-04T00:00:00"/>
    <n v="59.49"/>
  </r>
  <r>
    <s v="Stanley Steele"/>
    <s v="Regular Air"/>
    <s v="Consumer"/>
    <s v="Office Supplies"/>
    <s v="Appliances"/>
    <s v="Small Box"/>
    <n v="0.56000000000000005"/>
    <s v="United States"/>
    <s v="East"/>
    <s v="Maryland"/>
    <s v="Ellicott City"/>
    <n v="21042"/>
    <d v="2015-05-28T00:00:00"/>
    <d v="2015-05-30T00:00:00"/>
    <n v="57.84"/>
  </r>
  <r>
    <s v="Stanley Steele"/>
    <s v="Regular Air"/>
    <s v="Consumer"/>
    <s v="Furniture"/>
    <s v="Office Furnishings"/>
    <s v="Medium Box"/>
    <n v="0.74"/>
    <s v="United States"/>
    <s v="East"/>
    <s v="Maryland"/>
    <s v="Ellicott City"/>
    <n v="21042"/>
    <d v="2015-05-28T00:00:00"/>
    <d v="2015-05-30T00:00:00"/>
    <n v="1425.71"/>
  </r>
  <r>
    <s v="Lynda Banks"/>
    <s v="Regular Air"/>
    <s v="Corporate"/>
    <s v="Office Supplies"/>
    <s v="Labels"/>
    <s v="Small Box"/>
    <n v="0.39"/>
    <s v="United States"/>
    <s v="Central"/>
    <s v="Michigan"/>
    <s v="Kalamazoo"/>
    <n v="49001"/>
    <d v="2015-06-21T00:00:00"/>
    <d v="2015-06-24T00:00:00"/>
    <n v="25.26"/>
  </r>
  <r>
    <s v="Lynda Banks"/>
    <s v="Delivery Truck"/>
    <s v="Corporate"/>
    <s v="Furniture"/>
    <s v="Tables"/>
    <s v="Jumbo Box"/>
    <n v="0.62"/>
    <s v="United States"/>
    <s v="Central"/>
    <s v="Michigan"/>
    <s v="Kalamazoo"/>
    <n v="49001"/>
    <d v="2015-06-21T00:00:00"/>
    <d v="2015-06-22T00:00:00"/>
    <n v="736.16"/>
  </r>
  <r>
    <s v="Becky Farmer"/>
    <s v="Regular Air"/>
    <s v="Corporate"/>
    <s v="Technology"/>
    <s v="Computer Peripherals"/>
    <s v="Small Pack"/>
    <n v="0.5"/>
    <s v="United States"/>
    <s v="Central"/>
    <s v="Michigan"/>
    <s v="Lansing"/>
    <n v="48911"/>
    <d v="2015-01-12T00:00:00"/>
    <d v="2015-01-16T00:00:00"/>
    <n v="31.96"/>
  </r>
  <r>
    <s v="Caroline Stone"/>
    <s v="Regular Air"/>
    <s v="Consumer"/>
    <s v="Office Supplies"/>
    <s v="Paper"/>
    <s v="Wrap Bag"/>
    <n v="0.35"/>
    <s v="United States"/>
    <s v="Central"/>
    <s v="Illinois"/>
    <s v="Lansing"/>
    <n v="60438"/>
    <d v="2015-03-01T00:00:00"/>
    <d v="2015-03-03T00:00:00"/>
    <n v="98.17"/>
  </r>
  <r>
    <s v="Donna Block"/>
    <s v="Regular Air"/>
    <s v="Small Business"/>
    <s v="Technology"/>
    <s v="Computer Peripherals"/>
    <s v="Small Box"/>
    <n v="0.77"/>
    <s v="United States"/>
    <s v="South"/>
    <s v="Georgia"/>
    <s v="Dalton"/>
    <n v="30721"/>
    <d v="2015-06-16T00:00:00"/>
    <d v="2015-06-17T00:00:00"/>
    <n v="264.95"/>
  </r>
  <r>
    <s v="Erika Clapp"/>
    <s v="Regular Air"/>
    <s v="Home Office"/>
    <s v="Office Supplies"/>
    <s v="Paper"/>
    <s v="Small Box"/>
    <n v="0.36"/>
    <s v="United States"/>
    <s v="South"/>
    <s v="Tennessee"/>
    <s v="Chattanooga"/>
    <n v="37421"/>
    <d v="2015-05-01T00:00:00"/>
    <d v="2015-05-02T00:00:00"/>
    <n v="53.21"/>
  </r>
  <r>
    <s v="Erika Clapp"/>
    <s v="Regular Air"/>
    <s v="Home Office"/>
    <s v="Office Supplies"/>
    <s v="Paper"/>
    <s v="Small Box"/>
    <n v="0.37"/>
    <s v="United States"/>
    <s v="South"/>
    <s v="Tennessee"/>
    <s v="Chattanooga"/>
    <n v="37421"/>
    <d v="2015-05-01T00:00:00"/>
    <d v="2015-05-03T00:00:00"/>
    <n v="122.8"/>
  </r>
  <r>
    <s v="Katharine Hudson"/>
    <s v="Regular Air"/>
    <s v="Home Office"/>
    <s v="Office Supplies"/>
    <s v="Pens &amp; Art Supplies"/>
    <s v="Small Pack"/>
    <n v="0.55000000000000004"/>
    <s v="United States"/>
    <s v="South"/>
    <s v="Tennessee"/>
    <s v="Clarksville"/>
    <n v="37042"/>
    <d v="2015-01-17T00:00:00"/>
    <d v="2015-01-18T00:00:00"/>
    <n v="282.38"/>
  </r>
  <r>
    <s v="Penny O Caldwell"/>
    <s v="Delivery Truck"/>
    <s v="Consumer"/>
    <s v="Furniture"/>
    <s v="Tables"/>
    <s v="Jumbo Box"/>
    <n v="0.6"/>
    <s v="United States"/>
    <s v="West"/>
    <s v="Washington"/>
    <s v="Bellingham"/>
    <n v="98226"/>
    <d v="2015-03-06T00:00:00"/>
    <d v="2015-03-10T00:00:00"/>
    <n v="924.8"/>
  </r>
  <r>
    <s v="Rachel Bates"/>
    <s v="Regular Air"/>
    <s v="Small Business"/>
    <s v="Technology"/>
    <s v="Computer Peripherals"/>
    <s v="Small Box"/>
    <n v="0.4"/>
    <s v="United States"/>
    <s v="East"/>
    <s v="Vermont"/>
    <s v="Rutland"/>
    <n v="5701"/>
    <d v="2015-04-22T00:00:00"/>
    <d v="2015-04-24T00:00:00"/>
    <n v="821.17"/>
  </r>
  <r>
    <s v="Rachel Bates"/>
    <s v="Regular Air"/>
    <s v="Small Business"/>
    <s v="Office Supplies"/>
    <s v="Storage &amp; Organization"/>
    <s v="Small Box"/>
    <n v="0.56999999999999995"/>
    <s v="United States"/>
    <s v="East"/>
    <s v="Vermont"/>
    <s v="Rutland"/>
    <n v="5701"/>
    <d v="2015-06-01T00:00:00"/>
    <d v="2015-06-02T00:00:00"/>
    <n v="194.08"/>
  </r>
  <r>
    <s v="Sherri Kramer"/>
    <s v="Regular Air"/>
    <s v="Small Business"/>
    <s v="Technology"/>
    <s v="Computer Peripherals"/>
    <s v="Small Pack"/>
    <n v="0.45"/>
    <s v="United States"/>
    <s v="East"/>
    <s v="Vermont"/>
    <s v="South Burlington"/>
    <n v="5403"/>
    <d v="2015-04-13T00:00:00"/>
    <d v="2015-04-15T00:00:00"/>
    <n v="237.77"/>
  </r>
  <r>
    <s v="Megan York"/>
    <s v="Regular Air"/>
    <s v="Small Business"/>
    <s v="Technology"/>
    <s v="Telephones and Communication"/>
    <s v="Wrap Bag"/>
    <n v="0.38"/>
    <s v="United States"/>
    <s v="West"/>
    <s v="Idaho"/>
    <s v="Caldwell"/>
    <n v="83605"/>
    <d v="2015-03-12T00:00:00"/>
    <d v="2015-03-19T00:00:00"/>
    <n v="316.27999999999997"/>
  </r>
  <r>
    <s v="Arnold Gay"/>
    <s v="Delivery Truck"/>
    <s v="Corporate"/>
    <s v="Furniture"/>
    <s v="Bookcases"/>
    <s v="Jumbo Box"/>
    <n v="0.62"/>
    <s v="United States"/>
    <s v="West"/>
    <s v="Arizona"/>
    <s v="Chandler"/>
    <n v="85224"/>
    <d v="2015-03-18T00:00:00"/>
    <d v="2015-03-19T00:00:00"/>
    <n v="2591.09"/>
  </r>
  <r>
    <s v="Brian Grady"/>
    <s v="Regular Air"/>
    <s v="Corporate"/>
    <s v="Furniture"/>
    <s v="Office Furnishings"/>
    <s v="Small Box"/>
    <n v="0.56999999999999995"/>
    <s v="United States"/>
    <s v="East"/>
    <s v="New York"/>
    <s v="New York City"/>
    <n v="10115"/>
    <d v="2015-02-05T00:00:00"/>
    <d v="2015-02-07T00:00:00"/>
    <n v="150.24"/>
  </r>
  <r>
    <s v="Brian Grady"/>
    <s v="Delivery Truck"/>
    <s v="Corporate"/>
    <s v="Furniture"/>
    <s v="Bookcases"/>
    <s v="Jumbo Box"/>
    <n v="0.62"/>
    <s v="United States"/>
    <s v="East"/>
    <s v="New York"/>
    <s v="New York City"/>
    <n v="10115"/>
    <d v="2015-03-18T00:00:00"/>
    <d v="2015-03-19T00:00:00"/>
    <n v="10364.36"/>
  </r>
  <r>
    <s v="Allen Nash"/>
    <s v="Regular Air"/>
    <s v="Small Business"/>
    <s v="Office Supplies"/>
    <s v="Storage &amp; Organization"/>
    <s v="Small Box"/>
    <n v="0.66"/>
    <s v="United States"/>
    <s v="South"/>
    <s v="Virginia"/>
    <s v="Waynesboro"/>
    <n v="22980"/>
    <d v="2015-03-08T00:00:00"/>
    <d v="2015-03-08T00:00:00"/>
    <n v="657.61"/>
  </r>
  <r>
    <s v="Evan Adkins"/>
    <s v="Regular Air"/>
    <s v="Corporate"/>
    <s v="Office Supplies"/>
    <s v="Pens &amp; Art Supplies"/>
    <s v="Small Pack"/>
    <n v="0.59"/>
    <s v="United States"/>
    <s v="East"/>
    <s v="Connecticut"/>
    <s v="Waterbury"/>
    <n v="6708"/>
    <d v="2015-04-22T00:00:00"/>
    <d v="2015-04-24T00:00:00"/>
    <n v="241.97"/>
  </r>
  <r>
    <s v="Arnold Johnson"/>
    <s v="Regular Air"/>
    <s v="Corporate"/>
    <s v="Office Supplies"/>
    <s v="Storage &amp; Organization"/>
    <s v="Small Box"/>
    <n v="0.7"/>
    <s v="United States"/>
    <s v="East"/>
    <s v="New Jersey"/>
    <s v="Hackensack"/>
    <n v="7601"/>
    <d v="2015-04-22T00:00:00"/>
    <d v="2015-04-22T00:00:00"/>
    <n v="120.81"/>
  </r>
  <r>
    <s v="Tracy Schultz"/>
    <s v="Regular Air"/>
    <s v="Corporate"/>
    <s v="Office Supplies"/>
    <s v="Pens &amp; Art Supplies"/>
    <s v="Wrap Bag"/>
    <n v="0.56000000000000005"/>
    <s v="United States"/>
    <s v="East"/>
    <s v="New Jersey"/>
    <s v="Lindenwold"/>
    <n v="8021"/>
    <d v="2015-05-28T00:00:00"/>
    <d v="2015-05-30T00:00:00"/>
    <n v="41.4"/>
  </r>
  <r>
    <s v="Joel Burnette"/>
    <s v="Regular Air"/>
    <s v="Corporate"/>
    <s v="Office Supplies"/>
    <s v="Pens &amp; Art Supplies"/>
    <s v="Wrap Bag"/>
    <n v="0.55000000000000004"/>
    <s v="United States"/>
    <s v="South"/>
    <s v="Georgia"/>
    <s v="Dunwoody"/>
    <n v="30338"/>
    <d v="2015-03-08T00:00:00"/>
    <d v="2015-03-10T00:00:00"/>
    <n v="159.53"/>
  </r>
  <r>
    <s v="Kevin Wolfe"/>
    <s v="Regular Air"/>
    <s v="Corporate"/>
    <s v="Office Supplies"/>
    <s v="Appliances"/>
    <s v="Small Box"/>
    <n v="0.56000000000000005"/>
    <s v="United States"/>
    <s v="South"/>
    <s v="Georgia"/>
    <s v="East Point"/>
    <n v="30344"/>
    <d v="2015-06-13T00:00:00"/>
    <d v="2015-06-13T00:00:00"/>
    <n v="536.29"/>
  </r>
  <r>
    <s v="Christina Zhu"/>
    <s v="Regular Air"/>
    <s v="Corporate"/>
    <s v="Office Supplies"/>
    <s v="Binders and Binder Accessories"/>
    <s v="Small Box"/>
    <n v="0.36"/>
    <s v="United States"/>
    <s v="West"/>
    <s v="California"/>
    <s v="Dublin"/>
    <n v="94568"/>
    <d v="2015-03-26T00:00:00"/>
    <d v="2015-03-28T00:00:00"/>
    <n v="10.96"/>
  </r>
  <r>
    <s v="Theodore Rubin"/>
    <s v="Regular Air"/>
    <s v="Consumer"/>
    <s v="Technology"/>
    <s v="Office Machines"/>
    <s v="Large Box"/>
    <n v="0.37"/>
    <s v="United States"/>
    <s v="Central"/>
    <s v="Illinois"/>
    <s v="Franklin Park"/>
    <n v="60131"/>
    <d v="2015-01-30T00:00:00"/>
    <d v="2015-02-04T00:00:00"/>
    <n v="4146.28"/>
  </r>
  <r>
    <s v="April Henson"/>
    <s v="Delivery Truck"/>
    <s v="Consumer"/>
    <s v="Furniture"/>
    <s v="Chairs &amp; Chairmats"/>
    <s v="Jumbo Drum"/>
    <n v="0.61"/>
    <s v="United States"/>
    <s v="East"/>
    <s v="Maryland"/>
    <s v="Gaithersburg"/>
    <n v="20877"/>
    <d v="2015-01-12T00:00:00"/>
    <d v="2015-01-15T00:00:00"/>
    <n v="3902.09"/>
  </r>
  <r>
    <s v="April Henson"/>
    <s v="Regular Air"/>
    <s v="Consumer"/>
    <s v="Office Supplies"/>
    <s v="Pens &amp; Art Supplies"/>
    <s v="Wrap Bag"/>
    <n v="0.35"/>
    <s v="United States"/>
    <s v="East"/>
    <s v="Maryland"/>
    <s v="Gaithersburg"/>
    <n v="20877"/>
    <d v="2015-01-12T00:00:00"/>
    <d v="2015-01-14T00:00:00"/>
    <n v="14.18"/>
  </r>
  <r>
    <s v="Alison Jones"/>
    <s v="Express Air"/>
    <s v="Consumer"/>
    <s v="Technology"/>
    <s v="Telephones and Communication"/>
    <s v="Small Box"/>
    <n v="0.57999999999999996"/>
    <s v="United States"/>
    <s v="South"/>
    <s v="North Carolina"/>
    <s v="Wilmington"/>
    <n v="28403"/>
    <d v="2015-02-11T00:00:00"/>
    <d v="2015-02-12T00:00:00"/>
    <n v="2118.9899999999998"/>
  </r>
  <r>
    <s v="Alison Jones"/>
    <s v="Regular Air"/>
    <s v="Consumer"/>
    <s v="Technology"/>
    <s v="Telephones and Communication"/>
    <s v="Small Box"/>
    <n v="0.56000000000000005"/>
    <s v="United States"/>
    <s v="South"/>
    <s v="North Carolina"/>
    <s v="Wilmington"/>
    <n v="28403"/>
    <d v="2015-02-11T00:00:00"/>
    <d v="2015-02-12T00:00:00"/>
    <n v="837.64"/>
  </r>
  <r>
    <s v="Jacob Burgess"/>
    <s v="Regular Air"/>
    <s v="Corporate"/>
    <s v="Technology"/>
    <s v="Telephones and Communication"/>
    <s v="Wrap Bag"/>
    <n v="0.38"/>
    <s v="United States"/>
    <s v="South"/>
    <s v="North Carolina"/>
    <s v="Wilson"/>
    <n v="27893"/>
    <d v="2015-06-11T00:00:00"/>
    <d v="2015-06-12T00:00:00"/>
    <n v="345.07"/>
  </r>
  <r>
    <s v="Kelly Byers"/>
    <s v="Regular Air"/>
    <s v="Consumer"/>
    <s v="Office Supplies"/>
    <s v="Binders and Binder Accessories"/>
    <s v="Small Box"/>
    <n v="0.37"/>
    <s v="United States"/>
    <s v="West"/>
    <s v="Oregon"/>
    <s v="Woodburn"/>
    <n v="97071"/>
    <d v="2015-01-31T00:00:00"/>
    <d v="2015-02-04T00:00:00"/>
    <n v="5.48"/>
  </r>
  <r>
    <s v="Kelly Byers"/>
    <s v="Delivery Truck"/>
    <s v="Consumer"/>
    <s v="Technology"/>
    <s v="Office Machines"/>
    <s v="Jumbo Drum"/>
    <n v="0.4"/>
    <s v="United States"/>
    <s v="West"/>
    <s v="Oregon"/>
    <s v="Woodburn"/>
    <n v="97071"/>
    <d v="2015-01-31T00:00:00"/>
    <d v="2015-02-07T00:00:00"/>
    <n v="8201.33"/>
  </r>
  <r>
    <s v="Kelly Byers"/>
    <s v="Regular Air"/>
    <s v="Consumer"/>
    <s v="Office Supplies"/>
    <s v="Paper"/>
    <s v="Small Box"/>
    <n v="0.37"/>
    <s v="United States"/>
    <s v="West"/>
    <s v="Oregon"/>
    <s v="Woodburn"/>
    <n v="97071"/>
    <d v="2015-01-31T00:00:00"/>
    <d v="2015-02-07T00:00:00"/>
    <n v="22.67"/>
  </r>
  <r>
    <s v="Rodney Kearney"/>
    <s v="Express Air"/>
    <s v="Consumer"/>
    <s v="Technology"/>
    <s v="Computer Peripherals"/>
    <s v="Small Pack"/>
    <n v="0.71"/>
    <s v="United States"/>
    <s v="South"/>
    <s v="Louisiana"/>
    <s v="Metairie"/>
    <n v="70003"/>
    <d v="2015-03-12T00:00:00"/>
    <d v="2015-03-13T00:00:00"/>
    <n v="393.98"/>
  </r>
  <r>
    <s v="Dawn Larson"/>
    <s v="Regular Air"/>
    <s v="Corporate"/>
    <s v="Office Supplies"/>
    <s v="Pens &amp; Art Supplies"/>
    <s v="Wrap Bag"/>
    <n v="0.56000000000000005"/>
    <s v="United States"/>
    <s v="Central"/>
    <s v="Michigan"/>
    <s v="Madison Heights"/>
    <n v="48071"/>
    <d v="2015-01-15T00:00:00"/>
    <d v="2015-01-15T00:00:00"/>
    <n v="19.29"/>
  </r>
  <r>
    <s v="Connie Bunn"/>
    <s v="Regular Air"/>
    <s v="Corporate"/>
    <s v="Office Supplies"/>
    <s v="Labels"/>
    <s v="Small Box"/>
    <n v="0.39"/>
    <s v="United States"/>
    <s v="Central"/>
    <s v="Iowa"/>
    <s v="Marshalltown"/>
    <n v="50158"/>
    <d v="2015-03-20T00:00:00"/>
    <d v="2015-03-22T00:00:00"/>
    <n v="5.21"/>
  </r>
  <r>
    <s v="Connie Bunn"/>
    <s v="Regular Air"/>
    <s v="Corporate"/>
    <s v="Office Supplies"/>
    <s v="Paper"/>
    <s v="Wrap Bag"/>
    <n v="0.39"/>
    <s v="United States"/>
    <s v="Central"/>
    <s v="Iowa"/>
    <s v="Marshalltown"/>
    <n v="50158"/>
    <d v="2015-06-07T00:00:00"/>
    <d v="2015-06-07T00:00:00"/>
    <n v="22.92"/>
  </r>
  <r>
    <s v="Harry Burns"/>
    <s v="Regular Air"/>
    <s v="Corporate"/>
    <s v="Office Supplies"/>
    <s v="Pens &amp; Art Supplies"/>
    <s v="Small Pack"/>
    <n v="0.59"/>
    <s v="United States"/>
    <s v="Central"/>
    <s v="Iowa"/>
    <s v="Mason City"/>
    <n v="50401"/>
    <d v="2015-01-26T00:00:00"/>
    <d v="2015-01-28T00:00:00"/>
    <n v="30.9"/>
  </r>
  <r>
    <s v="Harry Burns"/>
    <s v="Regular Air"/>
    <s v="Corporate"/>
    <s v="Technology"/>
    <s v="Telephones and Communication"/>
    <s v="Small Box"/>
    <n v="0.59"/>
    <s v="United States"/>
    <s v="Central"/>
    <s v="Iowa"/>
    <s v="Mason City"/>
    <n v="50401"/>
    <d v="2015-01-26T00:00:00"/>
    <d v="2015-01-30T00:00:00"/>
    <n v="2363.08"/>
  </r>
  <r>
    <s v="Harry Burns"/>
    <s v="Regular Air"/>
    <s v="Corporate"/>
    <s v="Technology"/>
    <s v="Telephones and Communication"/>
    <s v="Small Box"/>
    <n v="0.57999999999999996"/>
    <s v="United States"/>
    <s v="Central"/>
    <s v="Iowa"/>
    <s v="Mason City"/>
    <n v="50401"/>
    <d v="2015-01-26T00:00:00"/>
    <d v="2015-01-26T00:00:00"/>
    <n v="328.45"/>
  </r>
  <r>
    <s v="Cindy McLeod"/>
    <s v="Regular Air"/>
    <s v="Corporate"/>
    <s v="Office Supplies"/>
    <s v="Binders and Binder Accessories"/>
    <s v="Small Box"/>
    <n v="0.37"/>
    <s v="United States"/>
    <s v="Central"/>
    <s v="Iowa"/>
    <s v="Sioux City"/>
    <n v="51106"/>
    <d v="2015-01-21T00:00:00"/>
    <d v="2015-01-23T00:00:00"/>
    <n v="386.61"/>
  </r>
  <r>
    <s v="Cameron Kendall"/>
    <s v="Regular Air"/>
    <s v="Consumer"/>
    <s v="Technology"/>
    <s v="Computer Peripherals"/>
    <s v="Small Pack"/>
    <n v="0.79"/>
    <s v="United States"/>
    <s v="East"/>
    <s v="Pennsylvania"/>
    <s v="Pittsburgh"/>
    <n v="15122"/>
    <d v="2015-01-10T00:00:00"/>
    <d v="2015-01-11T00:00:00"/>
    <n v="43.94"/>
  </r>
  <r>
    <s v="Cameron Kendall"/>
    <s v="Regular Air"/>
    <s v="Corporate"/>
    <s v="Office Supplies"/>
    <s v="Labels"/>
    <s v="Small Box"/>
    <n v="0.36"/>
    <s v="United States"/>
    <s v="East"/>
    <s v="Pennsylvania"/>
    <s v="Pittsburgh"/>
    <n v="15122"/>
    <d v="2015-01-21T00:00:00"/>
    <d v="2015-01-22T00:00:00"/>
    <n v="43.31"/>
  </r>
  <r>
    <s v="Jimmy Wang"/>
    <s v="Regular Air"/>
    <s v="Home Office"/>
    <s v="Office Supplies"/>
    <s v="Appliances"/>
    <s v="Medium Box"/>
    <n v="0.5"/>
    <s v="United States"/>
    <s v="West"/>
    <s v="Arizona"/>
    <s v="Chandler"/>
    <n v="85224"/>
    <d v="2015-06-28T00:00:00"/>
    <d v="2015-07-03T00:00:00"/>
    <n v="284.33999999999997"/>
  </r>
  <r>
    <s v="Catherine Dorsey Burnett"/>
    <s v="Delivery Truck"/>
    <s v="Small Business"/>
    <s v="Technology"/>
    <s v="Office Machines"/>
    <s v="Jumbo Drum"/>
    <n v="0.38"/>
    <s v="United States"/>
    <s v="West"/>
    <s v="California"/>
    <s v="East Los Angeles"/>
    <n v="90022"/>
    <d v="2015-02-05T00:00:00"/>
    <d v="2015-02-06T00:00:00"/>
    <n v="3913.02"/>
  </r>
  <r>
    <s v="Catherine Dorsey Burnett"/>
    <s v="Regular Air"/>
    <s v="Small Business"/>
    <s v="Office Supplies"/>
    <s v="Storage &amp; Organization"/>
    <s v="Small Box"/>
    <n v="0.55000000000000004"/>
    <s v="United States"/>
    <s v="West"/>
    <s v="California"/>
    <s v="East Los Angeles"/>
    <n v="90022"/>
    <d v="2015-02-05T00:00:00"/>
    <d v="2015-02-07T00:00:00"/>
    <n v="180.14"/>
  </r>
  <r>
    <s v="Marjorie Burnette"/>
    <s v="Regular Air"/>
    <s v="Corporate"/>
    <s v="Office Supplies"/>
    <s v="Binders and Binder Accessories"/>
    <s v="Small Box"/>
    <n v="0.35"/>
    <s v="United States"/>
    <s v="South"/>
    <s v="Tennessee"/>
    <s v="Cleveland"/>
    <n v="37311"/>
    <d v="2015-02-07T00:00:00"/>
    <d v="2015-02-07T00:00:00"/>
    <n v="364.92"/>
  </r>
  <r>
    <s v="Paul W French"/>
    <s v="Express Air"/>
    <s v="Corporate"/>
    <s v="Office Supplies"/>
    <s v="Rubber Bands"/>
    <s v="Wrap Bag"/>
    <n v="0.8"/>
    <s v="United States"/>
    <s v="East"/>
    <s v="Ohio"/>
    <s v="Newark"/>
    <n v="43055"/>
    <d v="2015-06-01T00:00:00"/>
    <d v="2015-06-02T00:00:00"/>
    <n v="12.16"/>
  </r>
  <r>
    <s v="Paul W French"/>
    <s v="Express Air"/>
    <s v="Corporate"/>
    <s v="Technology"/>
    <s v="Telephones and Communication"/>
    <s v="Small Pack"/>
    <n v="0.35"/>
    <s v="United States"/>
    <s v="East"/>
    <s v="Ohio"/>
    <s v="Newark"/>
    <n v="43055"/>
    <d v="2015-06-01T00:00:00"/>
    <d v="2015-06-02T00:00:00"/>
    <n v="147.56"/>
  </r>
  <r>
    <s v="Laurence Simon"/>
    <s v="Regular Air"/>
    <s v="Home Office"/>
    <s v="Technology"/>
    <s v="Computer Peripherals"/>
    <s v="Small Pack"/>
    <n v="0.71"/>
    <s v="United States"/>
    <s v="Central"/>
    <s v="Missouri"/>
    <s v="Oakville"/>
    <n v="63129"/>
    <d v="2015-05-10T00:00:00"/>
    <d v="2015-05-12T00:00:00"/>
    <n v="113.68"/>
  </r>
  <r>
    <s v="Laurence Simon"/>
    <s v="Regular Air"/>
    <s v="Home Office"/>
    <s v="Office Supplies"/>
    <s v="Pens &amp; Art Supplies"/>
    <s v="Small Pack"/>
    <n v="0.59"/>
    <s v="United States"/>
    <s v="Central"/>
    <s v="Missouri"/>
    <s v="Oakville"/>
    <n v="63129"/>
    <d v="2015-01-14T00:00:00"/>
    <d v="2015-01-15T00:00:00"/>
    <n v="281.75"/>
  </r>
  <r>
    <s v="Max Hurley"/>
    <s v="Regular Air"/>
    <s v="Corporate"/>
    <s v="Office Supplies"/>
    <s v="Pens &amp; Art Supplies"/>
    <s v="Small Pack"/>
    <n v="0.55000000000000004"/>
    <s v="United States"/>
    <s v="West"/>
    <s v="Nevada"/>
    <s v="North Las Vegas"/>
    <n v="89031"/>
    <d v="2015-04-30T00:00:00"/>
    <d v="2015-05-02T00:00:00"/>
    <n v="240.05"/>
  </r>
  <r>
    <s v="Carole Rosen"/>
    <s v="Regular Air"/>
    <s v="Consumer"/>
    <s v="Technology"/>
    <s v="Computer Peripherals"/>
    <s v="Small Box"/>
    <n v="0.75"/>
    <s v="United States"/>
    <s v="West"/>
    <s v="Idaho"/>
    <s v="Boise"/>
    <n v="83701"/>
    <d v="2015-05-20T00:00:00"/>
    <d v="2015-05-27T00:00:00"/>
    <n v="87.21"/>
  </r>
  <r>
    <s v="Carole Rosen"/>
    <s v="Regular Air"/>
    <s v="Consumer"/>
    <s v="Office Supplies"/>
    <s v="Paper"/>
    <s v="Wrap Bag"/>
    <n v="0.39"/>
    <s v="United States"/>
    <s v="West"/>
    <s v="Idaho"/>
    <s v="Boise"/>
    <n v="83701"/>
    <d v="2015-05-20T00:00:00"/>
    <d v="2015-05-24T00:00:00"/>
    <n v="40.15"/>
  </r>
  <r>
    <s v="Monica Howard"/>
    <s v="Regular Air"/>
    <s v="Corporate"/>
    <s v="Office Supplies"/>
    <s v="Storage &amp; Organization"/>
    <s v="Small Box"/>
    <n v="0.59"/>
    <s v="United States"/>
    <s v="West"/>
    <s v="California"/>
    <s v="El Centro"/>
    <n v="92243"/>
    <d v="2015-02-19T00:00:00"/>
    <d v="2015-02-21T00:00:00"/>
    <n v="90.46"/>
  </r>
  <r>
    <s v="Monica Howard"/>
    <s v="Regular Air"/>
    <s v="Corporate"/>
    <s v="Technology"/>
    <s v="Computer Peripherals"/>
    <s v="Small Pack"/>
    <n v="0.54"/>
    <s v="United States"/>
    <s v="West"/>
    <s v="California"/>
    <s v="El Centro"/>
    <n v="92243"/>
    <d v="2015-06-01T00:00:00"/>
    <d v="2015-06-02T00:00:00"/>
    <n v="467.03"/>
  </r>
  <r>
    <s v="Tim Connolly"/>
    <s v="Delivery Truck"/>
    <s v="Small Business"/>
    <s v="Furniture"/>
    <s v="Bookcases"/>
    <s v="Jumbo Box"/>
    <n v="0.77"/>
    <s v="United States"/>
    <s v="Central"/>
    <s v="Minnesota"/>
    <s v="Inver Grove Heights"/>
    <n v="55076"/>
    <d v="2015-03-25T00:00:00"/>
    <d v="2015-03-27T00:00:00"/>
    <n v="608.80999999999995"/>
  </r>
  <r>
    <s v="Tim Connolly"/>
    <s v="Regular Air"/>
    <s v="Small Business"/>
    <s v="Technology"/>
    <s v="Telephones and Communication"/>
    <s v="Small Box"/>
    <n v="0.56000000000000005"/>
    <s v="United States"/>
    <s v="Central"/>
    <s v="Minnesota"/>
    <s v="Inver Grove Heights"/>
    <n v="55076"/>
    <d v="2015-03-25T00:00:00"/>
    <d v="2015-03-26T00:00:00"/>
    <n v="808.61"/>
  </r>
  <r>
    <s v="Leslie Hawley"/>
    <s v="Regular Air"/>
    <s v="Home Office"/>
    <s v="Technology"/>
    <s v="Office Machines"/>
    <s v="Medium Box"/>
    <n v="0.37"/>
    <s v="United States"/>
    <s v="Central"/>
    <s v="Oklahoma"/>
    <s v="Tulsa"/>
    <n v="74133"/>
    <d v="2015-03-08T00:00:00"/>
    <d v="2015-03-10T00:00:00"/>
    <n v="637.37"/>
  </r>
  <r>
    <s v="Leslie Hawley"/>
    <s v="Delivery Truck"/>
    <s v="Home Office"/>
    <s v="Technology"/>
    <s v="Office Machines"/>
    <s v="Jumbo Drum"/>
    <n v="0.37"/>
    <s v="United States"/>
    <s v="Central"/>
    <s v="Oklahoma"/>
    <s v="Tulsa"/>
    <n v="74133"/>
    <d v="2015-03-08T00:00:00"/>
    <d v="2015-03-11T00:00:00"/>
    <n v="232.16"/>
  </r>
  <r>
    <s v="Bob Berg"/>
    <s v="Regular Air"/>
    <s v="Corporate"/>
    <s v="Office Supplies"/>
    <s v="Pens &amp; Art Supplies"/>
    <s v="Small Pack"/>
    <n v="0.55000000000000004"/>
    <s v="United States"/>
    <s v="South"/>
    <s v="Florida"/>
    <s v="North Miami"/>
    <n v="33161"/>
    <d v="2015-03-19T00:00:00"/>
    <d v="2015-03-20T00:00:00"/>
    <n v="360.03"/>
  </r>
  <r>
    <s v="Bob Berg"/>
    <s v="Regular Air"/>
    <s v="Corporate"/>
    <s v="Furniture"/>
    <s v="Office Furnishings"/>
    <s v="Small Pack"/>
    <n v="0.46"/>
    <s v="United States"/>
    <s v="South"/>
    <s v="Florida"/>
    <s v="North Miami"/>
    <n v="33161"/>
    <d v="2015-06-11T00:00:00"/>
    <d v="2015-06-13T00:00:00"/>
    <n v="260.01"/>
  </r>
  <r>
    <s v="Bob Berg"/>
    <s v="Regular Air"/>
    <s v="Corporate"/>
    <s v="Furniture"/>
    <s v="Office Furnishings"/>
    <s v="Small Pack"/>
    <n v="0.39"/>
    <s v="United States"/>
    <s v="South"/>
    <s v="Florida"/>
    <s v="North Miami"/>
    <n v="33161"/>
    <d v="2015-06-11T00:00:00"/>
    <d v="2015-06-12T00:00:00"/>
    <n v="273.79000000000002"/>
  </r>
  <r>
    <s v="Bob Berg"/>
    <s v="Regular Air"/>
    <s v="Corporate"/>
    <s v="Office Supplies"/>
    <s v="Paper"/>
    <s v="Small Box"/>
    <n v="0.36"/>
    <s v="United States"/>
    <s v="South"/>
    <s v="Florida"/>
    <s v="North Miami"/>
    <n v="33161"/>
    <d v="2015-06-11T00:00:00"/>
    <d v="2015-06-12T00:00:00"/>
    <n v="44.62"/>
  </r>
  <r>
    <s v="Vanessa Day"/>
    <s v="Regular Air"/>
    <s v="Corporate"/>
    <s v="Office Supplies"/>
    <s v="Envelopes"/>
    <s v="Small Box"/>
    <n v="0.4"/>
    <s v="United States"/>
    <s v="South"/>
    <s v="Tennessee"/>
    <s v="Collierville"/>
    <n v="38017"/>
    <d v="2015-04-09T00:00:00"/>
    <d v="2015-04-11T00:00:00"/>
    <n v="268.64"/>
  </r>
  <r>
    <s v="Vanessa Day"/>
    <s v="Regular Air"/>
    <s v="Corporate"/>
    <s v="Furniture"/>
    <s v="Office Furnishings"/>
    <s v="Medium Box"/>
    <n v="0.48"/>
    <s v="United States"/>
    <s v="South"/>
    <s v="Tennessee"/>
    <s v="Collierville"/>
    <n v="38017"/>
    <d v="2015-04-09T00:00:00"/>
    <d v="2015-04-10T00:00:00"/>
    <n v="87.68"/>
  </r>
  <r>
    <s v="Vanessa Day"/>
    <s v="Regular Air"/>
    <s v="Corporate"/>
    <s v="Office Supplies"/>
    <s v="Pens &amp; Art Supplies"/>
    <s v="Small Box"/>
    <n v="0.59"/>
    <s v="United States"/>
    <s v="South"/>
    <s v="Tennessee"/>
    <s v="Collierville"/>
    <n v="38017"/>
    <d v="2015-04-09T00:00:00"/>
    <d v="2015-04-11T00:00:00"/>
    <n v="37.619999999999997"/>
  </r>
  <r>
    <s v="Eileen Dalton"/>
    <s v="Regular Air"/>
    <s v="Corporate"/>
    <s v="Technology"/>
    <s v="Computer Peripherals"/>
    <s v="Small Box"/>
    <n v="0.41"/>
    <s v="United States"/>
    <s v="South"/>
    <s v="Tennessee"/>
    <s v="Columbia"/>
    <n v="38401"/>
    <d v="2015-06-06T00:00:00"/>
    <d v="2015-06-08T00:00:00"/>
    <n v="832.97"/>
  </r>
  <r>
    <s v="Annie Sherrill"/>
    <s v="Regular Air"/>
    <s v="Consumer"/>
    <s v="Technology"/>
    <s v="Telephones and Communication"/>
    <s v="Small Box"/>
    <n v="0.57999999999999996"/>
    <s v="United States"/>
    <s v="Central"/>
    <s v="Texas"/>
    <s v="Odessa"/>
    <n v="79762"/>
    <d v="2015-04-09T00:00:00"/>
    <d v="2015-04-13T00:00:00"/>
    <n v="1042.54"/>
  </r>
  <r>
    <s v="Vicki Womble"/>
    <s v="Regular Air"/>
    <s v="Corporate"/>
    <s v="Office Supplies"/>
    <s v="Binders and Binder Accessories"/>
    <s v="Small Box"/>
    <n v="0.35"/>
    <s v="United States"/>
    <s v="West"/>
    <s v="Washington"/>
    <s v="Des Moines"/>
    <n v="98198"/>
    <d v="2015-01-21T00:00:00"/>
    <d v="2015-01-22T00:00:00"/>
    <n v="76.16"/>
  </r>
  <r>
    <s v="Vicki Womble"/>
    <s v="Regular Air"/>
    <s v="Corporate"/>
    <s v="Furniture"/>
    <s v="Office Furnishings"/>
    <s v="Large Box"/>
    <n v="0.61"/>
    <s v="United States"/>
    <s v="West"/>
    <s v="Washington"/>
    <s v="Des Moines"/>
    <n v="98198"/>
    <d v="2015-01-21T00:00:00"/>
    <d v="2015-01-22T00:00:00"/>
    <n v="1038.1400000000001"/>
  </r>
  <r>
    <s v="Vicki Womble"/>
    <s v="Regular Air"/>
    <s v="Consumer"/>
    <s v="Technology"/>
    <s v="Office Machines"/>
    <s v="Large Box"/>
    <n v="0.39"/>
    <s v="United States"/>
    <s v="West"/>
    <s v="Washington"/>
    <s v="Des Moines"/>
    <n v="98198"/>
    <d v="2015-03-10T00:00:00"/>
    <d v="2015-03-14T00:00:00"/>
    <n v="6296"/>
  </r>
  <r>
    <s v="Jerry Webster"/>
    <s v="Regular Air"/>
    <s v="Corporate"/>
    <s v="Office Supplies"/>
    <s v="Pens &amp; Art Supplies"/>
    <s v="Wrap Bag"/>
    <n v="0.57999999999999996"/>
    <s v="United States"/>
    <s v="South"/>
    <s v="Florida"/>
    <s v="Fruit Cove"/>
    <n v="32259"/>
    <d v="2015-05-17T00:00:00"/>
    <d v="2015-05-18T00:00:00"/>
    <n v="8.7899999999999991"/>
  </r>
  <r>
    <s v="Jerry Webster"/>
    <s v="Regular Air"/>
    <s v="Corporate"/>
    <s v="Office Supplies"/>
    <s v="Binders and Binder Accessories"/>
    <s v="Small Box"/>
    <n v="0.4"/>
    <s v="United States"/>
    <s v="South"/>
    <s v="Florida"/>
    <s v="Fruit Cove"/>
    <n v="32259"/>
    <d v="2015-05-23T00:00:00"/>
    <d v="2015-05-28T00:00:00"/>
    <n v="2051.6799999999998"/>
  </r>
  <r>
    <s v="Jerry Webster"/>
    <s v="Delivery Truck"/>
    <s v="Corporate"/>
    <s v="Furniture"/>
    <s v="Bookcases"/>
    <s v="Jumbo Box"/>
    <n v="0.69"/>
    <s v="United States"/>
    <s v="South"/>
    <s v="Florida"/>
    <s v="Fruit Cove"/>
    <n v="32259"/>
    <d v="2015-05-23T00:00:00"/>
    <d v="2015-05-23T00:00:00"/>
    <n v="5295.03"/>
  </r>
  <r>
    <s v="Jerry Webster"/>
    <s v="Regular Air"/>
    <s v="Corporate"/>
    <s v="Office Supplies"/>
    <s v="Pens &amp; Art Supplies"/>
    <s v="Wrap Bag"/>
    <n v="0.59"/>
    <s v="United States"/>
    <s v="South"/>
    <s v="Florida"/>
    <s v="Fruit Cove"/>
    <n v="32259"/>
    <d v="2015-05-23T00:00:00"/>
    <d v="2015-05-23T00:00:00"/>
    <n v="80.27"/>
  </r>
  <r>
    <s v="Brad H Blake"/>
    <s v="Regular Air"/>
    <s v="Corporate"/>
    <s v="Office Supplies"/>
    <s v="Storage &amp; Organization"/>
    <s v="Small Box"/>
    <n v="0.56000000000000005"/>
    <s v="United States"/>
    <s v="South"/>
    <s v="Florida"/>
    <s v="Gainesville"/>
    <n v="32601"/>
    <d v="2015-04-01T00:00:00"/>
    <d v="2015-04-03T00:00:00"/>
    <n v="3292.02"/>
  </r>
  <r>
    <s v="Dwight Robinson"/>
    <s v="Regular Air"/>
    <s v="Corporate"/>
    <s v="Technology"/>
    <s v="Telephones and Communication"/>
    <s v="Medium Box"/>
    <n v="0.57999999999999996"/>
    <s v="United States"/>
    <s v="Central"/>
    <s v="Kansas"/>
    <s v="Hays"/>
    <n v="67601"/>
    <d v="2015-02-28T00:00:00"/>
    <d v="2015-02-28T00:00:00"/>
    <n v="199.43"/>
  </r>
  <r>
    <s v="Carrie High"/>
    <s v="Regular Air"/>
    <s v="Corporate"/>
    <s v="Furniture"/>
    <s v="Office Furnishings"/>
    <s v="Small Pack"/>
    <n v="0.55000000000000004"/>
    <s v="United States"/>
    <s v="Central"/>
    <s v="Nebraska"/>
    <s v="La Vista"/>
    <n v="68128"/>
    <d v="2015-04-11T00:00:00"/>
    <d v="2015-04-12T00:00:00"/>
    <n v="110.71"/>
  </r>
  <r>
    <s v="Roberta Mitchell"/>
    <s v="Regular Air"/>
    <s v="Corporate"/>
    <s v="Furniture"/>
    <s v="Office Furnishings"/>
    <s v="Small Box"/>
    <n v="0.43"/>
    <s v="United States"/>
    <s v="Central"/>
    <s v="Texas"/>
    <s v="Paris"/>
    <n v="75460"/>
    <d v="2015-02-23T00:00:00"/>
    <d v="2015-02-25T00:00:00"/>
    <n v="56.68"/>
  </r>
  <r>
    <s v="Roberta Mitchell"/>
    <s v="Regular Air"/>
    <s v="Corporate"/>
    <s v="Office Supplies"/>
    <s v="Storage &amp; Organization"/>
    <s v="Small Box"/>
    <n v="0.61"/>
    <s v="United States"/>
    <s v="Central"/>
    <s v="Texas"/>
    <s v="Paris"/>
    <n v="75460"/>
    <d v="2015-02-23T00:00:00"/>
    <d v="2015-02-24T00:00:00"/>
    <n v="273.33999999999997"/>
  </r>
  <r>
    <s v="Dana Teague"/>
    <s v="Regular Air"/>
    <s v="Corporate"/>
    <s v="Technology"/>
    <s v="Telephones and Communication"/>
    <s v="Small Box"/>
    <n v="0.59"/>
    <s v="United States"/>
    <s v="East"/>
    <s v="District of Columbia"/>
    <s v="Washington"/>
    <n v="20016"/>
    <d v="2015-04-17T00:00:00"/>
    <d v="2015-04-18T00:00:00"/>
    <n v="226.88"/>
  </r>
  <r>
    <s v="Eugene Clayton"/>
    <s v="Regular Air"/>
    <s v="Corporate"/>
    <s v="Office Supplies"/>
    <s v="Binders and Binder Accessories"/>
    <s v="Small Box"/>
    <n v="0.38"/>
    <s v="United States"/>
    <s v="West"/>
    <s v="Washington"/>
    <s v="Edmonds"/>
    <n v="98026"/>
    <d v="2015-01-08T00:00:00"/>
    <d v="2015-01-10T00:00:00"/>
    <n v="5220.4799999999996"/>
  </r>
  <r>
    <s v="Eugene Clayton"/>
    <s v="Regular Air"/>
    <s v="Corporate"/>
    <s v="Technology"/>
    <s v="Telephones and Communication"/>
    <s v="Small Box"/>
    <n v="0.59"/>
    <s v="United States"/>
    <s v="West"/>
    <s v="Washington"/>
    <s v="Edmonds"/>
    <n v="98026"/>
    <d v="2015-04-17T00:00:00"/>
    <d v="2015-04-18T00:00:00"/>
    <n v="113.44"/>
  </r>
  <r>
    <s v="Eugene Clayton"/>
    <s v="Express Air"/>
    <s v="Corporate"/>
    <s v="Office Supplies"/>
    <s v="Binders and Binder Accessories"/>
    <s v="Small Box"/>
    <n v="0.37"/>
    <s v="United States"/>
    <s v="West"/>
    <s v="Washington"/>
    <s v="Edmonds"/>
    <n v="98026"/>
    <d v="2015-05-25T00:00:00"/>
    <d v="2015-05-27T00:00:00"/>
    <n v="66.02"/>
  </r>
  <r>
    <s v="Benjamin Gunter"/>
    <s v="Regular Air"/>
    <s v="Small Business"/>
    <s v="Office Supplies"/>
    <s v="Labels"/>
    <s v="Small Box"/>
    <n v="0.38"/>
    <s v="United States"/>
    <s v="South"/>
    <s v="Florida"/>
    <s v="Hialeah"/>
    <n v="33012"/>
    <d v="2015-01-22T00:00:00"/>
    <d v="2015-01-24T00:00:00"/>
    <n v="33.020000000000003"/>
  </r>
  <r>
    <s v="Benjamin Gunter"/>
    <s v="Delivery Truck"/>
    <s v="Small Business"/>
    <s v="Furniture"/>
    <s v="Tables"/>
    <s v="Jumbo Box"/>
    <n v="0.68"/>
    <s v="United States"/>
    <s v="South"/>
    <s v="Florida"/>
    <s v="Hialeah"/>
    <n v="33012"/>
    <d v="2015-01-22T00:00:00"/>
    <d v="2015-01-23T00:00:00"/>
    <n v="2273.1"/>
  </r>
  <r>
    <s v="Marian Willis"/>
    <s v="Regular Air"/>
    <s v="Home Office"/>
    <s v="Office Supplies"/>
    <s v="Pens &amp; Art Supplies"/>
    <s v="Wrap Bag"/>
    <n v="0.52"/>
    <s v="United States"/>
    <s v="Central"/>
    <s v="Nebraska"/>
    <s v="La Vista"/>
    <n v="68128"/>
    <d v="2015-04-06T00:00:00"/>
    <d v="2015-04-15T00:00:00"/>
    <n v="19.489999999999998"/>
  </r>
  <r>
    <s v="Marian Willis"/>
    <s v="Regular Air"/>
    <s v="Home Office"/>
    <s v="Office Supplies"/>
    <s v="Binders and Binder Accessories"/>
    <s v="Small Box"/>
    <n v="0.4"/>
    <s v="United States"/>
    <s v="Central"/>
    <s v="Nebraska"/>
    <s v="La Vista"/>
    <n v="68128"/>
    <d v="2015-06-22T00:00:00"/>
    <d v="2015-06-24T00:00:00"/>
    <n v="5845.81"/>
  </r>
  <r>
    <s v="Marian Willis"/>
    <s v="Regular Air"/>
    <s v="Home Office"/>
    <s v="Technology"/>
    <s v="Telephones and Communication"/>
    <s v="Small Box"/>
    <n v="0.57999999999999996"/>
    <s v="United States"/>
    <s v="Central"/>
    <s v="Nebraska"/>
    <s v="La Vista"/>
    <n v="68128"/>
    <d v="2015-06-22T00:00:00"/>
    <d v="2015-06-24T00:00:00"/>
    <n v="633.85"/>
  </r>
  <r>
    <s v="Shannon Aldridge"/>
    <s v="Express Air"/>
    <s v="Consumer"/>
    <s v="Technology"/>
    <s v="Computer Peripherals"/>
    <s v="Small Pack"/>
    <n v="0.52"/>
    <s v="United States"/>
    <s v="East"/>
    <s v="Ohio"/>
    <s v="North Olmsted"/>
    <n v="44070"/>
    <d v="2015-03-02T00:00:00"/>
    <d v="2015-03-04T00:00:00"/>
    <n v="107.51"/>
  </r>
  <r>
    <s v="Susan Carroll Berman"/>
    <s v="Express Air"/>
    <s v="Consumer"/>
    <s v="Technology"/>
    <s v="Computer Peripherals"/>
    <s v="Small Pack"/>
    <n v="0.52"/>
    <s v="United States"/>
    <s v="West"/>
    <s v="Washington"/>
    <s v="Seattle"/>
    <n v="98107"/>
    <d v="2015-03-02T00:00:00"/>
    <d v="2015-03-04T00:00:00"/>
    <n v="421.08"/>
  </r>
  <r>
    <s v="Grace Black"/>
    <s v="Regular Air"/>
    <s v="Small Business"/>
    <s v="Office Supplies"/>
    <s v="Paper"/>
    <s v="Small Box"/>
    <n v="0.37"/>
    <s v="United States"/>
    <s v="South"/>
    <s v="Florida"/>
    <s v="North Miami Beach"/>
    <n v="33160"/>
    <d v="2015-03-28T00:00:00"/>
    <d v="2015-03-29T00:00:00"/>
    <n v="77.2"/>
  </r>
  <r>
    <s v="Grace Black"/>
    <s v="Delivery Truck"/>
    <s v="Small Business"/>
    <s v="Furniture"/>
    <s v="Chairs &amp; Chairmats"/>
    <s v="Jumbo Drum"/>
    <n v="0.55000000000000004"/>
    <s v="United States"/>
    <s v="South"/>
    <s v="Florida"/>
    <s v="North Miami Beach"/>
    <n v="33160"/>
    <d v="2015-05-08T00:00:00"/>
    <d v="2015-05-13T00:00:00"/>
    <n v="5587.89"/>
  </r>
  <r>
    <s v="Andrew Gonzalez"/>
    <s v="Regular Air"/>
    <s v="Consumer"/>
    <s v="Office Supplies"/>
    <s v="Appliances"/>
    <s v="Small Box"/>
    <n v="0.6"/>
    <s v="United States"/>
    <s v="South"/>
    <s v="North Carolina"/>
    <s v="Charlotte"/>
    <n v="28206"/>
    <d v="2015-02-20T00:00:00"/>
    <d v="2015-02-22T00:00:00"/>
    <n v="159.88999999999999"/>
  </r>
  <r>
    <s v="Andrew Gonzalez"/>
    <s v="Regular Air"/>
    <s v="Consumer"/>
    <s v="Office Supplies"/>
    <s v="Labels"/>
    <s v="Small Box"/>
    <n v="0.37"/>
    <s v="United States"/>
    <s v="South"/>
    <s v="North Carolina"/>
    <s v="Charlotte"/>
    <n v="28206"/>
    <d v="2015-02-20T00:00:00"/>
    <d v="2015-02-21T00:00:00"/>
    <n v="180.48"/>
  </r>
  <r>
    <s v="Andrew Gonzalez"/>
    <s v="Regular Air"/>
    <s v="Consumer"/>
    <s v="Furniture"/>
    <s v="Office Furnishings"/>
    <s v="Large Box"/>
    <n v="0.6"/>
    <s v="United States"/>
    <s v="South"/>
    <s v="North Carolina"/>
    <s v="Charlotte"/>
    <n v="28206"/>
    <d v="2015-02-20T00:00:00"/>
    <d v="2015-02-22T00:00:00"/>
    <n v="350.48"/>
  </r>
  <r>
    <s v="Andrew Gonzalez"/>
    <s v="Regular Air"/>
    <s v="Consumer"/>
    <s v="Technology"/>
    <s v="Telephones and Communication"/>
    <s v="Medium Box"/>
    <n v="0.56000000000000005"/>
    <s v="United States"/>
    <s v="South"/>
    <s v="North Carolina"/>
    <s v="Charlotte"/>
    <n v="28206"/>
    <d v="2015-03-19T00:00:00"/>
    <d v="2015-03-19T00:00:00"/>
    <n v="936.8"/>
  </r>
  <r>
    <s v="Andrew Gonzalez"/>
    <s v="Regular Air"/>
    <s v="Consumer"/>
    <s v="Office Supplies"/>
    <s v="Paper"/>
    <s v="Small Box"/>
    <n v="0.37"/>
    <s v="United States"/>
    <s v="South"/>
    <s v="North Carolina"/>
    <s v="Charlotte"/>
    <n v="28206"/>
    <d v="2015-05-09T00:00:00"/>
    <d v="2015-05-09T00:00:00"/>
    <n v="232.5"/>
  </r>
  <r>
    <s v="Andrew Gonzalez"/>
    <s v="Regular Air"/>
    <s v="Consumer"/>
    <s v="Office Supplies"/>
    <s v="Appliances"/>
    <s v="Small Box"/>
    <n v="0.56999999999999995"/>
    <s v="United States"/>
    <s v="South"/>
    <s v="North Carolina"/>
    <s v="Charlotte"/>
    <n v="28206"/>
    <d v="2015-06-05T00:00:00"/>
    <d v="2015-06-06T00:00:00"/>
    <n v="7497.05"/>
  </r>
  <r>
    <s v="Andrew Gonzalez"/>
    <s v="Express Air"/>
    <s v="Consumer"/>
    <s v="Furniture"/>
    <s v="Office Furnishings"/>
    <s v="Small Box"/>
    <n v="0.46"/>
    <s v="United States"/>
    <s v="South"/>
    <s v="North Carolina"/>
    <s v="Charlotte"/>
    <n v="28206"/>
    <d v="2015-06-30T00:00:00"/>
    <d v="2015-07-07T00:00:00"/>
    <n v="1336.35"/>
  </r>
  <r>
    <s v="Andrew Gonzalez"/>
    <s v="Regular Air"/>
    <s v="Consumer"/>
    <s v="Technology"/>
    <s v="Computer Peripherals"/>
    <s v="Small Pack"/>
    <n v="0.44"/>
    <s v="United States"/>
    <s v="South"/>
    <s v="North Carolina"/>
    <s v="Charlotte"/>
    <n v="28206"/>
    <d v="2015-01-21T00:00:00"/>
    <d v="2015-01-25T00:00:00"/>
    <n v="1724.01"/>
  </r>
  <r>
    <s v="Stuart Sharma"/>
    <s v="Regular Air"/>
    <s v="Consumer"/>
    <s v="Office Supplies"/>
    <s v="Paper"/>
    <s v="Small Box"/>
    <n v="0.37"/>
    <s v="United States"/>
    <s v="East"/>
    <s v="Ohio"/>
    <s v="North Olmsted"/>
    <n v="44070"/>
    <d v="2015-05-09T00:00:00"/>
    <d v="2015-05-09T00:00:00"/>
    <n v="59.79"/>
  </r>
  <r>
    <s v="Stuart C Robinson"/>
    <s v="Regular Air"/>
    <s v="Consumer"/>
    <s v="Technology"/>
    <s v="Telephones and Communication"/>
    <s v="Medium Box"/>
    <n v="0.56000000000000005"/>
    <s v="United States"/>
    <s v="East"/>
    <s v="Ohio"/>
    <s v="North Ridgeville"/>
    <n v="44039"/>
    <d v="2015-03-19T00:00:00"/>
    <d v="2015-03-19T00:00:00"/>
    <n v="240.21"/>
  </r>
  <r>
    <s v="Stuart C Robinson"/>
    <s v="Regular Air"/>
    <s v="Consumer"/>
    <s v="Office Supplies"/>
    <s v="Appliances"/>
    <s v="Small Box"/>
    <n v="0.56999999999999995"/>
    <s v="United States"/>
    <s v="East"/>
    <s v="Ohio"/>
    <s v="North Ridgeville"/>
    <n v="44039"/>
    <d v="2015-06-05T00:00:00"/>
    <d v="2015-06-06T00:00:00"/>
    <n v="1785.01"/>
  </r>
  <r>
    <s v="Gary Frazier"/>
    <s v="Express Air"/>
    <s v="Consumer"/>
    <s v="Furniture"/>
    <s v="Office Furnishings"/>
    <s v="Small Box"/>
    <n v="0.46"/>
    <s v="United States"/>
    <s v="East"/>
    <s v="Ohio"/>
    <s v="North Royalton"/>
    <n v="44133"/>
    <d v="2015-06-30T00:00:00"/>
    <d v="2015-07-07T00:00:00"/>
    <n v="318.18"/>
  </r>
  <r>
    <s v="Gretchen McKinney"/>
    <s v="Regular Air"/>
    <s v="Consumer"/>
    <s v="Office Supplies"/>
    <s v="Appliances"/>
    <s v="Small Box"/>
    <n v="0.6"/>
    <s v="United States"/>
    <s v="East"/>
    <s v="Ohio"/>
    <s v="Parma"/>
    <n v="44134"/>
    <d v="2015-02-20T00:00:00"/>
    <d v="2015-02-22T00:00:00"/>
    <n v="38.89"/>
  </r>
  <r>
    <s v="Gretchen McKinney"/>
    <s v="Regular Air"/>
    <s v="Consumer"/>
    <s v="Office Supplies"/>
    <s v="Labels"/>
    <s v="Small Box"/>
    <n v="0.37"/>
    <s v="United States"/>
    <s v="East"/>
    <s v="Ohio"/>
    <s v="Parma"/>
    <n v="44134"/>
    <d v="2015-02-20T00:00:00"/>
    <d v="2015-02-21T00:00:00"/>
    <n v="45.12"/>
  </r>
  <r>
    <s v="Gretchen McKinney"/>
    <s v="Regular Air"/>
    <s v="Consumer"/>
    <s v="Furniture"/>
    <s v="Office Furnishings"/>
    <s v="Large Box"/>
    <n v="0.6"/>
    <s v="United States"/>
    <s v="East"/>
    <s v="Ohio"/>
    <s v="Parma"/>
    <n v="44134"/>
    <d v="2015-02-20T00:00:00"/>
    <d v="2015-02-22T00:00:00"/>
    <n v="90.45"/>
  </r>
  <r>
    <s v="Benjamin Porter"/>
    <s v="Regular Air"/>
    <s v="Consumer"/>
    <s v="Furniture"/>
    <s v="Tables"/>
    <s v="Large Box"/>
    <n v="0.79"/>
    <s v="United States"/>
    <s v="Central"/>
    <s v="Michigan"/>
    <s v="Livonia"/>
    <n v="48154"/>
    <d v="2015-02-23T00:00:00"/>
    <d v="2015-02-25T00:00:00"/>
    <n v="2125.12"/>
  </r>
  <r>
    <s v="Kathryn Tate"/>
    <s v="Regular Air"/>
    <s v="Consumer"/>
    <s v="Office Supplies"/>
    <s v="Paper"/>
    <s v="Small Box"/>
    <n v="0.38"/>
    <s v="United States"/>
    <s v="Central"/>
    <s v="Michigan"/>
    <s v="Madison Heights"/>
    <n v="48071"/>
    <d v="2015-02-23T00:00:00"/>
    <d v="2015-02-24T00:00:00"/>
    <n v="45.05"/>
  </r>
  <r>
    <s v="Anna Ellis"/>
    <s v="Delivery Truck"/>
    <s v="Home Office"/>
    <s v="Furniture"/>
    <s v="Bookcases"/>
    <s v="Jumbo Box"/>
    <n v="0.62"/>
    <s v="United States"/>
    <s v="Central"/>
    <s v="Minnesota"/>
    <s v="Mankato"/>
    <n v="56001"/>
    <d v="2015-01-22T00:00:00"/>
    <d v="2015-01-26T00:00:00"/>
    <n v="7045.02"/>
  </r>
  <r>
    <s v="Anna Ellis"/>
    <s v="Regular Air"/>
    <s v="Home Office"/>
    <s v="Office Supplies"/>
    <s v="Paper"/>
    <s v="Small Box"/>
    <n v="0.39"/>
    <s v="United States"/>
    <s v="Central"/>
    <s v="Minnesota"/>
    <s v="Mankato"/>
    <n v="56001"/>
    <d v="2015-03-12T00:00:00"/>
    <d v="2015-03-14T00:00:00"/>
    <n v="370.62"/>
  </r>
  <r>
    <s v="Betty Giles"/>
    <s v="Delivery Truck"/>
    <s v="Home Office"/>
    <s v="Technology"/>
    <s v="Office Machines"/>
    <s v="Jumbo Box"/>
    <n v="0.4"/>
    <s v="United States"/>
    <s v="Central"/>
    <s v="Minnesota"/>
    <s v="Maple Grove"/>
    <n v="55369"/>
    <d v="2015-02-13T00:00:00"/>
    <d v="2015-02-14T00:00:00"/>
    <n v="904.25"/>
  </r>
  <r>
    <s v="Betty Giles"/>
    <s v="Regular Air"/>
    <s v="Home Office"/>
    <s v="Office Supplies"/>
    <s v="Paper"/>
    <s v="Small Box"/>
    <n v="0.37"/>
    <s v="United States"/>
    <s v="Central"/>
    <s v="Minnesota"/>
    <s v="Maple Grove"/>
    <n v="55369"/>
    <d v="2015-02-13T00:00:00"/>
    <d v="2015-02-15T00:00:00"/>
    <n v="16.309999999999999"/>
  </r>
  <r>
    <s v="Frances Powers"/>
    <s v="Delivery Truck"/>
    <s v="Small Business"/>
    <s v="Furniture"/>
    <s v="Tables"/>
    <s v="Jumbo Box"/>
    <n v="0.72"/>
    <s v="United States"/>
    <s v="East"/>
    <s v="Ohio"/>
    <s v="Reynoldsburg"/>
    <n v="43068"/>
    <d v="2015-06-25T00:00:00"/>
    <d v="2015-06-25T00:00:00"/>
    <n v="364.26"/>
  </r>
  <r>
    <s v="Robyn Lyon"/>
    <s v="Regular Air"/>
    <s v="Home Office"/>
    <s v="Office Supplies"/>
    <s v="Labels"/>
    <s v="Small Box"/>
    <n v="0.39"/>
    <s v="United States"/>
    <s v="East"/>
    <s v="Ohio"/>
    <s v="Garfield Heights"/>
    <n v="44125"/>
    <d v="2015-01-08T00:00:00"/>
    <d v="2015-01-08T00:00:00"/>
    <n v="16.07"/>
  </r>
  <r>
    <s v="Robyn Lyon"/>
    <s v="Regular Air"/>
    <s v="Home Office"/>
    <s v="Furniture"/>
    <s v="Office Furnishings"/>
    <s v="Small Pack"/>
    <n v="0.44"/>
    <s v="United States"/>
    <s v="East"/>
    <s v="Ohio"/>
    <s v="Garfield Heights"/>
    <n v="44125"/>
    <d v="2015-01-08T00:00:00"/>
    <d v="2015-01-08T00:00:00"/>
    <n v="25.26"/>
  </r>
  <r>
    <s v="Robyn Lyon"/>
    <s v="Express Air"/>
    <s v="Home Office"/>
    <s v="Technology"/>
    <s v="Computer Peripherals"/>
    <s v="Small Box"/>
    <n v="0.76"/>
    <s v="United States"/>
    <s v="East"/>
    <s v="Ohio"/>
    <s v="Garfield Heights"/>
    <n v="44125"/>
    <d v="2015-02-28T00:00:00"/>
    <d v="2015-03-03T00:00:00"/>
    <n v="581.08000000000004"/>
  </r>
  <r>
    <s v="Robyn Lyon"/>
    <s v="Regular Air"/>
    <s v="Home Office"/>
    <s v="Office Supplies"/>
    <s v="Scissors, Rulers and Trimmers"/>
    <s v="Wrap Bag"/>
    <n v="0.84"/>
    <s v="United States"/>
    <s v="East"/>
    <s v="Ohio"/>
    <s v="Garfield Heights"/>
    <n v="44125"/>
    <d v="2015-02-28T00:00:00"/>
    <d v="2015-03-02T00:00:00"/>
    <n v="27.53"/>
  </r>
  <r>
    <s v="Hannah Carver"/>
    <s v="Express Air"/>
    <s v="Home Office"/>
    <s v="Office Supplies"/>
    <s v="Labels"/>
    <s v="Small Box"/>
    <n v="0.39"/>
    <s v="United States"/>
    <s v="Central"/>
    <s v="North Dakota"/>
    <s v="Grand Forks"/>
    <n v="58201"/>
    <d v="2015-04-28T00:00:00"/>
    <d v="2015-04-30T00:00:00"/>
    <n v="32.33"/>
  </r>
  <r>
    <s v="Hannah Carver"/>
    <s v="Regular Air"/>
    <s v="Home Office"/>
    <s v="Office Supplies"/>
    <s v="Paper"/>
    <s v="Small Box"/>
    <n v="0.37"/>
    <s v="United States"/>
    <s v="Central"/>
    <s v="North Dakota"/>
    <s v="Grand Forks"/>
    <n v="58201"/>
    <d v="2015-04-28T00:00:00"/>
    <d v="2015-04-30T00:00:00"/>
    <n v="642.05999999999995"/>
  </r>
  <r>
    <s v="Ernest Peele"/>
    <s v="Delivery Truck"/>
    <s v="Home Office"/>
    <s v="Technology"/>
    <s v="Office Machines"/>
    <s v="Jumbo Drum"/>
    <n v="0.59"/>
    <s v="United States"/>
    <s v="Central"/>
    <s v="Illinois"/>
    <s v="Chicago"/>
    <n v="60603"/>
    <d v="2015-06-07T00:00:00"/>
    <d v="2015-06-09T00:00:00"/>
    <n v="1068.5999999999999"/>
  </r>
  <r>
    <s v="Lynne Griffith"/>
    <s v="Regular Air"/>
    <s v="Consumer"/>
    <s v="Office Supplies"/>
    <s v="Binders and Binder Accessories"/>
    <s v="Small Box"/>
    <n v="0.38"/>
    <s v="United States"/>
    <s v="East"/>
    <s v="Maryland"/>
    <s v="Hagerstown"/>
    <n v="21740"/>
    <d v="2015-02-28T00:00:00"/>
    <d v="2015-03-02T00:00:00"/>
    <n v="99.75"/>
  </r>
  <r>
    <s v="Courtney Nelson"/>
    <s v="Regular Air"/>
    <s v="Consumer"/>
    <s v="Furniture"/>
    <s v="Office Furnishings"/>
    <s v="Medium Box"/>
    <n v="0.69"/>
    <s v="United States"/>
    <s v="East"/>
    <s v="Maryland"/>
    <s v="Laurel"/>
    <n v="20707"/>
    <d v="2015-01-16T00:00:00"/>
    <d v="2015-01-18T00:00:00"/>
    <n v="226.53"/>
  </r>
  <r>
    <s v="Courtney Nelson"/>
    <s v="Regular Air"/>
    <s v="Consumer"/>
    <s v="Office Supplies"/>
    <s v="Paper"/>
    <s v="Wrap Bag"/>
    <n v="0.4"/>
    <s v="United States"/>
    <s v="East"/>
    <s v="Maryland"/>
    <s v="Laurel"/>
    <n v="20707"/>
    <d v="2015-01-16T00:00:00"/>
    <d v="2015-01-18T00:00:00"/>
    <n v="68.650000000000006"/>
  </r>
  <r>
    <s v="Leslie Woodard"/>
    <s v="Regular Air"/>
    <s v="Consumer"/>
    <s v="Office Supplies"/>
    <s v="Binders and Binder Accessories"/>
    <s v="Small Box"/>
    <n v="0.37"/>
    <s v="United States"/>
    <s v="South"/>
    <s v="South Carolina"/>
    <s v="Charleston"/>
    <n v="29418"/>
    <d v="2015-05-26T00:00:00"/>
    <d v="2015-05-28T00:00:00"/>
    <n v="236.83"/>
  </r>
  <r>
    <s v="Leslie Woodard"/>
    <s v="Regular Air"/>
    <s v="Consumer"/>
    <s v="Office Supplies"/>
    <s v="Storage &amp; Organization"/>
    <s v="Small Box"/>
    <n v="0.59"/>
    <s v="United States"/>
    <s v="South"/>
    <s v="South Carolina"/>
    <s v="Charleston"/>
    <n v="29418"/>
    <d v="2015-05-26T00:00:00"/>
    <d v="2015-05-27T00:00:00"/>
    <n v="1944.87"/>
  </r>
  <r>
    <s v="Faye Hanna"/>
    <s v="Regular Air"/>
    <s v="Small Business"/>
    <s v="Office Supplies"/>
    <s v="Pens &amp; Art Supplies"/>
    <s v="Wrap Bag"/>
    <n v="0.55000000000000004"/>
    <s v="United States"/>
    <s v="West"/>
    <s v="California"/>
    <s v="El Dorado Hills"/>
    <n v="95630"/>
    <d v="2015-02-28T00:00:00"/>
    <d v="2015-02-28T00:00:00"/>
    <n v="135.77000000000001"/>
  </r>
  <r>
    <s v="Phyllis Hull"/>
    <s v="Regular Air"/>
    <s v="Small Business"/>
    <s v="Office Supplies"/>
    <s v="Paper"/>
    <s v="Small Box"/>
    <n v="0.38"/>
    <s v="United States"/>
    <s v="East"/>
    <s v="Connecticut"/>
    <s v="Stratford"/>
    <n v="6614"/>
    <d v="2015-04-22T00:00:00"/>
    <d v="2015-04-23T00:00:00"/>
    <n v="55.43"/>
  </r>
  <r>
    <s v="Shirley Riley"/>
    <s v="Regular Air"/>
    <s v="Small Business"/>
    <s v="Office Supplies"/>
    <s v="Binders and Binder Accessories"/>
    <s v="Small Box"/>
    <n v="0.38"/>
    <s v="United States"/>
    <s v="East"/>
    <s v="Massachusetts"/>
    <s v="Boston"/>
    <n v="2215"/>
    <d v="2015-05-11T00:00:00"/>
    <d v="2015-05-15T00:00:00"/>
    <n v="20.46"/>
  </r>
  <r>
    <s v="Laurie Case Daniel"/>
    <s v="Regular Air"/>
    <s v="Small Business"/>
    <s v="Office Supplies"/>
    <s v="Paper"/>
    <s v="Small Box"/>
    <n v="0.37"/>
    <s v="United States"/>
    <s v="East"/>
    <s v="Massachusetts"/>
    <s v="Stoneham"/>
    <n v="2180"/>
    <d v="2015-04-22T00:00:00"/>
    <d v="2015-04-25T00:00:00"/>
    <n v="931.87"/>
  </r>
  <r>
    <s v="Leah Pollock"/>
    <s v="Regular Air"/>
    <s v="Small Business"/>
    <s v="Office Supplies"/>
    <s v="Rubber Bands"/>
    <s v="Wrap Bag"/>
    <n v="0.39"/>
    <s v="United States"/>
    <s v="East"/>
    <s v="New Jersey"/>
    <s v="Morristown"/>
    <n v="7960"/>
    <d v="2015-05-26T00:00:00"/>
    <d v="2015-05-27T00:00:00"/>
    <n v="21.41"/>
  </r>
  <r>
    <s v="Elsie Lane"/>
    <s v="Regular Air"/>
    <s v="Corporate"/>
    <s v="Office Supplies"/>
    <s v="Binders and Binder Accessories"/>
    <s v="Small Box"/>
    <n v="0.35"/>
    <s v="United States"/>
    <s v="Central"/>
    <s v="Michigan"/>
    <s v="Midland"/>
    <n v="48640"/>
    <d v="2015-03-05T00:00:00"/>
    <d v="2015-03-07T00:00:00"/>
    <n v="59.75"/>
  </r>
  <r>
    <s v="Kathy Turner"/>
    <s v="Regular Air"/>
    <s v="Consumer"/>
    <s v="Office Supplies"/>
    <s v="Envelopes"/>
    <s v="Small Box"/>
    <n v="0.36"/>
    <s v="United States"/>
    <s v="East"/>
    <s v="New York"/>
    <s v="Depew"/>
    <n v="14043"/>
    <d v="2015-02-04T00:00:00"/>
    <d v="2015-02-07T00:00:00"/>
    <n v="162.49"/>
  </r>
  <r>
    <s v="Jordan Womble"/>
    <s v="Express Air"/>
    <s v="Corporate"/>
    <s v="Office Supplies"/>
    <s v="Appliances"/>
    <s v="Small Box"/>
    <n v="0.56000000000000005"/>
    <s v="United States"/>
    <s v="Central"/>
    <s v="Kansas"/>
    <s v="Hays"/>
    <n v="67601"/>
    <d v="2015-02-15T00:00:00"/>
    <d v="2015-02-17T00:00:00"/>
    <n v="819.4"/>
  </r>
  <r>
    <s v="Jordan Womble"/>
    <s v="Delivery Truck"/>
    <s v="Corporate"/>
    <s v="Furniture"/>
    <s v="Chairs &amp; Chairmats"/>
    <s v="Jumbo Drum"/>
    <n v="0.66"/>
    <s v="United States"/>
    <s v="Central"/>
    <s v="Kansas"/>
    <s v="Hays"/>
    <n v="67601"/>
    <d v="2015-02-15T00:00:00"/>
    <d v="2015-02-18T00:00:00"/>
    <n v="1809.75"/>
  </r>
  <r>
    <s v="Thelma Murray"/>
    <s v="Express Air"/>
    <s v="Corporate"/>
    <s v="Office Supplies"/>
    <s v="Binders and Binder Accessories"/>
    <s v="Small Box"/>
    <n v="0.39"/>
    <s v="United States"/>
    <s v="East"/>
    <s v="Ohio"/>
    <s v="Grove City"/>
    <n v="43123"/>
    <d v="2015-04-15T00:00:00"/>
    <d v="2015-04-17T00:00:00"/>
    <n v="70.03"/>
  </r>
  <r>
    <s v="William Sharma"/>
    <s v="Regular Air"/>
    <s v="Consumer"/>
    <s v="Furniture"/>
    <s v="Office Furnishings"/>
    <s v="Small Pack"/>
    <n v="0.55000000000000004"/>
    <s v="United States"/>
    <s v="Central"/>
    <s v="Minnesota"/>
    <s v="Maplewood"/>
    <n v="55119"/>
    <d v="2015-06-18T00:00:00"/>
    <d v="2015-06-25T00:00:00"/>
    <n v="102.43"/>
  </r>
  <r>
    <s v="Francis I Davis"/>
    <s v="Express Air"/>
    <s v="Corporate"/>
    <s v="Office Supplies"/>
    <s v="Paper"/>
    <s v="Wrap Bag"/>
    <n v="0.38"/>
    <s v="United States"/>
    <s v="Central"/>
    <s v="Wisconsin"/>
    <s v="Milwaukee"/>
    <n v="53209"/>
    <d v="2015-04-02T00:00:00"/>
    <d v="2015-04-04T00:00:00"/>
    <n v="137.76"/>
  </r>
  <r>
    <s v="Ellen Sparks"/>
    <s v="Regular Air"/>
    <s v="Corporate"/>
    <s v="Technology"/>
    <s v="Telephones and Communication"/>
    <s v="Wrap Bag"/>
    <n v="0.37"/>
    <s v="United States"/>
    <s v="Central"/>
    <s v="Wisconsin"/>
    <s v="Neenah"/>
    <n v="54956"/>
    <d v="2015-03-23T00:00:00"/>
    <d v="2015-03-28T00:00:00"/>
    <n v="326.02999999999997"/>
  </r>
  <r>
    <s v="Allan Dickinson"/>
    <s v="Regular Air"/>
    <s v="Corporate"/>
    <s v="Office Supplies"/>
    <s v="Pens &amp; Art Supplies"/>
    <s v="Wrap Bag"/>
    <n v="0.41"/>
    <s v="United States"/>
    <s v="South"/>
    <s v="Arkansas"/>
    <s v="Van Buren"/>
    <n v="72956"/>
    <d v="2015-04-05T00:00:00"/>
    <d v="2015-04-07T00:00:00"/>
    <n v="379.72"/>
  </r>
  <r>
    <s v="Leonard Strauss"/>
    <s v="Express Air"/>
    <s v="Consumer"/>
    <s v="Office Supplies"/>
    <s v="Paper"/>
    <s v="Wrap Bag"/>
    <n v="0.39"/>
    <s v="United States"/>
    <s v="West"/>
    <s v="Colorado"/>
    <s v="Louisville"/>
    <n v="80027"/>
    <d v="2015-05-07T00:00:00"/>
    <d v="2015-05-09T00:00:00"/>
    <n v="48.33"/>
  </r>
  <r>
    <s v="Frances Johnson"/>
    <s v="Regular Air"/>
    <s v="Consumer"/>
    <s v="Office Supplies"/>
    <s v="Storage &amp; Organization"/>
    <s v="Medium Box"/>
    <n v="0.59"/>
    <s v="United States"/>
    <s v="East"/>
    <s v="Maryland"/>
    <s v="Middle River"/>
    <n v="21220"/>
    <d v="2015-06-22T00:00:00"/>
    <d v="2015-06-23T00:00:00"/>
    <n v="34.909999999999997"/>
  </r>
  <r>
    <s v="Kathy Hinton"/>
    <s v="Regular Air"/>
    <s v="Consumer"/>
    <s v="Office Supplies"/>
    <s v="Appliances"/>
    <s v="Small Box"/>
    <n v="0.56000000000000005"/>
    <s v="United States"/>
    <s v="East"/>
    <s v="Ohio"/>
    <s v="Mount Vernon"/>
    <n v="43050"/>
    <d v="2015-04-21T00:00:00"/>
    <d v="2015-04-23T00:00:00"/>
    <n v="47.04"/>
  </r>
  <r>
    <s v="Miriam Bowman"/>
    <s v="Regular Air"/>
    <s v="Small Business"/>
    <s v="Office Supplies"/>
    <s v="Paper"/>
    <s v="Wrap Bag"/>
    <n v="0.37"/>
    <s v="United States"/>
    <s v="South"/>
    <s v="Florida"/>
    <s v="Hollywood"/>
    <n v="33021"/>
    <d v="2015-02-22T00:00:00"/>
    <d v="2015-02-24T00:00:00"/>
    <n v="10.94"/>
  </r>
  <r>
    <s v="Miriam Bowman"/>
    <s v="Delivery Truck"/>
    <s v="Small Business"/>
    <s v="Furniture"/>
    <s v="Tables"/>
    <s v="Jumbo Box"/>
    <n v="0.7"/>
    <s v="United States"/>
    <s v="South"/>
    <s v="Florida"/>
    <s v="Hollywood"/>
    <n v="33021"/>
    <d v="2015-02-22T00:00:00"/>
    <d v="2015-02-23T00:00:00"/>
    <n v="731.38"/>
  </r>
  <r>
    <s v="Miriam Bowman"/>
    <s v="Regular Air"/>
    <s v="Small Business"/>
    <s v="Office Supplies"/>
    <s v="Appliances"/>
    <s v="Small Box"/>
    <n v="0.56999999999999995"/>
    <s v="United States"/>
    <s v="South"/>
    <s v="Florida"/>
    <s v="Hollywood"/>
    <n v="33021"/>
    <d v="2015-03-28T00:00:00"/>
    <d v="2015-03-30T00:00:00"/>
    <n v="344.87"/>
  </r>
  <r>
    <s v="Sally Liu"/>
    <s v="Regular Air"/>
    <s v="Home Office"/>
    <s v="Technology"/>
    <s v="Computer Peripherals"/>
    <s v="Small Box"/>
    <n v="0.74"/>
    <s v="United States"/>
    <s v="Central"/>
    <s v="Wisconsin"/>
    <s v="New Berlin"/>
    <n v="53151"/>
    <d v="2015-04-13T00:00:00"/>
    <d v="2015-04-15T00:00:00"/>
    <n v="523.05999999999995"/>
  </r>
  <r>
    <s v="Sally Liu"/>
    <s v="Regular Air"/>
    <s v="Home Office"/>
    <s v="Technology"/>
    <s v="Telephones and Communication"/>
    <s v="Small Box"/>
    <n v="0.57999999999999996"/>
    <s v="United States"/>
    <s v="Central"/>
    <s v="Wisconsin"/>
    <s v="New Berlin"/>
    <n v="53151"/>
    <d v="2015-04-13T00:00:00"/>
    <d v="2015-04-15T00:00:00"/>
    <n v="2424.6799999999998"/>
  </r>
  <r>
    <s v="Sally Liu"/>
    <s v="Delivery Truck"/>
    <s v="Home Office"/>
    <s v="Technology"/>
    <s v="Office Machines"/>
    <s v="Jumbo Drum"/>
    <n v="0.56000000000000005"/>
    <s v="United States"/>
    <s v="Central"/>
    <s v="Wisconsin"/>
    <s v="New Berlin"/>
    <n v="53151"/>
    <d v="2015-05-20T00:00:00"/>
    <d v="2015-05-21T00:00:00"/>
    <n v="2411.4299999999998"/>
  </r>
  <r>
    <s v="Fred Barber"/>
    <s v="Regular Air"/>
    <s v="Small Business"/>
    <s v="Technology"/>
    <s v="Telephones and Communication"/>
    <s v="Small Pack"/>
    <n v="0.35"/>
    <s v="United States"/>
    <s v="Central"/>
    <s v="Wisconsin"/>
    <s v="Oak Creek"/>
    <n v="53154"/>
    <d v="2015-05-22T00:00:00"/>
    <d v="2015-05-23T00:00:00"/>
    <n v="1278.96"/>
  </r>
  <r>
    <s v="Lloyd Dolan"/>
    <s v="Regular Air"/>
    <s v="Corporate"/>
    <s v="Office Supplies"/>
    <s v="Pens &amp; Art Supplies"/>
    <s v="Wrap Bag"/>
    <n v="0.57999999999999996"/>
    <s v="United States"/>
    <s v="Central"/>
    <s v="North Dakota"/>
    <s v="Dickinson"/>
    <n v="58601"/>
    <d v="2015-01-27T00:00:00"/>
    <d v="2015-01-28T00:00:00"/>
    <n v="25.22"/>
  </r>
  <r>
    <s v="Lloyd Dolan"/>
    <s v="Regular Air"/>
    <s v="Corporate"/>
    <s v="Office Supplies"/>
    <s v="Binders and Binder Accessories"/>
    <s v="Small Box"/>
    <n v="0.38"/>
    <s v="United States"/>
    <s v="Central"/>
    <s v="North Dakota"/>
    <s v="Dickinson"/>
    <n v="58601"/>
    <d v="2015-02-26T00:00:00"/>
    <d v="2015-02-28T00:00:00"/>
    <n v="34.729999999999997"/>
  </r>
  <r>
    <s v="Lloyd Dolan"/>
    <s v="Regular Air"/>
    <s v="Corporate"/>
    <s v="Office Supplies"/>
    <s v="Binders and Binder Accessories"/>
    <s v="Small Box"/>
    <n v="0.37"/>
    <s v="United States"/>
    <s v="Central"/>
    <s v="North Dakota"/>
    <s v="Dickinson"/>
    <n v="58601"/>
    <d v="2015-02-26T00:00:00"/>
    <d v="2015-02-27T00:00:00"/>
    <n v="247.53"/>
  </r>
  <r>
    <s v="Lloyd Dolan"/>
    <s v="Regular Air"/>
    <s v="Corporate"/>
    <s v="Office Supplies"/>
    <s v="Pens &amp; Art Supplies"/>
    <s v="Wrap Bag"/>
    <n v="0.49"/>
    <s v="United States"/>
    <s v="Central"/>
    <s v="North Dakota"/>
    <s v="Dickinson"/>
    <n v="58601"/>
    <d v="2015-06-14T00:00:00"/>
    <d v="2015-06-16T00:00:00"/>
    <n v="23.89"/>
  </r>
  <r>
    <s v="Joanna Kenney"/>
    <s v="Regular Air"/>
    <s v="Corporate"/>
    <s v="Office Supplies"/>
    <s v="Pens &amp; Art Supplies"/>
    <s v="Small Pack"/>
    <n v="0.57999999999999996"/>
    <s v="United States"/>
    <s v="East"/>
    <s v="Ohio"/>
    <s v="Sandusky"/>
    <n v="44870"/>
    <d v="2015-01-27T00:00:00"/>
    <d v="2015-01-29T00:00:00"/>
    <n v="454.4"/>
  </r>
  <r>
    <s v="Joanna Kenney"/>
    <s v="Regular Air"/>
    <s v="Corporate"/>
    <s v="Office Supplies"/>
    <s v="Rubber Bands"/>
    <s v="Wrap Bag"/>
    <n v="0.38"/>
    <s v="United States"/>
    <s v="East"/>
    <s v="Ohio"/>
    <s v="Sandusky"/>
    <n v="44870"/>
    <d v="2015-01-27T00:00:00"/>
    <d v="2015-01-30T00:00:00"/>
    <n v="14.53"/>
  </r>
  <r>
    <s v="Joanna Kenney"/>
    <s v="Regular Air"/>
    <s v="Corporate"/>
    <s v="Office Supplies"/>
    <s v="Labels"/>
    <s v="Small Box"/>
    <n v="0.39"/>
    <s v="United States"/>
    <s v="East"/>
    <s v="Ohio"/>
    <s v="Sandusky"/>
    <n v="44870"/>
    <d v="2015-02-25T00:00:00"/>
    <d v="2015-02-27T00:00:00"/>
    <n v="15.65"/>
  </r>
  <r>
    <s v="Joanna Kenney"/>
    <s v="Regular Air"/>
    <s v="Corporate"/>
    <s v="Office Supplies"/>
    <s v="Pens &amp; Art Supplies"/>
    <s v="Wrap Bag"/>
    <n v="0.55000000000000004"/>
    <s v="United States"/>
    <s v="East"/>
    <s v="Ohio"/>
    <s v="Sandusky"/>
    <n v="44870"/>
    <d v="2015-05-30T00:00:00"/>
    <d v="2015-06-04T00:00:00"/>
    <n v="111.92"/>
  </r>
  <r>
    <s v="Natalie Watts"/>
    <s v="Delivery Truck"/>
    <s v="Home Office"/>
    <s v="Furniture"/>
    <s v="Bookcases"/>
    <s v="Jumbo Box"/>
    <n v="0.62"/>
    <s v="United States"/>
    <s v="Central"/>
    <s v="Iowa"/>
    <s v="West Des Moines"/>
    <n v="50265"/>
    <d v="2015-06-28T00:00:00"/>
    <d v="2015-06-28T00:00:00"/>
    <n v="1700.38"/>
  </r>
  <r>
    <s v="Natalie Watts"/>
    <s v="Regular Air"/>
    <s v="Home Office"/>
    <s v="Office Supplies"/>
    <s v="Paper"/>
    <s v="Small Box"/>
    <n v="0.36"/>
    <s v="United States"/>
    <s v="Central"/>
    <s v="Iowa"/>
    <s v="West Des Moines"/>
    <n v="50265"/>
    <d v="2015-06-28T00:00:00"/>
    <d v="2015-06-28T00:00:00"/>
    <n v="35.96"/>
  </r>
  <r>
    <s v="Sean Herbert"/>
    <s v="Regular Air"/>
    <s v="Home Office"/>
    <s v="Office Supplies"/>
    <s v="Appliances"/>
    <s v="Small Box"/>
    <n v="0.59"/>
    <s v="United States"/>
    <s v="Central"/>
    <s v="Wisconsin"/>
    <s v="Racine"/>
    <n v="53402"/>
    <d v="2015-05-08T00:00:00"/>
    <d v="2015-05-13T00:00:00"/>
    <n v="141.59"/>
  </r>
  <r>
    <s v="Lindsay Webb"/>
    <s v="Regular Air"/>
    <s v="Home Office"/>
    <s v="Office Supplies"/>
    <s v="Paper"/>
    <s v="Small Box"/>
    <n v="0.4"/>
    <s v="United States"/>
    <s v="Central"/>
    <s v="Wisconsin"/>
    <s v="Sheboygan"/>
    <n v="53081"/>
    <d v="2015-05-08T00:00:00"/>
    <d v="2015-05-15T00:00:00"/>
    <n v="203.05"/>
  </r>
  <r>
    <s v="Kim McCarthy"/>
    <s v="Regular Air"/>
    <s v="Consumer"/>
    <s v="Office Supplies"/>
    <s v="Scissors, Rulers and Trimmers"/>
    <s v="Small Pack"/>
    <n v="0.56999999999999995"/>
    <s v="United States"/>
    <s v="Central"/>
    <s v="Michigan"/>
    <s v="Oak Park"/>
    <n v="48237"/>
    <d v="2015-04-10T00:00:00"/>
    <d v="2015-04-11T00:00:00"/>
    <n v="56.19"/>
  </r>
  <r>
    <s v="Priscilla Allen"/>
    <s v="Regular Air"/>
    <s v="Consumer"/>
    <s v="Office Supplies"/>
    <s v="Paper"/>
    <s v="Wrap Bag"/>
    <n v="0.36"/>
    <s v="United States"/>
    <s v="Central"/>
    <s v="Michigan"/>
    <s v="Pontiac"/>
    <n v="48342"/>
    <d v="2015-01-26T00:00:00"/>
    <d v="2015-01-28T00:00:00"/>
    <n v="40.799999999999997"/>
  </r>
  <r>
    <s v="Anthony Foley"/>
    <s v="Regular Air"/>
    <s v="Consumer"/>
    <s v="Office Supplies"/>
    <s v="Binders and Binder Accessories"/>
    <s v="Small Box"/>
    <n v="0.37"/>
    <s v="United States"/>
    <s v="Central"/>
    <s v="Michigan"/>
    <s v="Port Huron"/>
    <n v="48060"/>
    <d v="2015-03-17T00:00:00"/>
    <d v="2015-03-19T00:00:00"/>
    <n v="117.87"/>
  </r>
  <r>
    <s v="Roy Rouse"/>
    <s v="Regular Air"/>
    <s v="Home Office"/>
    <s v="Technology"/>
    <s v="Telephones and Communication"/>
    <s v="Wrap Bag"/>
    <n v="0.55000000000000004"/>
    <s v="United States"/>
    <s v="West"/>
    <s v="Idaho"/>
    <s v="Coeur D Alene"/>
    <n v="83814"/>
    <d v="2015-03-05T00:00:00"/>
    <d v="2015-03-06T00:00:00"/>
    <n v="1503.05"/>
  </r>
  <r>
    <s v="Maurice Everett"/>
    <s v="Regular Air"/>
    <s v="Corporate"/>
    <s v="Office Supplies"/>
    <s v="Paper"/>
    <s v="Small Box"/>
    <n v="0.36"/>
    <s v="United States"/>
    <s v="West"/>
    <s v="California"/>
    <s v="Los Angeles"/>
    <n v="90049"/>
    <d v="2015-02-10T00:00:00"/>
    <d v="2015-02-15T00:00:00"/>
    <n v="382.33"/>
  </r>
  <r>
    <s v="Maurice Everett"/>
    <s v="Delivery Truck"/>
    <s v="Corporate"/>
    <s v="Office Supplies"/>
    <s v="Storage &amp; Organization"/>
    <s v="Jumbo Drum"/>
    <n v="0.78"/>
    <s v="United States"/>
    <s v="West"/>
    <s v="California"/>
    <s v="Los Angeles"/>
    <n v="90049"/>
    <d v="2015-02-10T00:00:00"/>
    <d v="2015-02-17T00:00:00"/>
    <n v="356.61"/>
  </r>
  <r>
    <s v="Teresa Watts"/>
    <s v="Express Air"/>
    <s v="Corporate"/>
    <s v="Office Supplies"/>
    <s v="Binders and Binder Accessories"/>
    <s v="Small Box"/>
    <n v="0.37"/>
    <s v="United States"/>
    <s v="West"/>
    <s v="Idaho"/>
    <s v="Coeur D Alene"/>
    <n v="83814"/>
    <d v="2015-06-08T00:00:00"/>
    <d v="2015-06-11T00:00:00"/>
    <n v="1506.89"/>
  </r>
  <r>
    <s v="Thomas Spence"/>
    <s v="Regular Air"/>
    <s v="Corporate"/>
    <s v="Office Supplies"/>
    <s v="Paper"/>
    <s v="Small Box"/>
    <n v="0.36"/>
    <s v="United States"/>
    <s v="West"/>
    <s v="Idaho"/>
    <s v="Idaho Falls"/>
    <n v="83402"/>
    <d v="2015-02-10T00:00:00"/>
    <d v="2015-02-15T00:00:00"/>
    <n v="92.29"/>
  </r>
  <r>
    <s v="Thomas Spence"/>
    <s v="Delivery Truck"/>
    <s v="Corporate"/>
    <s v="Office Supplies"/>
    <s v="Storage &amp; Organization"/>
    <s v="Jumbo Drum"/>
    <n v="0.78"/>
    <s v="United States"/>
    <s v="West"/>
    <s v="Idaho"/>
    <s v="Idaho Falls"/>
    <n v="83402"/>
    <d v="2015-02-10T00:00:00"/>
    <d v="2015-02-17T00:00:00"/>
    <n v="82.29"/>
  </r>
  <r>
    <s v="Penny Rich"/>
    <s v="Regular Air"/>
    <s v="Home Office"/>
    <s v="Office Supplies"/>
    <s v="Paper"/>
    <s v="Small Box"/>
    <n v="0.4"/>
    <s v="United States"/>
    <s v="Central"/>
    <s v="Minnesota"/>
    <s v="Minnetonka Mills"/>
    <n v="55343"/>
    <d v="2015-03-06T00:00:00"/>
    <d v="2015-03-07T00:00:00"/>
    <n v="203.37"/>
  </r>
  <r>
    <s v="Penny Rich"/>
    <s v="Regular Air"/>
    <s v="Home Office"/>
    <s v="Office Supplies"/>
    <s v="Paper"/>
    <s v="Small Box"/>
    <n v="0.38"/>
    <s v="United States"/>
    <s v="Central"/>
    <s v="Minnesota"/>
    <s v="Minnetonka Mills"/>
    <n v="55343"/>
    <d v="2015-06-11T00:00:00"/>
    <d v="2015-06-12T00:00:00"/>
    <n v="160.66"/>
  </r>
  <r>
    <s v="Tammy Raynor"/>
    <s v="Regular Air"/>
    <s v="Corporate"/>
    <s v="Office Supplies"/>
    <s v="Paper"/>
    <s v="Small Box"/>
    <n v="0.4"/>
    <s v="United States"/>
    <s v="East"/>
    <s v="Massachusetts"/>
    <s v="Boston"/>
    <n v="2113"/>
    <d v="2015-05-28T00:00:00"/>
    <d v="2015-05-29T00:00:00"/>
    <n v="107.08"/>
  </r>
  <r>
    <s v="Tammy Raynor"/>
    <s v="Regular Air"/>
    <s v="Corporate"/>
    <s v="Office Supplies"/>
    <s v="Appliances"/>
    <s v="Large Box"/>
    <n v="0.52"/>
    <s v="United States"/>
    <s v="East"/>
    <s v="Massachusetts"/>
    <s v="Boston"/>
    <n v="2113"/>
    <d v="2015-04-28T00:00:00"/>
    <d v="2015-04-30T00:00:00"/>
    <n v="9705.4599999999991"/>
  </r>
  <r>
    <s v="Tammy Raynor"/>
    <s v="Regular Air"/>
    <s v="Corporate"/>
    <s v="Technology"/>
    <s v="Computer Peripherals"/>
    <s v="Small Box"/>
    <n v="0.45"/>
    <s v="United States"/>
    <s v="East"/>
    <s v="Massachusetts"/>
    <s v="Boston"/>
    <n v="2113"/>
    <d v="2015-04-28T00:00:00"/>
    <d v="2015-04-30T00:00:00"/>
    <n v="3247.54"/>
  </r>
  <r>
    <s v="Tammy Raynor"/>
    <s v="Regular Air"/>
    <s v="Corporate"/>
    <s v="Office Supplies"/>
    <s v="Paper"/>
    <s v="Small Box"/>
    <n v="0.37"/>
    <s v="United States"/>
    <s v="East"/>
    <s v="Massachusetts"/>
    <s v="Boston"/>
    <n v="2113"/>
    <d v="2015-04-28T00:00:00"/>
    <d v="2015-04-29T00:00:00"/>
    <n v="5582.63"/>
  </r>
  <r>
    <s v="Annie Livingston"/>
    <s v="Regular Air"/>
    <s v="Corporate"/>
    <s v="Office Supplies"/>
    <s v="Appliances"/>
    <s v="Large Box"/>
    <n v="0.52"/>
    <s v="United States"/>
    <s v="East"/>
    <s v="New York"/>
    <s v="Rochester"/>
    <n v="14609"/>
    <d v="2015-04-28T00:00:00"/>
    <d v="2015-04-30T00:00:00"/>
    <n v="2426.36"/>
  </r>
  <r>
    <s v="Annie Livingston"/>
    <s v="Regular Air"/>
    <s v="Corporate"/>
    <s v="Technology"/>
    <s v="Computer Peripherals"/>
    <s v="Small Box"/>
    <n v="0.45"/>
    <s v="United States"/>
    <s v="East"/>
    <s v="New York"/>
    <s v="Rochester"/>
    <n v="14609"/>
    <d v="2015-04-28T00:00:00"/>
    <d v="2015-04-30T00:00:00"/>
    <n v="824"/>
  </r>
  <r>
    <s v="Annie Livingston"/>
    <s v="Regular Air"/>
    <s v="Corporate"/>
    <s v="Office Supplies"/>
    <s v="Paper"/>
    <s v="Small Box"/>
    <n v="0.37"/>
    <s v="United States"/>
    <s v="East"/>
    <s v="New York"/>
    <s v="Rochester"/>
    <n v="14609"/>
    <d v="2015-04-28T00:00:00"/>
    <d v="2015-04-29T00:00:00"/>
    <n v="1347.53"/>
  </r>
  <r>
    <s v="Melvin Benton"/>
    <s v="Regular Air"/>
    <s v="Corporate"/>
    <s v="Office Supplies"/>
    <s v="Envelopes"/>
    <s v="Small Box"/>
    <n v="0.35"/>
    <s v="United States"/>
    <s v="West"/>
    <s v="California"/>
    <s v="Encinitas"/>
    <n v="92024"/>
    <d v="2015-01-09T00:00:00"/>
    <d v="2015-01-10T00:00:00"/>
    <n v="11.16"/>
  </r>
  <r>
    <s v="Melvin Benton"/>
    <s v="Regular Air"/>
    <s v="Corporate"/>
    <s v="Office Supplies"/>
    <s v="Pens &amp; Art Supplies"/>
    <s v="Wrap Bag"/>
    <n v="0.52"/>
    <s v="United States"/>
    <s v="West"/>
    <s v="California"/>
    <s v="Encinitas"/>
    <n v="92024"/>
    <d v="2015-01-09T00:00:00"/>
    <d v="2015-01-10T00:00:00"/>
    <n v="45.22"/>
  </r>
  <r>
    <s v="Tina Evans"/>
    <s v="Regular Air"/>
    <s v="Home Office"/>
    <s v="Office Supplies"/>
    <s v="Paper"/>
    <s v="Small Box"/>
    <n v="0.36"/>
    <s v="United States"/>
    <s v="Central"/>
    <s v="Illinois"/>
    <s v="Lombard"/>
    <n v="60148"/>
    <d v="2015-01-15T00:00:00"/>
    <d v="2015-01-20T00:00:00"/>
    <n v="52.93"/>
  </r>
  <r>
    <s v="Tina Evans"/>
    <s v="Regular Air"/>
    <s v="Home Office"/>
    <s v="Office Supplies"/>
    <s v="Paper"/>
    <s v="Wrap Bag"/>
    <n v="0.39"/>
    <s v="United States"/>
    <s v="Central"/>
    <s v="Illinois"/>
    <s v="Lombard"/>
    <n v="60148"/>
    <d v="2015-01-15T00:00:00"/>
    <d v="2015-01-20T00:00:00"/>
    <n v="75.61"/>
  </r>
  <r>
    <s v="Edith Reynolds"/>
    <s v="Regular Air"/>
    <s v="Home Office"/>
    <s v="Furniture"/>
    <s v="Office Furnishings"/>
    <s v="Large Box"/>
    <n v="0.73"/>
    <s v="United States"/>
    <s v="Central"/>
    <s v="North Dakota"/>
    <s v="Mandan"/>
    <n v="58554"/>
    <d v="2015-01-16T00:00:00"/>
    <d v="2015-01-18T00:00:00"/>
    <n v="67.64"/>
  </r>
  <r>
    <s v="Edith Reynolds"/>
    <s v="Regular Air"/>
    <s v="Home Office"/>
    <s v="Office Supplies"/>
    <s v="Paper"/>
    <s v="Small Box"/>
    <n v="0.38"/>
    <s v="United States"/>
    <s v="Central"/>
    <s v="North Dakota"/>
    <s v="Mandan"/>
    <n v="58554"/>
    <d v="2015-01-16T00:00:00"/>
    <d v="2015-01-18T00:00:00"/>
    <n v="240.42"/>
  </r>
  <r>
    <s v="Edith Reynolds"/>
    <s v="Regular Air"/>
    <s v="Home Office"/>
    <s v="Office Supplies"/>
    <s v="Scissors, Rulers and Trimmers"/>
    <s v="Small Pack"/>
    <n v="0.6"/>
    <s v="United States"/>
    <s v="Central"/>
    <s v="North Dakota"/>
    <s v="Mandan"/>
    <n v="58554"/>
    <d v="2015-01-16T00:00:00"/>
    <d v="2015-01-19T00:00:00"/>
    <n v="184.4"/>
  </r>
  <r>
    <s v="Edith Reynolds"/>
    <s v="Regular Air"/>
    <s v="Home Office"/>
    <s v="Office Supplies"/>
    <s v="Storage &amp; Organization"/>
    <s v="Small Box"/>
    <n v="0.55000000000000004"/>
    <s v="United States"/>
    <s v="Central"/>
    <s v="North Dakota"/>
    <s v="Mandan"/>
    <n v="58554"/>
    <d v="2015-03-13T00:00:00"/>
    <d v="2015-03-16T00:00:00"/>
    <n v="3802.01"/>
  </r>
  <r>
    <s v="Carrie Duke"/>
    <s v="Regular Air"/>
    <s v="Corporate"/>
    <s v="Technology"/>
    <s v="Computer Peripherals"/>
    <s v="Small Box"/>
    <n v="0.77"/>
    <s v="United States"/>
    <s v="Central"/>
    <s v="Kansas"/>
    <s v="Garden City"/>
    <n v="67846"/>
    <d v="2015-05-15T00:00:00"/>
    <d v="2015-05-18T00:00:00"/>
    <n v="1181.67"/>
  </r>
  <r>
    <s v="Carrie Duke"/>
    <s v="Regular Air"/>
    <s v="Corporate"/>
    <s v="Office Supplies"/>
    <s v="Scissors, Rulers and Trimmers"/>
    <s v="Wrap Bag"/>
    <n v="0.83"/>
    <s v="United States"/>
    <s v="Central"/>
    <s v="Kansas"/>
    <s v="Garden City"/>
    <n v="67846"/>
    <d v="2015-05-15T00:00:00"/>
    <d v="2015-05-17T00:00:00"/>
    <n v="29.93"/>
  </r>
  <r>
    <s v="Tara Gold"/>
    <s v="Regular Air"/>
    <s v="Small Business"/>
    <s v="Office Supplies"/>
    <s v="Binders and Binder Accessories"/>
    <s v="Small Box"/>
    <n v="0.38"/>
    <s v="United States"/>
    <s v="Central"/>
    <s v="Kansas"/>
    <s v="Hutchinson"/>
    <n v="67501"/>
    <d v="2015-02-04T00:00:00"/>
    <d v="2015-02-05T00:00:00"/>
    <n v="171.33"/>
  </r>
  <r>
    <s v="Jordan Beard"/>
    <s v="Regular Air"/>
    <s v="Small Business"/>
    <s v="Office Supplies"/>
    <s v="Paper"/>
    <s v="Small Box"/>
    <n v="0.37"/>
    <s v="United States"/>
    <s v="Central"/>
    <s v="Kansas"/>
    <s v="Leavenworth"/>
    <n v="66048"/>
    <d v="2015-06-06T00:00:00"/>
    <d v="2015-06-07T00:00:00"/>
    <n v="84.04"/>
  </r>
  <r>
    <s v="Andrew Pearce"/>
    <s v="Delivery Truck"/>
    <s v="Small Business"/>
    <s v="Furniture"/>
    <s v="Chairs &amp; Chairmats"/>
    <s v="Jumbo Drum"/>
    <n v="0.64"/>
    <s v="United States"/>
    <s v="Central"/>
    <s v="Kansas"/>
    <s v="Leawood"/>
    <n v="66209"/>
    <d v="2015-02-12T00:00:00"/>
    <d v="2015-02-14T00:00:00"/>
    <n v="251.06"/>
  </r>
  <r>
    <s v="Tracy G Starr"/>
    <s v="Express Air"/>
    <s v="Corporate"/>
    <s v="Furniture"/>
    <s v="Chairs &amp; Chairmats"/>
    <s v="Large Box"/>
    <m/>
    <s v="United States"/>
    <s v="West"/>
    <s v="California"/>
    <s v="Berkeley"/>
    <n v="94704"/>
    <d v="2015-03-05T00:00:00"/>
    <d v="2015-03-07T00:00:00"/>
    <n v="2610.56"/>
  </r>
  <r>
    <s v="Robin Tyler"/>
    <s v="Regular Air"/>
    <s v="Corporate"/>
    <s v="Technology"/>
    <s v="Telephones and Communication"/>
    <s v="Small Box"/>
    <n v="0.6"/>
    <s v="United States"/>
    <s v="South"/>
    <s v="Kentucky"/>
    <s v="Murray"/>
    <n v="42071"/>
    <d v="2015-02-03T00:00:00"/>
    <d v="2015-02-05T00:00:00"/>
    <n v="1173.76"/>
  </r>
  <r>
    <s v="Ann Steele"/>
    <s v="Regular Air"/>
    <s v="Consumer"/>
    <s v="Technology"/>
    <s v="Computer Peripherals"/>
    <s v="Small Pack"/>
    <n v="0.52"/>
    <s v="United States"/>
    <s v="West"/>
    <s v="Washington"/>
    <s v="Kirkland"/>
    <n v="98034"/>
    <d v="2015-02-26T00:00:00"/>
    <d v="2015-02-28T00:00:00"/>
    <n v="50.28"/>
  </r>
  <r>
    <s v="Ann Steele"/>
    <s v="Regular Air"/>
    <s v="Consumer"/>
    <s v="Technology"/>
    <s v="Copiers and Fax"/>
    <s v="Large Box"/>
    <n v="0.36"/>
    <s v="United States"/>
    <s v="West"/>
    <s v="Washington"/>
    <s v="Kirkland"/>
    <n v="98034"/>
    <d v="2015-02-26T00:00:00"/>
    <d v="2015-02-27T00:00:00"/>
    <n v="2570.4499999999998"/>
  </r>
  <r>
    <s v="Ann Steele"/>
    <s v="Regular Air"/>
    <s v="Consumer"/>
    <s v="Technology"/>
    <s v="Telephones and Communication"/>
    <s v="Wrap Bag"/>
    <n v="0.56999999999999995"/>
    <s v="United States"/>
    <s v="West"/>
    <s v="Washington"/>
    <s v="Kirkland"/>
    <n v="98034"/>
    <d v="2015-05-24T00:00:00"/>
    <d v="2015-05-26T00:00:00"/>
    <n v="158.87"/>
  </r>
  <r>
    <s v="Clarence Crowder"/>
    <s v="Regular Air"/>
    <s v="Consumer"/>
    <s v="Office Supplies"/>
    <s v="Paper"/>
    <s v="Wrap Bag"/>
    <n v="0.36"/>
    <s v="United States"/>
    <s v="West"/>
    <s v="Washington"/>
    <s v="Lacey"/>
    <n v="98503"/>
    <d v="2015-01-14T00:00:00"/>
    <d v="2015-01-19T00:00:00"/>
    <n v="56.71"/>
  </r>
  <r>
    <s v="Carole Miller"/>
    <s v="Delivery Truck"/>
    <s v="Consumer"/>
    <s v="Furniture"/>
    <s v="Chairs &amp; Chairmats"/>
    <s v="Jumbo Drum"/>
    <n v="0.64"/>
    <s v="United States"/>
    <s v="East"/>
    <s v="Ohio"/>
    <s v="Austintown"/>
    <n v="44515"/>
    <d v="2015-03-02T00:00:00"/>
    <d v="2015-03-03T00:00:00"/>
    <n v="5086.08"/>
  </r>
  <r>
    <s v="Tiffany Merrill"/>
    <s v="Delivery Truck"/>
    <s v="Consumer"/>
    <s v="Furniture"/>
    <s v="Chairs &amp; Chairmats"/>
    <s v="Jumbo Drum"/>
    <n v="0.64"/>
    <s v="United States"/>
    <s v="Central"/>
    <s v="Minnesota"/>
    <s v="Oakdale"/>
    <n v="55128"/>
    <d v="2015-06-01T00:00:00"/>
    <d v="2015-06-03T00:00:00"/>
    <n v="1894.45"/>
  </r>
  <r>
    <s v="Tiffany Merrill"/>
    <s v="Regular Air"/>
    <s v="Consumer"/>
    <s v="Furniture"/>
    <s v="Office Furnishings"/>
    <s v="Small Pack"/>
    <n v="0.46"/>
    <s v="United States"/>
    <s v="Central"/>
    <s v="Minnesota"/>
    <s v="Oakdale"/>
    <n v="55128"/>
    <d v="2015-06-01T00:00:00"/>
    <d v="2015-06-03T00:00:00"/>
    <n v="200.72"/>
  </r>
  <r>
    <s v="Tiffany Merrill"/>
    <s v="Regular Air"/>
    <s v="Consumer"/>
    <s v="Office Supplies"/>
    <s v="Pens &amp; Art Supplies"/>
    <s v="Wrap Bag"/>
    <n v="0.56999999999999995"/>
    <s v="United States"/>
    <s v="Central"/>
    <s v="Minnesota"/>
    <s v="Oakdale"/>
    <n v="55128"/>
    <d v="2015-02-14T00:00:00"/>
    <d v="2015-02-15T00:00:00"/>
    <n v="36.82"/>
  </r>
  <r>
    <s v="Gordon Brandt"/>
    <s v="Regular Air"/>
    <s v="Corporate"/>
    <s v="Furniture"/>
    <s v="Office Furnishings"/>
    <s v="Small Pack"/>
    <n v="0.44"/>
    <s v="United States"/>
    <s v="West"/>
    <s v="California"/>
    <s v="Los Angeles"/>
    <n v="90061"/>
    <d v="2015-02-28T00:00:00"/>
    <d v="2015-02-28T00:00:00"/>
    <n v="84.6"/>
  </r>
  <r>
    <s v="Peter Hardy"/>
    <s v="Delivery Truck"/>
    <s v="Small Business"/>
    <s v="Furniture"/>
    <s v="Bookcases"/>
    <s v="Jumbo Box"/>
    <n v="0.78"/>
    <s v="United States"/>
    <s v="East"/>
    <s v="Ohio"/>
    <s v="Stow"/>
    <n v="44224"/>
    <d v="2015-01-07T00:00:00"/>
    <d v="2015-01-08T00:00:00"/>
    <n v="296.75"/>
  </r>
  <r>
    <s v="Lynne Reid"/>
    <s v="Regular Air"/>
    <s v="Small Business"/>
    <s v="Technology"/>
    <s v="Computer Peripherals"/>
    <s v="Small Box"/>
    <n v="0.48"/>
    <s v="United States"/>
    <s v="East"/>
    <s v="Ohio"/>
    <s v="Strongsville"/>
    <n v="44136"/>
    <d v="2015-05-07T00:00:00"/>
    <d v="2015-05-09T00:00:00"/>
    <n v="582.20000000000005"/>
  </r>
  <r>
    <s v="Kate McKenna"/>
    <s v="Regular Air"/>
    <s v="Small Business"/>
    <s v="Office Supplies"/>
    <s v="Paper"/>
    <s v="Small Box"/>
    <n v="0.38"/>
    <s v="United States"/>
    <s v="East"/>
    <s v="Ohio"/>
    <s v="Toledo"/>
    <n v="43615"/>
    <d v="2015-06-11T00:00:00"/>
    <d v="2015-06-11T00:00:00"/>
    <n v="171.93"/>
  </r>
  <r>
    <s v="Kate McKenna"/>
    <s v="Regular Air"/>
    <s v="Small Business"/>
    <s v="Office Supplies"/>
    <s v="Pens &amp; Art Supplies"/>
    <s v="Wrap Bag"/>
    <n v="0.52"/>
    <s v="United States"/>
    <s v="East"/>
    <s v="Ohio"/>
    <s v="Toledo"/>
    <n v="43615"/>
    <d v="2015-06-11T00:00:00"/>
    <d v="2015-06-14T00:00:00"/>
    <n v="35.19"/>
  </r>
  <r>
    <s v="Andrew Levine"/>
    <s v="Regular Air"/>
    <s v="Small Business"/>
    <s v="Technology"/>
    <s v="Computer Peripherals"/>
    <s v="Small Box"/>
    <n v="0.48"/>
    <s v="United States"/>
    <s v="East"/>
    <s v="Pennsylvania"/>
    <s v="Philadelphia"/>
    <n v="19112"/>
    <d v="2015-05-07T00:00:00"/>
    <d v="2015-05-09T00:00:00"/>
    <n v="2037.69"/>
  </r>
  <r>
    <s v="Andrew Levine"/>
    <s v="Regular Air"/>
    <s v="Small Business"/>
    <s v="Office Supplies"/>
    <s v="Paper"/>
    <s v="Small Box"/>
    <n v="0.38"/>
    <s v="United States"/>
    <s v="East"/>
    <s v="Pennsylvania"/>
    <s v="Philadelphia"/>
    <n v="19112"/>
    <d v="2015-06-11T00:00:00"/>
    <d v="2015-06-11T00:00:00"/>
    <n v="722.1"/>
  </r>
  <r>
    <s v="Andrew Levine"/>
    <s v="Regular Air"/>
    <s v="Small Business"/>
    <s v="Office Supplies"/>
    <s v="Pens &amp; Art Supplies"/>
    <s v="Wrap Bag"/>
    <n v="0.52"/>
    <s v="United States"/>
    <s v="East"/>
    <s v="Pennsylvania"/>
    <s v="Philadelphia"/>
    <n v="19112"/>
    <d v="2015-06-11T00:00:00"/>
    <d v="2015-06-14T00:00:00"/>
    <n v="140.78"/>
  </r>
  <r>
    <s v="Andrew Levine"/>
    <s v="Regular Air"/>
    <s v="Small Business"/>
    <s v="Office Supplies"/>
    <s v="Pens &amp; Art Supplies"/>
    <s v="Wrap Bag"/>
    <n v="0.56000000000000005"/>
    <s v="United States"/>
    <s v="East"/>
    <s v="Pennsylvania"/>
    <s v="Philadelphia"/>
    <n v="19112"/>
    <d v="2015-06-11T00:00:00"/>
    <d v="2015-06-12T00:00:00"/>
    <n v="129.72"/>
  </r>
  <r>
    <s v="Andrew Levine"/>
    <s v="Express Air"/>
    <s v="Small Business"/>
    <s v="Office Supplies"/>
    <s v="Storage &amp; Organization"/>
    <s v="Small Box"/>
    <n v="0.71"/>
    <s v="United States"/>
    <s v="East"/>
    <s v="Pennsylvania"/>
    <s v="Philadelphia"/>
    <n v="19112"/>
    <d v="2015-06-11T00:00:00"/>
    <d v="2015-06-11T00:00:00"/>
    <n v="12190.98"/>
  </r>
  <r>
    <s v="Andrew Levine"/>
    <s v="Delivery Truck"/>
    <s v="Small Business"/>
    <s v="Furniture"/>
    <s v="Bookcases"/>
    <s v="Jumbo Box"/>
    <n v="0.78"/>
    <s v="United States"/>
    <s v="East"/>
    <s v="Pennsylvania"/>
    <s v="Philadelphia"/>
    <n v="19112"/>
    <d v="2015-01-07T00:00:00"/>
    <d v="2015-01-08T00:00:00"/>
    <n v="1483.76"/>
  </r>
  <r>
    <s v="Andrew Levine"/>
    <s v="Express Air"/>
    <s v="Small Business"/>
    <s v="Office Supplies"/>
    <s v="Pens &amp; Art Supplies"/>
    <s v="Wrap Bag"/>
    <n v="0.38"/>
    <s v="United States"/>
    <s v="East"/>
    <s v="Pennsylvania"/>
    <s v="Philadelphia"/>
    <n v="19112"/>
    <d v="2015-06-10T00:00:00"/>
    <d v="2015-06-11T00:00:00"/>
    <n v="87.18"/>
  </r>
  <r>
    <s v="Debbie Hsu"/>
    <s v="Express Air"/>
    <s v="Small Business"/>
    <s v="Technology"/>
    <s v="Telephones and Communication"/>
    <s v="Small Box"/>
    <n v="0.57999999999999996"/>
    <s v="United States"/>
    <s v="West"/>
    <s v="Washington"/>
    <s v="Lacey"/>
    <n v="98503"/>
    <d v="2015-04-20T00:00:00"/>
    <d v="2015-04-22T00:00:00"/>
    <n v="798.89"/>
  </r>
  <r>
    <s v="Debbie Hsu"/>
    <s v="Regular Air"/>
    <s v="Small Business"/>
    <s v="Office Supplies"/>
    <s v="Binders and Binder Accessories"/>
    <s v="Small Box"/>
    <n v="0.39"/>
    <s v="United States"/>
    <s v="West"/>
    <s v="Washington"/>
    <s v="Lacey"/>
    <n v="98503"/>
    <d v="2015-06-24T00:00:00"/>
    <d v="2015-06-25T00:00:00"/>
    <n v="133.19"/>
  </r>
  <r>
    <s v="Debbie Hsu"/>
    <s v="Regular Air"/>
    <s v="Small Business"/>
    <s v="Office Supplies"/>
    <s v="Paper"/>
    <s v="Small Box"/>
    <n v="0.37"/>
    <s v="United States"/>
    <s v="West"/>
    <s v="Washington"/>
    <s v="Lacey"/>
    <n v="98503"/>
    <d v="2015-06-24T00:00:00"/>
    <d v="2015-06-25T00:00:00"/>
    <n v="97.33"/>
  </r>
  <r>
    <s v="Ted Durham"/>
    <s v="Express Air"/>
    <s v="Consumer"/>
    <s v="Technology"/>
    <s v="Computer Peripherals"/>
    <s v="Small Box"/>
    <n v="0.55000000000000004"/>
    <s v="United States"/>
    <s v="South"/>
    <s v="Florida"/>
    <s v="North Port"/>
    <n v="34287"/>
    <d v="2015-05-18T00:00:00"/>
    <d v="2015-05-19T00:00:00"/>
    <n v="130.91"/>
  </r>
  <r>
    <s v="Sandy Cannon"/>
    <s v="Regular Air"/>
    <s v="Corporate"/>
    <s v="Office Supplies"/>
    <s v="Appliances"/>
    <s v="Small Box"/>
    <n v="0.56999999999999995"/>
    <s v="United States"/>
    <s v="Central"/>
    <s v="Kansas"/>
    <s v="Leawood"/>
    <n v="66209"/>
    <d v="2015-01-24T00:00:00"/>
    <d v="2015-01-29T00:00:00"/>
    <n v="281.82"/>
  </r>
  <r>
    <s v="Milton Lindsay"/>
    <s v="Regular Air"/>
    <s v="Consumer"/>
    <s v="Office Supplies"/>
    <s v="Appliances"/>
    <s v="Small Box"/>
    <n v="0.55000000000000004"/>
    <s v="United States"/>
    <s v="East"/>
    <s v="Ohio"/>
    <s v="Hamilton"/>
    <n v="45011"/>
    <d v="2015-01-19T00:00:00"/>
    <d v="2015-01-21T00:00:00"/>
    <n v="991.24"/>
  </r>
  <r>
    <s v="Mike Howard"/>
    <s v="Express Air"/>
    <s v="Consumer"/>
    <s v="Office Supplies"/>
    <s v="Appliances"/>
    <s v="Small Box"/>
    <n v="0.6"/>
    <s v="United States"/>
    <s v="East"/>
    <s v="Ohio"/>
    <s v="Hilliard"/>
    <n v="43026"/>
    <d v="2015-05-24T00:00:00"/>
    <d v="2015-05-25T00:00:00"/>
    <n v="119.86"/>
  </r>
  <r>
    <s v="Mike Howard"/>
    <s v="Express Air"/>
    <s v="Consumer"/>
    <s v="Technology"/>
    <s v="Computer Peripherals"/>
    <s v="Small Pack"/>
    <n v="0.77"/>
    <s v="United States"/>
    <s v="East"/>
    <s v="Ohio"/>
    <s v="Hilliard"/>
    <n v="43026"/>
    <d v="2015-05-24T00:00:00"/>
    <d v="2015-05-25T00:00:00"/>
    <n v="98.77"/>
  </r>
  <r>
    <s v="Mike Howard"/>
    <s v="Delivery Truck"/>
    <s v="Consumer"/>
    <s v="Furniture"/>
    <s v="Tables"/>
    <s v="Jumbo Box"/>
    <n v="0.75"/>
    <s v="United States"/>
    <s v="East"/>
    <s v="Ohio"/>
    <s v="Hilliard"/>
    <n v="43026"/>
    <d v="2015-05-24T00:00:00"/>
    <d v="2015-05-25T00:00:00"/>
    <n v="2495.35"/>
  </r>
  <r>
    <s v="Mike Howard"/>
    <s v="Express Air"/>
    <s v="Consumer"/>
    <s v="Office Supplies"/>
    <s v="Storage &amp; Organization"/>
    <s v="Small Box"/>
    <n v="0.6"/>
    <s v="United States"/>
    <s v="East"/>
    <s v="Ohio"/>
    <s v="Hilliard"/>
    <n v="43026"/>
    <d v="2015-06-17T00:00:00"/>
    <d v="2015-06-18T00:00:00"/>
    <n v="200.83"/>
  </r>
  <r>
    <s v="Lorraine Boykin"/>
    <s v="Regular Air"/>
    <s v="Consumer"/>
    <s v="Office Supplies"/>
    <s v="Paper"/>
    <s v="Small Box"/>
    <n v="0.38"/>
    <s v="United States"/>
    <s v="East"/>
    <s v="New York"/>
    <s v="Shirley"/>
    <n v="11967"/>
    <d v="2015-04-08T00:00:00"/>
    <d v="2015-04-09T00:00:00"/>
    <n v="348.08"/>
  </r>
  <r>
    <s v="Lorraine Boykin"/>
    <s v="Express Air"/>
    <s v="Consumer"/>
    <s v="Office Supplies"/>
    <s v="Appliances"/>
    <s v="Medium Box"/>
    <n v="0.5"/>
    <s v="United States"/>
    <s v="East"/>
    <s v="New York"/>
    <s v="Shirley"/>
    <n v="11967"/>
    <d v="2015-06-17T00:00:00"/>
    <d v="2015-06-19T00:00:00"/>
    <n v="131.69"/>
  </r>
  <r>
    <s v="Lorraine Boykin"/>
    <s v="Regular Air"/>
    <s v="Consumer"/>
    <s v="Office Supplies"/>
    <s v="Labels"/>
    <s v="Small Box"/>
    <n v="0.38"/>
    <s v="United States"/>
    <s v="East"/>
    <s v="New York"/>
    <s v="Shirley"/>
    <n v="11967"/>
    <d v="2015-02-28T00:00:00"/>
    <d v="2015-02-28T00:00:00"/>
    <n v="13.93"/>
  </r>
  <r>
    <s v="Gladys Holloway"/>
    <s v="Regular Air"/>
    <s v="Consumer"/>
    <s v="Technology"/>
    <s v="Telephones and Communication"/>
    <s v="Wrap Bag"/>
    <n v="0.82"/>
    <s v="United States"/>
    <s v="South"/>
    <s v="Florida"/>
    <s v="Oakland Park"/>
    <n v="33334"/>
    <d v="2015-03-25T00:00:00"/>
    <d v="2015-03-27T00:00:00"/>
    <n v="31.71"/>
  </r>
  <r>
    <s v="Lawrence Hester"/>
    <s v="Regular Air"/>
    <s v="Home Office"/>
    <s v="Office Supplies"/>
    <s v="Labels"/>
    <s v="Small Box"/>
    <n v="0.37"/>
    <s v="United States"/>
    <s v="South"/>
    <s v="Kentucky"/>
    <s v="Murray"/>
    <n v="42071"/>
    <d v="2015-03-20T00:00:00"/>
    <d v="2015-03-21T00:00:00"/>
    <n v="60.01"/>
  </r>
  <r>
    <s v="Lawrence Hester"/>
    <s v="Regular Air"/>
    <s v="Home Office"/>
    <s v="Office Supplies"/>
    <s v="Paper"/>
    <s v="Small Box"/>
    <n v="0.37"/>
    <s v="United States"/>
    <s v="South"/>
    <s v="Kentucky"/>
    <s v="Murray"/>
    <n v="42071"/>
    <d v="2015-03-20T00:00:00"/>
    <d v="2015-03-21T00:00:00"/>
    <n v="90.98"/>
  </r>
  <r>
    <s v="Lawrence Hester"/>
    <s v="Regular Air"/>
    <s v="Home Office"/>
    <s v="Technology"/>
    <s v="Telephones and Communication"/>
    <s v="Small Box"/>
    <n v="0.59"/>
    <s v="United States"/>
    <s v="South"/>
    <s v="Kentucky"/>
    <s v="Murray"/>
    <n v="42071"/>
    <d v="2015-03-20T00:00:00"/>
    <d v="2015-03-22T00:00:00"/>
    <n v="1270.7"/>
  </r>
  <r>
    <s v="Alexander O'Brien"/>
    <s v="Regular Air"/>
    <s v="Home Office"/>
    <s v="Office Supplies"/>
    <s v="Labels"/>
    <s v="Small Box"/>
    <n v="0.37"/>
    <s v="United States"/>
    <s v="Central"/>
    <s v="Texas"/>
    <s v="Houston"/>
    <n v="77041"/>
    <d v="2015-03-20T00:00:00"/>
    <d v="2015-03-21T00:00:00"/>
    <n v="236.87"/>
  </r>
  <r>
    <s v="Alexander O'Brien"/>
    <s v="Regular Air"/>
    <s v="Home Office"/>
    <s v="Office Supplies"/>
    <s v="Paper"/>
    <s v="Small Box"/>
    <n v="0.37"/>
    <s v="United States"/>
    <s v="Central"/>
    <s v="Texas"/>
    <s v="Houston"/>
    <n v="77041"/>
    <d v="2015-03-20T00:00:00"/>
    <d v="2015-03-21T00:00:00"/>
    <n v="370.91"/>
  </r>
  <r>
    <s v="Alexander O'Brien"/>
    <s v="Regular Air"/>
    <s v="Home Office"/>
    <s v="Technology"/>
    <s v="Telephones and Communication"/>
    <s v="Small Box"/>
    <n v="0.59"/>
    <s v="United States"/>
    <s v="Central"/>
    <s v="Texas"/>
    <s v="Houston"/>
    <n v="77041"/>
    <d v="2015-03-20T00:00:00"/>
    <d v="2015-03-22T00:00:00"/>
    <n v="4976.92"/>
  </r>
  <r>
    <s v="Wayne English"/>
    <s v="Regular Air"/>
    <s v="Corporate"/>
    <s v="Office Supplies"/>
    <s v="Binders and Binder Accessories"/>
    <s v="Small Box"/>
    <n v="0.37"/>
    <s v="United States"/>
    <s v="South"/>
    <s v="Louisiana"/>
    <s v="New Iberia"/>
    <n v="70560"/>
    <d v="2015-05-17T00:00:00"/>
    <d v="2015-05-18T00:00:00"/>
    <n v="574.97"/>
  </r>
  <r>
    <s v="Wayne English"/>
    <s v="Regular Air"/>
    <s v="Corporate"/>
    <s v="Office Supplies"/>
    <s v="Paper"/>
    <s v="Small Box"/>
    <n v="0.38"/>
    <s v="United States"/>
    <s v="South"/>
    <s v="Louisiana"/>
    <s v="New Iberia"/>
    <n v="70560"/>
    <d v="2015-05-17T00:00:00"/>
    <d v="2015-05-17T00:00:00"/>
    <n v="115.22"/>
  </r>
  <r>
    <s v="Wayne English"/>
    <s v="Express Air"/>
    <s v="Corporate"/>
    <s v="Office Supplies"/>
    <s v="Pens &amp; Art Supplies"/>
    <s v="Small Pack"/>
    <n v="0.56000000000000005"/>
    <s v="United States"/>
    <s v="South"/>
    <s v="Louisiana"/>
    <s v="New Iberia"/>
    <n v="70560"/>
    <d v="2015-05-17T00:00:00"/>
    <d v="2015-05-19T00:00:00"/>
    <n v="456.58"/>
  </r>
  <r>
    <s v="Jay Hubbard"/>
    <s v="Delivery Truck"/>
    <s v="Corporate"/>
    <s v="Furniture"/>
    <s v="Tables"/>
    <s v="Jumbo Drum"/>
    <m/>
    <s v="United States"/>
    <s v="South"/>
    <s v="Florida"/>
    <s v="Orlando"/>
    <n v="32839"/>
    <d v="2015-06-30T00:00:00"/>
    <d v="2015-07-02T00:00:00"/>
    <n v="3772.19"/>
  </r>
  <r>
    <s v="Daniel Christian"/>
    <s v="Regular Air"/>
    <s v="Home Office"/>
    <s v="Office Supplies"/>
    <s v="Binders and Binder Accessories"/>
    <s v="Small Box"/>
    <n v="0.38"/>
    <s v="United States"/>
    <s v="South"/>
    <s v="Louisiana"/>
    <s v="New Orleans"/>
    <n v="70117"/>
    <d v="2015-06-14T00:00:00"/>
    <d v="2015-06-14T00:00:00"/>
    <n v="2642.48"/>
  </r>
  <r>
    <s v="Jamie Manning"/>
    <s v="Regular Air"/>
    <s v="Home Office"/>
    <s v="Office Supplies"/>
    <s v="Binders and Binder Accessories"/>
    <s v="Small Box"/>
    <n v="0.39"/>
    <s v="United States"/>
    <s v="Central"/>
    <s v="Illinois"/>
    <s v="Melrose Park"/>
    <n v="60160"/>
    <d v="2015-01-07T00:00:00"/>
    <d v="2015-01-09T00:00:00"/>
    <n v="61.5"/>
  </r>
  <r>
    <s v="Neil Barbee"/>
    <s v="Regular Air"/>
    <s v="Home Office"/>
    <s v="Office Supplies"/>
    <s v="Binders and Binder Accessories"/>
    <s v="Small Box"/>
    <n v="0.35"/>
    <s v="United States"/>
    <s v="Central"/>
    <s v="Illinois"/>
    <s v="Moline"/>
    <n v="61265"/>
    <d v="2015-05-30T00:00:00"/>
    <d v="2015-05-31T00:00:00"/>
    <n v="1276.8800000000001"/>
  </r>
  <r>
    <s v="Guy McDonald"/>
    <s v="Delivery Truck"/>
    <s v="Home Office"/>
    <s v="Technology"/>
    <s v="Office Machines"/>
    <s v="Jumbo Drum"/>
    <n v="0.38"/>
    <s v="United States"/>
    <s v="Central"/>
    <s v="Illinois"/>
    <s v="Mount Prospect"/>
    <n v="60056"/>
    <d v="2015-01-05T00:00:00"/>
    <d v="2015-01-07T00:00:00"/>
    <n v="233.58"/>
  </r>
  <r>
    <s v="Cathy Burgess"/>
    <s v="Regular Air"/>
    <s v="Small Business"/>
    <s v="Office Supplies"/>
    <s v="Envelopes"/>
    <s v="Small Box"/>
    <n v="0.39"/>
    <s v="United States"/>
    <s v="South"/>
    <s v="Louisiana"/>
    <s v="Shreveport"/>
    <n v="71109"/>
    <d v="2015-06-25T00:00:00"/>
    <d v="2015-06-30T00:00:00"/>
    <n v="31.98"/>
  </r>
  <r>
    <s v="Anita Kang"/>
    <s v="Delivery Truck"/>
    <s v="Corporate"/>
    <s v="Furniture"/>
    <s v="Chairs &amp; Chairmats"/>
    <s v="Jumbo Drum"/>
    <n v="0.59"/>
    <s v="United States"/>
    <s v="Central"/>
    <s v="Illinois"/>
    <s v="Mundelein"/>
    <n v="60060"/>
    <d v="2015-06-22T00:00:00"/>
    <d v="2015-06-23T00:00:00"/>
    <n v="519.41999999999996"/>
  </r>
  <r>
    <s v="Anita Kang"/>
    <s v="Regular Air"/>
    <s v="Corporate"/>
    <s v="Office Supplies"/>
    <s v="Appliances"/>
    <s v="Small Box"/>
    <n v="0.55000000000000004"/>
    <s v="United States"/>
    <s v="Central"/>
    <s v="Illinois"/>
    <s v="Mundelein"/>
    <n v="60060"/>
    <d v="2015-05-17T00:00:00"/>
    <d v="2015-05-18T00:00:00"/>
    <n v="2382.7199999999998"/>
  </r>
  <r>
    <s v="Kristine Singleton"/>
    <s v="Regular Air"/>
    <s v="Corporate"/>
    <s v="Office Supplies"/>
    <s v="Binders and Binder Accessories"/>
    <s v="Small Box"/>
    <n v="0.39"/>
    <s v="United States"/>
    <s v="Central"/>
    <s v="Illinois"/>
    <s v="Naperville"/>
    <n v="60540"/>
    <d v="2015-01-16T00:00:00"/>
    <d v="2015-01-17T00:00:00"/>
    <n v="64.959999999999994"/>
  </r>
  <r>
    <s v="Kristine Singleton"/>
    <s v="Regular Air"/>
    <s v="Corporate"/>
    <s v="Office Supplies"/>
    <s v="Rubber Bands"/>
    <s v="Wrap Bag"/>
    <n v="0.52"/>
    <s v="United States"/>
    <s v="Central"/>
    <s v="Illinois"/>
    <s v="Naperville"/>
    <n v="60540"/>
    <d v="2015-01-16T00:00:00"/>
    <d v="2015-01-17T00:00:00"/>
    <n v="19.14"/>
  </r>
  <r>
    <s v="Kristine Singleton"/>
    <s v="Regular Air"/>
    <s v="Corporate"/>
    <s v="Office Supplies"/>
    <s v="Binders and Binder Accessories"/>
    <s v="Small Box"/>
    <n v="0.37"/>
    <s v="United States"/>
    <s v="Central"/>
    <s v="Illinois"/>
    <s v="Naperville"/>
    <n v="60540"/>
    <d v="2015-03-04T00:00:00"/>
    <d v="2015-03-04T00:00:00"/>
    <n v="25.35"/>
  </r>
  <r>
    <s v="Kristine Singleton"/>
    <s v="Express Air"/>
    <s v="Corporate"/>
    <s v="Technology"/>
    <s v="Computer Peripherals"/>
    <s v="Small Pack"/>
    <n v="0.79"/>
    <s v="United States"/>
    <s v="Central"/>
    <s v="Illinois"/>
    <s v="Naperville"/>
    <n v="60540"/>
    <d v="2015-03-04T00:00:00"/>
    <d v="2015-03-07T00:00:00"/>
    <n v="45.03"/>
  </r>
  <r>
    <s v="Kristine Singleton"/>
    <s v="Regular Air"/>
    <s v="Corporate"/>
    <s v="Furniture"/>
    <s v="Office Furnishings"/>
    <s v="Small Pack"/>
    <n v="0.39"/>
    <s v="United States"/>
    <s v="Central"/>
    <s v="Illinois"/>
    <s v="Naperville"/>
    <n v="60540"/>
    <d v="2015-03-04T00:00:00"/>
    <d v="2015-03-05T00:00:00"/>
    <n v="153.87"/>
  </r>
  <r>
    <s v="Kristine Singleton"/>
    <s v="Regular Air"/>
    <s v="Corporate"/>
    <s v="Technology"/>
    <s v="Telephones and Communication"/>
    <s v="Small Box"/>
    <n v="0.6"/>
    <s v="United States"/>
    <s v="Central"/>
    <s v="Illinois"/>
    <s v="Naperville"/>
    <n v="60540"/>
    <d v="2015-03-04T00:00:00"/>
    <d v="2015-03-05T00:00:00"/>
    <n v="2800.33"/>
  </r>
  <r>
    <s v="Lee Hancock"/>
    <s v="Delivery Truck"/>
    <s v="Consumer"/>
    <s v="Furniture"/>
    <s v="Chairs &amp; Chairmats"/>
    <s v="Jumbo Drum"/>
    <n v="0.77"/>
    <s v="United States"/>
    <s v="East"/>
    <s v="Maine"/>
    <s v="Sanford"/>
    <n v="4073"/>
    <d v="2015-02-22T00:00:00"/>
    <d v="2015-02-22T00:00:00"/>
    <n v="3596.03"/>
  </r>
  <r>
    <s v="Alison Sharp"/>
    <s v="Regular Air"/>
    <s v="Corporate"/>
    <s v="Office Supplies"/>
    <s v="Binders and Binder Accessories"/>
    <s v="Small Box"/>
    <n v="0.4"/>
    <s v="United States"/>
    <s v="East"/>
    <s v="New Hampshire"/>
    <s v="Laconia"/>
    <n v="3246"/>
    <d v="2015-06-08T00:00:00"/>
    <d v="2015-06-09T00:00:00"/>
    <n v="2353.5500000000002"/>
  </r>
  <r>
    <s v="Herbert Donnelly Swanson"/>
    <s v="Express Air"/>
    <s v="Corporate"/>
    <s v="Office Supplies"/>
    <s v="Appliances"/>
    <s v="Small Box"/>
    <n v="0.6"/>
    <s v="United States"/>
    <s v="East"/>
    <s v="New Hampshire"/>
    <s v="Londonderry"/>
    <n v="3053"/>
    <d v="2015-06-19T00:00:00"/>
    <d v="2015-06-21T00:00:00"/>
    <n v="92.57"/>
  </r>
  <r>
    <s v="David Powell"/>
    <s v="Delivery Truck"/>
    <s v="Home Office"/>
    <s v="Furniture"/>
    <s v="Chairs &amp; Chairmats"/>
    <s v="Jumbo Drum"/>
    <n v="0.78"/>
    <s v="United States"/>
    <s v="East"/>
    <s v="New Jersey"/>
    <s v="Cranford"/>
    <n v="7016"/>
    <d v="2015-05-02T00:00:00"/>
    <d v="2015-05-05T00:00:00"/>
    <n v="7974.21"/>
  </r>
  <r>
    <s v="Jerome McIntosh"/>
    <s v="Regular Air"/>
    <s v="Consumer"/>
    <s v="Office Supplies"/>
    <s v="Scissors, Rulers and Trimmers"/>
    <s v="Small Pack"/>
    <n v="0.57999999999999996"/>
    <s v="United States"/>
    <s v="Central"/>
    <s v="Texas"/>
    <s v="Pasadena"/>
    <n v="77506"/>
    <d v="2015-06-01T00:00:00"/>
    <d v="2015-06-08T00:00:00"/>
    <n v="87.1"/>
  </r>
  <r>
    <s v="Jerome McIntosh"/>
    <s v="Express Air"/>
    <s v="Consumer"/>
    <s v="Office Supplies"/>
    <s v="Storage &amp; Organization"/>
    <s v="Large Box"/>
    <n v="0.83"/>
    <s v="United States"/>
    <s v="Central"/>
    <s v="Texas"/>
    <s v="Pasadena"/>
    <n v="77506"/>
    <d v="2015-06-01T00:00:00"/>
    <d v="2015-06-03T00:00:00"/>
    <n v="736.86"/>
  </r>
  <r>
    <s v="Neil Song"/>
    <s v="Regular Air"/>
    <s v="Consumer"/>
    <s v="Office Supplies"/>
    <s v="Storage &amp; Organization"/>
    <s v="Small Box"/>
    <n v="0.59"/>
    <s v="United States"/>
    <s v="Central"/>
    <s v="Texas"/>
    <s v="Pflugerville"/>
    <n v="78660"/>
    <d v="2015-03-24T00:00:00"/>
    <d v="2015-03-25T00:00:00"/>
    <n v="33.840000000000003"/>
  </r>
  <r>
    <s v="Maureen Stout"/>
    <s v="Regular Air"/>
    <s v="Corporate"/>
    <s v="Office Supplies"/>
    <s v="Binders and Binder Accessories"/>
    <s v="Small Box"/>
    <n v="0.4"/>
    <s v="United States"/>
    <s v="Central"/>
    <s v="Texas"/>
    <s v="Pharr"/>
    <n v="78577"/>
    <d v="2015-01-04T00:00:00"/>
    <d v="2015-01-05T00:00:00"/>
    <n v="14.9"/>
  </r>
  <r>
    <s v="Maureen Stout"/>
    <s v="Express Air"/>
    <s v="Corporate"/>
    <s v="Office Supplies"/>
    <s v="Paper"/>
    <s v="Wrap Bag"/>
    <n v="0.35"/>
    <s v="United States"/>
    <s v="Central"/>
    <s v="Texas"/>
    <s v="Pharr"/>
    <n v="78577"/>
    <d v="2015-01-04T00:00:00"/>
    <d v="2015-01-06T00:00:00"/>
    <n v="39.64"/>
  </r>
  <r>
    <s v="Leroy Field"/>
    <s v="Regular Air"/>
    <s v="Corporate"/>
    <s v="Furniture"/>
    <s v="Office Furnishings"/>
    <s v="Large Box"/>
    <n v="0.6"/>
    <s v="United States"/>
    <s v="West"/>
    <s v="Idaho"/>
    <s v="Post Falls"/>
    <n v="83854"/>
    <d v="2015-01-14T00:00:00"/>
    <d v="2015-01-14T00:00:00"/>
    <n v="139.49"/>
  </r>
  <r>
    <s v="Harriet Moore"/>
    <s v="Delivery Truck"/>
    <s v="Corporate"/>
    <s v="Furniture"/>
    <s v="Chairs &amp; Chairmats"/>
    <s v="Jumbo Drum"/>
    <n v="0.56999999999999995"/>
    <s v="United States"/>
    <s v="West"/>
    <s v="Idaho"/>
    <s v="Rexburg"/>
    <n v="83440"/>
    <d v="2015-01-14T00:00:00"/>
    <d v="2015-01-16T00:00:00"/>
    <n v="1952.43"/>
  </r>
  <r>
    <s v="Glenda Hunter"/>
    <s v="Delivery Truck"/>
    <s v="Corporate"/>
    <s v="Furniture"/>
    <s v="Tables"/>
    <s v="Jumbo Box"/>
    <n v="0.69"/>
    <s v="United States"/>
    <s v="West"/>
    <s v="California"/>
    <s v="Twentynine Palms"/>
    <n v="92277"/>
    <d v="2015-06-03T00:00:00"/>
    <d v="2015-06-03T00:00:00"/>
    <n v="1370.79"/>
  </r>
  <r>
    <s v="Glenda Hunter"/>
    <s v="Delivery Truck"/>
    <s v="Corporate"/>
    <s v="Technology"/>
    <s v="Office Machines"/>
    <s v="Jumbo Box"/>
    <n v="0.56999999999999995"/>
    <s v="United States"/>
    <s v="West"/>
    <s v="California"/>
    <s v="Twentynine Palms"/>
    <n v="92277"/>
    <d v="2015-02-04T00:00:00"/>
    <d v="2015-02-05T00:00:00"/>
    <n v="3501.79"/>
  </r>
  <r>
    <s v="Glenda Hunter"/>
    <s v="Regular Air"/>
    <s v="Corporate"/>
    <s v="Office Supplies"/>
    <s v="Scissors, Rulers and Trimmers"/>
    <s v="Small Pack"/>
    <n v="0.56000000000000005"/>
    <s v="United States"/>
    <s v="West"/>
    <s v="California"/>
    <s v="Twentynine Palms"/>
    <n v="92277"/>
    <d v="2015-02-04T00:00:00"/>
    <d v="2015-02-05T00:00:00"/>
    <n v="63.04"/>
  </r>
  <r>
    <s v="Glenda Hunter"/>
    <s v="Express Air"/>
    <s v="Corporate"/>
    <s v="Office Supplies"/>
    <s v="Pens &amp; Art Supplies"/>
    <s v="Small Box"/>
    <n v="0.56000000000000005"/>
    <s v="United States"/>
    <s v="West"/>
    <s v="California"/>
    <s v="Twentynine Palms"/>
    <n v="92277"/>
    <d v="2015-02-16T00:00:00"/>
    <d v="2015-02-18T00:00:00"/>
    <n v="451.35"/>
  </r>
  <r>
    <s v="Glenda Hunter"/>
    <s v="Regular Air"/>
    <s v="Home Office"/>
    <s v="Office Supplies"/>
    <s v="Scissors, Rulers and Trimmers"/>
    <s v="Small Pack"/>
    <n v="0.56000000000000005"/>
    <s v="United States"/>
    <s v="West"/>
    <s v="California"/>
    <s v="Twentynine Palms"/>
    <n v="92277"/>
    <d v="2015-02-28T00:00:00"/>
    <d v="2015-02-28T00:00:00"/>
    <n v="119.6"/>
  </r>
  <r>
    <s v="Glenda Hunter"/>
    <s v="Regular Air"/>
    <s v="Corporate"/>
    <s v="Office Supplies"/>
    <s v="Binders and Binder Accessories"/>
    <s v="Small Box"/>
    <n v="0.39"/>
    <s v="United States"/>
    <s v="West"/>
    <s v="California"/>
    <s v="Twentynine Palms"/>
    <n v="92277"/>
    <d v="2015-03-11T00:00:00"/>
    <d v="2015-03-12T00:00:00"/>
    <n v="59.9"/>
  </r>
  <r>
    <s v="Glenda Hunter"/>
    <s v="Regular Air"/>
    <s v="Corporate"/>
    <s v="Furniture"/>
    <s v="Office Furnishings"/>
    <s v="Small Pack"/>
    <n v="0.35"/>
    <s v="United States"/>
    <s v="West"/>
    <s v="California"/>
    <s v="Twentynine Palms"/>
    <n v="92277"/>
    <d v="2015-03-29T00:00:00"/>
    <d v="2015-04-02T00:00:00"/>
    <n v="99.22"/>
  </r>
  <r>
    <s v="Faye Manning"/>
    <s v="Express Air"/>
    <s v="Corporate"/>
    <s v="Technology"/>
    <s v="Office Machines"/>
    <s v="Medium Box"/>
    <n v="0.38"/>
    <s v="United States"/>
    <s v="South"/>
    <s v="Florida"/>
    <s v="Saint Petersburg"/>
    <n v="33710"/>
    <d v="2015-01-26T00:00:00"/>
    <d v="2015-01-27T00:00:00"/>
    <n v="1183.82"/>
  </r>
  <r>
    <s v="Faye Manning"/>
    <s v="Regular Air"/>
    <s v="Consumer"/>
    <s v="Office Supplies"/>
    <s v="Storage &amp; Organization"/>
    <s v="Small Box"/>
    <n v="0.59"/>
    <s v="United States"/>
    <s v="South"/>
    <s v="Florida"/>
    <s v="Saint Petersburg"/>
    <n v="33710"/>
    <d v="2015-05-28T00:00:00"/>
    <d v="2015-05-30T00:00:00"/>
    <n v="201.77"/>
  </r>
  <r>
    <s v="Faye Manning"/>
    <s v="Regular Air"/>
    <s v="Corporate"/>
    <s v="Office Supplies"/>
    <s v="Pens &amp; Art Supplies"/>
    <s v="Small Pack"/>
    <n v="0.59"/>
    <s v="United States"/>
    <s v="South"/>
    <s v="Florida"/>
    <s v="Saint Petersburg"/>
    <n v="33710"/>
    <d v="2015-03-30T00:00:00"/>
    <d v="2015-03-30T00:00:00"/>
    <n v="443.66"/>
  </r>
  <r>
    <s v="Julian Keith Mayer"/>
    <s v="Regular Air"/>
    <s v="Corporate"/>
    <s v="Office Supplies"/>
    <s v="Appliances"/>
    <s v="Small Box"/>
    <n v="0.56999999999999995"/>
    <s v="United States"/>
    <s v="South"/>
    <s v="Florida"/>
    <s v="Sanford"/>
    <n v="32771"/>
    <d v="2015-01-20T00:00:00"/>
    <d v="2015-01-21T00:00:00"/>
    <n v="541.76"/>
  </r>
  <r>
    <s v="Julian Keith Mayer"/>
    <s v="Delivery Truck"/>
    <s v="Corporate"/>
    <s v="Furniture"/>
    <s v="Chairs &amp; Chairmats"/>
    <s v="Jumbo Drum"/>
    <n v="0.6"/>
    <s v="United States"/>
    <s v="South"/>
    <s v="Florida"/>
    <s v="Sanford"/>
    <n v="32771"/>
    <d v="2015-01-26T00:00:00"/>
    <d v="2015-01-27T00:00:00"/>
    <n v="107.66"/>
  </r>
  <r>
    <s v="Julian Keith Mayer"/>
    <s v="Regular Air"/>
    <s v="Corporate"/>
    <s v="Office Supplies"/>
    <s v="Storage &amp; Organization"/>
    <s v="Large Box"/>
    <n v="0.81"/>
    <s v="United States"/>
    <s v="South"/>
    <s v="Florida"/>
    <s v="Sanford"/>
    <n v="32771"/>
    <d v="2015-01-26T00:00:00"/>
    <d v="2015-01-27T00:00:00"/>
    <n v="318.83"/>
  </r>
  <r>
    <s v="Julian Keith Mayer"/>
    <s v="Regular Air"/>
    <s v="Consumer"/>
    <s v="Technology"/>
    <s v="Computer Peripherals"/>
    <s v="Small Box"/>
    <n v="0.49"/>
    <s v="United States"/>
    <s v="South"/>
    <s v="Florida"/>
    <s v="Sanford"/>
    <n v="32771"/>
    <d v="2015-04-19T00:00:00"/>
    <d v="2015-04-21T00:00:00"/>
    <n v="3600.65"/>
  </r>
  <r>
    <s v="Ray Silverman"/>
    <s v="Delivery Truck"/>
    <s v="Corporate"/>
    <s v="Furniture"/>
    <s v="Chairs &amp; Chairmats"/>
    <s v="Jumbo Drum"/>
    <n v="0.78"/>
    <s v="United States"/>
    <s v="South"/>
    <s v="Florida"/>
    <s v="Ponte Vedra Beach"/>
    <n v="32004"/>
    <d v="2015-06-19T00:00:00"/>
    <d v="2015-06-20T00:00:00"/>
    <n v="3936.61"/>
  </r>
  <r>
    <s v="Ray Silverman"/>
    <s v="Regular Air"/>
    <s v="Corporate"/>
    <s v="Office Supplies"/>
    <s v="Paper"/>
    <s v="Small Box"/>
    <n v="0.36"/>
    <s v="United States"/>
    <s v="South"/>
    <s v="Florida"/>
    <s v="Ponte Vedra Beach"/>
    <n v="32004"/>
    <d v="2015-06-19T00:00:00"/>
    <d v="2015-06-21T00:00:00"/>
    <n v="78.31"/>
  </r>
  <r>
    <s v="Ray Silverman"/>
    <s v="Regular Air"/>
    <s v="Corporate"/>
    <s v="Office Supplies"/>
    <s v="Pens &amp; Art Supplies"/>
    <s v="Wrap Bag"/>
    <n v="0.51"/>
    <s v="United States"/>
    <s v="South"/>
    <s v="Florida"/>
    <s v="Ponte Vedra Beach"/>
    <n v="32004"/>
    <d v="2015-06-19T00:00:00"/>
    <d v="2015-06-21T00:00:00"/>
    <n v="42.46"/>
  </r>
  <r>
    <s v="Janice Boswell"/>
    <s v="Express Air"/>
    <s v="Small Business"/>
    <s v="Office Supplies"/>
    <s v="Paper"/>
    <s v="Small Box"/>
    <n v="0.37"/>
    <s v="United States"/>
    <s v="South"/>
    <s v="Florida"/>
    <s v="Port Orange"/>
    <n v="32127"/>
    <d v="2015-04-13T00:00:00"/>
    <d v="2015-04-14T00:00:00"/>
    <n v="14.66"/>
  </r>
  <r>
    <s v="Lawrence Haas"/>
    <s v="Regular Air"/>
    <s v="Corporate"/>
    <s v="Office Supplies"/>
    <s v="Paper"/>
    <s v="Small Box"/>
    <n v="0.35"/>
    <s v="United States"/>
    <s v="South"/>
    <s v="Florida"/>
    <s v="Port Saint Lucie"/>
    <n v="34952"/>
    <d v="2015-02-13T00:00:00"/>
    <d v="2015-02-13T00:00:00"/>
    <n v="83.14"/>
  </r>
  <r>
    <s v="Jackie McCullough"/>
    <s v="Regular Air"/>
    <s v="Consumer"/>
    <s v="Technology"/>
    <s v="Computer Peripherals"/>
    <s v="Small Box"/>
    <n v="0.64"/>
    <s v="United States"/>
    <s v="South"/>
    <s v="Florida"/>
    <s v="Jacksonville"/>
    <n v="32216"/>
    <d v="2015-05-04T00:00:00"/>
    <d v="2015-05-06T00:00:00"/>
    <n v="215.25"/>
  </r>
  <r>
    <s v="Jackie McCullough"/>
    <s v="Delivery Truck"/>
    <s v="Consumer"/>
    <s v="Furniture"/>
    <s v="Bookcases"/>
    <s v="Jumbo Box"/>
    <n v="0.61"/>
    <s v="United States"/>
    <s v="South"/>
    <s v="Florida"/>
    <s v="Jacksonville"/>
    <n v="32216"/>
    <d v="2015-06-25T00:00:00"/>
    <d v="2015-07-01T00:00:00"/>
    <n v="1358.02"/>
  </r>
  <r>
    <s v="Jackie McCullough"/>
    <s v="Regular Air"/>
    <s v="Consumer"/>
    <s v="Office Supplies"/>
    <s v="Envelopes"/>
    <s v="Small Box"/>
    <n v="0.38"/>
    <s v="United States"/>
    <s v="South"/>
    <s v="Florida"/>
    <s v="Jacksonville"/>
    <n v="32216"/>
    <d v="2015-06-25T00:00:00"/>
    <d v="2015-07-01T00:00:00"/>
    <n v="358.84"/>
  </r>
  <r>
    <s v="Laurie Petty"/>
    <s v="Regular Air"/>
    <s v="Consumer"/>
    <s v="Furniture"/>
    <s v="Office Furnishings"/>
    <s v="Medium Box"/>
    <n v="0.63"/>
    <s v="United States"/>
    <s v="South"/>
    <s v="Florida"/>
    <s v="Jupiter"/>
    <n v="33458"/>
    <d v="2015-03-14T00:00:00"/>
    <d v="2015-03-16T00:00:00"/>
    <n v="511.57"/>
  </r>
  <r>
    <s v="Laurie Petty"/>
    <s v="Regular Air"/>
    <s v="Consumer"/>
    <s v="Office Supplies"/>
    <s v="Pens &amp; Art Supplies"/>
    <s v="Wrap Bag"/>
    <n v="0.35"/>
    <s v="United States"/>
    <s v="South"/>
    <s v="Florida"/>
    <s v="Jupiter"/>
    <n v="33458"/>
    <d v="2015-03-31T00:00:00"/>
    <d v="2015-04-02T00:00:00"/>
    <n v="8.65"/>
  </r>
  <r>
    <s v="Marie Pittman"/>
    <s v="Regular Air"/>
    <s v="Corporate"/>
    <s v="Office Supplies"/>
    <s v="Paper"/>
    <s v="Small Box"/>
    <n v="0.38"/>
    <s v="United States"/>
    <s v="Central"/>
    <s v="Minnesota"/>
    <s v="Owatonna"/>
    <n v="55060"/>
    <d v="2015-06-12T00:00:00"/>
    <d v="2015-06-19T00:00:00"/>
    <n v="380"/>
  </r>
  <r>
    <s v="Sidney Gilliam"/>
    <s v="Delivery Truck"/>
    <s v="Small Business"/>
    <s v="Furniture"/>
    <s v="Bookcases"/>
    <s v="Jumbo Box"/>
    <n v="0.66"/>
    <s v="United States"/>
    <s v="South"/>
    <s v="Florida"/>
    <s v="Riverview"/>
    <n v="33569"/>
    <d v="2015-03-02T00:00:00"/>
    <d v="2015-03-04T00:00:00"/>
    <n v="199.48"/>
  </r>
  <r>
    <s v="Jenny Hawkins"/>
    <s v="Regular Air"/>
    <s v="Corporate"/>
    <s v="Technology"/>
    <s v="Telephones and Communication"/>
    <s v="Medium Box"/>
    <n v="0.57999999999999996"/>
    <s v="United States"/>
    <s v="Central"/>
    <s v="Wisconsin"/>
    <s v="Stevens Point"/>
    <n v="54481"/>
    <d v="2015-03-18T00:00:00"/>
    <d v="2015-03-18T00:00:00"/>
    <n v="93.81"/>
  </r>
  <r>
    <s v="Jenny Hawkins"/>
    <s v="Regular Air"/>
    <s v="Corporate"/>
    <s v="Office Supplies"/>
    <s v="Envelopes"/>
    <s v="Small Box"/>
    <n v="0.4"/>
    <s v="United States"/>
    <s v="Central"/>
    <s v="Wisconsin"/>
    <s v="Stevens Point"/>
    <n v="54481"/>
    <d v="2015-04-10T00:00:00"/>
    <d v="2015-04-12T00:00:00"/>
    <n v="312.22000000000003"/>
  </r>
  <r>
    <s v="Angela Rose"/>
    <s v="Regular Air"/>
    <s v="Consumer"/>
    <s v="Office Supplies"/>
    <s v="Paper"/>
    <s v="Small Box"/>
    <n v="0.38"/>
    <s v="United States"/>
    <s v="South"/>
    <s v="Florida"/>
    <s v="Spring Hill"/>
    <n v="34609"/>
    <d v="2015-03-10T00:00:00"/>
    <d v="2015-03-11T00:00:00"/>
    <n v="43.84"/>
  </r>
  <r>
    <s v="Angela Rose"/>
    <s v="Regular Air"/>
    <s v="Consumer"/>
    <s v="Office Supplies"/>
    <s v="Paper"/>
    <s v="Small Box"/>
    <n v="0.39"/>
    <s v="United States"/>
    <s v="South"/>
    <s v="Florida"/>
    <s v="Spring Hill"/>
    <n v="34609"/>
    <d v="2015-03-10T00:00:00"/>
    <d v="2015-03-12T00:00:00"/>
    <n v="141.74"/>
  </r>
  <r>
    <s v="Rick Foster Hawkins"/>
    <s v="Delivery Truck"/>
    <s v="Home Office"/>
    <s v="Technology"/>
    <s v="Office Machines"/>
    <s v="Jumbo Drum"/>
    <n v="0.36"/>
    <s v="United States"/>
    <s v="West"/>
    <s v="California"/>
    <s v="San Francisco"/>
    <n v="94109"/>
    <d v="2015-02-02T00:00:00"/>
    <d v="2015-02-03T00:00:00"/>
    <n v="8717.75"/>
  </r>
  <r>
    <s v="Wallace Pugh"/>
    <s v="Delivery Truck"/>
    <s v="Home Office"/>
    <s v="Technology"/>
    <s v="Office Machines"/>
    <s v="Jumbo Drum"/>
    <n v="0.36"/>
    <s v="United States"/>
    <s v="Central"/>
    <s v="Illinois"/>
    <s v="Northbrook"/>
    <n v="60062"/>
    <d v="2015-02-02T00:00:00"/>
    <d v="2015-02-03T00:00:00"/>
    <n v="2230.12"/>
  </r>
  <r>
    <s v="Alvin Mullins"/>
    <s v="Regular Air"/>
    <s v="Consumer"/>
    <s v="Office Supplies"/>
    <s v="Pens &amp; Art Supplies"/>
    <s v="Wrap Bag"/>
    <n v="0.6"/>
    <s v="United States"/>
    <s v="West"/>
    <s v="Idaho"/>
    <s v="Rexburg"/>
    <n v="83440"/>
    <d v="2015-03-30T00:00:00"/>
    <d v="2015-04-03T00:00:00"/>
    <n v="56.4"/>
  </r>
  <r>
    <s v="Dana Rankin"/>
    <s v="Regular Air"/>
    <s v="Consumer"/>
    <s v="Technology"/>
    <s v="Computer Peripherals"/>
    <s v="Small Box"/>
    <n v="0.7"/>
    <s v="United States"/>
    <s v="West"/>
    <s v="Idaho"/>
    <s v="Twin Falls"/>
    <n v="83301"/>
    <d v="2015-03-30T00:00:00"/>
    <d v="2015-04-04T00:00:00"/>
    <n v="257.52"/>
  </r>
  <r>
    <s v="Dana Rankin"/>
    <s v="Express Air"/>
    <s v="Consumer"/>
    <s v="Furniture"/>
    <s v="Chairs &amp; Chairmats"/>
    <s v="Large Box"/>
    <n v="0.56999999999999995"/>
    <s v="United States"/>
    <s v="West"/>
    <s v="Idaho"/>
    <s v="Twin Falls"/>
    <n v="83301"/>
    <d v="2015-05-21T00:00:00"/>
    <d v="2015-05-23T00:00:00"/>
    <n v="1488.51"/>
  </r>
  <r>
    <s v="Dana Rankin"/>
    <s v="Regular Air"/>
    <s v="Consumer"/>
    <s v="Office Supplies"/>
    <s v="Paper"/>
    <s v="Small Box"/>
    <n v="0.38"/>
    <s v="United States"/>
    <s v="West"/>
    <s v="Idaho"/>
    <s v="Twin Falls"/>
    <n v="83301"/>
    <d v="2015-05-28T00:00:00"/>
    <d v="2015-05-29T00:00:00"/>
    <n v="801.93"/>
  </r>
  <r>
    <s v="Elsie Floyd"/>
    <s v="Express Air"/>
    <s v="Corporate"/>
    <s v="Technology"/>
    <s v="Computer Peripherals"/>
    <s v="Small Pack"/>
    <n v="0.64"/>
    <s v="United States"/>
    <s v="West"/>
    <s v="California"/>
    <s v="Beverly Hills"/>
    <n v="90210"/>
    <d v="2015-06-28T00:00:00"/>
    <d v="2015-06-29T00:00:00"/>
    <n v="44.24"/>
  </r>
  <r>
    <s v="Jonathan Crabtree"/>
    <s v="Regular Air"/>
    <s v="Corporate"/>
    <s v="Office Supplies"/>
    <s v="Labels"/>
    <s v="Small Box"/>
    <n v="0.38"/>
    <s v="United States"/>
    <s v="Central"/>
    <s v="Illinois"/>
    <s v="Addison"/>
    <n v="60101"/>
    <d v="2015-02-15T00:00:00"/>
    <d v="2015-02-16T00:00:00"/>
    <n v="79.739999999999995"/>
  </r>
  <r>
    <s v="Jonathan Crabtree"/>
    <s v="Regular Air"/>
    <s v="Corporate"/>
    <s v="Technology"/>
    <s v="Telephones and Communication"/>
    <s v="Wrap Bag"/>
    <n v="0.81"/>
    <s v="United States"/>
    <s v="Central"/>
    <s v="Illinois"/>
    <s v="Addison"/>
    <n v="60101"/>
    <d v="2015-02-15T00:00:00"/>
    <d v="2015-02-16T00:00:00"/>
    <n v="392.45"/>
  </r>
  <r>
    <s v="Sean Pugh"/>
    <s v="Regular Air"/>
    <s v="Corporate"/>
    <s v="Office Supplies"/>
    <s v="Pens &amp; Art Supplies"/>
    <s v="Wrap Bag"/>
    <n v="0.48"/>
    <s v="United States"/>
    <s v="South"/>
    <s v="Florida"/>
    <s v="Sunrise"/>
    <n v="33322"/>
    <d v="2015-04-12T00:00:00"/>
    <d v="2015-04-13T00:00:00"/>
    <n v="48.32"/>
  </r>
  <r>
    <s v="Diane Lu"/>
    <s v="Express Air"/>
    <s v="Corporate"/>
    <s v="Technology"/>
    <s v="Computer Peripherals"/>
    <s v="Small Pack"/>
    <n v="0.54"/>
    <s v="United States"/>
    <s v="South"/>
    <s v="Florida"/>
    <s v="Tallahassee"/>
    <n v="32303"/>
    <d v="2015-03-19T00:00:00"/>
    <d v="2015-03-19T00:00:00"/>
    <n v="332.16"/>
  </r>
  <r>
    <s v="Diane Lu"/>
    <s v="Regular Air"/>
    <s v="Corporate"/>
    <s v="Technology"/>
    <s v="Computer Peripherals"/>
    <s v="Small Pack"/>
    <n v="0.77"/>
    <s v="United States"/>
    <s v="South"/>
    <s v="Florida"/>
    <s v="Tallahassee"/>
    <n v="32303"/>
    <d v="2015-03-19T00:00:00"/>
    <d v="2015-03-20T00:00:00"/>
    <n v="147.62"/>
  </r>
  <r>
    <s v="Claudia White"/>
    <s v="Delivery Truck"/>
    <s v="Small Business"/>
    <s v="Furniture"/>
    <s v="Chairs &amp; Chairmats"/>
    <s v="Jumbo Drum"/>
    <n v="0.7"/>
    <s v="United States"/>
    <s v="South"/>
    <s v="Tennessee"/>
    <s v="Gallatin"/>
    <n v="37066"/>
    <d v="2015-04-01T00:00:00"/>
    <d v="2015-04-02T00:00:00"/>
    <n v="125.9"/>
  </r>
  <r>
    <s v="Robyn Crawford"/>
    <s v="Delivery Truck"/>
    <s v="Small Business"/>
    <s v="Office Supplies"/>
    <s v="Appliances"/>
    <s v="Jumbo Drum"/>
    <n v="0.57999999999999996"/>
    <s v="United States"/>
    <s v="South"/>
    <s v="Tennessee"/>
    <s v="Germantown"/>
    <n v="38138"/>
    <d v="2015-01-14T00:00:00"/>
    <d v="2015-01-14T00:00:00"/>
    <n v="768.81"/>
  </r>
  <r>
    <s v="Arthur Gold"/>
    <s v="Regular Air"/>
    <s v="Small Business"/>
    <s v="Office Supplies"/>
    <s v="Envelopes"/>
    <s v="Small Box"/>
    <n v="0.4"/>
    <s v="United States"/>
    <s v="South"/>
    <s v="Tennessee"/>
    <s v="Hendersonville"/>
    <n v="37075"/>
    <d v="2015-01-14T00:00:00"/>
    <d v="2015-01-15T00:00:00"/>
    <n v="183.39"/>
  </r>
  <r>
    <s v="Arthur Gold"/>
    <s v="Express Air"/>
    <s v="Small Business"/>
    <s v="Furniture"/>
    <s v="Office Furnishings"/>
    <s v="Small Pack"/>
    <n v="0.45"/>
    <s v="United States"/>
    <s v="South"/>
    <s v="Tennessee"/>
    <s v="Hendersonville"/>
    <n v="37075"/>
    <d v="2015-01-14T00:00:00"/>
    <d v="2015-01-16T00:00:00"/>
    <n v="12.9"/>
  </r>
  <r>
    <s v="Arthur Gold"/>
    <s v="Regular Air"/>
    <s v="Small Business"/>
    <s v="Office Supplies"/>
    <s v="Pens &amp; Art Supplies"/>
    <s v="Wrap Bag"/>
    <n v="0.56000000000000005"/>
    <s v="United States"/>
    <s v="South"/>
    <s v="Tennessee"/>
    <s v="Hendersonville"/>
    <n v="37075"/>
    <d v="2015-01-14T00:00:00"/>
    <d v="2015-01-15T00:00:00"/>
    <n v="17.89"/>
  </r>
  <r>
    <s v="Arthur Gold"/>
    <s v="Regular Air"/>
    <s v="Small Business"/>
    <s v="Technology"/>
    <s v="Computer Peripherals"/>
    <s v="Small Pack"/>
    <n v="0.43"/>
    <s v="United States"/>
    <s v="South"/>
    <s v="Tennessee"/>
    <s v="Hendersonville"/>
    <n v="37075"/>
    <d v="2015-06-28T00:00:00"/>
    <d v="2015-06-30T00:00:00"/>
    <n v="255.88"/>
  </r>
  <r>
    <s v="Sharon Kessler"/>
    <s v="Regular Air"/>
    <s v="Small Business"/>
    <s v="Office Supplies"/>
    <s v="Binders and Binder Accessories"/>
    <s v="Small Box"/>
    <n v="0.39"/>
    <s v="United States"/>
    <s v="Central"/>
    <s v="Wisconsin"/>
    <s v="Superior"/>
    <n v="54880"/>
    <d v="2015-01-21T00:00:00"/>
    <d v="2015-01-22T00:00:00"/>
    <n v="378.82"/>
  </r>
  <r>
    <s v="Monica Stuart"/>
    <s v="Regular Air"/>
    <s v="Small Business"/>
    <s v="Technology"/>
    <s v="Computer Peripherals"/>
    <s v="Small Pack"/>
    <n v="0.64"/>
    <s v="United States"/>
    <s v="Central"/>
    <s v="Wisconsin"/>
    <s v="Waukesha"/>
    <n v="53186"/>
    <d v="2015-01-21T00:00:00"/>
    <d v="2015-01-23T00:00:00"/>
    <n v="152.18"/>
  </r>
  <r>
    <s v="Monica Stuart"/>
    <s v="Express Air"/>
    <s v="Small Business"/>
    <s v="Office Supplies"/>
    <s v="Binders and Binder Accessories"/>
    <s v="Small Box"/>
    <n v="0.36"/>
    <s v="United States"/>
    <s v="Central"/>
    <s v="Wisconsin"/>
    <s v="Waukesha"/>
    <n v="53186"/>
    <d v="2015-06-13T00:00:00"/>
    <d v="2015-06-13T00:00:00"/>
    <n v="53.89"/>
  </r>
  <r>
    <s v="Monica Stuart"/>
    <s v="Express Air"/>
    <s v="Small Business"/>
    <s v="Office Supplies"/>
    <s v="Paper"/>
    <s v="Small Box"/>
    <n v="0.35"/>
    <s v="United States"/>
    <s v="Central"/>
    <s v="Wisconsin"/>
    <s v="Waukesha"/>
    <n v="53186"/>
    <d v="2015-06-13T00:00:00"/>
    <d v="2015-06-14T00:00:00"/>
    <n v="1001.02"/>
  </r>
  <r>
    <s v="Kathleen P Bloom"/>
    <s v="Regular Air"/>
    <s v="Corporate"/>
    <s v="Technology"/>
    <s v="Telephones and Communication"/>
    <s v="Small Box"/>
    <n v="0.57999999999999996"/>
    <s v="United States"/>
    <s v="West"/>
    <s v="Oregon"/>
    <s v="Corvallis"/>
    <n v="97330"/>
    <d v="2015-06-04T00:00:00"/>
    <d v="2015-06-06T00:00:00"/>
    <n v="495.82"/>
  </r>
  <r>
    <s v="Marlene Phillips"/>
    <s v="Regular Air"/>
    <s v="Small Business"/>
    <s v="Technology"/>
    <s v="Computer Peripherals"/>
    <s v="Small Pack"/>
    <n v="0.68"/>
    <s v="United States"/>
    <s v="East"/>
    <s v="Connecticut"/>
    <s v="Bristol"/>
    <n v="6010"/>
    <d v="2015-06-10T00:00:00"/>
    <d v="2015-06-10T00:00:00"/>
    <n v="24.44"/>
  </r>
  <r>
    <s v="Wanda Harris"/>
    <s v="Regular Air"/>
    <s v="Small Business"/>
    <s v="Office Supplies"/>
    <s v="Paper"/>
    <s v="Wrap Bag"/>
    <n v="0.36"/>
    <s v="United States"/>
    <s v="East"/>
    <s v="New Hampshire"/>
    <s v="Hudson"/>
    <n v="3051"/>
    <d v="2015-04-01T00:00:00"/>
    <d v="2015-04-01T00:00:00"/>
    <n v="21.86"/>
  </r>
  <r>
    <s v="Earl Donnelly"/>
    <s v="Regular Air"/>
    <s v="Small Business"/>
    <s v="Office Supplies"/>
    <s v="Binders and Binder Accessories"/>
    <s v="Small Box"/>
    <n v="0.36"/>
    <s v="United States"/>
    <s v="South"/>
    <s v="Louisiana"/>
    <s v="Slidell"/>
    <n v="70458"/>
    <d v="2015-05-07T00:00:00"/>
    <d v="2015-05-08T00:00:00"/>
    <n v="47.12"/>
  </r>
  <r>
    <s v="Nicole Goldstein"/>
    <s v="Regular Air"/>
    <s v="Corporate"/>
    <s v="Office Supplies"/>
    <s v="Binders and Binder Accessories"/>
    <s v="Small Box"/>
    <n v="0.36"/>
    <s v="United States"/>
    <s v="East"/>
    <s v="Maryland"/>
    <s v="Annapolis"/>
    <n v="21403"/>
    <d v="2015-05-23T00:00:00"/>
    <d v="2015-05-24T00:00:00"/>
    <n v="670.9"/>
  </r>
  <r>
    <s v="Peter Brooks"/>
    <s v="Regular Air"/>
    <s v="Corporate"/>
    <s v="Office Supplies"/>
    <s v="Paper"/>
    <s v="Small Box"/>
    <n v="0.4"/>
    <s v="United States"/>
    <s v="East"/>
    <s v="New York"/>
    <s v="New York City"/>
    <n v="10112"/>
    <d v="2015-06-11T00:00:00"/>
    <d v="2015-06-12T00:00:00"/>
    <n v="412.72"/>
  </r>
  <r>
    <s v="Milton Harrell"/>
    <s v="Regular Air"/>
    <s v="Small Business"/>
    <s v="Office Supplies"/>
    <s v="Paper"/>
    <s v="Small Box"/>
    <n v="0.36"/>
    <s v="United States"/>
    <s v="East"/>
    <s v="New York"/>
    <s v="Rotterdam"/>
    <n v="12306"/>
    <d v="2015-03-30T00:00:00"/>
    <d v="2015-04-01T00:00:00"/>
    <n v="14.52"/>
  </r>
  <r>
    <s v="Milton Harrell"/>
    <s v="Regular Air"/>
    <s v="Corporate"/>
    <s v="Office Supplies"/>
    <s v="Paper"/>
    <s v="Small Box"/>
    <n v="0.4"/>
    <s v="United States"/>
    <s v="East"/>
    <s v="New York"/>
    <s v="Rotterdam"/>
    <n v="12306"/>
    <d v="2015-06-11T00:00:00"/>
    <d v="2015-06-12T00:00:00"/>
    <n v="103.18"/>
  </r>
  <r>
    <s v="Maureen Whitley"/>
    <s v="Regular Air"/>
    <s v="Home Office"/>
    <s v="Technology"/>
    <s v="Computer Peripherals"/>
    <s v="Small Pack"/>
    <n v="0.71"/>
    <s v="United States"/>
    <s v="South"/>
    <s v="Florida"/>
    <s v="Tamarac"/>
    <n v="33319"/>
    <d v="2015-02-18T00:00:00"/>
    <d v="2015-02-20T00:00:00"/>
    <n v="97.96"/>
  </r>
  <r>
    <s v="Sharon Marcus"/>
    <s v="Delivery Truck"/>
    <s v="Consumer"/>
    <s v="Furniture"/>
    <s v="Tables"/>
    <s v="Jumbo Drum"/>
    <m/>
    <s v="United States"/>
    <s v="West"/>
    <s v="Washington"/>
    <s v="Longview"/>
    <n v="98632"/>
    <d v="2015-05-26T00:00:00"/>
    <d v="2015-05-27T00:00:00"/>
    <n v="5419.41"/>
  </r>
  <r>
    <s v="Sharon Marcus"/>
    <s v="Regular Air"/>
    <s v="Consumer"/>
    <s v="Furniture"/>
    <s v="Office Furnishings"/>
    <s v="Small Pack"/>
    <n v="0.5"/>
    <s v="United States"/>
    <s v="West"/>
    <s v="Washington"/>
    <s v="Longview"/>
    <n v="98632"/>
    <d v="2015-05-13T00:00:00"/>
    <d v="2015-05-15T00:00:00"/>
    <n v="700.41"/>
  </r>
  <r>
    <s v="Gretchen Best Wilkins"/>
    <s v="Regular Air"/>
    <s v="Consumer"/>
    <s v="Technology"/>
    <s v="Computer Peripherals"/>
    <s v="Small Box"/>
    <n v="0.68"/>
    <s v="United States"/>
    <s v="West"/>
    <s v="Washington"/>
    <s v="Lynnwood"/>
    <n v="98037"/>
    <d v="2015-03-21T00:00:00"/>
    <d v="2015-03-23T00:00:00"/>
    <n v="646.88"/>
  </r>
  <r>
    <s v="Steven Long"/>
    <s v="Express Air"/>
    <s v="Consumer"/>
    <s v="Furniture"/>
    <s v="Office Furnishings"/>
    <s v="Large Box"/>
    <n v="0.61"/>
    <s v="United States"/>
    <s v="Central"/>
    <s v="Michigan"/>
    <s v="Adrian"/>
    <n v="49221"/>
    <d v="2015-06-25T00:00:00"/>
    <d v="2015-06-26T00:00:00"/>
    <n v="1029.96"/>
  </r>
  <r>
    <s v="Becky Puckett"/>
    <s v="Regular Air"/>
    <s v="Corporate"/>
    <s v="Office Supplies"/>
    <s v="Paper"/>
    <s v="Small Box"/>
    <n v="0.4"/>
    <s v="United States"/>
    <s v="West"/>
    <s v="California"/>
    <s v="Eureka"/>
    <n v="95501"/>
    <d v="2015-05-19T00:00:00"/>
    <d v="2015-05-21T00:00:00"/>
    <n v="52.09"/>
  </r>
  <r>
    <s v="Edgar Kumar"/>
    <s v="Delivery Truck"/>
    <s v="Corporate"/>
    <s v="Furniture"/>
    <s v="Chairs &amp; Chairmats"/>
    <s v="Jumbo Drum"/>
    <n v="0.74"/>
    <s v="United States"/>
    <s v="East"/>
    <s v="Maine"/>
    <s v="Sanford"/>
    <n v="4073"/>
    <d v="2015-01-28T00:00:00"/>
    <d v="2015-01-29T00:00:00"/>
    <n v="1794.88"/>
  </r>
  <r>
    <s v="Billie Stern"/>
    <s v="Express Air"/>
    <s v="Corporate"/>
    <s v="Office Supplies"/>
    <s v="Appliances"/>
    <s v="Small Box"/>
    <n v="0.56000000000000005"/>
    <s v="United States"/>
    <s v="East"/>
    <s v="New Jersey"/>
    <s v="North Plainfield"/>
    <n v="7060"/>
    <d v="2015-01-28T00:00:00"/>
    <d v="2015-01-30T00:00:00"/>
    <n v="765.04"/>
  </r>
  <r>
    <s v="Tamara Dickinson"/>
    <s v="Regular Air"/>
    <s v="Home Office"/>
    <s v="Office Supplies"/>
    <s v="Storage &amp; Organization"/>
    <s v="Small Box"/>
    <n v="0.59"/>
    <s v="United States"/>
    <s v="West"/>
    <s v="Washington"/>
    <s v="Mount Vernon"/>
    <n v="98273"/>
    <d v="2015-03-21T00:00:00"/>
    <d v="2015-03-23T00:00:00"/>
    <n v="127.12"/>
  </r>
  <r>
    <s v="Tamara Dickinson"/>
    <s v="Regular Air"/>
    <s v="Small Business"/>
    <s v="Technology"/>
    <s v="Copiers and Fax"/>
    <s v="Large Box"/>
    <n v="0.52"/>
    <s v="United States"/>
    <s v="West"/>
    <s v="Washington"/>
    <s v="Mount Vernon"/>
    <n v="98273"/>
    <d v="2015-01-01T00:00:00"/>
    <d v="2015-01-05T00:00:00"/>
    <n v="5183.8900000000003"/>
  </r>
  <r>
    <s v="Tamara Dickinson"/>
    <s v="Regular Air"/>
    <s v="Small Business"/>
    <s v="Office Supplies"/>
    <s v="Pens &amp; Art Supplies"/>
    <s v="Wrap Bag"/>
    <n v="0.55000000000000004"/>
    <s v="United States"/>
    <s v="West"/>
    <s v="Washington"/>
    <s v="Mount Vernon"/>
    <n v="98273"/>
    <d v="2015-01-01T00:00:00"/>
    <d v="2015-01-10T00:00:00"/>
    <n v="36.090000000000003"/>
  </r>
  <r>
    <s v="Ricky Allred"/>
    <s v="Regular Air"/>
    <s v="Home Office"/>
    <s v="Office Supplies"/>
    <s v="Storage &amp; Organization"/>
    <s v="Large Box"/>
    <n v="0.83"/>
    <s v="United States"/>
    <s v="South"/>
    <s v="South Carolina"/>
    <s v="Columbia"/>
    <n v="29203"/>
    <d v="2015-04-06T00:00:00"/>
    <d v="2015-04-08T00:00:00"/>
    <n v="366.26"/>
  </r>
  <r>
    <s v="Ricky Allred"/>
    <s v="Regular Air"/>
    <s v="Home Office"/>
    <s v="Office Supplies"/>
    <s v="Storage &amp; Organization"/>
    <s v="Small Box"/>
    <n v="0.56999999999999995"/>
    <s v="United States"/>
    <s v="South"/>
    <s v="South Carolina"/>
    <s v="Columbia"/>
    <n v="29203"/>
    <d v="2015-04-06T00:00:00"/>
    <d v="2015-04-08T00:00:00"/>
    <n v="157.99"/>
  </r>
  <r>
    <s v="Ricky Allred"/>
    <s v="Regular Air"/>
    <s v="Home Office"/>
    <s v="Technology"/>
    <s v="Telephones and Communication"/>
    <s v="Small Box"/>
    <n v="0.57999999999999996"/>
    <s v="United States"/>
    <s v="South"/>
    <s v="South Carolina"/>
    <s v="Columbia"/>
    <n v="29203"/>
    <d v="2015-04-06T00:00:00"/>
    <d v="2015-04-06T00:00:00"/>
    <n v="1212.8800000000001"/>
  </r>
  <r>
    <s v="Ricky Allred"/>
    <s v="Regular Air"/>
    <s v="Home Office"/>
    <s v="Technology"/>
    <s v="Telephones and Communication"/>
    <s v="Small Box"/>
    <n v="0.56000000000000005"/>
    <s v="United States"/>
    <s v="South"/>
    <s v="South Carolina"/>
    <s v="Columbia"/>
    <n v="29203"/>
    <d v="2015-03-14T00:00:00"/>
    <d v="2015-03-16T00:00:00"/>
    <n v="125.19"/>
  </r>
  <r>
    <s v="William Woodard"/>
    <s v="Express Air"/>
    <s v="Corporate"/>
    <s v="Office Supplies"/>
    <s v="Appliances"/>
    <s v="Small Box"/>
    <n v="0.56999999999999995"/>
    <s v="United States"/>
    <s v="South"/>
    <s v="Florida"/>
    <s v="Kendall"/>
    <n v="33156"/>
    <d v="2015-04-21T00:00:00"/>
    <d v="2015-04-21T00:00:00"/>
    <n v="1867.04"/>
  </r>
  <r>
    <s v="William Woodard"/>
    <s v="Regular Air"/>
    <s v="Corporate"/>
    <s v="Technology"/>
    <s v="Computer Peripherals"/>
    <s v="Small Pack"/>
    <n v="0.45"/>
    <s v="United States"/>
    <s v="South"/>
    <s v="Florida"/>
    <s v="Kendall"/>
    <n v="33156"/>
    <d v="2015-05-10T00:00:00"/>
    <d v="2015-05-11T00:00:00"/>
    <n v="537.79999999999995"/>
  </r>
  <r>
    <s v="Michael Shaffer"/>
    <s v="Express Air"/>
    <s v="Corporate"/>
    <s v="Furniture"/>
    <s v="Office Furnishings"/>
    <s v="Small Pack"/>
    <n v="0.44"/>
    <s v="United States"/>
    <s v="South"/>
    <s v="Florida"/>
    <s v="Kissimmee"/>
    <n v="34741"/>
    <d v="2015-02-20T00:00:00"/>
    <d v="2015-02-22T00:00:00"/>
    <n v="119.78"/>
  </r>
  <r>
    <s v="Ricky Garner"/>
    <s v="Regular Air"/>
    <s v="Consumer"/>
    <s v="Technology"/>
    <s v="Computer Peripherals"/>
    <s v="Small Pack"/>
    <n v="0.51"/>
    <s v="United States"/>
    <s v="South"/>
    <s v="Virginia"/>
    <s v="Herndon"/>
    <n v="20170"/>
    <d v="2015-01-06T00:00:00"/>
    <d v="2015-01-07T00:00:00"/>
    <n v="12.15"/>
  </r>
  <r>
    <s v="Ricky Garner"/>
    <s v="Regular Air"/>
    <s v="Consumer"/>
    <s v="Office Supplies"/>
    <s v="Paper"/>
    <s v="Small Box"/>
    <n v="0.4"/>
    <s v="United States"/>
    <s v="South"/>
    <s v="Virginia"/>
    <s v="Herndon"/>
    <n v="20170"/>
    <d v="2015-01-06T00:00:00"/>
    <d v="2015-01-08T00:00:00"/>
    <n v="288.42"/>
  </r>
  <r>
    <s v="Mary Norman"/>
    <s v="Regular Air"/>
    <s v="Small Business"/>
    <s v="Office Supplies"/>
    <s v="Binders and Binder Accessories"/>
    <s v="Small Box"/>
    <n v="0.35"/>
    <s v="United States"/>
    <s v="West"/>
    <s v="California"/>
    <s v="Granite Bay"/>
    <n v="95746"/>
    <d v="2015-05-25T00:00:00"/>
    <d v="2015-05-27T00:00:00"/>
    <n v="511.42"/>
  </r>
  <r>
    <s v="Carole Creech"/>
    <s v="Regular Air"/>
    <s v="Home Office"/>
    <s v="Office Supplies"/>
    <s v="Storage &amp; Organization"/>
    <s v="Small Box"/>
    <n v="0.6"/>
    <s v="United States"/>
    <s v="South"/>
    <s v="Florida"/>
    <s v="Lake Worth"/>
    <n v="33461"/>
    <d v="2015-01-07T00:00:00"/>
    <d v="2015-01-12T00:00:00"/>
    <n v="200.64"/>
  </r>
  <r>
    <s v="Claire Warren"/>
    <s v="Regular Air"/>
    <s v="Small Business"/>
    <s v="Office Supplies"/>
    <s v="Appliances"/>
    <s v="Medium Box"/>
    <n v="0.42"/>
    <s v="United States"/>
    <s v="East"/>
    <s v="Connecticut"/>
    <s v="New London"/>
    <n v="6320"/>
    <d v="2015-04-01T00:00:00"/>
    <d v="2015-04-03T00:00:00"/>
    <n v="17.62"/>
  </r>
  <r>
    <s v="Edwin Blackburn"/>
    <s v="Regular Air"/>
    <s v="Small Business"/>
    <s v="Office Supplies"/>
    <s v="Storage &amp; Organization"/>
    <s v="Small Box"/>
    <n v="0.81"/>
    <s v="United States"/>
    <s v="East"/>
    <s v="Massachusetts"/>
    <s v="Agawam"/>
    <n v="1001"/>
    <d v="2015-01-26T00:00:00"/>
    <d v="2015-02-02T00:00:00"/>
    <n v="80.58"/>
  </r>
  <r>
    <s v="Edwin Chung"/>
    <s v="Regular Air"/>
    <s v="Small Business"/>
    <s v="Furniture"/>
    <s v="Office Furnishings"/>
    <s v="Small Pack"/>
    <n v="0.37"/>
    <s v="United States"/>
    <s v="East"/>
    <s v="Massachusetts"/>
    <s v="Natick"/>
    <n v="1760"/>
    <d v="2015-03-24T00:00:00"/>
    <d v="2015-03-26T00:00:00"/>
    <n v="25.31"/>
  </r>
  <r>
    <s v="Tiffany Grossman Hardin"/>
    <s v="Regular Air"/>
    <s v="Small Business"/>
    <s v="Office Supplies"/>
    <s v="Envelopes"/>
    <s v="Small Box"/>
    <n v="0.4"/>
    <s v="United States"/>
    <s v="East"/>
    <s v="Massachusetts"/>
    <s v="Sandwich"/>
    <n v="2563"/>
    <d v="2015-03-24T00:00:00"/>
    <d v="2015-03-25T00:00:00"/>
    <n v="369.78"/>
  </r>
  <r>
    <s v="Jackie Flynn"/>
    <s v="Regular Air"/>
    <s v="Small Business"/>
    <s v="Office Supplies"/>
    <s v="Paper"/>
    <s v="Wrap Bag"/>
    <n v="0.36"/>
    <s v="United States"/>
    <s v="East"/>
    <s v="Massachusetts"/>
    <s v="Winchester"/>
    <n v="1890"/>
    <d v="2015-01-26T00:00:00"/>
    <d v="2015-01-31T00:00:00"/>
    <n v="57.14"/>
  </r>
  <r>
    <s v="Billy Hale"/>
    <s v="Delivery Truck"/>
    <s v="Small Business"/>
    <s v="Furniture"/>
    <s v="Chairs &amp; Chairmats"/>
    <s v="Jumbo Drum"/>
    <n v="0.74"/>
    <s v="United States"/>
    <s v="East"/>
    <s v="New Jersey"/>
    <s v="Fort Lee"/>
    <n v="7024"/>
    <d v="2015-01-26T00:00:00"/>
    <d v="2015-01-30T00:00:00"/>
    <n v="498.31"/>
  </r>
  <r>
    <s v="Marlene Davidson"/>
    <s v="Regular Air"/>
    <s v="Small Business"/>
    <s v="Office Supplies"/>
    <s v="Binders and Binder Accessories"/>
    <s v="Small Box"/>
    <n v="0.35"/>
    <s v="United States"/>
    <s v="South"/>
    <s v="Tennessee"/>
    <s v="Hendersonville"/>
    <n v="37075"/>
    <d v="2015-05-21T00:00:00"/>
    <d v="2015-05-21T00:00:00"/>
    <n v="431.43"/>
  </r>
  <r>
    <s v="Alicia Maynard"/>
    <s v="Regular Air"/>
    <s v="Small Business"/>
    <s v="Office Supplies"/>
    <s v="Pens &amp; Art Supplies"/>
    <s v="Wrap Bag"/>
    <n v="0.56000000000000005"/>
    <s v="United States"/>
    <s v="South"/>
    <s v="Tennessee"/>
    <s v="Jackson"/>
    <n v="38301"/>
    <d v="2015-04-27T00:00:00"/>
    <d v="2015-04-28T00:00:00"/>
    <n v="57.24"/>
  </r>
  <r>
    <s v="Alicia Maynard"/>
    <s v="Express Air"/>
    <s v="Small Business"/>
    <s v="Office Supplies"/>
    <s v="Pens &amp; Art Supplies"/>
    <s v="Small Pack"/>
    <n v="0.59"/>
    <s v="United States"/>
    <s v="South"/>
    <s v="Tennessee"/>
    <s v="Jackson"/>
    <n v="38301"/>
    <d v="2015-04-27T00:00:00"/>
    <d v="2015-04-29T00:00:00"/>
    <n v="824.7"/>
  </r>
  <r>
    <s v="Leslie Jacobson"/>
    <s v="Regular Air"/>
    <s v="Consumer"/>
    <s v="Office Supplies"/>
    <s v="Paper"/>
    <s v="Small Box"/>
    <n v="0.37"/>
    <s v="United States"/>
    <s v="West"/>
    <s v="Arizona"/>
    <s v="El Mirage"/>
    <n v="85335"/>
    <d v="2015-02-12T00:00:00"/>
    <d v="2015-02-15T00:00:00"/>
    <n v="58.5"/>
  </r>
  <r>
    <s v="Diane Barr"/>
    <s v="Regular Air"/>
    <s v="Consumer"/>
    <s v="Office Supplies"/>
    <s v="Envelopes"/>
    <s v="Small Box"/>
    <n v="0.38"/>
    <s v="United States"/>
    <s v="West"/>
    <s v="Oregon"/>
    <s v="Coos Bay"/>
    <n v="97420"/>
    <d v="2015-06-24T00:00:00"/>
    <d v="2015-06-26T00:00:00"/>
    <n v="131.62"/>
  </r>
  <r>
    <s v="Diane Barr"/>
    <s v="Regular Air"/>
    <s v="Consumer"/>
    <s v="Office Supplies"/>
    <s v="Pens &amp; Art Supplies"/>
    <s v="Wrap Bag"/>
    <n v="0.46"/>
    <s v="United States"/>
    <s v="West"/>
    <s v="Oregon"/>
    <s v="Coos Bay"/>
    <n v="97420"/>
    <d v="2015-04-24T00:00:00"/>
    <d v="2015-04-26T00:00:00"/>
    <n v="121.46"/>
  </r>
  <r>
    <s v="Bob Gibson"/>
    <s v="Delivery Truck"/>
    <s v="Small Business"/>
    <s v="Furniture"/>
    <s v="Chairs &amp; Chairmats"/>
    <s v="Jumbo Drum"/>
    <n v="0.69"/>
    <s v="United States"/>
    <s v="Central"/>
    <s v="Michigan"/>
    <s v="Port Huron"/>
    <n v="48060"/>
    <d v="2015-03-06T00:00:00"/>
    <d v="2015-03-08T00:00:00"/>
    <n v="356.14"/>
  </r>
  <r>
    <s v="Bob Gibson"/>
    <s v="Regular Air"/>
    <s v="Small Business"/>
    <s v="Office Supplies"/>
    <s v="Paper"/>
    <s v="Small Box"/>
    <n v="0.37"/>
    <s v="United States"/>
    <s v="Central"/>
    <s v="Michigan"/>
    <s v="Port Huron"/>
    <n v="48060"/>
    <d v="2015-03-06T00:00:00"/>
    <d v="2015-03-08T00:00:00"/>
    <n v="27.08"/>
  </r>
  <r>
    <s v="Elisabeth Shaw"/>
    <s v="Regular Air"/>
    <s v="Corporate"/>
    <s v="Office Supplies"/>
    <s v="Storage &amp; Organization"/>
    <s v="Small Box"/>
    <n v="0.68"/>
    <s v="United States"/>
    <s v="South"/>
    <s v="Florida"/>
    <s v="Ormond Beach"/>
    <n v="32174"/>
    <d v="2015-01-05T00:00:00"/>
    <d v="2015-01-06T00:00:00"/>
    <n v="65.849999999999994"/>
  </r>
  <r>
    <s v="Elisabeth Shaw"/>
    <s v="Regular Air"/>
    <s v="Corporate"/>
    <s v="Office Supplies"/>
    <s v="Paper"/>
    <s v="Wrap Bag"/>
    <n v="0.37"/>
    <s v="United States"/>
    <s v="South"/>
    <s v="Florida"/>
    <s v="Ormond Beach"/>
    <n v="32174"/>
    <d v="2015-01-09T00:00:00"/>
    <d v="2015-01-09T00:00:00"/>
    <n v="50.71"/>
  </r>
  <r>
    <s v="Constance Robertson"/>
    <s v="Regular Air"/>
    <s v="Consumer"/>
    <s v="Office Supplies"/>
    <s v="Paper"/>
    <s v="Small Box"/>
    <n v="0.37"/>
    <s v="United States"/>
    <s v="South"/>
    <s v="Florida"/>
    <s v="Tampa"/>
    <n v="33614"/>
    <d v="2015-05-07T00:00:00"/>
    <d v="2015-05-07T00:00:00"/>
    <n v="45"/>
  </r>
  <r>
    <s v="Lester Copeland"/>
    <s v="Regular Air"/>
    <s v="Consumer"/>
    <s v="Office Supplies"/>
    <s v="Labels"/>
    <s v="Small Box"/>
    <n v="0.39"/>
    <s v="United States"/>
    <s v="South"/>
    <s v="Florida"/>
    <s v="Titusville"/>
    <n v="32780"/>
    <d v="2015-06-14T00:00:00"/>
    <d v="2015-06-15T00:00:00"/>
    <n v="19.02"/>
  </r>
  <r>
    <s v="Lester Copeland"/>
    <s v="Regular Air"/>
    <s v="Consumer"/>
    <s v="Office Supplies"/>
    <s v="Pens &amp; Art Supplies"/>
    <s v="Small Pack"/>
    <n v="0.57999999999999996"/>
    <s v="United States"/>
    <s v="South"/>
    <s v="Florida"/>
    <s v="Titusville"/>
    <n v="32780"/>
    <d v="2015-06-14T00:00:00"/>
    <d v="2015-06-15T00:00:00"/>
    <n v="193.87"/>
  </r>
  <r>
    <s v="Phillip Blum"/>
    <s v="Regular Air"/>
    <s v="Consumer"/>
    <s v="Technology"/>
    <s v="Telephones and Communication"/>
    <s v="Small Box"/>
    <n v="0.56999999999999995"/>
    <s v="United States"/>
    <s v="West"/>
    <s v="Oregon"/>
    <s v="Troutdale"/>
    <n v="97060"/>
    <d v="2015-01-13T00:00:00"/>
    <d v="2015-01-14T00:00:00"/>
    <n v="1434.51"/>
  </r>
  <r>
    <s v="Paul Tate"/>
    <s v="Regular Air"/>
    <s v="Home Office"/>
    <s v="Furniture"/>
    <s v="Office Furnishings"/>
    <s v="Large Box"/>
    <n v="0.59"/>
    <s v="United States"/>
    <s v="East"/>
    <s v="District of Columbia"/>
    <s v="Washington"/>
    <n v="20006"/>
    <d v="2015-02-13T00:00:00"/>
    <d v="2015-02-15T00:00:00"/>
    <n v="8549.0400000000009"/>
  </r>
  <r>
    <s v="Jim Hinson"/>
    <s v="Regular Air"/>
    <s v="Home Office"/>
    <s v="Furniture"/>
    <s v="Office Furnishings"/>
    <s v="Large Box"/>
    <n v="0.59"/>
    <s v="United States"/>
    <s v="Central"/>
    <s v="Michigan"/>
    <s v="Rochester Hills"/>
    <n v="48307"/>
    <d v="2015-02-13T00:00:00"/>
    <d v="2015-02-15T00:00:00"/>
    <n v="2239.0300000000002"/>
  </r>
  <r>
    <s v="Carrie McIntosh"/>
    <s v="Express Air"/>
    <s v="Consumer"/>
    <s v="Office Supplies"/>
    <s v="Binders and Binder Accessories"/>
    <s v="Small Box"/>
    <n v="0.35"/>
    <s v="United States"/>
    <s v="South"/>
    <s v="Florida"/>
    <s v="Royal Palm Beach"/>
    <n v="33411"/>
    <d v="2015-01-06T00:00:00"/>
    <d v="2015-01-08T00:00:00"/>
    <n v="22.13"/>
  </r>
  <r>
    <s v="Carrie McIntosh"/>
    <s v="Express Air"/>
    <s v="Consumer"/>
    <s v="Furniture"/>
    <s v="Office Furnishings"/>
    <s v="Small Pack"/>
    <n v="0.37"/>
    <s v="United States"/>
    <s v="South"/>
    <s v="Florida"/>
    <s v="Royal Palm Beach"/>
    <n v="33411"/>
    <d v="2015-01-06T00:00:00"/>
    <d v="2015-01-08T00:00:00"/>
    <n v="34.17"/>
  </r>
  <r>
    <s v="Carrie McIntosh"/>
    <s v="Regular Air"/>
    <s v="Consumer"/>
    <s v="Technology"/>
    <s v="Telephones and Communication"/>
    <s v="Small Box"/>
    <n v="0.56999999999999995"/>
    <s v="United States"/>
    <s v="South"/>
    <s v="Florida"/>
    <s v="Royal Palm Beach"/>
    <n v="33411"/>
    <d v="2015-01-27T00:00:00"/>
    <d v="2015-01-29T00:00:00"/>
    <n v="94.3"/>
  </r>
  <r>
    <s v="Amy York"/>
    <s v="Regular Air"/>
    <s v="Small Business"/>
    <s v="Technology"/>
    <s v="Computer Peripherals"/>
    <s v="Small Box"/>
    <n v="0.67"/>
    <s v="United States"/>
    <s v="West"/>
    <s v="Washington"/>
    <s v="Parkland"/>
    <n v="98444"/>
    <d v="2015-01-23T00:00:00"/>
    <d v="2015-01-25T00:00:00"/>
    <n v="384.22"/>
  </r>
  <r>
    <s v="Nathan Wyatt"/>
    <s v="Regular Air"/>
    <s v="Small Business"/>
    <s v="Office Supplies"/>
    <s v="Appliances"/>
    <s v="Small Box"/>
    <n v="0.59"/>
    <s v="United States"/>
    <s v="West"/>
    <s v="Washington"/>
    <s v="Pasco"/>
    <n v="99301"/>
    <d v="2015-02-04T00:00:00"/>
    <d v="2015-02-06T00:00:00"/>
    <n v="178.68"/>
  </r>
  <r>
    <s v="Nathan Wyatt"/>
    <s v="Express Air"/>
    <s v="Small Business"/>
    <s v="Office Supplies"/>
    <s v="Pens &amp; Art Supplies"/>
    <s v="Wrap Bag"/>
    <n v="0.52"/>
    <s v="United States"/>
    <s v="West"/>
    <s v="Washington"/>
    <s v="Pasco"/>
    <n v="99301"/>
    <d v="2015-02-07T00:00:00"/>
    <d v="2015-02-09T00:00:00"/>
    <n v="79.39"/>
  </r>
  <r>
    <s v="Sara Faulkner"/>
    <s v="Regular Air"/>
    <s v="Corporate"/>
    <s v="Office Supplies"/>
    <s v="Binders and Binder Accessories"/>
    <s v="Small Box"/>
    <n v="0.38"/>
    <s v="United States"/>
    <s v="West"/>
    <s v="California"/>
    <s v="Calexico"/>
    <n v="92231"/>
    <d v="2015-05-16T00:00:00"/>
    <d v="2015-05-17T00:00:00"/>
    <n v="199.53"/>
  </r>
  <r>
    <s v="Sara Faulkner"/>
    <s v="Regular Air"/>
    <s v="Corporate"/>
    <s v="Office Supplies"/>
    <s v="Paper"/>
    <s v="Small Box"/>
    <n v="0.36"/>
    <s v="United States"/>
    <s v="West"/>
    <s v="California"/>
    <s v="Calexico"/>
    <n v="92231"/>
    <d v="2015-05-16T00:00:00"/>
    <d v="2015-05-18T00:00:00"/>
    <n v="37.049999999999997"/>
  </r>
  <r>
    <s v="Sara Faulkner"/>
    <s v="Regular Air"/>
    <s v="Corporate"/>
    <s v="Office Supplies"/>
    <s v="Labels"/>
    <s v="Small Box"/>
    <n v="0.38"/>
    <s v="United States"/>
    <s v="West"/>
    <s v="California"/>
    <s v="Calexico"/>
    <n v="92231"/>
    <d v="2015-03-27T00:00:00"/>
    <d v="2015-03-29T00:00:00"/>
    <n v="68.88"/>
  </r>
  <r>
    <s v="Glenda Simon"/>
    <s v="Regular Air"/>
    <s v="Corporate"/>
    <s v="Office Supplies"/>
    <s v="Binders and Binder Accessories"/>
    <s v="Small Box"/>
    <n v="0.35"/>
    <s v="United States"/>
    <s v="West"/>
    <s v="California"/>
    <s v="Camarillo"/>
    <n v="93010"/>
    <d v="2015-02-28T00:00:00"/>
    <d v="2015-03-09T00:00:00"/>
    <n v="549.85"/>
  </r>
  <r>
    <s v="Glenda Simon"/>
    <s v="Express Air"/>
    <s v="Corporate"/>
    <s v="Technology"/>
    <s v="Computer Peripherals"/>
    <s v="Small Pack"/>
    <n v="0.74"/>
    <s v="United States"/>
    <s v="West"/>
    <s v="California"/>
    <s v="Camarillo"/>
    <n v="93010"/>
    <d v="2015-02-28T00:00:00"/>
    <d v="2015-03-04T00:00:00"/>
    <n v="48.99"/>
  </r>
  <r>
    <s v="Glenda Simon"/>
    <s v="Regular Air"/>
    <s v="Corporate"/>
    <s v="Technology"/>
    <s v="Telephones and Communication"/>
    <s v="Small Box"/>
    <n v="0.59"/>
    <s v="United States"/>
    <s v="West"/>
    <s v="California"/>
    <s v="Camarillo"/>
    <n v="93010"/>
    <d v="2015-02-28T00:00:00"/>
    <d v="2015-02-28T00:00:00"/>
    <n v="681.42"/>
  </r>
  <r>
    <s v="Richard Tan"/>
    <s v="Regular Air"/>
    <s v="Corporate"/>
    <s v="Office Supplies"/>
    <s v="Binders and Binder Accessories"/>
    <s v="Small Box"/>
    <n v="0.39"/>
    <s v="United States"/>
    <s v="West"/>
    <s v="Idaho"/>
    <s v="Eagle"/>
    <n v="83616"/>
    <d v="2015-05-04T00:00:00"/>
    <d v="2015-05-06T00:00:00"/>
    <n v="66.650000000000006"/>
  </r>
  <r>
    <s v="Richard Tan"/>
    <s v="Delivery Truck"/>
    <s v="Corporate"/>
    <s v="Furniture"/>
    <s v="Chairs &amp; Chairmats"/>
    <s v="Jumbo Drum"/>
    <n v="0.62"/>
    <s v="United States"/>
    <s v="West"/>
    <s v="Idaho"/>
    <s v="Eagle"/>
    <n v="83616"/>
    <d v="2015-05-04T00:00:00"/>
    <d v="2015-05-05T00:00:00"/>
    <n v="2934.16"/>
  </r>
  <r>
    <s v="Richard Tan"/>
    <s v="Express Air"/>
    <s v="Corporate"/>
    <s v="Technology"/>
    <s v="Telephones and Communication"/>
    <s v="Small Box"/>
    <n v="0.56000000000000005"/>
    <s v="United States"/>
    <s v="West"/>
    <s v="Idaho"/>
    <s v="Eagle"/>
    <n v="83616"/>
    <d v="2015-05-04T00:00:00"/>
    <d v="2015-05-04T00:00:00"/>
    <n v="876.88"/>
  </r>
  <r>
    <s v="Jeffrey Cheng"/>
    <s v="Regular Air"/>
    <s v="Home Office"/>
    <s v="Office Supplies"/>
    <s v="Binders and Binder Accessories"/>
    <s v="Small Box"/>
    <n v="0.38"/>
    <s v="United States"/>
    <s v="Central"/>
    <s v="Wisconsin"/>
    <s v="Wauwatosa"/>
    <n v="53213"/>
    <d v="2015-04-28T00:00:00"/>
    <d v="2015-04-30T00:00:00"/>
    <n v="157.33000000000001"/>
  </r>
  <r>
    <s v="Daniel Huff"/>
    <s v="Regular Air"/>
    <s v="Home Office"/>
    <s v="Office Supplies"/>
    <s v="Paper"/>
    <s v="Wrap Bag"/>
    <n v="0.4"/>
    <s v="United States"/>
    <s v="Central"/>
    <s v="Wisconsin"/>
    <s v="West Allis"/>
    <n v="53214"/>
    <d v="2015-03-20T00:00:00"/>
    <d v="2015-03-22T00:00:00"/>
    <n v="27.37"/>
  </r>
  <r>
    <s v="Oscar Kenney"/>
    <s v="Regular Air"/>
    <s v="Home Office"/>
    <s v="Furniture"/>
    <s v="Office Furnishings"/>
    <s v="Small Pack"/>
    <n v="0.48"/>
    <s v="United States"/>
    <s v="Central"/>
    <s v="Wisconsin"/>
    <s v="West Bend"/>
    <n v="53095"/>
    <d v="2015-03-20T00:00:00"/>
    <d v="2015-03-22T00:00:00"/>
    <n v="98.16"/>
  </r>
  <r>
    <s v="Oscar Kenney"/>
    <s v="Regular Air"/>
    <s v="Home Office"/>
    <s v="Furniture"/>
    <s v="Office Furnishings"/>
    <s v="Small Box"/>
    <n v="0.41"/>
    <s v="United States"/>
    <s v="Central"/>
    <s v="Wisconsin"/>
    <s v="West Bend"/>
    <n v="53095"/>
    <d v="2015-01-26T00:00:00"/>
    <d v="2015-01-26T00:00:00"/>
    <n v="116.11"/>
  </r>
  <r>
    <s v="Oscar Kenney"/>
    <s v="Regular Air"/>
    <s v="Home Office"/>
    <s v="Office Supplies"/>
    <s v="Binders and Binder Accessories"/>
    <s v="Small Box"/>
    <n v="0.37"/>
    <s v="United States"/>
    <s v="Central"/>
    <s v="Wisconsin"/>
    <s v="West Bend"/>
    <n v="53095"/>
    <d v="2015-06-09T00:00:00"/>
    <d v="2015-06-11T00:00:00"/>
    <n v="95"/>
  </r>
  <r>
    <s v="Dana Boyle"/>
    <s v="Delivery Truck"/>
    <s v="Home Office"/>
    <s v="Technology"/>
    <s v="Office Machines"/>
    <s v="Jumbo Drum"/>
    <n v="0.37"/>
    <s v="United States"/>
    <s v="East"/>
    <s v="Ohio"/>
    <s v="Troy"/>
    <n v="45373"/>
    <d v="2015-05-24T00:00:00"/>
    <d v="2015-05-29T00:00:00"/>
    <n v="837.57"/>
  </r>
  <r>
    <s v="Dana Boyle"/>
    <s v="Regular Air"/>
    <s v="Home Office"/>
    <s v="Office Supplies"/>
    <s v="Paper"/>
    <s v="Small Box"/>
    <n v="0.37"/>
    <s v="United States"/>
    <s v="East"/>
    <s v="Ohio"/>
    <s v="Troy"/>
    <n v="45373"/>
    <d v="2015-05-24T00:00:00"/>
    <d v="2015-05-28T00:00:00"/>
    <n v="56.22"/>
  </r>
  <r>
    <s v="Renee McKenzie"/>
    <s v="Regular Air"/>
    <s v="Home Office"/>
    <s v="Technology"/>
    <s v="Computer Peripherals"/>
    <s v="Small Box"/>
    <n v="0.74"/>
    <s v="United States"/>
    <s v="East"/>
    <s v="Ohio"/>
    <s v="Upper Arlington"/>
    <n v="43221"/>
    <d v="2015-05-02T00:00:00"/>
    <d v="2015-05-03T00:00:00"/>
    <n v="758.97"/>
  </r>
  <r>
    <s v="Renee McKenzie"/>
    <s v="Express Air"/>
    <s v="Home Office"/>
    <s v="Office Supplies"/>
    <s v="Labels"/>
    <s v="Small Box"/>
    <n v="0.39"/>
    <s v="United States"/>
    <s v="East"/>
    <s v="Ohio"/>
    <s v="Upper Arlington"/>
    <n v="43221"/>
    <d v="2015-05-02T00:00:00"/>
    <d v="2015-05-04T00:00:00"/>
    <n v="84.44"/>
  </r>
  <r>
    <s v="Stacy Byrne"/>
    <s v="Regular Air"/>
    <s v="Home Office"/>
    <s v="Office Supplies"/>
    <s v="Binders and Binder Accessories"/>
    <s v="Small Box"/>
    <n v="0.39"/>
    <s v="United States"/>
    <s v="East"/>
    <s v="Ohio"/>
    <s v="Westerville"/>
    <n v="43081"/>
    <d v="2015-02-12T00:00:00"/>
    <d v="2015-02-13T00:00:00"/>
    <n v="29.99"/>
  </r>
  <r>
    <s v="Jamie Ward"/>
    <s v="Delivery Truck"/>
    <s v="Corporate"/>
    <s v="Furniture"/>
    <s v="Tables"/>
    <s v="Jumbo Box"/>
    <n v="0.76"/>
    <s v="United States"/>
    <s v="East"/>
    <s v="Maryland"/>
    <s v="Odenton"/>
    <n v="21113"/>
    <d v="2015-06-02T00:00:00"/>
    <d v="2015-06-04T00:00:00"/>
    <n v="1487.9"/>
  </r>
  <r>
    <s v="Jamie Ward"/>
    <s v="Regular Air"/>
    <s v="Home Office"/>
    <s v="Technology"/>
    <s v="Computer Peripherals"/>
    <s v="Small Box"/>
    <n v="0.67"/>
    <s v="United States"/>
    <s v="East"/>
    <s v="Maryland"/>
    <s v="Odenton"/>
    <n v="21113"/>
    <d v="2015-06-29T00:00:00"/>
    <d v="2015-06-30T00:00:00"/>
    <n v="600.4"/>
  </r>
  <r>
    <s v="Jamie Ward"/>
    <s v="Regular Air"/>
    <s v="Home Office"/>
    <s v="Office Supplies"/>
    <s v="Paper"/>
    <s v="Small Box"/>
    <n v="0.36"/>
    <s v="United States"/>
    <s v="East"/>
    <s v="Maryland"/>
    <s v="Odenton"/>
    <n v="21113"/>
    <d v="2015-06-29T00:00:00"/>
    <d v="2015-07-01T00:00:00"/>
    <n v="34.25"/>
  </r>
  <r>
    <s v="Jamie Ward"/>
    <s v="Regular Air"/>
    <s v="Home Office"/>
    <s v="Office Supplies"/>
    <s v="Pens &amp; Art Supplies"/>
    <s v="Small Pack"/>
    <n v="0.59"/>
    <s v="United States"/>
    <s v="East"/>
    <s v="Maryland"/>
    <s v="Odenton"/>
    <n v="21113"/>
    <d v="2015-06-29T00:00:00"/>
    <d v="2015-07-01T00:00:00"/>
    <n v="31.45"/>
  </r>
  <r>
    <s v="Annette McIntyre"/>
    <s v="Express Air"/>
    <s v="Corporate"/>
    <s v="Office Supplies"/>
    <s v="Paper"/>
    <s v="Small Box"/>
    <n v="0.38"/>
    <s v="United States"/>
    <s v="South"/>
    <s v="Georgia"/>
    <s v="Kennesaw"/>
    <n v="30144"/>
    <d v="2015-03-26T00:00:00"/>
    <d v="2015-03-29T00:00:00"/>
    <n v="249.07"/>
  </r>
  <r>
    <s v="Annette McIntyre"/>
    <s v="Express Air"/>
    <s v="Home Office"/>
    <s v="Office Supplies"/>
    <s v="Scissors, Rulers and Trimmers"/>
    <s v="Wrap Bag"/>
    <n v="0.84"/>
    <s v="United States"/>
    <s v="South"/>
    <s v="Georgia"/>
    <s v="Kennesaw"/>
    <n v="30144"/>
    <d v="2015-04-25T00:00:00"/>
    <d v="2015-04-26T00:00:00"/>
    <n v="59.22"/>
  </r>
  <r>
    <s v="Eva Decker"/>
    <s v="Regular Air"/>
    <s v="Home Office"/>
    <s v="Office Supplies"/>
    <s v="Binders and Binder Accessories"/>
    <s v="Small Box"/>
    <n v="0.38"/>
    <s v="United States"/>
    <s v="South"/>
    <s v="Georgia"/>
    <s v="La Grange"/>
    <n v="30240"/>
    <d v="2015-04-20T00:00:00"/>
    <d v="2015-04-22T00:00:00"/>
    <n v="5572.18"/>
  </r>
  <r>
    <s v="Eva Decker"/>
    <s v="Regular Air"/>
    <s v="Home Office"/>
    <s v="Furniture"/>
    <s v="Chairs &amp; Chairmats"/>
    <s v="Large Box"/>
    <m/>
    <s v="United States"/>
    <s v="South"/>
    <s v="Georgia"/>
    <s v="La Grange"/>
    <n v="30240"/>
    <d v="2015-04-20T00:00:00"/>
    <d v="2015-04-21T00:00:00"/>
    <n v="2941.42"/>
  </r>
  <r>
    <s v="Eva Decker"/>
    <s v="Regular Air"/>
    <s v="Home Office"/>
    <s v="Furniture"/>
    <s v="Office Furnishings"/>
    <s v="Small Box"/>
    <n v="0.46"/>
    <s v="United States"/>
    <s v="South"/>
    <s v="Georgia"/>
    <s v="La Grange"/>
    <n v="30240"/>
    <d v="2015-04-20T00:00:00"/>
    <d v="2015-04-21T00:00:00"/>
    <n v="522.46"/>
  </r>
  <r>
    <s v="Christopher Norton Patterson"/>
    <s v="Regular Air"/>
    <s v="Corporate"/>
    <s v="Office Supplies"/>
    <s v="Pens &amp; Art Supplies"/>
    <s v="Small Pack"/>
    <n v="0.6"/>
    <s v="United States"/>
    <s v="South"/>
    <s v="Georgia"/>
    <s v="Macon"/>
    <n v="31204"/>
    <d v="2015-03-23T00:00:00"/>
    <d v="2015-03-25T00:00:00"/>
    <n v="25.31"/>
  </r>
  <r>
    <s v="Christopher Norton Patterson"/>
    <s v="Regular Air"/>
    <s v="Home Office"/>
    <s v="Office Supplies"/>
    <s v="Binders and Binder Accessories"/>
    <s v="Small Box"/>
    <n v="0.38"/>
    <s v="United States"/>
    <s v="South"/>
    <s v="Georgia"/>
    <s v="Macon"/>
    <n v="31204"/>
    <d v="2015-04-29T00:00:00"/>
    <d v="2015-04-29T00:00:00"/>
    <n v="513.33000000000004"/>
  </r>
  <r>
    <s v="Daniel Richmond"/>
    <s v="Express Air"/>
    <s v="Corporate"/>
    <s v="Office Supplies"/>
    <s v="Pens &amp; Art Supplies"/>
    <s v="Wrap Bag"/>
    <n v="0.56999999999999995"/>
    <s v="United States"/>
    <s v="East"/>
    <s v="Ohio"/>
    <s v="Boardman"/>
    <n v="44512"/>
    <d v="2015-01-16T00:00:00"/>
    <d v="2015-01-16T00:00:00"/>
    <n v="15.7"/>
  </r>
  <r>
    <s v="Daniel Richmond"/>
    <s v="Regular Air"/>
    <s v="Corporate"/>
    <s v="Technology"/>
    <s v="Telephones and Communication"/>
    <s v="Small Box"/>
    <n v="0.59"/>
    <s v="United States"/>
    <s v="East"/>
    <s v="Ohio"/>
    <s v="Boardman"/>
    <n v="44512"/>
    <d v="2015-01-16T00:00:00"/>
    <d v="2015-01-21T00:00:00"/>
    <n v="680.65"/>
  </r>
  <r>
    <s v="Carmen Elmore"/>
    <s v="Regular Air"/>
    <s v="Corporate"/>
    <s v="Office Supplies"/>
    <s v="Labels"/>
    <s v="Small Box"/>
    <n v="0.39"/>
    <s v="United States"/>
    <s v="East"/>
    <s v="Ohio"/>
    <s v="Bowling Green"/>
    <n v="43402"/>
    <d v="2015-05-03T00:00:00"/>
    <d v="2015-05-05T00:00:00"/>
    <n v="28.34"/>
  </r>
  <r>
    <s v="Carmen Elmore"/>
    <s v="Express Air"/>
    <s v="Corporate"/>
    <s v="Furniture"/>
    <s v="Office Furnishings"/>
    <s v="Small Pack"/>
    <n v="0.5"/>
    <s v="United States"/>
    <s v="East"/>
    <s v="Ohio"/>
    <s v="Bowling Green"/>
    <n v="43402"/>
    <d v="2015-05-03T00:00:00"/>
    <d v="2015-05-06T00:00:00"/>
    <n v="861.3"/>
  </r>
  <r>
    <s v="Aaron Shaffer"/>
    <s v="Regular Air"/>
    <s v="Corporate"/>
    <s v="Office Supplies"/>
    <s v="Storage &amp; Organization"/>
    <s v="Large Box"/>
    <m/>
    <s v="United States"/>
    <s v="West"/>
    <s v="California"/>
    <s v="Fairfield"/>
    <n v="94533"/>
    <d v="2015-05-11T00:00:00"/>
    <d v="2015-05-12T00:00:00"/>
    <n v="894.64"/>
  </r>
  <r>
    <s v="Irene Murphy"/>
    <s v="Regular Air"/>
    <s v="Consumer"/>
    <s v="Technology"/>
    <s v="Telephones and Communication"/>
    <s v="Small Box"/>
    <n v="0.59"/>
    <s v="United States"/>
    <s v="West"/>
    <s v="Washington"/>
    <s v="Pullman"/>
    <n v="99163"/>
    <d v="2015-04-29T00:00:00"/>
    <d v="2015-04-30T00:00:00"/>
    <n v="710.36"/>
  </r>
  <r>
    <s v="Irene Murphy"/>
    <s v="Regular Air"/>
    <s v="Consumer"/>
    <s v="Office Supplies"/>
    <s v="Envelopes"/>
    <s v="Small Box"/>
    <n v="0.37"/>
    <s v="United States"/>
    <s v="West"/>
    <s v="Washington"/>
    <s v="Pullman"/>
    <n v="99163"/>
    <d v="2015-02-14T00:00:00"/>
    <d v="2015-02-15T00:00:00"/>
    <n v="80.2"/>
  </r>
  <r>
    <s v="Andrea Shaw"/>
    <s v="Regular Air"/>
    <s v="Small Business"/>
    <s v="Office Supplies"/>
    <s v="Binders and Binder Accessories"/>
    <s v="Small Box"/>
    <n v="0.35"/>
    <s v="United States"/>
    <s v="Central"/>
    <s v="Illinois"/>
    <s v="Danville"/>
    <n v="61832"/>
    <d v="2015-06-07T00:00:00"/>
    <d v="2015-06-09T00:00:00"/>
    <n v="9252.81"/>
  </r>
  <r>
    <s v="Andrea Shaw"/>
    <s v="Regular Air"/>
    <s v="Small Business"/>
    <s v="Office Supplies"/>
    <s v="Storage &amp; Organization"/>
    <s v="Small Box"/>
    <n v="0.59"/>
    <s v="United States"/>
    <s v="Central"/>
    <s v="Illinois"/>
    <s v="Danville"/>
    <n v="61832"/>
    <d v="2015-03-11T00:00:00"/>
    <d v="2015-03-12T00:00:00"/>
    <n v="207.31"/>
  </r>
  <r>
    <s v="Andrea Shaw"/>
    <s v="Regular Air"/>
    <s v="Small Business"/>
    <s v="Technology"/>
    <s v="Telephones and Communication"/>
    <s v="Medium Box"/>
    <n v="0.6"/>
    <s v="United States"/>
    <s v="Central"/>
    <s v="Illinois"/>
    <s v="Danville"/>
    <n v="61832"/>
    <d v="2015-03-11T00:00:00"/>
    <d v="2015-03-12T00:00:00"/>
    <n v="143.12"/>
  </r>
  <r>
    <s v="Marvin Reid"/>
    <s v="Regular Air"/>
    <s v="Small Business"/>
    <s v="Office Supplies"/>
    <s v="Pens &amp; Art Supplies"/>
    <s v="Small Pack"/>
    <n v="0.6"/>
    <s v="United States"/>
    <s v="Central"/>
    <s v="Illinois"/>
    <s v="Des Plaines"/>
    <n v="60016"/>
    <d v="2015-03-29T00:00:00"/>
    <d v="2015-03-31T00:00:00"/>
    <n v="59.98"/>
  </r>
  <r>
    <s v="Florence Gold"/>
    <s v="Express Air"/>
    <s v="Small Business"/>
    <s v="Furniture"/>
    <s v="Office Furnishings"/>
    <s v="Small Box"/>
    <n v="0.56999999999999995"/>
    <s v="United States"/>
    <s v="East"/>
    <s v="West Virginia"/>
    <s v="Fairmont"/>
    <n v="26554"/>
    <d v="2015-04-04T00:00:00"/>
    <d v="2015-04-04T00:00:00"/>
    <n v="135.78"/>
  </r>
  <r>
    <s v="Tammy Buckley"/>
    <s v="Express Air"/>
    <s v="Consumer"/>
    <s v="Furniture"/>
    <s v="Office Furnishings"/>
    <s v="Medium Box"/>
    <n v="0.65"/>
    <s v="United States"/>
    <s v="West"/>
    <s v="Wyoming"/>
    <s v="Cheyenne"/>
    <n v="82001"/>
    <d v="2015-02-08T00:00:00"/>
    <d v="2015-02-11T00:00:00"/>
    <n v="506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A7DB5-50CA-4E92-8CD8-DE78728E5027}" name="PivotTable7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hanmcsd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khanmcsd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8" tint="0.39997558519241921"/>
  </sheetPr>
  <dimension ref="A1:O15"/>
  <sheetViews>
    <sheetView tabSelected="1" topLeftCell="A4" workbookViewId="0">
      <selection activeCell="B12" sqref="B12"/>
    </sheetView>
  </sheetViews>
  <sheetFormatPr defaultRowHeight="15" x14ac:dyDescent="0.25"/>
  <cols>
    <col min="1" max="1" width="33.5703125" bestFit="1" customWidth="1"/>
    <col min="2" max="2" width="14.85546875" customWidth="1"/>
    <col min="4" max="4" width="14.28515625" bestFit="1" customWidth="1"/>
    <col min="5" max="5" width="5.42578125" bestFit="1" customWidth="1"/>
  </cols>
  <sheetData>
    <row r="1" spans="1:15" ht="23.25" x14ac:dyDescent="0.35">
      <c r="A1" s="78" t="s">
        <v>19</v>
      </c>
      <c r="B1" s="78" t="s">
        <v>2263</v>
      </c>
      <c r="C1" s="1"/>
      <c r="D1" s="1" t="s">
        <v>20</v>
      </c>
      <c r="E1" s="2">
        <v>0.08</v>
      </c>
      <c r="F1" s="1"/>
      <c r="G1" s="1"/>
    </row>
    <row r="2" spans="1:15" ht="23.25" x14ac:dyDescent="0.35">
      <c r="A2" s="7" t="s">
        <v>21</v>
      </c>
      <c r="B2" s="7">
        <v>2886</v>
      </c>
      <c r="C2" s="1"/>
      <c r="D2" s="1"/>
      <c r="E2" s="1"/>
      <c r="F2" s="1"/>
      <c r="G2" s="1"/>
    </row>
    <row r="3" spans="1:15" ht="23.25" x14ac:dyDescent="0.35">
      <c r="A3" s="7" t="s">
        <v>22</v>
      </c>
      <c r="B3" s="7">
        <v>6345</v>
      </c>
      <c r="C3" s="1"/>
      <c r="D3" s="1"/>
      <c r="E3" s="1"/>
      <c r="F3" s="1"/>
      <c r="G3" s="1"/>
    </row>
    <row r="4" spans="1:15" ht="23.25" x14ac:dyDescent="0.35">
      <c r="A4" s="7" t="s">
        <v>23</v>
      </c>
      <c r="B4" s="7">
        <v>5334</v>
      </c>
      <c r="C4" s="1"/>
      <c r="D4" s="1"/>
      <c r="E4" s="1"/>
      <c r="F4" s="1"/>
      <c r="G4" s="1"/>
    </row>
    <row r="5" spans="1:15" ht="23.25" x14ac:dyDescent="0.35">
      <c r="A5" s="7" t="s">
        <v>24</v>
      </c>
      <c r="B5" s="7">
        <v>7597</v>
      </c>
      <c r="C5" s="1"/>
      <c r="D5" s="1"/>
      <c r="E5" s="1"/>
      <c r="F5" s="1"/>
      <c r="G5" s="1"/>
    </row>
    <row r="6" spans="1:15" ht="23.25" x14ac:dyDescent="0.35">
      <c r="A6" s="56" t="s">
        <v>25</v>
      </c>
      <c r="B6" s="7">
        <f>SUM(B2:B5)</f>
        <v>22162</v>
      </c>
      <c r="C6" s="1"/>
      <c r="D6" s="1"/>
      <c r="E6" s="1"/>
      <c r="F6" s="1"/>
      <c r="G6" s="1"/>
    </row>
    <row r="7" spans="1:15" ht="23.25" x14ac:dyDescent="0.35">
      <c r="A7" s="7" t="s">
        <v>26</v>
      </c>
      <c r="B7" s="7">
        <v>15000</v>
      </c>
      <c r="C7" s="1"/>
      <c r="D7" s="1"/>
      <c r="E7" s="1"/>
      <c r="F7" s="1"/>
      <c r="G7" s="1"/>
    </row>
    <row r="8" spans="1:15" ht="23.25" x14ac:dyDescent="0.35">
      <c r="A8" s="7" t="s">
        <v>27</v>
      </c>
      <c r="B8" s="7">
        <f>B6-B9</f>
        <v>20389.04</v>
      </c>
      <c r="C8" s="1"/>
      <c r="D8" s="1"/>
      <c r="E8" s="1"/>
      <c r="F8" s="1"/>
      <c r="G8" s="1"/>
      <c r="O8" s="80" t="s">
        <v>2301</v>
      </c>
    </row>
    <row r="9" spans="1:15" ht="23.25" x14ac:dyDescent="0.35">
      <c r="A9" s="7" t="s">
        <v>28</v>
      </c>
      <c r="B9" s="7">
        <f>E1*B6</f>
        <v>1772.96</v>
      </c>
      <c r="C9" s="1"/>
      <c r="D9" s="1"/>
      <c r="E9" s="1"/>
      <c r="F9" s="1"/>
      <c r="G9" s="1"/>
      <c r="O9" s="81" t="s">
        <v>2302</v>
      </c>
    </row>
    <row r="10" spans="1:15" ht="23.25" x14ac:dyDescent="0.35">
      <c r="A10" s="7" t="s">
        <v>29</v>
      </c>
      <c r="B10" s="59">
        <f>B7-B9</f>
        <v>13227.04</v>
      </c>
      <c r="C10" s="1"/>
      <c r="D10" s="1"/>
      <c r="E10" s="1"/>
      <c r="F10" s="1"/>
      <c r="G10" s="1"/>
      <c r="O10" s="13" t="s">
        <v>2303</v>
      </c>
    </row>
    <row r="11" spans="1:15" ht="23.25" x14ac:dyDescent="0.35">
      <c r="A11" s="1"/>
      <c r="B11" s="1"/>
      <c r="C11" s="1"/>
      <c r="D11" s="1"/>
      <c r="E11" s="1"/>
      <c r="F11" s="1"/>
      <c r="G11" s="1"/>
    </row>
    <row r="12" spans="1:15" ht="129.75" customHeight="1" x14ac:dyDescent="0.35">
      <c r="A12" s="8" t="s">
        <v>30</v>
      </c>
      <c r="B12" s="1"/>
      <c r="C12" s="1"/>
      <c r="D12" s="1"/>
      <c r="E12" s="1"/>
      <c r="F12" s="1"/>
      <c r="G12" s="1"/>
    </row>
    <row r="13" spans="1:15" ht="23.25" x14ac:dyDescent="0.35">
      <c r="A13" s="1"/>
      <c r="B13" s="1"/>
      <c r="C13" s="1"/>
      <c r="D13" s="1"/>
      <c r="E13" s="1"/>
      <c r="F13" s="1"/>
      <c r="G13" s="1"/>
    </row>
    <row r="14" spans="1:15" ht="23.25" x14ac:dyDescent="0.35">
      <c r="A14" s="1"/>
      <c r="B14" s="1"/>
      <c r="C14" s="1"/>
      <c r="D14" s="1"/>
      <c r="E14" s="1"/>
      <c r="F14" s="1"/>
      <c r="G14" s="1"/>
    </row>
    <row r="15" spans="1:15" ht="23.25" x14ac:dyDescent="0.35">
      <c r="A15" s="1"/>
      <c r="B15" s="1"/>
      <c r="C15" s="1"/>
      <c r="D15" s="1"/>
      <c r="E15" s="1"/>
      <c r="F15" s="1"/>
      <c r="G15" s="1"/>
    </row>
  </sheetData>
  <hyperlinks>
    <hyperlink ref="O9" r:id="rId1" xr:uid="{C45C1A4B-EF65-42C5-872E-B737AAB0C0D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1441-0CD6-4F19-9190-C2B2938E4FEA}">
  <dimension ref="A1:F9"/>
  <sheetViews>
    <sheetView zoomScale="220" zoomScaleNormal="220" workbookViewId="0">
      <selection activeCell="C2" sqref="C2:C9"/>
    </sheetView>
  </sheetViews>
  <sheetFormatPr defaultRowHeight="15" x14ac:dyDescent="0.25"/>
  <cols>
    <col min="3" max="3" width="14.5703125" bestFit="1" customWidth="1"/>
  </cols>
  <sheetData>
    <row r="1" spans="1:6" x14ac:dyDescent="0.25">
      <c r="A1" s="64" t="s">
        <v>0</v>
      </c>
      <c r="B1" s="64" t="s">
        <v>2295</v>
      </c>
      <c r="C1" s="65" t="s">
        <v>2296</v>
      </c>
      <c r="E1" s="10" t="s">
        <v>2275</v>
      </c>
      <c r="F1" s="10" t="s">
        <v>2297</v>
      </c>
    </row>
    <row r="2" spans="1:6" x14ac:dyDescent="0.25">
      <c r="A2" s="66" t="s">
        <v>2276</v>
      </c>
      <c r="B2" s="22">
        <v>67</v>
      </c>
      <c r="C2" s="67">
        <f>LOOKUP(B2,{0,33,40,50,60,70,80},{0,1,2,3,3.5,4,5})</f>
        <v>3.5</v>
      </c>
      <c r="E2" t="s">
        <v>2277</v>
      </c>
      <c r="F2">
        <v>5</v>
      </c>
    </row>
    <row r="3" spans="1:6" x14ac:dyDescent="0.25">
      <c r="A3" s="66" t="s">
        <v>2278</v>
      </c>
      <c r="B3" s="22">
        <v>29</v>
      </c>
      <c r="C3" s="67">
        <f>LOOKUP(B3,{0,33,40,50,60,70,80},{0,1,2,3,3.5,4,5})</f>
        <v>0</v>
      </c>
      <c r="E3" t="s">
        <v>2279</v>
      </c>
      <c r="F3">
        <v>4</v>
      </c>
    </row>
    <row r="4" spans="1:6" x14ac:dyDescent="0.25">
      <c r="A4" s="66" t="s">
        <v>2280</v>
      </c>
      <c r="B4" s="22">
        <v>37</v>
      </c>
      <c r="C4" s="67">
        <f>LOOKUP(B4,{0,33,40,50,60,70,80},{0,1,2,3,3.5,4,5})</f>
        <v>1</v>
      </c>
      <c r="E4" t="s">
        <v>2281</v>
      </c>
      <c r="F4">
        <v>3.5</v>
      </c>
    </row>
    <row r="5" spans="1:6" x14ac:dyDescent="0.25">
      <c r="A5" s="66" t="s">
        <v>2298</v>
      </c>
      <c r="B5" s="22">
        <v>44</v>
      </c>
      <c r="C5" s="67">
        <f>LOOKUP(B5,{0,33,40,50,60,70,80},{0,1,2,3,3.5,4,5})</f>
        <v>2</v>
      </c>
      <c r="E5" t="s">
        <v>2283</v>
      </c>
      <c r="F5">
        <v>3</v>
      </c>
    </row>
    <row r="6" spans="1:6" x14ac:dyDescent="0.25">
      <c r="A6" s="66" t="s">
        <v>2284</v>
      </c>
      <c r="B6" s="22">
        <v>48</v>
      </c>
      <c r="C6" s="67">
        <f>LOOKUP(B6,{0,33,40,50,60,70,80},{0,1,2,3,3.5,4,5})</f>
        <v>2</v>
      </c>
      <c r="E6" t="s">
        <v>2285</v>
      </c>
      <c r="F6">
        <v>2</v>
      </c>
    </row>
    <row r="7" spans="1:6" x14ac:dyDescent="0.25">
      <c r="A7" s="66" t="s">
        <v>2299</v>
      </c>
      <c r="B7" s="22">
        <v>65</v>
      </c>
      <c r="C7" s="67">
        <f>LOOKUP(B7,{0,33,40,50,60,70,80},{0,1,2,3,3.5,4,5})</f>
        <v>3.5</v>
      </c>
      <c r="E7" t="s">
        <v>2287</v>
      </c>
      <c r="F7">
        <v>1</v>
      </c>
    </row>
    <row r="8" spans="1:6" x14ac:dyDescent="0.25">
      <c r="A8" s="66" t="s">
        <v>2288</v>
      </c>
      <c r="B8" s="22">
        <v>86</v>
      </c>
      <c r="C8" s="67">
        <f>LOOKUP(B8,{0,33,40,50,60,70,80},{0,1,2,3,3.5,4,5})</f>
        <v>5</v>
      </c>
      <c r="E8" t="s">
        <v>2289</v>
      </c>
      <c r="F8">
        <v>0</v>
      </c>
    </row>
    <row r="9" spans="1:6" x14ac:dyDescent="0.25">
      <c r="A9" s="66" t="s">
        <v>2290</v>
      </c>
      <c r="B9" s="22">
        <v>29</v>
      </c>
      <c r="C9" s="67">
        <f>LOOKUP(B9,{0,33,40,50,60,70,80},{0,1,2,3,3.5,4,5})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3438-1D4D-4101-AAE7-1C06A5DDE2A4}">
  <dimension ref="A1:T16"/>
  <sheetViews>
    <sheetView topLeftCell="H1" zoomScale="145" zoomScaleNormal="145" workbookViewId="0">
      <pane ySplit="1" topLeftCell="A2" activePane="bottomLeft" state="frozen"/>
      <selection activeCell="J13" sqref="J13"/>
      <selection pane="bottomLeft" activeCell="P2" sqref="P2:P11"/>
    </sheetView>
  </sheetViews>
  <sheetFormatPr defaultRowHeight="15" x14ac:dyDescent="0.25"/>
  <cols>
    <col min="2" max="2" width="6.85546875" bestFit="1" customWidth="1"/>
    <col min="3" max="3" width="5.85546875" bestFit="1" customWidth="1"/>
    <col min="4" max="4" width="7.28515625" bestFit="1" customWidth="1"/>
    <col min="5" max="5" width="5.85546875" bestFit="1" customWidth="1"/>
    <col min="6" max="6" width="6.42578125" bestFit="1" customWidth="1"/>
    <col min="7" max="7" width="5.85546875" bestFit="1" customWidth="1"/>
    <col min="8" max="8" width="8.28515625" bestFit="1" customWidth="1"/>
    <col min="9" max="9" width="5.85546875" bestFit="1" customWidth="1"/>
    <col min="10" max="10" width="10" bestFit="1" customWidth="1"/>
    <col min="11" max="11" width="5.85546875" bestFit="1" customWidth="1"/>
    <col min="12" max="12" width="7.5703125" bestFit="1" customWidth="1"/>
    <col min="13" max="13" width="5.85546875" bestFit="1" customWidth="1"/>
    <col min="14" max="14" width="7.42578125" bestFit="1" customWidth="1"/>
    <col min="15" max="15" width="5.85546875" bestFit="1" customWidth="1"/>
    <col min="16" max="16" width="10.7109375" bestFit="1" customWidth="1"/>
    <col min="17" max="17" width="6.5703125" customWidth="1"/>
  </cols>
  <sheetData>
    <row r="1" spans="1:20" x14ac:dyDescent="0.25">
      <c r="A1" s="61" t="s">
        <v>0</v>
      </c>
      <c r="B1" s="61" t="s">
        <v>2266</v>
      </c>
      <c r="C1" s="61" t="s">
        <v>2267</v>
      </c>
      <c r="D1" s="61" t="s">
        <v>2268</v>
      </c>
      <c r="E1" s="61" t="s">
        <v>2267</v>
      </c>
      <c r="F1" s="61" t="s">
        <v>2269</v>
      </c>
      <c r="G1" s="61" t="s">
        <v>2267</v>
      </c>
      <c r="H1" s="61" t="s">
        <v>2270</v>
      </c>
      <c r="I1" s="61" t="s">
        <v>2267</v>
      </c>
      <c r="J1" s="61" t="s">
        <v>2271</v>
      </c>
      <c r="K1" s="61" t="s">
        <v>2267</v>
      </c>
      <c r="L1" s="61" t="s">
        <v>2272</v>
      </c>
      <c r="M1" s="61" t="s">
        <v>2267</v>
      </c>
      <c r="N1" s="61" t="s">
        <v>2273</v>
      </c>
      <c r="O1" s="61" t="s">
        <v>2267</v>
      </c>
      <c r="P1" s="61" t="s">
        <v>2274</v>
      </c>
      <c r="S1" s="36" t="s">
        <v>2275</v>
      </c>
      <c r="T1" t="s">
        <v>2267</v>
      </c>
    </row>
    <row r="2" spans="1:20" x14ac:dyDescent="0.25">
      <c r="A2" s="22" t="s">
        <v>2276</v>
      </c>
      <c r="B2" s="22">
        <v>42</v>
      </c>
      <c r="C2" s="22">
        <f>LOOKUP(B2,{0,33,40,50,60,70,80},{0,1,2,3,3.5,4,5})</f>
        <v>2</v>
      </c>
      <c r="D2" s="22">
        <v>70</v>
      </c>
      <c r="E2" s="22">
        <f>LOOKUP(D2,{0,33,40,50,60,70,80},{0,1,2,3,3.5,4,5})</f>
        <v>4</v>
      </c>
      <c r="F2" s="22">
        <v>29</v>
      </c>
      <c r="G2" s="22">
        <f>LOOKUP(F2,{0,33,40,50,60,70,80},{0,1,2,3,3.5,4,5})</f>
        <v>0</v>
      </c>
      <c r="H2" s="22">
        <v>77</v>
      </c>
      <c r="I2" s="22">
        <f>LOOKUP(H2,{0,33,40,50,60,70,80},{0,1,2,3,3.5,4,5})</f>
        <v>4</v>
      </c>
      <c r="J2" s="22">
        <v>80</v>
      </c>
      <c r="K2" s="22">
        <f>LOOKUP(J2,{0,33,40,50,60,70,80},{0,1,2,3,3.5,4,5})</f>
        <v>5</v>
      </c>
      <c r="L2" s="22">
        <v>89</v>
      </c>
      <c r="M2" s="22">
        <f>LOOKUP(L2,{0,33,40,50,60,70,80},{0,1,2,3,3.5,4,5})</f>
        <v>5</v>
      </c>
      <c r="N2" s="22">
        <v>68</v>
      </c>
      <c r="O2" s="22">
        <f>LOOKUP(N2,{0,33,40,50,60,70,80},{0,1,2,3,3.5,4,5})</f>
        <v>3.5</v>
      </c>
      <c r="P2" s="62" t="str">
        <f>IF(OR(C2=0,E2=0,G2=0,I2=0,K2=0,M2=0,O2=0),"F",(C2+E2+G2+I2+K2+M2+O2)/7)</f>
        <v>F</v>
      </c>
      <c r="S2" t="s">
        <v>2277</v>
      </c>
      <c r="T2">
        <v>5</v>
      </c>
    </row>
    <row r="3" spans="1:20" x14ac:dyDescent="0.25">
      <c r="A3" s="22" t="s">
        <v>2278</v>
      </c>
      <c r="B3" s="22">
        <v>38</v>
      </c>
      <c r="C3" s="22">
        <f>LOOKUP(B3,{0,33,40,50,60,70,80},{0,1,2,3,3.5,4,5})</f>
        <v>1</v>
      </c>
      <c r="D3" s="22">
        <v>43</v>
      </c>
      <c r="E3" s="22">
        <f>LOOKUP(D3,{0,33,40,50,60,70,80},{0,1,2,3,3.5,4,5})</f>
        <v>2</v>
      </c>
      <c r="F3" s="22">
        <v>72</v>
      </c>
      <c r="G3" s="22">
        <f>LOOKUP(F3,{0,33,40,50,60,70,80},{0,1,2,3,3.5,4,5})</f>
        <v>4</v>
      </c>
      <c r="H3" s="22">
        <v>76</v>
      </c>
      <c r="I3" s="22">
        <f>LOOKUP(H3,{0,33,40,50,60,70,80},{0,1,2,3,3.5,4,5})</f>
        <v>4</v>
      </c>
      <c r="J3" s="22">
        <v>31</v>
      </c>
      <c r="K3" s="22">
        <f>LOOKUP(J3,{0,33,40,50,60,70,80},{0,1,2,3,3.5,4,5})</f>
        <v>0</v>
      </c>
      <c r="L3" s="22">
        <v>51</v>
      </c>
      <c r="M3" s="22">
        <f>LOOKUP(L3,{0,33,40,50,60,70,80},{0,1,2,3,3.5,4,5})</f>
        <v>3</v>
      </c>
      <c r="N3" s="22">
        <v>29</v>
      </c>
      <c r="O3" s="22">
        <f>LOOKUP(N3,{0,33,40,50,60,70,80},{0,1,2,3,3.5,4,5})</f>
        <v>0</v>
      </c>
      <c r="P3" s="62" t="str">
        <f t="shared" ref="P3:P11" si="0">IF(OR(C3=0,E3=0,G3=0,I3=0,K3=0,M3=0,O3=0),"F",(C3+E3+G3+I3+K3+M3+O3)/7)</f>
        <v>F</v>
      </c>
      <c r="S3" t="s">
        <v>2279</v>
      </c>
      <c r="T3">
        <v>4</v>
      </c>
    </row>
    <row r="4" spans="1:20" x14ac:dyDescent="0.25">
      <c r="A4" s="22" t="s">
        <v>2280</v>
      </c>
      <c r="B4" s="22">
        <v>37</v>
      </c>
      <c r="C4" s="22">
        <f>LOOKUP(B4,{0,33,40,50,60,70,80},{0,1,2,3,3.5,4,5})</f>
        <v>1</v>
      </c>
      <c r="D4" s="22">
        <v>37</v>
      </c>
      <c r="E4" s="22">
        <f>LOOKUP(D4,{0,33,40,50,60,70,80},{0,1,2,3,3.5,4,5})</f>
        <v>1</v>
      </c>
      <c r="F4" s="22">
        <v>84</v>
      </c>
      <c r="G4" s="22">
        <f>LOOKUP(F4,{0,33,40,50,60,70,80},{0,1,2,3,3.5,4,5})</f>
        <v>5</v>
      </c>
      <c r="H4" s="22">
        <v>68</v>
      </c>
      <c r="I4" s="22">
        <f>LOOKUP(H4,{0,33,40,50,60,70,80},{0,1,2,3,3.5,4,5})</f>
        <v>3.5</v>
      </c>
      <c r="J4" s="22">
        <v>73</v>
      </c>
      <c r="K4" s="22">
        <f>LOOKUP(J4,{0,33,40,50,60,70,80},{0,1,2,3,3.5,4,5})</f>
        <v>4</v>
      </c>
      <c r="L4" s="22">
        <v>30</v>
      </c>
      <c r="M4" s="22">
        <f>LOOKUP(L4,{0,33,40,50,60,70,80},{0,1,2,3,3.5,4,5})</f>
        <v>0</v>
      </c>
      <c r="N4" s="22">
        <v>70</v>
      </c>
      <c r="O4" s="22">
        <f>LOOKUP(N4,{0,33,40,50,60,70,80},{0,1,2,3,3.5,4,5})</f>
        <v>4</v>
      </c>
      <c r="P4" s="62" t="str">
        <f t="shared" si="0"/>
        <v>F</v>
      </c>
      <c r="S4" t="s">
        <v>2281</v>
      </c>
      <c r="T4">
        <v>3.5</v>
      </c>
    </row>
    <row r="5" spans="1:20" x14ac:dyDescent="0.25">
      <c r="A5" s="22" t="s">
        <v>2282</v>
      </c>
      <c r="B5" s="22">
        <v>44</v>
      </c>
      <c r="C5" s="22">
        <f>LOOKUP(B5,{0,33,40,50,60,70,80},{0,1,2,3,3.5,4,5})</f>
        <v>2</v>
      </c>
      <c r="D5" s="22">
        <v>44</v>
      </c>
      <c r="E5" s="22">
        <f>LOOKUP(D5,{0,33,40,50,60,70,80},{0,1,2,3,3.5,4,5})</f>
        <v>2</v>
      </c>
      <c r="F5" s="22">
        <v>72</v>
      </c>
      <c r="G5" s="22">
        <f>LOOKUP(F5,{0,33,40,50,60,70,80},{0,1,2,3,3.5,4,5})</f>
        <v>4</v>
      </c>
      <c r="H5" s="22">
        <v>80</v>
      </c>
      <c r="I5" s="22">
        <f>LOOKUP(H5,{0,33,40,50,60,70,80},{0,1,2,3,3.5,4,5})</f>
        <v>5</v>
      </c>
      <c r="J5" s="22">
        <v>66</v>
      </c>
      <c r="K5" s="22">
        <f>LOOKUP(J5,{0,33,40,50,60,70,80},{0,1,2,3,3.5,4,5})</f>
        <v>3.5</v>
      </c>
      <c r="L5" s="22">
        <v>51</v>
      </c>
      <c r="M5" s="22">
        <f>LOOKUP(L5,{0,33,40,50,60,70,80},{0,1,2,3,3.5,4,5})</f>
        <v>3</v>
      </c>
      <c r="N5" s="22">
        <v>33</v>
      </c>
      <c r="O5" s="22">
        <f>LOOKUP(N5,{0,33,40,50,60,70,80},{0,1,2,3,3.5,4,5})</f>
        <v>1</v>
      </c>
      <c r="P5" s="62">
        <f t="shared" si="0"/>
        <v>2.9285714285714284</v>
      </c>
      <c r="S5" t="s">
        <v>2283</v>
      </c>
      <c r="T5">
        <v>3</v>
      </c>
    </row>
    <row r="6" spans="1:20" x14ac:dyDescent="0.25">
      <c r="A6" s="22" t="s">
        <v>2284</v>
      </c>
      <c r="B6" s="22">
        <v>48</v>
      </c>
      <c r="C6" s="22">
        <f>LOOKUP(B6,{0,33,40,50,60,70,80},{0,1,2,3,3.5,4,5})</f>
        <v>2</v>
      </c>
      <c r="D6" s="22">
        <v>85</v>
      </c>
      <c r="E6" s="22">
        <f>LOOKUP(D6,{0,33,40,50,60,70,80},{0,1,2,3,3.5,4,5})</f>
        <v>5</v>
      </c>
      <c r="F6" s="22">
        <v>44</v>
      </c>
      <c r="G6" s="22">
        <f>LOOKUP(F6,{0,33,40,50,60,70,80},{0,1,2,3,3.5,4,5})</f>
        <v>2</v>
      </c>
      <c r="H6" s="22">
        <v>65</v>
      </c>
      <c r="I6" s="22">
        <f>LOOKUP(H6,{0,33,40,50,60,70,80},{0,1,2,3,3.5,4,5})</f>
        <v>3.5</v>
      </c>
      <c r="J6" s="22">
        <v>69</v>
      </c>
      <c r="K6" s="22">
        <f>LOOKUP(J6,{0,33,40,50,60,70,80},{0,1,2,3,3.5,4,5})</f>
        <v>3.5</v>
      </c>
      <c r="L6" s="22">
        <v>90</v>
      </c>
      <c r="M6" s="22">
        <f>LOOKUP(L6,{0,33,40,50,60,70,80},{0,1,2,3,3.5,4,5})</f>
        <v>5</v>
      </c>
      <c r="N6" s="22">
        <v>88</v>
      </c>
      <c r="O6" s="22">
        <f>LOOKUP(N6,{0,33,40,50,60,70,80},{0,1,2,3,3.5,4,5})</f>
        <v>5</v>
      </c>
      <c r="P6" s="62">
        <f t="shared" si="0"/>
        <v>3.7142857142857144</v>
      </c>
      <c r="S6" t="s">
        <v>2285</v>
      </c>
      <c r="T6">
        <v>2</v>
      </c>
    </row>
    <row r="7" spans="1:20" x14ac:dyDescent="0.25">
      <c r="A7" s="22" t="s">
        <v>2286</v>
      </c>
      <c r="B7" s="22">
        <v>44</v>
      </c>
      <c r="C7" s="22">
        <f>LOOKUP(B7,{0,33,40,50,60,70,80},{0,1,2,3,3.5,4,5})</f>
        <v>2</v>
      </c>
      <c r="D7" s="22">
        <v>65</v>
      </c>
      <c r="E7" s="22">
        <f>LOOKUP(D7,{0,33,40,50,60,70,80},{0,1,2,3,3.5,4,5})</f>
        <v>3.5</v>
      </c>
      <c r="F7" s="22">
        <v>40</v>
      </c>
      <c r="G7" s="22">
        <f>LOOKUP(F7,{0,33,40,50,60,70,80},{0,1,2,3,3.5,4,5})</f>
        <v>2</v>
      </c>
      <c r="H7" s="22">
        <v>37</v>
      </c>
      <c r="I7" s="22">
        <f>LOOKUP(H7,{0,33,40,50,60,70,80},{0,1,2,3,3.5,4,5})</f>
        <v>1</v>
      </c>
      <c r="J7" s="22">
        <v>29</v>
      </c>
      <c r="K7" s="22">
        <f>LOOKUP(J7,{0,33,40,50,60,70,80},{0,1,2,3,3.5,4,5})</f>
        <v>0</v>
      </c>
      <c r="L7" s="22">
        <v>83</v>
      </c>
      <c r="M7" s="22">
        <f>LOOKUP(L7,{0,33,40,50,60,70,80},{0,1,2,3,3.5,4,5})</f>
        <v>5</v>
      </c>
      <c r="N7" s="22">
        <v>88</v>
      </c>
      <c r="O7" s="22">
        <f>LOOKUP(N7,{0,33,40,50,60,70,80},{0,1,2,3,3.5,4,5})</f>
        <v>5</v>
      </c>
      <c r="P7" s="62" t="str">
        <f t="shared" si="0"/>
        <v>F</v>
      </c>
      <c r="S7" t="s">
        <v>2287</v>
      </c>
      <c r="T7">
        <v>1</v>
      </c>
    </row>
    <row r="8" spans="1:20" x14ac:dyDescent="0.25">
      <c r="A8" s="22" t="s">
        <v>2288</v>
      </c>
      <c r="B8" s="22">
        <v>69</v>
      </c>
      <c r="C8" s="22">
        <f>LOOKUP(B8,{0,33,40,50,60,70,80},{0,1,2,3,3.5,4,5})</f>
        <v>3.5</v>
      </c>
      <c r="D8" s="22">
        <v>76</v>
      </c>
      <c r="E8" s="22">
        <f>LOOKUP(D8,{0,33,40,50,60,70,80},{0,1,2,3,3.5,4,5})</f>
        <v>4</v>
      </c>
      <c r="F8" s="22">
        <v>69</v>
      </c>
      <c r="G8" s="22">
        <f>LOOKUP(F8,{0,33,40,50,60,70,80},{0,1,2,3,3.5,4,5})</f>
        <v>3.5</v>
      </c>
      <c r="H8" s="22">
        <v>33</v>
      </c>
      <c r="I8" s="22">
        <f>LOOKUP(H8,{0,33,40,50,60,70,80},{0,1,2,3,3.5,4,5})</f>
        <v>1</v>
      </c>
      <c r="J8" s="22">
        <v>39</v>
      </c>
      <c r="K8" s="22">
        <f>LOOKUP(J8,{0,33,40,50,60,70,80},{0,1,2,3,3.5,4,5})</f>
        <v>1</v>
      </c>
      <c r="L8" s="22">
        <v>74</v>
      </c>
      <c r="M8" s="22">
        <f>LOOKUP(L8,{0,33,40,50,60,70,80},{0,1,2,3,3.5,4,5})</f>
        <v>4</v>
      </c>
      <c r="N8" s="22">
        <v>30</v>
      </c>
      <c r="O8" s="22">
        <f>LOOKUP(N8,{0,33,40,50,60,70,80},{0,1,2,3,3.5,4,5})</f>
        <v>0</v>
      </c>
      <c r="P8" s="62" t="str">
        <f t="shared" si="0"/>
        <v>F</v>
      </c>
      <c r="S8" t="s">
        <v>2289</v>
      </c>
      <c r="T8">
        <v>0</v>
      </c>
    </row>
    <row r="9" spans="1:20" x14ac:dyDescent="0.25">
      <c r="A9" s="22" t="s">
        <v>2290</v>
      </c>
      <c r="B9" s="22">
        <v>61</v>
      </c>
      <c r="C9" s="22">
        <f>LOOKUP(B9,{0,33,40,50,60,70,80},{0,1,2,3,3.5,4,5})</f>
        <v>3.5</v>
      </c>
      <c r="D9" s="22">
        <v>76</v>
      </c>
      <c r="E9" s="22">
        <f>LOOKUP(D9,{0,33,40,50,60,70,80},{0,1,2,3,3.5,4,5})</f>
        <v>4</v>
      </c>
      <c r="F9" s="22">
        <v>88</v>
      </c>
      <c r="G9" s="22">
        <f>LOOKUP(F9,{0,33,40,50,60,70,80},{0,1,2,3,3.5,4,5})</f>
        <v>5</v>
      </c>
      <c r="H9" s="22">
        <v>55</v>
      </c>
      <c r="I9" s="22">
        <f>LOOKUP(H9,{0,33,40,50,60,70,80},{0,1,2,3,3.5,4,5})</f>
        <v>3</v>
      </c>
      <c r="J9" s="22">
        <v>45</v>
      </c>
      <c r="K9" s="22">
        <f>LOOKUP(J9,{0,33,40,50,60,70,80},{0,1,2,3,3.5,4,5})</f>
        <v>2</v>
      </c>
      <c r="L9" s="22">
        <v>28</v>
      </c>
      <c r="M9" s="22">
        <f>LOOKUP(L9,{0,33,40,50,60,70,80},{0,1,2,3,3.5,4,5})</f>
        <v>0</v>
      </c>
      <c r="N9" s="22">
        <v>35</v>
      </c>
      <c r="O9" s="22">
        <f>LOOKUP(N9,{0,33,40,50,60,70,80},{0,1,2,3,3.5,4,5})</f>
        <v>1</v>
      </c>
      <c r="P9" s="62" t="str">
        <f t="shared" si="0"/>
        <v>F</v>
      </c>
    </row>
    <row r="10" spans="1:20" x14ac:dyDescent="0.25">
      <c r="A10" s="22" t="s">
        <v>2291</v>
      </c>
      <c r="B10" s="22">
        <v>85</v>
      </c>
      <c r="C10" s="22">
        <f>LOOKUP(B10,{0,33,40,50,60,70,80},{0,1,2,3,3.5,4,5})</f>
        <v>5</v>
      </c>
      <c r="D10" s="22">
        <v>77</v>
      </c>
      <c r="E10" s="22">
        <f>LOOKUP(D10,{0,33,40,50,60,70,80},{0,1,2,3,3.5,4,5})</f>
        <v>4</v>
      </c>
      <c r="F10" s="22">
        <v>32</v>
      </c>
      <c r="G10" s="22">
        <f>LOOKUP(F10,{0,33,40,50,60,70,80},{0,1,2,3,3.5,4,5})</f>
        <v>0</v>
      </c>
      <c r="H10" s="22">
        <v>56</v>
      </c>
      <c r="I10" s="22">
        <f>LOOKUP(H10,{0,33,40,50,60,70,80},{0,1,2,3,3.5,4,5})</f>
        <v>3</v>
      </c>
      <c r="J10" s="22">
        <v>62</v>
      </c>
      <c r="K10" s="22">
        <f>LOOKUP(J10,{0,33,40,50,60,70,80},{0,1,2,3,3.5,4,5})</f>
        <v>3.5</v>
      </c>
      <c r="L10" s="22">
        <v>62</v>
      </c>
      <c r="M10" s="22">
        <f>LOOKUP(L10,{0,33,40,50,60,70,80},{0,1,2,3,3.5,4,5})</f>
        <v>3.5</v>
      </c>
      <c r="N10" s="22">
        <v>69</v>
      </c>
      <c r="O10" s="22">
        <f>LOOKUP(N10,{0,33,40,50,60,70,80},{0,1,2,3,3.5,4,5})</f>
        <v>3.5</v>
      </c>
      <c r="P10" s="62" t="str">
        <f t="shared" si="0"/>
        <v>F</v>
      </c>
    </row>
    <row r="11" spans="1:20" x14ac:dyDescent="0.25">
      <c r="A11" s="22" t="s">
        <v>2292</v>
      </c>
      <c r="B11" s="22">
        <v>80</v>
      </c>
      <c r="C11" s="22">
        <f>LOOKUP(B11,{0,33,40,50,60,70,80},{0,1,2,3,3.5,4,5})</f>
        <v>5</v>
      </c>
      <c r="D11" s="22">
        <v>66</v>
      </c>
      <c r="E11" s="22">
        <f>LOOKUP(D11,{0,33,40,50,60,70,80},{0,1,2,3,3.5,4,5})</f>
        <v>3.5</v>
      </c>
      <c r="F11" s="22">
        <v>51</v>
      </c>
      <c r="G11" s="22">
        <f>LOOKUP(F11,{0,33,40,50,60,70,80},{0,1,2,3,3.5,4,5})</f>
        <v>3</v>
      </c>
      <c r="H11" s="22">
        <v>33</v>
      </c>
      <c r="I11" s="22">
        <f>LOOKUP(H11,{0,33,40,50,60,70,80},{0,1,2,3,3.5,4,5})</f>
        <v>1</v>
      </c>
      <c r="J11" s="22">
        <v>51</v>
      </c>
      <c r="K11" s="22">
        <f>LOOKUP(J11,{0,33,40,50,60,70,80},{0,1,2,3,3.5,4,5})</f>
        <v>3</v>
      </c>
      <c r="L11" s="22">
        <v>66</v>
      </c>
      <c r="M11" s="22">
        <f>LOOKUP(L11,{0,33,40,50,60,70,80},{0,1,2,3,3.5,4,5})</f>
        <v>3.5</v>
      </c>
      <c r="N11" s="22">
        <v>68</v>
      </c>
      <c r="O11" s="22">
        <f>LOOKUP(N11,{0,33,40,50,60,70,80},{0,1,2,3,3.5,4,5})</f>
        <v>3.5</v>
      </c>
      <c r="P11" s="62">
        <f t="shared" si="0"/>
        <v>3.2142857142857144</v>
      </c>
    </row>
    <row r="13" spans="1:20" x14ac:dyDescent="0.25">
      <c r="Q13" t="s">
        <v>2293</v>
      </c>
    </row>
    <row r="14" spans="1:20" x14ac:dyDescent="0.25">
      <c r="Q14" s="36" t="s">
        <v>2294</v>
      </c>
    </row>
    <row r="16" spans="1:20" x14ac:dyDescent="0.25">
      <c r="L16" s="6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A610-7D44-4303-A099-95800B6DA8CA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87"/>
      <c r="B3" s="88"/>
      <c r="C3" s="89"/>
    </row>
    <row r="4" spans="1:3" x14ac:dyDescent="0.25">
      <c r="A4" s="90"/>
      <c r="B4" s="91"/>
      <c r="C4" s="92"/>
    </row>
    <row r="5" spans="1:3" x14ac:dyDescent="0.25">
      <c r="A5" s="90"/>
      <c r="B5" s="91"/>
      <c r="C5" s="92"/>
    </row>
    <row r="6" spans="1:3" x14ac:dyDescent="0.25">
      <c r="A6" s="90"/>
      <c r="B6" s="91"/>
      <c r="C6" s="92"/>
    </row>
    <row r="7" spans="1:3" x14ac:dyDescent="0.25">
      <c r="A7" s="90"/>
      <c r="B7" s="91"/>
      <c r="C7" s="92"/>
    </row>
    <row r="8" spans="1:3" x14ac:dyDescent="0.25">
      <c r="A8" s="90"/>
      <c r="B8" s="91"/>
      <c r="C8" s="92"/>
    </row>
    <row r="9" spans="1:3" x14ac:dyDescent="0.25">
      <c r="A9" s="90"/>
      <c r="B9" s="91"/>
      <c r="C9" s="92"/>
    </row>
    <row r="10" spans="1:3" x14ac:dyDescent="0.25">
      <c r="A10" s="90"/>
      <c r="B10" s="91"/>
      <c r="C10" s="92"/>
    </row>
    <row r="11" spans="1:3" x14ac:dyDescent="0.25">
      <c r="A11" s="90"/>
      <c r="B11" s="91"/>
      <c r="C11" s="92"/>
    </row>
    <row r="12" spans="1:3" x14ac:dyDescent="0.25">
      <c r="A12" s="90"/>
      <c r="B12" s="91"/>
      <c r="C12" s="92"/>
    </row>
    <row r="13" spans="1:3" x14ac:dyDescent="0.25">
      <c r="A13" s="90"/>
      <c r="B13" s="91"/>
      <c r="C13" s="92"/>
    </row>
    <row r="14" spans="1:3" x14ac:dyDescent="0.25">
      <c r="A14" s="90"/>
      <c r="B14" s="91"/>
      <c r="C14" s="92"/>
    </row>
    <row r="15" spans="1:3" x14ac:dyDescent="0.25">
      <c r="A15" s="90"/>
      <c r="B15" s="91"/>
      <c r="C15" s="92"/>
    </row>
    <row r="16" spans="1:3" x14ac:dyDescent="0.25">
      <c r="A16" s="90"/>
      <c r="B16" s="91"/>
      <c r="C16" s="92"/>
    </row>
    <row r="17" spans="1:3" x14ac:dyDescent="0.25">
      <c r="A17" s="90"/>
      <c r="B17" s="91"/>
      <c r="C17" s="92"/>
    </row>
    <row r="18" spans="1:3" x14ac:dyDescent="0.25">
      <c r="A18" s="90"/>
      <c r="B18" s="91"/>
      <c r="C18" s="92"/>
    </row>
    <row r="19" spans="1:3" x14ac:dyDescent="0.25">
      <c r="A19" s="90"/>
      <c r="B19" s="91"/>
      <c r="C19" s="92"/>
    </row>
    <row r="20" spans="1:3" x14ac:dyDescent="0.25">
      <c r="A20" s="93"/>
      <c r="B20" s="94"/>
      <c r="C20" s="9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1953"/>
  <sheetViews>
    <sheetView zoomScale="115" zoomScaleNormal="115" workbookViewId="0">
      <selection activeCell="C12" sqref="A1:O1953"/>
    </sheetView>
  </sheetViews>
  <sheetFormatPr defaultRowHeight="15" x14ac:dyDescent="0.25"/>
  <cols>
    <col min="1" max="1" width="26.42578125" bestFit="1" customWidth="1"/>
    <col min="2" max="2" width="13.85546875" bestFit="1" customWidth="1"/>
    <col min="3" max="3" width="18.140625" bestFit="1" customWidth="1"/>
    <col min="4" max="4" width="16" bestFit="1" customWidth="1"/>
    <col min="5" max="5" width="29.28515625" bestFit="1" customWidth="1"/>
    <col min="6" max="6" width="16.28515625" bestFit="1" customWidth="1"/>
    <col min="7" max="7" width="19.140625" bestFit="1" customWidth="1"/>
    <col min="8" max="8" width="19.140625" customWidth="1"/>
    <col min="9" max="9" width="7.28515625" bestFit="1" customWidth="1"/>
    <col min="10" max="10" width="17.5703125" bestFit="1" customWidth="1"/>
    <col min="11" max="11" width="19.5703125" bestFit="1" customWidth="1"/>
    <col min="12" max="12" width="11.5703125" bestFit="1" customWidth="1"/>
    <col min="13" max="13" width="11" bestFit="1" customWidth="1"/>
    <col min="14" max="14" width="10.7109375" bestFit="1" customWidth="1"/>
    <col min="15" max="15" width="10" bestFit="1" customWidth="1"/>
  </cols>
  <sheetData>
    <row r="1" spans="1:15" x14ac:dyDescent="0.25">
      <c r="A1" s="37" t="s">
        <v>141</v>
      </c>
      <c r="B1" s="37" t="s">
        <v>142</v>
      </c>
      <c r="C1" s="37" t="s">
        <v>143</v>
      </c>
      <c r="D1" s="37" t="s">
        <v>144</v>
      </c>
      <c r="E1" s="37" t="s">
        <v>145</v>
      </c>
      <c r="F1" s="37" t="s">
        <v>146</v>
      </c>
      <c r="G1" s="37" t="s">
        <v>147</v>
      </c>
      <c r="H1" s="37" t="s">
        <v>148</v>
      </c>
      <c r="I1" s="37" t="s">
        <v>149</v>
      </c>
      <c r="J1" s="37" t="s">
        <v>150</v>
      </c>
      <c r="K1" s="37" t="s">
        <v>151</v>
      </c>
      <c r="L1" s="37" t="s">
        <v>152</v>
      </c>
      <c r="M1" s="37" t="s">
        <v>153</v>
      </c>
      <c r="N1" s="37" t="s">
        <v>154</v>
      </c>
      <c r="O1" s="37" t="s">
        <v>155</v>
      </c>
    </row>
    <row r="2" spans="1:15" x14ac:dyDescent="0.25">
      <c r="A2" t="s">
        <v>156</v>
      </c>
      <c r="B2" t="s">
        <v>157</v>
      </c>
      <c r="C2" t="s">
        <v>158</v>
      </c>
      <c r="D2" t="s">
        <v>159</v>
      </c>
      <c r="E2" t="s">
        <v>160</v>
      </c>
      <c r="F2" t="s">
        <v>161</v>
      </c>
      <c r="G2">
        <v>0.54</v>
      </c>
      <c r="H2" t="s">
        <v>162</v>
      </c>
      <c r="I2" t="s">
        <v>163</v>
      </c>
      <c r="J2" t="s">
        <v>164</v>
      </c>
      <c r="K2" t="s">
        <v>165</v>
      </c>
      <c r="L2">
        <v>98221</v>
      </c>
      <c r="M2" s="38">
        <v>42011</v>
      </c>
      <c r="N2" s="38">
        <v>42012</v>
      </c>
      <c r="O2">
        <v>13.01</v>
      </c>
    </row>
    <row r="3" spans="1:15" x14ac:dyDescent="0.25">
      <c r="A3" t="s">
        <v>166</v>
      </c>
      <c r="B3" t="s">
        <v>167</v>
      </c>
      <c r="C3" t="s">
        <v>168</v>
      </c>
      <c r="D3" t="s">
        <v>169</v>
      </c>
      <c r="E3" t="s">
        <v>170</v>
      </c>
      <c r="F3" t="s">
        <v>171</v>
      </c>
      <c r="G3">
        <v>0.6</v>
      </c>
      <c r="H3" t="s">
        <v>162</v>
      </c>
      <c r="I3" t="s">
        <v>163</v>
      </c>
      <c r="J3" t="s">
        <v>172</v>
      </c>
      <c r="K3" t="s">
        <v>173</v>
      </c>
      <c r="L3">
        <v>91776</v>
      </c>
      <c r="M3" s="38">
        <v>42168</v>
      </c>
      <c r="N3" s="38">
        <v>42170</v>
      </c>
      <c r="O3">
        <v>6362.85</v>
      </c>
    </row>
    <row r="4" spans="1:15" x14ac:dyDescent="0.25">
      <c r="A4" t="s">
        <v>174</v>
      </c>
      <c r="B4" t="s">
        <v>175</v>
      </c>
      <c r="C4" t="s">
        <v>168</v>
      </c>
      <c r="D4" t="s">
        <v>169</v>
      </c>
      <c r="E4" t="s">
        <v>176</v>
      </c>
      <c r="F4" t="s">
        <v>177</v>
      </c>
      <c r="G4">
        <v>0.45</v>
      </c>
      <c r="H4" t="s">
        <v>162</v>
      </c>
      <c r="I4" t="s">
        <v>178</v>
      </c>
      <c r="J4" t="s">
        <v>179</v>
      </c>
      <c r="K4" t="s">
        <v>180</v>
      </c>
      <c r="L4">
        <v>7203</v>
      </c>
      <c r="M4" s="38">
        <v>42050</v>
      </c>
      <c r="N4" s="38">
        <v>42052</v>
      </c>
      <c r="O4">
        <v>211.15</v>
      </c>
    </row>
    <row r="5" spans="1:15" x14ac:dyDescent="0.25">
      <c r="A5" t="s">
        <v>181</v>
      </c>
      <c r="B5" t="s">
        <v>175</v>
      </c>
      <c r="C5" t="s">
        <v>182</v>
      </c>
      <c r="D5" t="s">
        <v>169</v>
      </c>
      <c r="E5" t="s">
        <v>176</v>
      </c>
      <c r="F5" t="s">
        <v>183</v>
      </c>
      <c r="G5">
        <v>0.43</v>
      </c>
      <c r="H5" t="s">
        <v>162</v>
      </c>
      <c r="I5" t="s">
        <v>184</v>
      </c>
      <c r="J5" t="s">
        <v>185</v>
      </c>
      <c r="K5" t="s">
        <v>186</v>
      </c>
      <c r="L5">
        <v>55372</v>
      </c>
      <c r="M5" s="38">
        <v>42136</v>
      </c>
      <c r="N5" s="38">
        <v>42138</v>
      </c>
      <c r="O5">
        <v>1164.45</v>
      </c>
    </row>
    <row r="6" spans="1:15" x14ac:dyDescent="0.25">
      <c r="A6" t="s">
        <v>181</v>
      </c>
      <c r="B6" t="s">
        <v>175</v>
      </c>
      <c r="C6" t="s">
        <v>182</v>
      </c>
      <c r="D6" t="s">
        <v>159</v>
      </c>
      <c r="E6" t="s">
        <v>160</v>
      </c>
      <c r="F6" t="s">
        <v>161</v>
      </c>
      <c r="G6">
        <v>0.56000000000000005</v>
      </c>
      <c r="H6" t="s">
        <v>162</v>
      </c>
      <c r="I6" t="s">
        <v>184</v>
      </c>
      <c r="J6" t="s">
        <v>185</v>
      </c>
      <c r="K6" t="s">
        <v>186</v>
      </c>
      <c r="L6">
        <v>55372</v>
      </c>
      <c r="M6" s="38">
        <v>42136</v>
      </c>
      <c r="N6" s="38">
        <v>42137</v>
      </c>
      <c r="O6">
        <v>22.23</v>
      </c>
    </row>
    <row r="7" spans="1:15" x14ac:dyDescent="0.25">
      <c r="A7" t="s">
        <v>181</v>
      </c>
      <c r="B7" t="s">
        <v>175</v>
      </c>
      <c r="C7" t="s">
        <v>182</v>
      </c>
      <c r="D7" t="s">
        <v>159</v>
      </c>
      <c r="E7" t="s">
        <v>160</v>
      </c>
      <c r="F7" t="s">
        <v>161</v>
      </c>
      <c r="G7">
        <v>0.56000000000000005</v>
      </c>
      <c r="H7" t="s">
        <v>162</v>
      </c>
      <c r="I7" t="s">
        <v>184</v>
      </c>
      <c r="J7" t="s">
        <v>185</v>
      </c>
      <c r="K7" t="s">
        <v>186</v>
      </c>
      <c r="L7">
        <v>55372</v>
      </c>
      <c r="M7" s="38">
        <v>42136</v>
      </c>
      <c r="N7" s="38">
        <v>42137</v>
      </c>
      <c r="O7">
        <v>13.99</v>
      </c>
    </row>
    <row r="8" spans="1:15" x14ac:dyDescent="0.25">
      <c r="A8" t="s">
        <v>181</v>
      </c>
      <c r="B8" t="s">
        <v>175</v>
      </c>
      <c r="C8" t="s">
        <v>182</v>
      </c>
      <c r="D8" t="s">
        <v>159</v>
      </c>
      <c r="E8" t="s">
        <v>187</v>
      </c>
      <c r="F8" t="s">
        <v>161</v>
      </c>
      <c r="G8">
        <v>0.36</v>
      </c>
      <c r="H8" t="s">
        <v>162</v>
      </c>
      <c r="I8" t="s">
        <v>184</v>
      </c>
      <c r="J8" t="s">
        <v>185</v>
      </c>
      <c r="K8" t="s">
        <v>186</v>
      </c>
      <c r="L8">
        <v>55372</v>
      </c>
      <c r="M8" s="38">
        <v>42136</v>
      </c>
      <c r="N8" s="38">
        <v>42137</v>
      </c>
      <c r="O8">
        <v>14.26</v>
      </c>
    </row>
    <row r="9" spans="1:15" x14ac:dyDescent="0.25">
      <c r="A9" t="s">
        <v>188</v>
      </c>
      <c r="B9" t="s">
        <v>175</v>
      </c>
      <c r="C9" t="s">
        <v>182</v>
      </c>
      <c r="D9" t="s">
        <v>159</v>
      </c>
      <c r="E9" t="s">
        <v>189</v>
      </c>
      <c r="F9" t="s">
        <v>183</v>
      </c>
      <c r="G9">
        <v>0.38</v>
      </c>
      <c r="H9" t="s">
        <v>162</v>
      </c>
      <c r="I9" t="s">
        <v>178</v>
      </c>
      <c r="J9" t="s">
        <v>5</v>
      </c>
      <c r="K9" t="s">
        <v>190</v>
      </c>
      <c r="L9">
        <v>11787</v>
      </c>
      <c r="M9" s="38">
        <v>42102</v>
      </c>
      <c r="N9" s="38">
        <v>42103</v>
      </c>
      <c r="O9">
        <v>33.47</v>
      </c>
    </row>
    <row r="10" spans="1:15" x14ac:dyDescent="0.25">
      <c r="A10" t="s">
        <v>188</v>
      </c>
      <c r="B10" t="s">
        <v>175</v>
      </c>
      <c r="C10" t="s">
        <v>182</v>
      </c>
      <c r="D10" t="s">
        <v>159</v>
      </c>
      <c r="E10" t="s">
        <v>189</v>
      </c>
      <c r="F10" t="s">
        <v>183</v>
      </c>
      <c r="G10">
        <v>0.4</v>
      </c>
      <c r="H10" t="s">
        <v>162</v>
      </c>
      <c r="I10" t="s">
        <v>178</v>
      </c>
      <c r="J10" t="s">
        <v>5</v>
      </c>
      <c r="K10" t="s">
        <v>190</v>
      </c>
      <c r="L10">
        <v>11787</v>
      </c>
      <c r="M10" s="38">
        <v>42152</v>
      </c>
      <c r="N10" s="38">
        <v>42152</v>
      </c>
      <c r="O10">
        <v>379.53</v>
      </c>
    </row>
    <row r="11" spans="1:15" x14ac:dyDescent="0.25">
      <c r="A11" t="s">
        <v>191</v>
      </c>
      <c r="B11" t="s">
        <v>175</v>
      </c>
      <c r="C11" t="s">
        <v>182</v>
      </c>
      <c r="D11" t="s">
        <v>159</v>
      </c>
      <c r="E11" t="s">
        <v>187</v>
      </c>
      <c r="F11" t="s">
        <v>161</v>
      </c>
      <c r="G11">
        <v>0.39</v>
      </c>
      <c r="H11" t="s">
        <v>162</v>
      </c>
      <c r="I11" t="s">
        <v>178</v>
      </c>
      <c r="J11" t="s">
        <v>5</v>
      </c>
      <c r="K11" t="s">
        <v>192</v>
      </c>
      <c r="L11">
        <v>13210</v>
      </c>
      <c r="M11" s="38">
        <v>42047</v>
      </c>
      <c r="N11" s="38">
        <v>42050</v>
      </c>
      <c r="O11">
        <v>18.8</v>
      </c>
    </row>
    <row r="12" spans="1:15" x14ac:dyDescent="0.25">
      <c r="A12" t="s">
        <v>191</v>
      </c>
      <c r="B12" t="s">
        <v>175</v>
      </c>
      <c r="C12" t="s">
        <v>182</v>
      </c>
      <c r="D12" t="s">
        <v>193</v>
      </c>
      <c r="E12" t="s">
        <v>194</v>
      </c>
      <c r="F12" t="s">
        <v>183</v>
      </c>
      <c r="G12">
        <v>0.55000000000000004</v>
      </c>
      <c r="H12" t="s">
        <v>162</v>
      </c>
      <c r="I12" t="s">
        <v>178</v>
      </c>
      <c r="J12" t="s">
        <v>5</v>
      </c>
      <c r="K12" t="s">
        <v>192</v>
      </c>
      <c r="L12">
        <v>13210</v>
      </c>
      <c r="M12" s="38">
        <v>42047</v>
      </c>
      <c r="N12" s="38">
        <v>42049</v>
      </c>
      <c r="O12">
        <v>945.99</v>
      </c>
    </row>
    <row r="13" spans="1:15" x14ac:dyDescent="0.25">
      <c r="A13" t="s">
        <v>195</v>
      </c>
      <c r="B13" t="s">
        <v>175</v>
      </c>
      <c r="C13" t="s">
        <v>182</v>
      </c>
      <c r="D13" t="s">
        <v>169</v>
      </c>
      <c r="E13" t="s">
        <v>176</v>
      </c>
      <c r="F13" t="s">
        <v>183</v>
      </c>
      <c r="G13">
        <v>0.49</v>
      </c>
      <c r="H13" t="s">
        <v>162</v>
      </c>
      <c r="I13" t="s">
        <v>163</v>
      </c>
      <c r="J13" t="s">
        <v>196</v>
      </c>
      <c r="K13" t="s">
        <v>197</v>
      </c>
      <c r="L13">
        <v>59601</v>
      </c>
      <c r="M13" s="38">
        <v>42139</v>
      </c>
      <c r="N13" s="38">
        <v>42140</v>
      </c>
      <c r="O13">
        <v>455.77</v>
      </c>
    </row>
    <row r="14" spans="1:15" x14ac:dyDescent="0.25">
      <c r="A14" t="s">
        <v>198</v>
      </c>
      <c r="B14" t="s">
        <v>175</v>
      </c>
      <c r="C14" t="s">
        <v>182</v>
      </c>
      <c r="D14" t="s">
        <v>193</v>
      </c>
      <c r="E14" t="s">
        <v>199</v>
      </c>
      <c r="F14" t="s">
        <v>200</v>
      </c>
      <c r="G14">
        <v>0.39</v>
      </c>
      <c r="H14" t="s">
        <v>162</v>
      </c>
      <c r="I14" t="s">
        <v>163</v>
      </c>
      <c r="J14" t="s">
        <v>196</v>
      </c>
      <c r="K14" t="s">
        <v>201</v>
      </c>
      <c r="L14">
        <v>59801</v>
      </c>
      <c r="M14" s="38">
        <v>42145</v>
      </c>
      <c r="N14" s="38">
        <v>42147</v>
      </c>
      <c r="O14">
        <v>231.79</v>
      </c>
    </row>
    <row r="15" spans="1:15" x14ac:dyDescent="0.25">
      <c r="A15" t="s">
        <v>202</v>
      </c>
      <c r="B15" t="s">
        <v>175</v>
      </c>
      <c r="C15" t="s">
        <v>182</v>
      </c>
      <c r="D15" t="s">
        <v>169</v>
      </c>
      <c r="E15" t="s">
        <v>176</v>
      </c>
      <c r="F15" t="s">
        <v>183</v>
      </c>
      <c r="G15">
        <v>0.49</v>
      </c>
      <c r="H15" t="s">
        <v>162</v>
      </c>
      <c r="I15" t="s">
        <v>178</v>
      </c>
      <c r="J15" t="s">
        <v>5</v>
      </c>
      <c r="K15" t="s">
        <v>203</v>
      </c>
      <c r="L15">
        <v>10012</v>
      </c>
      <c r="M15" s="38">
        <v>42139</v>
      </c>
      <c r="N15" s="38">
        <v>42140</v>
      </c>
      <c r="O15">
        <v>1876.69</v>
      </c>
    </row>
    <row r="16" spans="1:15" x14ac:dyDescent="0.25">
      <c r="A16" t="s">
        <v>202</v>
      </c>
      <c r="B16" t="s">
        <v>175</v>
      </c>
      <c r="C16" t="s">
        <v>182</v>
      </c>
      <c r="D16" t="s">
        <v>159</v>
      </c>
      <c r="E16" t="s">
        <v>187</v>
      </c>
      <c r="F16" t="s">
        <v>161</v>
      </c>
      <c r="G16">
        <v>0.37</v>
      </c>
      <c r="H16" t="s">
        <v>162</v>
      </c>
      <c r="I16" t="s">
        <v>178</v>
      </c>
      <c r="J16" t="s">
        <v>5</v>
      </c>
      <c r="K16" t="s">
        <v>203</v>
      </c>
      <c r="L16">
        <v>10012</v>
      </c>
      <c r="M16" s="38">
        <v>42145</v>
      </c>
      <c r="N16" s="38">
        <v>42146</v>
      </c>
      <c r="O16">
        <v>293.06</v>
      </c>
    </row>
    <row r="17" spans="1:15" x14ac:dyDescent="0.25">
      <c r="A17" t="s">
        <v>202</v>
      </c>
      <c r="B17" t="s">
        <v>175</v>
      </c>
      <c r="C17" t="s">
        <v>182</v>
      </c>
      <c r="D17" t="s">
        <v>193</v>
      </c>
      <c r="E17" t="s">
        <v>199</v>
      </c>
      <c r="F17" t="s">
        <v>200</v>
      </c>
      <c r="G17">
        <v>0.39</v>
      </c>
      <c r="H17" t="s">
        <v>162</v>
      </c>
      <c r="I17" t="s">
        <v>178</v>
      </c>
      <c r="J17" t="s">
        <v>5</v>
      </c>
      <c r="K17" t="s">
        <v>203</v>
      </c>
      <c r="L17">
        <v>10012</v>
      </c>
      <c r="M17" s="38">
        <v>42145</v>
      </c>
      <c r="N17" s="38">
        <v>42147</v>
      </c>
      <c r="O17">
        <v>914.29</v>
      </c>
    </row>
    <row r="18" spans="1:15" x14ac:dyDescent="0.25">
      <c r="A18" t="s">
        <v>204</v>
      </c>
      <c r="B18" t="s">
        <v>175</v>
      </c>
      <c r="C18" t="s">
        <v>158</v>
      </c>
      <c r="D18" t="s">
        <v>159</v>
      </c>
      <c r="E18" t="s">
        <v>205</v>
      </c>
      <c r="F18" t="s">
        <v>183</v>
      </c>
      <c r="G18">
        <v>0.37</v>
      </c>
      <c r="H18" t="s">
        <v>162</v>
      </c>
      <c r="I18" t="s">
        <v>163</v>
      </c>
      <c r="J18" t="s">
        <v>172</v>
      </c>
      <c r="K18" t="s">
        <v>206</v>
      </c>
      <c r="L18">
        <v>92677</v>
      </c>
      <c r="M18" s="38">
        <v>42032</v>
      </c>
      <c r="N18" s="38">
        <v>42033</v>
      </c>
      <c r="O18">
        <v>67.489999999999995</v>
      </c>
    </row>
    <row r="19" spans="1:15" x14ac:dyDescent="0.25">
      <c r="A19" t="s">
        <v>204</v>
      </c>
      <c r="B19" t="s">
        <v>175</v>
      </c>
      <c r="C19" t="s">
        <v>158</v>
      </c>
      <c r="D19" t="s">
        <v>159</v>
      </c>
      <c r="E19" t="s">
        <v>160</v>
      </c>
      <c r="F19" t="s">
        <v>161</v>
      </c>
      <c r="G19">
        <v>0.59</v>
      </c>
      <c r="H19" t="s">
        <v>162</v>
      </c>
      <c r="I19" t="s">
        <v>163</v>
      </c>
      <c r="J19" t="s">
        <v>172</v>
      </c>
      <c r="K19" t="s">
        <v>206</v>
      </c>
      <c r="L19">
        <v>92677</v>
      </c>
      <c r="M19" s="38">
        <v>42032</v>
      </c>
      <c r="N19" s="38">
        <v>42034</v>
      </c>
      <c r="O19">
        <v>2.25</v>
      </c>
    </row>
    <row r="20" spans="1:15" x14ac:dyDescent="0.25">
      <c r="A20" t="s">
        <v>207</v>
      </c>
      <c r="B20" t="s">
        <v>175</v>
      </c>
      <c r="C20" t="s">
        <v>158</v>
      </c>
      <c r="D20" t="s">
        <v>169</v>
      </c>
      <c r="E20" t="s">
        <v>176</v>
      </c>
      <c r="F20" t="s">
        <v>183</v>
      </c>
      <c r="G20">
        <v>0.49</v>
      </c>
      <c r="H20" t="s">
        <v>162</v>
      </c>
      <c r="I20" t="s">
        <v>163</v>
      </c>
      <c r="J20" t="s">
        <v>172</v>
      </c>
      <c r="K20" t="s">
        <v>208</v>
      </c>
      <c r="L20">
        <v>90712</v>
      </c>
      <c r="M20" s="38">
        <v>42126</v>
      </c>
      <c r="N20" s="38">
        <v>42128</v>
      </c>
      <c r="O20">
        <v>54.78</v>
      </c>
    </row>
    <row r="21" spans="1:15" x14ac:dyDescent="0.25">
      <c r="A21" t="s">
        <v>209</v>
      </c>
      <c r="B21" t="s">
        <v>175</v>
      </c>
      <c r="C21" t="s">
        <v>158</v>
      </c>
      <c r="D21" t="s">
        <v>159</v>
      </c>
      <c r="E21" t="s">
        <v>160</v>
      </c>
      <c r="F21" t="s">
        <v>183</v>
      </c>
      <c r="G21">
        <v>0.59</v>
      </c>
      <c r="H21" t="s">
        <v>162</v>
      </c>
      <c r="I21" t="s">
        <v>163</v>
      </c>
      <c r="J21" t="s">
        <v>210</v>
      </c>
      <c r="K21" t="s">
        <v>211</v>
      </c>
      <c r="L21">
        <v>97526</v>
      </c>
      <c r="M21" s="38">
        <v>42057</v>
      </c>
      <c r="N21" s="38">
        <v>42058</v>
      </c>
      <c r="O21">
        <v>424.68</v>
      </c>
    </row>
    <row r="22" spans="1:15" x14ac:dyDescent="0.25">
      <c r="A22" t="s">
        <v>209</v>
      </c>
      <c r="B22" t="s">
        <v>175</v>
      </c>
      <c r="C22" t="s">
        <v>158</v>
      </c>
      <c r="D22" t="s">
        <v>193</v>
      </c>
      <c r="E22" t="s">
        <v>199</v>
      </c>
      <c r="F22" t="s">
        <v>200</v>
      </c>
      <c r="G22">
        <v>0.4</v>
      </c>
      <c r="H22" t="s">
        <v>162</v>
      </c>
      <c r="I22" t="s">
        <v>163</v>
      </c>
      <c r="J22" t="s">
        <v>210</v>
      </c>
      <c r="K22" t="s">
        <v>211</v>
      </c>
      <c r="L22">
        <v>97526</v>
      </c>
      <c r="M22" s="38">
        <v>42090</v>
      </c>
      <c r="N22" s="38">
        <v>42091</v>
      </c>
      <c r="O22">
        <v>40.17</v>
      </c>
    </row>
    <row r="23" spans="1:15" x14ac:dyDescent="0.25">
      <c r="A23" t="s">
        <v>209</v>
      </c>
      <c r="B23" t="s">
        <v>157</v>
      </c>
      <c r="C23" t="s">
        <v>158</v>
      </c>
      <c r="D23" t="s">
        <v>193</v>
      </c>
      <c r="E23" t="s">
        <v>194</v>
      </c>
      <c r="F23" t="s">
        <v>183</v>
      </c>
      <c r="G23">
        <v>0.59</v>
      </c>
      <c r="H23" t="s">
        <v>162</v>
      </c>
      <c r="I23" t="s">
        <v>163</v>
      </c>
      <c r="J23" t="s">
        <v>210</v>
      </c>
      <c r="K23" t="s">
        <v>211</v>
      </c>
      <c r="L23">
        <v>97526</v>
      </c>
      <c r="M23" s="38">
        <v>42024</v>
      </c>
      <c r="N23" s="38">
        <v>42026</v>
      </c>
      <c r="O23">
        <v>783.55</v>
      </c>
    </row>
    <row r="24" spans="1:15" x14ac:dyDescent="0.25">
      <c r="A24" t="s">
        <v>209</v>
      </c>
      <c r="B24" t="s">
        <v>175</v>
      </c>
      <c r="C24" t="s">
        <v>158</v>
      </c>
      <c r="D24" t="s">
        <v>193</v>
      </c>
      <c r="E24" t="s">
        <v>194</v>
      </c>
      <c r="F24" t="s">
        <v>183</v>
      </c>
      <c r="G24">
        <v>0.56000000000000005</v>
      </c>
      <c r="H24" t="s">
        <v>162</v>
      </c>
      <c r="I24" t="s">
        <v>163</v>
      </c>
      <c r="J24" t="s">
        <v>210</v>
      </c>
      <c r="K24" t="s">
        <v>211</v>
      </c>
      <c r="L24">
        <v>97526</v>
      </c>
      <c r="M24" s="38">
        <v>42075</v>
      </c>
      <c r="N24" s="38">
        <v>42082</v>
      </c>
      <c r="O24">
        <v>3838.14</v>
      </c>
    </row>
    <row r="25" spans="1:15" x14ac:dyDescent="0.25">
      <c r="A25" t="s">
        <v>212</v>
      </c>
      <c r="B25" t="s">
        <v>175</v>
      </c>
      <c r="C25" t="s">
        <v>158</v>
      </c>
      <c r="D25" t="s">
        <v>159</v>
      </c>
      <c r="E25" t="s">
        <v>213</v>
      </c>
      <c r="F25" t="s">
        <v>183</v>
      </c>
      <c r="G25">
        <v>0.35</v>
      </c>
      <c r="H25" t="s">
        <v>162</v>
      </c>
      <c r="I25" t="s">
        <v>163</v>
      </c>
      <c r="J25" t="s">
        <v>210</v>
      </c>
      <c r="K25" t="s">
        <v>214</v>
      </c>
      <c r="L25">
        <v>97030</v>
      </c>
      <c r="M25" s="38">
        <v>42170</v>
      </c>
      <c r="N25" s="38">
        <v>42172</v>
      </c>
      <c r="O25">
        <v>58.68</v>
      </c>
    </row>
    <row r="26" spans="1:15" x14ac:dyDescent="0.25">
      <c r="A26" t="s">
        <v>212</v>
      </c>
      <c r="B26" t="s">
        <v>175</v>
      </c>
      <c r="C26" t="s">
        <v>158</v>
      </c>
      <c r="D26" t="s">
        <v>159</v>
      </c>
      <c r="E26" t="s">
        <v>160</v>
      </c>
      <c r="F26" t="s">
        <v>161</v>
      </c>
      <c r="G26">
        <v>0.57999999999999996</v>
      </c>
      <c r="H26" t="s">
        <v>162</v>
      </c>
      <c r="I26" t="s">
        <v>163</v>
      </c>
      <c r="J26" t="s">
        <v>210</v>
      </c>
      <c r="K26" t="s">
        <v>214</v>
      </c>
      <c r="L26">
        <v>97030</v>
      </c>
      <c r="M26" s="38">
        <v>42170</v>
      </c>
      <c r="N26" s="38">
        <v>42171</v>
      </c>
      <c r="O26">
        <v>53.1</v>
      </c>
    </row>
    <row r="27" spans="1:15" x14ac:dyDescent="0.25">
      <c r="A27" t="s">
        <v>215</v>
      </c>
      <c r="B27" t="s">
        <v>175</v>
      </c>
      <c r="C27" t="s">
        <v>216</v>
      </c>
      <c r="D27" t="s">
        <v>193</v>
      </c>
      <c r="E27" t="s">
        <v>199</v>
      </c>
      <c r="F27" t="s">
        <v>183</v>
      </c>
      <c r="G27">
        <v>0.52</v>
      </c>
      <c r="H27" t="s">
        <v>162</v>
      </c>
      <c r="I27" t="s">
        <v>163</v>
      </c>
      <c r="J27" t="s">
        <v>164</v>
      </c>
      <c r="K27" t="s">
        <v>217</v>
      </c>
      <c r="L27">
        <v>98052</v>
      </c>
      <c r="M27" s="38">
        <v>42134</v>
      </c>
      <c r="N27" s="38">
        <v>42135</v>
      </c>
      <c r="O27">
        <v>647.07000000000005</v>
      </c>
    </row>
    <row r="28" spans="1:15" x14ac:dyDescent="0.25">
      <c r="A28" t="s">
        <v>218</v>
      </c>
      <c r="B28" t="s">
        <v>175</v>
      </c>
      <c r="C28" t="s">
        <v>158</v>
      </c>
      <c r="D28" t="s">
        <v>193</v>
      </c>
      <c r="E28" t="s">
        <v>194</v>
      </c>
      <c r="F28" t="s">
        <v>183</v>
      </c>
      <c r="G28">
        <v>0.56999999999999995</v>
      </c>
      <c r="H28" t="s">
        <v>162</v>
      </c>
      <c r="I28" t="s">
        <v>163</v>
      </c>
      <c r="J28" t="s">
        <v>164</v>
      </c>
      <c r="K28" t="s">
        <v>219</v>
      </c>
      <c r="L28">
        <v>98373</v>
      </c>
      <c r="M28" s="38">
        <v>42073</v>
      </c>
      <c r="N28" s="38">
        <v>42073</v>
      </c>
      <c r="O28">
        <v>627.04</v>
      </c>
    </row>
    <row r="29" spans="1:15" x14ac:dyDescent="0.25">
      <c r="A29" t="s">
        <v>220</v>
      </c>
      <c r="B29" t="s">
        <v>167</v>
      </c>
      <c r="C29" t="s">
        <v>158</v>
      </c>
      <c r="D29" t="s">
        <v>193</v>
      </c>
      <c r="E29" t="s">
        <v>199</v>
      </c>
      <c r="F29" t="s">
        <v>221</v>
      </c>
      <c r="G29">
        <v>0.56999999999999995</v>
      </c>
      <c r="H29" t="s">
        <v>162</v>
      </c>
      <c r="I29" t="s">
        <v>163</v>
      </c>
      <c r="J29" t="s">
        <v>164</v>
      </c>
      <c r="K29" t="s">
        <v>217</v>
      </c>
      <c r="L29">
        <v>98052</v>
      </c>
      <c r="M29" s="38">
        <v>42032</v>
      </c>
      <c r="N29" s="38">
        <v>42034</v>
      </c>
      <c r="O29">
        <v>3267.55</v>
      </c>
    </row>
    <row r="30" spans="1:15" x14ac:dyDescent="0.25">
      <c r="A30" t="s">
        <v>220</v>
      </c>
      <c r="B30" t="s">
        <v>175</v>
      </c>
      <c r="C30" t="s">
        <v>158</v>
      </c>
      <c r="D30" t="s">
        <v>159</v>
      </c>
      <c r="E30" t="s">
        <v>205</v>
      </c>
      <c r="F30" t="s">
        <v>183</v>
      </c>
      <c r="G30">
        <v>0.36</v>
      </c>
      <c r="H30" t="s">
        <v>162</v>
      </c>
      <c r="I30" t="s">
        <v>163</v>
      </c>
      <c r="J30" t="s">
        <v>164</v>
      </c>
      <c r="K30" t="s">
        <v>217</v>
      </c>
      <c r="L30">
        <v>98052</v>
      </c>
      <c r="M30" s="38">
        <v>42073</v>
      </c>
      <c r="N30" s="38">
        <v>42074</v>
      </c>
      <c r="O30">
        <v>110.19</v>
      </c>
    </row>
    <row r="31" spans="1:15" x14ac:dyDescent="0.25">
      <c r="A31" t="s">
        <v>222</v>
      </c>
      <c r="B31" t="s">
        <v>175</v>
      </c>
      <c r="C31" t="s">
        <v>216</v>
      </c>
      <c r="D31" t="s">
        <v>159</v>
      </c>
      <c r="E31" t="s">
        <v>213</v>
      </c>
      <c r="F31" t="s">
        <v>183</v>
      </c>
      <c r="G31">
        <v>0.38</v>
      </c>
      <c r="H31" t="s">
        <v>162</v>
      </c>
      <c r="I31" t="s">
        <v>178</v>
      </c>
      <c r="J31" t="s">
        <v>5</v>
      </c>
      <c r="K31" t="s">
        <v>223</v>
      </c>
      <c r="L31">
        <v>14150</v>
      </c>
      <c r="M31" s="38">
        <v>42114</v>
      </c>
      <c r="N31" s="38">
        <v>42115</v>
      </c>
      <c r="O31">
        <v>73.55</v>
      </c>
    </row>
    <row r="32" spans="1:15" x14ac:dyDescent="0.25">
      <c r="A32" t="s">
        <v>222</v>
      </c>
      <c r="B32" t="s">
        <v>175</v>
      </c>
      <c r="C32" t="s">
        <v>216</v>
      </c>
      <c r="D32" t="s">
        <v>159</v>
      </c>
      <c r="E32" t="s">
        <v>160</v>
      </c>
      <c r="F32" t="s">
        <v>161</v>
      </c>
      <c r="G32">
        <v>0.56000000000000005</v>
      </c>
      <c r="H32" t="s">
        <v>162</v>
      </c>
      <c r="I32" t="s">
        <v>178</v>
      </c>
      <c r="J32" t="s">
        <v>5</v>
      </c>
      <c r="K32" t="s">
        <v>223</v>
      </c>
      <c r="L32">
        <v>14150</v>
      </c>
      <c r="M32" s="38">
        <v>42114</v>
      </c>
      <c r="N32" s="38">
        <v>42115</v>
      </c>
      <c r="O32">
        <v>29.57</v>
      </c>
    </row>
    <row r="33" spans="1:15" x14ac:dyDescent="0.25">
      <c r="A33" t="s">
        <v>224</v>
      </c>
      <c r="B33" t="s">
        <v>175</v>
      </c>
      <c r="C33" t="s">
        <v>158</v>
      </c>
      <c r="D33" t="s">
        <v>159</v>
      </c>
      <c r="E33" t="s">
        <v>205</v>
      </c>
      <c r="F33" t="s">
        <v>183</v>
      </c>
      <c r="G33">
        <v>0.36</v>
      </c>
      <c r="H33" t="s">
        <v>162</v>
      </c>
      <c r="I33" t="s">
        <v>184</v>
      </c>
      <c r="J33" t="s">
        <v>225</v>
      </c>
      <c r="K33" t="s">
        <v>226</v>
      </c>
      <c r="L33">
        <v>78664</v>
      </c>
      <c r="M33" s="38">
        <v>42133</v>
      </c>
      <c r="N33" s="38">
        <v>42135</v>
      </c>
      <c r="O33">
        <v>22.85</v>
      </c>
    </row>
    <row r="34" spans="1:15" x14ac:dyDescent="0.25">
      <c r="A34" t="s">
        <v>224</v>
      </c>
      <c r="B34" t="s">
        <v>175</v>
      </c>
      <c r="C34" t="s">
        <v>158</v>
      </c>
      <c r="D34" t="s">
        <v>159</v>
      </c>
      <c r="E34" t="s">
        <v>205</v>
      </c>
      <c r="F34" t="s">
        <v>161</v>
      </c>
      <c r="G34">
        <v>0.38</v>
      </c>
      <c r="H34" t="s">
        <v>162</v>
      </c>
      <c r="I34" t="s">
        <v>184</v>
      </c>
      <c r="J34" t="s">
        <v>225</v>
      </c>
      <c r="K34" t="s">
        <v>226</v>
      </c>
      <c r="L34">
        <v>78664</v>
      </c>
      <c r="M34" s="38">
        <v>42167</v>
      </c>
      <c r="N34" s="38">
        <v>42169</v>
      </c>
      <c r="O34">
        <v>506.39</v>
      </c>
    </row>
    <row r="35" spans="1:15" x14ac:dyDescent="0.25">
      <c r="A35" t="s">
        <v>227</v>
      </c>
      <c r="B35" t="s">
        <v>175</v>
      </c>
      <c r="C35" t="s">
        <v>182</v>
      </c>
      <c r="D35" t="s">
        <v>159</v>
      </c>
      <c r="E35" t="s">
        <v>228</v>
      </c>
      <c r="F35" t="s">
        <v>183</v>
      </c>
      <c r="G35">
        <v>0.38</v>
      </c>
      <c r="H35" t="s">
        <v>162</v>
      </c>
      <c r="I35" t="s">
        <v>229</v>
      </c>
      <c r="J35" t="s">
        <v>230</v>
      </c>
      <c r="K35" t="s">
        <v>231</v>
      </c>
      <c r="L35">
        <v>24153</v>
      </c>
      <c r="M35" s="38">
        <v>42065</v>
      </c>
      <c r="N35" s="38">
        <v>42067</v>
      </c>
      <c r="O35">
        <v>4</v>
      </c>
    </row>
    <row r="36" spans="1:15" x14ac:dyDescent="0.25">
      <c r="A36" t="s">
        <v>227</v>
      </c>
      <c r="B36" t="s">
        <v>157</v>
      </c>
      <c r="C36" t="s">
        <v>182</v>
      </c>
      <c r="D36" t="s">
        <v>193</v>
      </c>
      <c r="E36" t="s">
        <v>194</v>
      </c>
      <c r="F36" t="s">
        <v>183</v>
      </c>
      <c r="G36">
        <v>0.59</v>
      </c>
      <c r="H36" t="s">
        <v>162</v>
      </c>
      <c r="I36" t="s">
        <v>229</v>
      </c>
      <c r="J36" t="s">
        <v>230</v>
      </c>
      <c r="K36" t="s">
        <v>231</v>
      </c>
      <c r="L36">
        <v>24153</v>
      </c>
      <c r="M36" s="38">
        <v>42065</v>
      </c>
      <c r="N36" s="38">
        <v>42065</v>
      </c>
      <c r="O36">
        <v>589.79999999999995</v>
      </c>
    </row>
    <row r="37" spans="1:15" x14ac:dyDescent="0.25">
      <c r="A37" t="s">
        <v>232</v>
      </c>
      <c r="B37" t="s">
        <v>175</v>
      </c>
      <c r="C37" t="s">
        <v>158</v>
      </c>
      <c r="D37" t="s">
        <v>159</v>
      </c>
      <c r="E37" t="s">
        <v>233</v>
      </c>
      <c r="F37" t="s">
        <v>183</v>
      </c>
      <c r="G37">
        <v>0.59</v>
      </c>
      <c r="H37" t="s">
        <v>162</v>
      </c>
      <c r="I37" t="s">
        <v>163</v>
      </c>
      <c r="J37" t="s">
        <v>172</v>
      </c>
      <c r="K37" t="s">
        <v>234</v>
      </c>
      <c r="L37">
        <v>94559</v>
      </c>
      <c r="M37" s="38">
        <v>42006</v>
      </c>
      <c r="N37" s="38">
        <v>42013</v>
      </c>
      <c r="O37">
        <v>1225.5999999999999</v>
      </c>
    </row>
    <row r="38" spans="1:15" x14ac:dyDescent="0.25">
      <c r="A38" t="s">
        <v>235</v>
      </c>
      <c r="B38" t="s">
        <v>167</v>
      </c>
      <c r="C38" t="s">
        <v>158</v>
      </c>
      <c r="D38" t="s">
        <v>169</v>
      </c>
      <c r="E38" t="s">
        <v>170</v>
      </c>
      <c r="F38" t="s">
        <v>171</v>
      </c>
      <c r="G38">
        <v>0.56000000000000005</v>
      </c>
      <c r="H38" t="s">
        <v>162</v>
      </c>
      <c r="I38" t="s">
        <v>178</v>
      </c>
      <c r="J38" t="s">
        <v>5</v>
      </c>
      <c r="K38" t="s">
        <v>203</v>
      </c>
      <c r="L38">
        <v>10177</v>
      </c>
      <c r="M38" s="38">
        <v>42006</v>
      </c>
      <c r="N38" s="38">
        <v>42006</v>
      </c>
      <c r="O38">
        <v>1239.06</v>
      </c>
    </row>
    <row r="39" spans="1:15" x14ac:dyDescent="0.25">
      <c r="A39" t="s">
        <v>235</v>
      </c>
      <c r="B39" t="s">
        <v>167</v>
      </c>
      <c r="C39" t="s">
        <v>158</v>
      </c>
      <c r="D39" t="s">
        <v>169</v>
      </c>
      <c r="E39" t="s">
        <v>170</v>
      </c>
      <c r="F39" t="s">
        <v>171</v>
      </c>
      <c r="G39">
        <v>0.69</v>
      </c>
      <c r="H39" t="s">
        <v>162</v>
      </c>
      <c r="I39" t="s">
        <v>178</v>
      </c>
      <c r="J39" t="s">
        <v>5</v>
      </c>
      <c r="K39" t="s">
        <v>203</v>
      </c>
      <c r="L39">
        <v>10177</v>
      </c>
      <c r="M39" s="38">
        <v>42006</v>
      </c>
      <c r="N39" s="38">
        <v>42008</v>
      </c>
      <c r="O39">
        <v>4083.19</v>
      </c>
    </row>
    <row r="40" spans="1:15" x14ac:dyDescent="0.25">
      <c r="A40" t="s">
        <v>235</v>
      </c>
      <c r="B40" t="s">
        <v>175</v>
      </c>
      <c r="C40" t="s">
        <v>158</v>
      </c>
      <c r="D40" t="s">
        <v>159</v>
      </c>
      <c r="E40" t="s">
        <v>233</v>
      </c>
      <c r="F40" t="s">
        <v>183</v>
      </c>
      <c r="G40">
        <v>0.59</v>
      </c>
      <c r="H40" t="s">
        <v>162</v>
      </c>
      <c r="I40" t="s">
        <v>178</v>
      </c>
      <c r="J40" t="s">
        <v>5</v>
      </c>
      <c r="K40" t="s">
        <v>203</v>
      </c>
      <c r="L40">
        <v>10177</v>
      </c>
      <c r="M40" s="38">
        <v>42006</v>
      </c>
      <c r="N40" s="38">
        <v>42013</v>
      </c>
      <c r="O40">
        <v>4902.38</v>
      </c>
    </row>
    <row r="41" spans="1:15" x14ac:dyDescent="0.25">
      <c r="A41" t="s">
        <v>235</v>
      </c>
      <c r="B41" t="s">
        <v>167</v>
      </c>
      <c r="C41" t="s">
        <v>158</v>
      </c>
      <c r="D41" t="s">
        <v>169</v>
      </c>
      <c r="E41" t="s">
        <v>170</v>
      </c>
      <c r="F41" t="s">
        <v>171</v>
      </c>
      <c r="G41">
        <v>0.74</v>
      </c>
      <c r="H41" t="s">
        <v>162</v>
      </c>
      <c r="I41" t="s">
        <v>178</v>
      </c>
      <c r="J41" t="s">
        <v>5</v>
      </c>
      <c r="K41" t="s">
        <v>203</v>
      </c>
      <c r="L41">
        <v>10177</v>
      </c>
      <c r="M41" s="38">
        <v>42037</v>
      </c>
      <c r="N41" s="38">
        <v>42039</v>
      </c>
      <c r="O41">
        <v>5718.85</v>
      </c>
    </row>
    <row r="42" spans="1:15" x14ac:dyDescent="0.25">
      <c r="A42" t="s">
        <v>236</v>
      </c>
      <c r="B42" t="s">
        <v>167</v>
      </c>
      <c r="C42" t="s">
        <v>158</v>
      </c>
      <c r="D42" t="s">
        <v>169</v>
      </c>
      <c r="E42" t="s">
        <v>170</v>
      </c>
      <c r="F42" t="s">
        <v>171</v>
      </c>
      <c r="G42">
        <v>0.74</v>
      </c>
      <c r="H42" t="s">
        <v>162</v>
      </c>
      <c r="I42" t="s">
        <v>178</v>
      </c>
      <c r="J42" t="s">
        <v>237</v>
      </c>
      <c r="K42" t="s">
        <v>238</v>
      </c>
      <c r="L42">
        <v>5401</v>
      </c>
      <c r="M42" s="38">
        <v>42037</v>
      </c>
      <c r="N42" s="38">
        <v>42039</v>
      </c>
      <c r="O42">
        <v>1400.53</v>
      </c>
    </row>
    <row r="43" spans="1:15" x14ac:dyDescent="0.25">
      <c r="A43" t="s">
        <v>239</v>
      </c>
      <c r="B43" t="s">
        <v>167</v>
      </c>
      <c r="C43" t="s">
        <v>158</v>
      </c>
      <c r="D43" t="s">
        <v>169</v>
      </c>
      <c r="E43" t="s">
        <v>240</v>
      </c>
      <c r="F43" t="s">
        <v>221</v>
      </c>
      <c r="G43">
        <v>0.76</v>
      </c>
      <c r="H43" t="s">
        <v>162</v>
      </c>
      <c r="I43" t="s">
        <v>178</v>
      </c>
      <c r="J43" t="s">
        <v>241</v>
      </c>
      <c r="K43" t="s">
        <v>242</v>
      </c>
      <c r="L43">
        <v>44708</v>
      </c>
      <c r="M43" s="38">
        <v>42078</v>
      </c>
      <c r="N43" s="38">
        <v>42078</v>
      </c>
      <c r="O43">
        <v>1821.89</v>
      </c>
    </row>
    <row r="44" spans="1:15" x14ac:dyDescent="0.25">
      <c r="A44" t="s">
        <v>243</v>
      </c>
      <c r="B44" t="s">
        <v>175</v>
      </c>
      <c r="C44" t="s">
        <v>216</v>
      </c>
      <c r="D44" t="s">
        <v>169</v>
      </c>
      <c r="E44" t="s">
        <v>176</v>
      </c>
      <c r="F44" t="s">
        <v>183</v>
      </c>
      <c r="G44">
        <v>0.49</v>
      </c>
      <c r="H44" t="s">
        <v>162</v>
      </c>
      <c r="I44" t="s">
        <v>178</v>
      </c>
      <c r="J44" t="s">
        <v>241</v>
      </c>
      <c r="K44" t="s">
        <v>244</v>
      </c>
      <c r="L44">
        <v>45231</v>
      </c>
      <c r="M44" s="38">
        <v>42037</v>
      </c>
      <c r="N44" s="38">
        <v>42038</v>
      </c>
      <c r="O44">
        <v>90.98</v>
      </c>
    </row>
    <row r="45" spans="1:15" x14ac:dyDescent="0.25">
      <c r="A45" t="s">
        <v>243</v>
      </c>
      <c r="B45" t="s">
        <v>175</v>
      </c>
      <c r="C45" t="s">
        <v>158</v>
      </c>
      <c r="D45" t="s">
        <v>159</v>
      </c>
      <c r="E45" t="s">
        <v>213</v>
      </c>
      <c r="F45" t="s">
        <v>183</v>
      </c>
      <c r="G45">
        <v>0.38</v>
      </c>
      <c r="H45" t="s">
        <v>162</v>
      </c>
      <c r="I45" t="s">
        <v>178</v>
      </c>
      <c r="J45" t="s">
        <v>241</v>
      </c>
      <c r="K45" t="s">
        <v>244</v>
      </c>
      <c r="L45">
        <v>45231</v>
      </c>
      <c r="M45" s="38">
        <v>42093</v>
      </c>
      <c r="N45" s="38">
        <v>42096</v>
      </c>
      <c r="O45">
        <v>10728</v>
      </c>
    </row>
    <row r="46" spans="1:15" x14ac:dyDescent="0.25">
      <c r="A46" t="s">
        <v>245</v>
      </c>
      <c r="B46" t="s">
        <v>175</v>
      </c>
      <c r="C46" t="s">
        <v>158</v>
      </c>
      <c r="D46" t="s">
        <v>159</v>
      </c>
      <c r="E46" t="s">
        <v>233</v>
      </c>
      <c r="F46" t="s">
        <v>183</v>
      </c>
      <c r="G46">
        <v>0.66</v>
      </c>
      <c r="H46" t="s">
        <v>162</v>
      </c>
      <c r="I46" t="s">
        <v>163</v>
      </c>
      <c r="J46" t="s">
        <v>172</v>
      </c>
      <c r="K46" t="s">
        <v>246</v>
      </c>
      <c r="L46">
        <v>95687</v>
      </c>
      <c r="M46" s="38">
        <v>42158</v>
      </c>
      <c r="N46" s="38">
        <v>42163</v>
      </c>
      <c r="O46">
        <v>3127.69</v>
      </c>
    </row>
    <row r="47" spans="1:15" x14ac:dyDescent="0.25">
      <c r="A47" t="s">
        <v>245</v>
      </c>
      <c r="B47" t="s">
        <v>175</v>
      </c>
      <c r="C47" t="s">
        <v>158</v>
      </c>
      <c r="D47" t="s">
        <v>159</v>
      </c>
      <c r="E47" t="s">
        <v>228</v>
      </c>
      <c r="F47" t="s">
        <v>183</v>
      </c>
      <c r="G47">
        <v>0.36</v>
      </c>
      <c r="H47" t="s">
        <v>162</v>
      </c>
      <c r="I47" t="s">
        <v>163</v>
      </c>
      <c r="J47" t="s">
        <v>172</v>
      </c>
      <c r="K47" t="s">
        <v>246</v>
      </c>
      <c r="L47">
        <v>95687</v>
      </c>
      <c r="M47" s="38">
        <v>42085</v>
      </c>
      <c r="N47" s="38">
        <v>42086</v>
      </c>
      <c r="O47">
        <v>41.82</v>
      </c>
    </row>
    <row r="48" spans="1:15" x14ac:dyDescent="0.25">
      <c r="A48" t="s">
        <v>245</v>
      </c>
      <c r="B48" t="s">
        <v>167</v>
      </c>
      <c r="C48" t="s">
        <v>158</v>
      </c>
      <c r="D48" t="s">
        <v>169</v>
      </c>
      <c r="E48" t="s">
        <v>240</v>
      </c>
      <c r="F48" t="s">
        <v>221</v>
      </c>
      <c r="G48">
        <v>0.76</v>
      </c>
      <c r="H48" t="s">
        <v>162</v>
      </c>
      <c r="I48" t="s">
        <v>163</v>
      </c>
      <c r="J48" t="s">
        <v>172</v>
      </c>
      <c r="K48" t="s">
        <v>246</v>
      </c>
      <c r="L48">
        <v>95687</v>
      </c>
      <c r="M48" s="38">
        <v>42085</v>
      </c>
      <c r="N48" s="38">
        <v>42088</v>
      </c>
      <c r="O48">
        <v>2875.72</v>
      </c>
    </row>
    <row r="49" spans="1:15" x14ac:dyDescent="0.25">
      <c r="A49" t="s">
        <v>247</v>
      </c>
      <c r="B49" t="s">
        <v>175</v>
      </c>
      <c r="C49" t="s">
        <v>168</v>
      </c>
      <c r="D49" t="s">
        <v>159</v>
      </c>
      <c r="E49" t="s">
        <v>160</v>
      </c>
      <c r="F49" t="s">
        <v>161</v>
      </c>
      <c r="G49">
        <v>0.44</v>
      </c>
      <c r="H49" t="s">
        <v>162</v>
      </c>
      <c r="I49" t="s">
        <v>163</v>
      </c>
      <c r="J49" t="s">
        <v>172</v>
      </c>
      <c r="K49" t="s">
        <v>248</v>
      </c>
      <c r="L49">
        <v>94591</v>
      </c>
      <c r="M49" s="38">
        <v>42141</v>
      </c>
      <c r="N49" s="38">
        <v>42142</v>
      </c>
      <c r="O49">
        <v>170.8</v>
      </c>
    </row>
    <row r="50" spans="1:15" x14ac:dyDescent="0.25">
      <c r="A50" t="s">
        <v>247</v>
      </c>
      <c r="B50" t="s">
        <v>175</v>
      </c>
      <c r="C50" t="s">
        <v>168</v>
      </c>
      <c r="D50" t="s">
        <v>159</v>
      </c>
      <c r="E50" t="s">
        <v>205</v>
      </c>
      <c r="F50" t="s">
        <v>161</v>
      </c>
      <c r="G50">
        <v>0.36</v>
      </c>
      <c r="H50" t="s">
        <v>162</v>
      </c>
      <c r="I50" t="s">
        <v>163</v>
      </c>
      <c r="J50" t="s">
        <v>172</v>
      </c>
      <c r="K50" t="s">
        <v>248</v>
      </c>
      <c r="L50">
        <v>94591</v>
      </c>
      <c r="M50" s="38">
        <v>42053</v>
      </c>
      <c r="N50" s="38">
        <v>42055</v>
      </c>
      <c r="O50">
        <v>53.54</v>
      </c>
    </row>
    <row r="51" spans="1:15" x14ac:dyDescent="0.25">
      <c r="A51" t="s">
        <v>247</v>
      </c>
      <c r="B51" t="s">
        <v>175</v>
      </c>
      <c r="C51" t="s">
        <v>158</v>
      </c>
      <c r="D51" t="s">
        <v>193</v>
      </c>
      <c r="E51" t="s">
        <v>194</v>
      </c>
      <c r="F51" t="s">
        <v>183</v>
      </c>
      <c r="G51">
        <v>0.56999999999999995</v>
      </c>
      <c r="H51" t="s">
        <v>162</v>
      </c>
      <c r="I51" t="s">
        <v>163</v>
      </c>
      <c r="J51" t="s">
        <v>172</v>
      </c>
      <c r="K51" t="s">
        <v>248</v>
      </c>
      <c r="L51">
        <v>94591</v>
      </c>
      <c r="M51" s="38">
        <v>42067</v>
      </c>
      <c r="N51" s="38">
        <v>42069</v>
      </c>
      <c r="O51">
        <v>3363.53</v>
      </c>
    </row>
    <row r="52" spans="1:15" x14ac:dyDescent="0.25">
      <c r="A52" t="s">
        <v>249</v>
      </c>
      <c r="B52" t="s">
        <v>175</v>
      </c>
      <c r="C52" t="s">
        <v>168</v>
      </c>
      <c r="D52" t="s">
        <v>159</v>
      </c>
      <c r="E52" t="s">
        <v>205</v>
      </c>
      <c r="F52" t="s">
        <v>161</v>
      </c>
      <c r="G52">
        <v>0.35</v>
      </c>
      <c r="H52" t="s">
        <v>162</v>
      </c>
      <c r="I52" t="s">
        <v>229</v>
      </c>
      <c r="J52" t="s">
        <v>250</v>
      </c>
      <c r="K52" t="s">
        <v>251</v>
      </c>
      <c r="L52">
        <v>70056</v>
      </c>
      <c r="M52" s="38">
        <v>42141</v>
      </c>
      <c r="N52" s="38">
        <v>42143</v>
      </c>
      <c r="O52">
        <v>132.08000000000001</v>
      </c>
    </row>
    <row r="53" spans="1:15" x14ac:dyDescent="0.25">
      <c r="A53" t="s">
        <v>249</v>
      </c>
      <c r="B53" t="s">
        <v>175</v>
      </c>
      <c r="C53" t="s">
        <v>168</v>
      </c>
      <c r="D53" t="s">
        <v>159</v>
      </c>
      <c r="E53" t="s">
        <v>205</v>
      </c>
      <c r="F53" t="s">
        <v>183</v>
      </c>
      <c r="G53">
        <v>0.36</v>
      </c>
      <c r="H53" t="s">
        <v>162</v>
      </c>
      <c r="I53" t="s">
        <v>229</v>
      </c>
      <c r="J53" t="s">
        <v>250</v>
      </c>
      <c r="K53" t="s">
        <v>251</v>
      </c>
      <c r="L53">
        <v>70056</v>
      </c>
      <c r="M53" s="38">
        <v>42141</v>
      </c>
      <c r="N53" s="38">
        <v>42142</v>
      </c>
      <c r="O53">
        <v>45.34</v>
      </c>
    </row>
    <row r="54" spans="1:15" x14ac:dyDescent="0.25">
      <c r="A54" t="s">
        <v>249</v>
      </c>
      <c r="B54" t="s">
        <v>157</v>
      </c>
      <c r="C54" t="s">
        <v>158</v>
      </c>
      <c r="D54" t="s">
        <v>159</v>
      </c>
      <c r="E54" t="s">
        <v>252</v>
      </c>
      <c r="F54" t="s">
        <v>177</v>
      </c>
      <c r="G54">
        <v>0.6</v>
      </c>
      <c r="H54" t="s">
        <v>162</v>
      </c>
      <c r="I54" t="s">
        <v>229</v>
      </c>
      <c r="J54" t="s">
        <v>250</v>
      </c>
      <c r="K54" t="s">
        <v>251</v>
      </c>
      <c r="L54">
        <v>70056</v>
      </c>
      <c r="M54" s="38">
        <v>42162</v>
      </c>
      <c r="N54" s="38">
        <v>42164</v>
      </c>
      <c r="O54">
        <v>216.04</v>
      </c>
    </row>
    <row r="55" spans="1:15" x14ac:dyDescent="0.25">
      <c r="A55" t="s">
        <v>253</v>
      </c>
      <c r="B55" t="s">
        <v>167</v>
      </c>
      <c r="C55" t="s">
        <v>168</v>
      </c>
      <c r="D55" t="s">
        <v>169</v>
      </c>
      <c r="E55" t="s">
        <v>170</v>
      </c>
      <c r="F55" t="s">
        <v>171</v>
      </c>
      <c r="G55">
        <v>0.62</v>
      </c>
      <c r="H55" t="s">
        <v>162</v>
      </c>
      <c r="I55" t="s">
        <v>184</v>
      </c>
      <c r="J55" t="s">
        <v>254</v>
      </c>
      <c r="K55" t="s">
        <v>255</v>
      </c>
      <c r="L55">
        <v>60601</v>
      </c>
      <c r="M55" s="38">
        <v>42127</v>
      </c>
      <c r="N55" s="38">
        <v>42129</v>
      </c>
      <c r="O55">
        <v>6276.34</v>
      </c>
    </row>
    <row r="56" spans="1:15" x14ac:dyDescent="0.25">
      <c r="A56" t="s">
        <v>253</v>
      </c>
      <c r="B56" t="s">
        <v>175</v>
      </c>
      <c r="C56" t="s">
        <v>168</v>
      </c>
      <c r="D56" t="s">
        <v>193</v>
      </c>
      <c r="E56" t="s">
        <v>256</v>
      </c>
      <c r="F56" t="s">
        <v>183</v>
      </c>
      <c r="G56">
        <v>0.79</v>
      </c>
      <c r="H56" t="s">
        <v>162</v>
      </c>
      <c r="I56" t="s">
        <v>184</v>
      </c>
      <c r="J56" t="s">
        <v>254</v>
      </c>
      <c r="K56" t="s">
        <v>255</v>
      </c>
      <c r="L56">
        <v>60601</v>
      </c>
      <c r="M56" s="38">
        <v>42127</v>
      </c>
      <c r="N56" s="38">
        <v>42129</v>
      </c>
      <c r="O56">
        <v>2664.4</v>
      </c>
    </row>
    <row r="57" spans="1:15" x14ac:dyDescent="0.25">
      <c r="A57" t="s">
        <v>257</v>
      </c>
      <c r="B57" t="s">
        <v>167</v>
      </c>
      <c r="C57" t="s">
        <v>168</v>
      </c>
      <c r="D57" t="s">
        <v>169</v>
      </c>
      <c r="E57" t="s">
        <v>170</v>
      </c>
      <c r="F57" t="s">
        <v>171</v>
      </c>
      <c r="G57">
        <v>0.62</v>
      </c>
      <c r="H57" t="s">
        <v>162</v>
      </c>
      <c r="I57" t="s">
        <v>184</v>
      </c>
      <c r="J57" t="s">
        <v>258</v>
      </c>
      <c r="K57" t="s">
        <v>259</v>
      </c>
      <c r="L57">
        <v>66502</v>
      </c>
      <c r="M57" s="38">
        <v>42127</v>
      </c>
      <c r="N57" s="38">
        <v>42129</v>
      </c>
      <c r="O57">
        <v>1526.68</v>
      </c>
    </row>
    <row r="58" spans="1:15" x14ac:dyDescent="0.25">
      <c r="A58" t="s">
        <v>257</v>
      </c>
      <c r="B58" t="s">
        <v>175</v>
      </c>
      <c r="C58" t="s">
        <v>168</v>
      </c>
      <c r="D58" t="s">
        <v>193</v>
      </c>
      <c r="E58" t="s">
        <v>194</v>
      </c>
      <c r="F58" t="s">
        <v>183</v>
      </c>
      <c r="G58">
        <v>0.57999999999999996</v>
      </c>
      <c r="H58" t="s">
        <v>162</v>
      </c>
      <c r="I58" t="s">
        <v>184</v>
      </c>
      <c r="J58" t="s">
        <v>258</v>
      </c>
      <c r="K58" t="s">
        <v>259</v>
      </c>
      <c r="L58">
        <v>66502</v>
      </c>
      <c r="M58" s="38">
        <v>42127</v>
      </c>
      <c r="N58" s="38">
        <v>42128</v>
      </c>
      <c r="O58">
        <v>1952.56</v>
      </c>
    </row>
    <row r="59" spans="1:15" x14ac:dyDescent="0.25">
      <c r="A59" t="s">
        <v>260</v>
      </c>
      <c r="B59" t="s">
        <v>175</v>
      </c>
      <c r="C59" t="s">
        <v>216</v>
      </c>
      <c r="D59" t="s">
        <v>193</v>
      </c>
      <c r="E59" t="s">
        <v>256</v>
      </c>
      <c r="F59" t="s">
        <v>183</v>
      </c>
      <c r="G59">
        <v>0.68</v>
      </c>
      <c r="H59" t="s">
        <v>162</v>
      </c>
      <c r="I59" t="s">
        <v>178</v>
      </c>
      <c r="J59" t="s">
        <v>261</v>
      </c>
      <c r="K59" t="s">
        <v>262</v>
      </c>
      <c r="L59">
        <v>4005</v>
      </c>
      <c r="M59" s="38">
        <v>42177</v>
      </c>
      <c r="N59" s="38">
        <v>42179</v>
      </c>
      <c r="O59">
        <v>303.58999999999997</v>
      </c>
    </row>
    <row r="60" spans="1:15" x14ac:dyDescent="0.25">
      <c r="A60" t="s">
        <v>263</v>
      </c>
      <c r="B60" t="s">
        <v>167</v>
      </c>
      <c r="C60" t="s">
        <v>216</v>
      </c>
      <c r="D60" t="s">
        <v>169</v>
      </c>
      <c r="E60" t="s">
        <v>264</v>
      </c>
      <c r="F60" t="s">
        <v>221</v>
      </c>
      <c r="G60">
        <v>0.55000000000000004</v>
      </c>
      <c r="H60" t="s">
        <v>162</v>
      </c>
      <c r="I60" t="s">
        <v>178</v>
      </c>
      <c r="J60" t="s">
        <v>265</v>
      </c>
      <c r="K60" t="s">
        <v>7</v>
      </c>
      <c r="L60">
        <v>2129</v>
      </c>
      <c r="M60" s="38">
        <v>42100</v>
      </c>
      <c r="N60" s="38">
        <v>42101</v>
      </c>
      <c r="O60">
        <v>9459.94</v>
      </c>
    </row>
    <row r="61" spans="1:15" x14ac:dyDescent="0.25">
      <c r="A61" t="s">
        <v>263</v>
      </c>
      <c r="B61" t="s">
        <v>175</v>
      </c>
      <c r="C61" t="s">
        <v>216</v>
      </c>
      <c r="D61" t="s">
        <v>193</v>
      </c>
      <c r="E61" t="s">
        <v>256</v>
      </c>
      <c r="F61" t="s">
        <v>183</v>
      </c>
      <c r="G61">
        <v>0.68</v>
      </c>
      <c r="H61" t="s">
        <v>162</v>
      </c>
      <c r="I61" t="s">
        <v>178</v>
      </c>
      <c r="J61" t="s">
        <v>265</v>
      </c>
      <c r="K61" t="s">
        <v>7</v>
      </c>
      <c r="L61">
        <v>2129</v>
      </c>
      <c r="M61" s="38">
        <v>42177</v>
      </c>
      <c r="N61" s="38">
        <v>42179</v>
      </c>
      <c r="O61">
        <v>1233.32</v>
      </c>
    </row>
    <row r="62" spans="1:15" x14ac:dyDescent="0.25">
      <c r="A62" t="s">
        <v>263</v>
      </c>
      <c r="B62" t="s">
        <v>175</v>
      </c>
      <c r="C62" t="s">
        <v>216</v>
      </c>
      <c r="D62" t="s">
        <v>159</v>
      </c>
      <c r="E62" t="s">
        <v>213</v>
      </c>
      <c r="F62" t="s">
        <v>183</v>
      </c>
      <c r="G62">
        <v>0.36</v>
      </c>
      <c r="H62" t="s">
        <v>162</v>
      </c>
      <c r="I62" t="s">
        <v>178</v>
      </c>
      <c r="J62" t="s">
        <v>265</v>
      </c>
      <c r="K62" t="s">
        <v>7</v>
      </c>
      <c r="L62">
        <v>2129</v>
      </c>
      <c r="M62" s="38">
        <v>42177</v>
      </c>
      <c r="N62" s="38">
        <v>42178</v>
      </c>
      <c r="O62">
        <v>47.31</v>
      </c>
    </row>
    <row r="63" spans="1:15" x14ac:dyDescent="0.25">
      <c r="A63" t="s">
        <v>266</v>
      </c>
      <c r="B63" t="s">
        <v>167</v>
      </c>
      <c r="C63" t="s">
        <v>216</v>
      </c>
      <c r="D63" t="s">
        <v>169</v>
      </c>
      <c r="E63" t="s">
        <v>264</v>
      </c>
      <c r="F63" t="s">
        <v>221</v>
      </c>
      <c r="G63">
        <v>0.55000000000000004</v>
      </c>
      <c r="H63" t="s">
        <v>162</v>
      </c>
      <c r="I63" t="s">
        <v>178</v>
      </c>
      <c r="J63" t="s">
        <v>267</v>
      </c>
      <c r="K63" t="s">
        <v>268</v>
      </c>
      <c r="L63">
        <v>3820</v>
      </c>
      <c r="M63" s="38">
        <v>42100</v>
      </c>
      <c r="N63" s="38">
        <v>42101</v>
      </c>
      <c r="O63">
        <v>2441.27</v>
      </c>
    </row>
    <row r="64" spans="1:15" x14ac:dyDescent="0.25">
      <c r="A64" t="s">
        <v>269</v>
      </c>
      <c r="B64" t="s">
        <v>175</v>
      </c>
      <c r="C64" t="s">
        <v>216</v>
      </c>
      <c r="D64" t="s">
        <v>159</v>
      </c>
      <c r="E64" t="s">
        <v>213</v>
      </c>
      <c r="F64" t="s">
        <v>183</v>
      </c>
      <c r="G64">
        <v>0.36</v>
      </c>
      <c r="H64" t="s">
        <v>162</v>
      </c>
      <c r="I64" t="s">
        <v>178</v>
      </c>
      <c r="J64" t="s">
        <v>179</v>
      </c>
      <c r="K64" t="s">
        <v>270</v>
      </c>
      <c r="L64">
        <v>7644</v>
      </c>
      <c r="M64" s="38">
        <v>42177</v>
      </c>
      <c r="N64" s="38">
        <v>42178</v>
      </c>
      <c r="O64">
        <v>11.13</v>
      </c>
    </row>
    <row r="65" spans="1:15" x14ac:dyDescent="0.25">
      <c r="A65" t="s">
        <v>271</v>
      </c>
      <c r="B65" t="s">
        <v>175</v>
      </c>
      <c r="C65" t="s">
        <v>168</v>
      </c>
      <c r="D65" t="s">
        <v>159</v>
      </c>
      <c r="E65" t="s">
        <v>160</v>
      </c>
      <c r="F65" t="s">
        <v>161</v>
      </c>
      <c r="G65">
        <v>0.44</v>
      </c>
      <c r="H65" t="s">
        <v>162</v>
      </c>
      <c r="I65" t="s">
        <v>163</v>
      </c>
      <c r="J65" t="s">
        <v>210</v>
      </c>
      <c r="K65" t="s">
        <v>272</v>
      </c>
      <c r="L65">
        <v>97035</v>
      </c>
      <c r="M65" s="38">
        <v>42007</v>
      </c>
      <c r="N65" s="38">
        <v>42008</v>
      </c>
      <c r="O65">
        <v>29.5</v>
      </c>
    </row>
    <row r="66" spans="1:15" x14ac:dyDescent="0.25">
      <c r="A66" t="s">
        <v>271</v>
      </c>
      <c r="B66" t="s">
        <v>175</v>
      </c>
      <c r="C66" t="s">
        <v>168</v>
      </c>
      <c r="D66" t="s">
        <v>159</v>
      </c>
      <c r="E66" t="s">
        <v>228</v>
      </c>
      <c r="F66" t="s">
        <v>183</v>
      </c>
      <c r="G66">
        <v>0.36</v>
      </c>
      <c r="H66" t="s">
        <v>162</v>
      </c>
      <c r="I66" t="s">
        <v>163</v>
      </c>
      <c r="J66" t="s">
        <v>210</v>
      </c>
      <c r="K66" t="s">
        <v>272</v>
      </c>
      <c r="L66">
        <v>97035</v>
      </c>
      <c r="M66" s="38">
        <v>42098</v>
      </c>
      <c r="N66" s="38">
        <v>42100</v>
      </c>
      <c r="O66">
        <v>58.33</v>
      </c>
    </row>
    <row r="67" spans="1:15" x14ac:dyDescent="0.25">
      <c r="A67" t="s">
        <v>271</v>
      </c>
      <c r="B67" t="s">
        <v>157</v>
      </c>
      <c r="C67" t="s">
        <v>168</v>
      </c>
      <c r="D67" t="s">
        <v>159</v>
      </c>
      <c r="E67" t="s">
        <v>205</v>
      </c>
      <c r="F67" t="s">
        <v>161</v>
      </c>
      <c r="G67">
        <v>0.37</v>
      </c>
      <c r="H67" t="s">
        <v>162</v>
      </c>
      <c r="I67" t="s">
        <v>163</v>
      </c>
      <c r="J67" t="s">
        <v>210</v>
      </c>
      <c r="K67" t="s">
        <v>272</v>
      </c>
      <c r="L67">
        <v>97035</v>
      </c>
      <c r="M67" s="38">
        <v>42098</v>
      </c>
      <c r="N67" s="38">
        <v>42100</v>
      </c>
      <c r="O67">
        <v>20.420000000000002</v>
      </c>
    </row>
    <row r="68" spans="1:15" x14ac:dyDescent="0.25">
      <c r="A68" t="s">
        <v>273</v>
      </c>
      <c r="B68" t="s">
        <v>175</v>
      </c>
      <c r="C68" t="s">
        <v>168</v>
      </c>
      <c r="D68" t="s">
        <v>193</v>
      </c>
      <c r="E68" t="s">
        <v>256</v>
      </c>
      <c r="F68" t="s">
        <v>177</v>
      </c>
      <c r="G68">
        <v>0.55000000000000004</v>
      </c>
      <c r="H68" t="s">
        <v>162</v>
      </c>
      <c r="I68" t="s">
        <v>163</v>
      </c>
      <c r="J68" t="s">
        <v>210</v>
      </c>
      <c r="K68" t="s">
        <v>274</v>
      </c>
      <c r="L68">
        <v>97128</v>
      </c>
      <c r="M68" s="38">
        <v>42103</v>
      </c>
      <c r="N68" s="38">
        <v>42105</v>
      </c>
      <c r="O68">
        <v>26.07</v>
      </c>
    </row>
    <row r="69" spans="1:15" x14ac:dyDescent="0.25">
      <c r="A69" t="s">
        <v>275</v>
      </c>
      <c r="B69" t="s">
        <v>175</v>
      </c>
      <c r="C69" t="s">
        <v>168</v>
      </c>
      <c r="D69" t="s">
        <v>159</v>
      </c>
      <c r="E69" t="s">
        <v>160</v>
      </c>
      <c r="F69" t="s">
        <v>161</v>
      </c>
      <c r="G69">
        <v>0.44</v>
      </c>
      <c r="H69" t="s">
        <v>162</v>
      </c>
      <c r="I69" t="s">
        <v>163</v>
      </c>
      <c r="J69" t="s">
        <v>164</v>
      </c>
      <c r="K69" t="s">
        <v>9</v>
      </c>
      <c r="L69">
        <v>98103</v>
      </c>
      <c r="M69" s="38">
        <v>42007</v>
      </c>
      <c r="N69" s="38">
        <v>42008</v>
      </c>
      <c r="O69">
        <v>122.23</v>
      </c>
    </row>
    <row r="70" spans="1:15" x14ac:dyDescent="0.25">
      <c r="A70" t="s">
        <v>275</v>
      </c>
      <c r="B70" t="s">
        <v>175</v>
      </c>
      <c r="C70" t="s">
        <v>168</v>
      </c>
      <c r="D70" t="s">
        <v>159</v>
      </c>
      <c r="E70" t="s">
        <v>228</v>
      </c>
      <c r="F70" t="s">
        <v>183</v>
      </c>
      <c r="G70">
        <v>0.36</v>
      </c>
      <c r="H70" t="s">
        <v>162</v>
      </c>
      <c r="I70" t="s">
        <v>163</v>
      </c>
      <c r="J70" t="s">
        <v>164</v>
      </c>
      <c r="K70" t="s">
        <v>9</v>
      </c>
      <c r="L70">
        <v>98103</v>
      </c>
      <c r="M70" s="38">
        <v>42098</v>
      </c>
      <c r="N70" s="38">
        <v>42100</v>
      </c>
      <c r="O70">
        <v>228.46</v>
      </c>
    </row>
    <row r="71" spans="1:15" x14ac:dyDescent="0.25">
      <c r="A71" t="s">
        <v>275</v>
      </c>
      <c r="B71" t="s">
        <v>157</v>
      </c>
      <c r="C71" t="s">
        <v>168</v>
      </c>
      <c r="D71" t="s">
        <v>159</v>
      </c>
      <c r="E71" t="s">
        <v>205</v>
      </c>
      <c r="F71" t="s">
        <v>161</v>
      </c>
      <c r="G71">
        <v>0.37</v>
      </c>
      <c r="H71" t="s">
        <v>162</v>
      </c>
      <c r="I71" t="s">
        <v>163</v>
      </c>
      <c r="J71" t="s">
        <v>164</v>
      </c>
      <c r="K71" t="s">
        <v>9</v>
      </c>
      <c r="L71">
        <v>98103</v>
      </c>
      <c r="M71" s="38">
        <v>42098</v>
      </c>
      <c r="N71" s="38">
        <v>42100</v>
      </c>
      <c r="O71">
        <v>77.61</v>
      </c>
    </row>
    <row r="72" spans="1:15" x14ac:dyDescent="0.25">
      <c r="A72" t="s">
        <v>275</v>
      </c>
      <c r="B72" t="s">
        <v>175</v>
      </c>
      <c r="C72" t="s">
        <v>168</v>
      </c>
      <c r="D72" t="s">
        <v>193</v>
      </c>
      <c r="E72" t="s">
        <v>256</v>
      </c>
      <c r="F72" t="s">
        <v>177</v>
      </c>
      <c r="G72">
        <v>0.55000000000000004</v>
      </c>
      <c r="H72" t="s">
        <v>162</v>
      </c>
      <c r="I72" t="s">
        <v>163</v>
      </c>
      <c r="J72" t="s">
        <v>164</v>
      </c>
      <c r="K72" t="s">
        <v>9</v>
      </c>
      <c r="L72">
        <v>98103</v>
      </c>
      <c r="M72" s="38">
        <v>42103</v>
      </c>
      <c r="N72" s="38">
        <v>42105</v>
      </c>
      <c r="O72">
        <v>99.94</v>
      </c>
    </row>
    <row r="73" spans="1:15" x14ac:dyDescent="0.25">
      <c r="A73" t="s">
        <v>276</v>
      </c>
      <c r="B73" t="s">
        <v>175</v>
      </c>
      <c r="C73" t="s">
        <v>158</v>
      </c>
      <c r="D73" t="s">
        <v>159</v>
      </c>
      <c r="E73" t="s">
        <v>228</v>
      </c>
      <c r="F73" t="s">
        <v>183</v>
      </c>
      <c r="G73">
        <v>0.39</v>
      </c>
      <c r="H73" t="s">
        <v>162</v>
      </c>
      <c r="I73" t="s">
        <v>163</v>
      </c>
      <c r="J73" t="s">
        <v>277</v>
      </c>
      <c r="K73" t="s">
        <v>278</v>
      </c>
      <c r="L73">
        <v>84041</v>
      </c>
      <c r="M73" s="38">
        <v>42016</v>
      </c>
      <c r="N73" s="38">
        <v>42017</v>
      </c>
      <c r="O73">
        <v>59.85</v>
      </c>
    </row>
    <row r="74" spans="1:15" x14ac:dyDescent="0.25">
      <c r="A74" t="s">
        <v>276</v>
      </c>
      <c r="B74" t="s">
        <v>157</v>
      </c>
      <c r="C74" t="s">
        <v>158</v>
      </c>
      <c r="D74" t="s">
        <v>193</v>
      </c>
      <c r="E74" t="s">
        <v>194</v>
      </c>
      <c r="F74" t="s">
        <v>183</v>
      </c>
      <c r="G74">
        <v>0.57999999999999996</v>
      </c>
      <c r="H74" t="s">
        <v>162</v>
      </c>
      <c r="I74" t="s">
        <v>163</v>
      </c>
      <c r="J74" t="s">
        <v>277</v>
      </c>
      <c r="K74" t="s">
        <v>278</v>
      </c>
      <c r="L74">
        <v>84041</v>
      </c>
      <c r="M74" s="38">
        <v>42016</v>
      </c>
      <c r="N74" s="38">
        <v>42018</v>
      </c>
      <c r="O74">
        <v>1708.73</v>
      </c>
    </row>
    <row r="75" spans="1:15" x14ac:dyDescent="0.25">
      <c r="A75" t="s">
        <v>279</v>
      </c>
      <c r="B75" t="s">
        <v>175</v>
      </c>
      <c r="C75" t="s">
        <v>168</v>
      </c>
      <c r="D75" t="s">
        <v>159</v>
      </c>
      <c r="E75" t="s">
        <v>252</v>
      </c>
      <c r="F75" t="s">
        <v>177</v>
      </c>
      <c r="G75">
        <v>0.59</v>
      </c>
      <c r="H75" t="s">
        <v>162</v>
      </c>
      <c r="I75" t="s">
        <v>229</v>
      </c>
      <c r="J75" t="s">
        <v>230</v>
      </c>
      <c r="K75" t="s">
        <v>280</v>
      </c>
      <c r="L75">
        <v>22102</v>
      </c>
      <c r="M75" s="38">
        <v>42103</v>
      </c>
      <c r="N75" s="38">
        <v>42104</v>
      </c>
      <c r="O75">
        <v>94.97</v>
      </c>
    </row>
    <row r="76" spans="1:15" x14ac:dyDescent="0.25">
      <c r="A76" t="s">
        <v>281</v>
      </c>
      <c r="B76" t="s">
        <v>175</v>
      </c>
      <c r="C76" t="s">
        <v>182</v>
      </c>
      <c r="D76" t="s">
        <v>169</v>
      </c>
      <c r="E76" t="s">
        <v>176</v>
      </c>
      <c r="F76" t="s">
        <v>177</v>
      </c>
      <c r="G76">
        <v>0.53</v>
      </c>
      <c r="H76" t="s">
        <v>162</v>
      </c>
      <c r="I76" t="s">
        <v>184</v>
      </c>
      <c r="J76" t="s">
        <v>254</v>
      </c>
      <c r="K76" t="s">
        <v>282</v>
      </c>
      <c r="L76">
        <v>62002</v>
      </c>
      <c r="M76" s="38">
        <v>42031</v>
      </c>
      <c r="N76" s="38">
        <v>42032</v>
      </c>
      <c r="O76">
        <v>10.23</v>
      </c>
    </row>
    <row r="77" spans="1:15" x14ac:dyDescent="0.25">
      <c r="A77" t="s">
        <v>281</v>
      </c>
      <c r="B77" t="s">
        <v>175</v>
      </c>
      <c r="C77" t="s">
        <v>182</v>
      </c>
      <c r="D77" t="s">
        <v>159</v>
      </c>
      <c r="E77" t="s">
        <v>189</v>
      </c>
      <c r="F77" t="s">
        <v>183</v>
      </c>
      <c r="G77">
        <v>0.4</v>
      </c>
      <c r="H77" t="s">
        <v>162</v>
      </c>
      <c r="I77" t="s">
        <v>184</v>
      </c>
      <c r="J77" t="s">
        <v>254</v>
      </c>
      <c r="K77" t="s">
        <v>282</v>
      </c>
      <c r="L77">
        <v>62002</v>
      </c>
      <c r="M77" s="38">
        <v>42149</v>
      </c>
      <c r="N77" s="38">
        <v>42150</v>
      </c>
      <c r="O77">
        <v>217.23</v>
      </c>
    </row>
    <row r="78" spans="1:15" x14ac:dyDescent="0.25">
      <c r="A78" t="s">
        <v>283</v>
      </c>
      <c r="B78" t="s">
        <v>175</v>
      </c>
      <c r="C78" t="s">
        <v>182</v>
      </c>
      <c r="D78" t="s">
        <v>159</v>
      </c>
      <c r="E78" t="s">
        <v>205</v>
      </c>
      <c r="F78" t="s">
        <v>183</v>
      </c>
      <c r="G78">
        <v>0.37</v>
      </c>
      <c r="H78" t="s">
        <v>162</v>
      </c>
      <c r="I78" t="s">
        <v>163</v>
      </c>
      <c r="J78" t="s">
        <v>172</v>
      </c>
      <c r="K78" t="s">
        <v>284</v>
      </c>
      <c r="L78">
        <v>94952</v>
      </c>
      <c r="M78" s="38">
        <v>42140</v>
      </c>
      <c r="N78" s="38">
        <v>42141</v>
      </c>
      <c r="O78">
        <v>101.74</v>
      </c>
    </row>
    <row r="79" spans="1:15" x14ac:dyDescent="0.25">
      <c r="A79" t="s">
        <v>283</v>
      </c>
      <c r="B79" t="s">
        <v>175</v>
      </c>
      <c r="C79" t="s">
        <v>182</v>
      </c>
      <c r="D79" t="s">
        <v>159</v>
      </c>
      <c r="E79" t="s">
        <v>252</v>
      </c>
      <c r="F79" t="s">
        <v>177</v>
      </c>
      <c r="G79">
        <v>0.56999999999999995</v>
      </c>
      <c r="H79" t="s">
        <v>162</v>
      </c>
      <c r="I79" t="s">
        <v>163</v>
      </c>
      <c r="J79" t="s">
        <v>172</v>
      </c>
      <c r="K79" t="s">
        <v>284</v>
      </c>
      <c r="L79">
        <v>94952</v>
      </c>
      <c r="M79" s="38">
        <v>42140</v>
      </c>
      <c r="N79" s="38">
        <v>42141</v>
      </c>
      <c r="O79">
        <v>84.52</v>
      </c>
    </row>
    <row r="80" spans="1:15" x14ac:dyDescent="0.25">
      <c r="A80" t="s">
        <v>285</v>
      </c>
      <c r="B80" t="s">
        <v>175</v>
      </c>
      <c r="C80" t="s">
        <v>182</v>
      </c>
      <c r="D80" t="s">
        <v>159</v>
      </c>
      <c r="E80" t="s">
        <v>205</v>
      </c>
      <c r="F80" t="s">
        <v>183</v>
      </c>
      <c r="G80">
        <v>0.39</v>
      </c>
      <c r="H80" t="s">
        <v>162</v>
      </c>
      <c r="I80" t="s">
        <v>178</v>
      </c>
      <c r="J80" t="s">
        <v>286</v>
      </c>
      <c r="K80" t="s">
        <v>287</v>
      </c>
      <c r="L80">
        <v>6401</v>
      </c>
      <c r="M80" s="38">
        <v>42157</v>
      </c>
      <c r="N80" s="38">
        <v>42158</v>
      </c>
      <c r="O80">
        <v>312.58999999999997</v>
      </c>
    </row>
    <row r="81" spans="1:15" x14ac:dyDescent="0.25">
      <c r="A81" t="s">
        <v>288</v>
      </c>
      <c r="B81" t="s">
        <v>175</v>
      </c>
      <c r="C81" t="s">
        <v>182</v>
      </c>
      <c r="D81" t="s">
        <v>159</v>
      </c>
      <c r="E81" t="s">
        <v>252</v>
      </c>
      <c r="F81" t="s">
        <v>177</v>
      </c>
      <c r="G81">
        <v>0.56999999999999995</v>
      </c>
      <c r="H81" t="s">
        <v>162</v>
      </c>
      <c r="I81" t="s">
        <v>178</v>
      </c>
      <c r="J81" t="s">
        <v>265</v>
      </c>
      <c r="K81" t="s">
        <v>289</v>
      </c>
      <c r="L81">
        <v>2664</v>
      </c>
      <c r="M81" s="38">
        <v>42157</v>
      </c>
      <c r="N81" s="38">
        <v>42158</v>
      </c>
      <c r="O81">
        <v>64.400000000000006</v>
      </c>
    </row>
    <row r="82" spans="1:15" x14ac:dyDescent="0.25">
      <c r="A82" t="s">
        <v>290</v>
      </c>
      <c r="B82" t="s">
        <v>175</v>
      </c>
      <c r="C82" t="s">
        <v>182</v>
      </c>
      <c r="D82" t="s">
        <v>159</v>
      </c>
      <c r="E82" t="s">
        <v>205</v>
      </c>
      <c r="F82" t="s">
        <v>161</v>
      </c>
      <c r="G82">
        <v>0.38</v>
      </c>
      <c r="H82" t="s">
        <v>162</v>
      </c>
      <c r="I82" t="s">
        <v>178</v>
      </c>
      <c r="J82" t="s">
        <v>291</v>
      </c>
      <c r="K82" t="s">
        <v>292</v>
      </c>
      <c r="L82">
        <v>15122</v>
      </c>
      <c r="M82" s="38">
        <v>42019</v>
      </c>
      <c r="N82" s="38">
        <v>42021</v>
      </c>
      <c r="O82">
        <v>14.65</v>
      </c>
    </row>
    <row r="83" spans="1:15" x14ac:dyDescent="0.25">
      <c r="A83" t="s">
        <v>290</v>
      </c>
      <c r="B83" t="s">
        <v>157</v>
      </c>
      <c r="C83" t="s">
        <v>168</v>
      </c>
      <c r="D83" t="s">
        <v>169</v>
      </c>
      <c r="E83" t="s">
        <v>240</v>
      </c>
      <c r="F83" t="s">
        <v>293</v>
      </c>
      <c r="G83">
        <v>0.68</v>
      </c>
      <c r="H83" t="s">
        <v>162</v>
      </c>
      <c r="I83" t="s">
        <v>178</v>
      </c>
      <c r="J83" t="s">
        <v>291</v>
      </c>
      <c r="K83" t="s">
        <v>292</v>
      </c>
      <c r="L83">
        <v>15122</v>
      </c>
      <c r="M83" s="38">
        <v>42079</v>
      </c>
      <c r="N83" s="38">
        <v>42079</v>
      </c>
      <c r="O83">
        <v>453.62</v>
      </c>
    </row>
    <row r="84" spans="1:15" x14ac:dyDescent="0.25">
      <c r="A84" t="s">
        <v>294</v>
      </c>
      <c r="B84" t="s">
        <v>175</v>
      </c>
      <c r="C84" t="s">
        <v>182</v>
      </c>
      <c r="D84" t="s">
        <v>169</v>
      </c>
      <c r="E84" t="s">
        <v>176</v>
      </c>
      <c r="F84" t="s">
        <v>161</v>
      </c>
      <c r="G84">
        <v>0.68</v>
      </c>
      <c r="H84" t="s">
        <v>162</v>
      </c>
      <c r="I84" t="s">
        <v>184</v>
      </c>
      <c r="J84" t="s">
        <v>225</v>
      </c>
      <c r="K84" t="s">
        <v>295</v>
      </c>
      <c r="L84">
        <v>76148</v>
      </c>
      <c r="M84" s="38">
        <v>42075</v>
      </c>
      <c r="N84" s="38">
        <v>42076</v>
      </c>
      <c r="O84">
        <v>193.59</v>
      </c>
    </row>
    <row r="85" spans="1:15" x14ac:dyDescent="0.25">
      <c r="A85" t="s">
        <v>294</v>
      </c>
      <c r="B85" t="s">
        <v>167</v>
      </c>
      <c r="C85" t="s">
        <v>158</v>
      </c>
      <c r="D85" t="s">
        <v>169</v>
      </c>
      <c r="E85" t="s">
        <v>170</v>
      </c>
      <c r="F85" t="s">
        <v>171</v>
      </c>
      <c r="G85">
        <v>0.59</v>
      </c>
      <c r="H85" t="s">
        <v>162</v>
      </c>
      <c r="I85" t="s">
        <v>184</v>
      </c>
      <c r="J85" t="s">
        <v>225</v>
      </c>
      <c r="K85" t="s">
        <v>295</v>
      </c>
      <c r="L85">
        <v>76148</v>
      </c>
      <c r="M85" s="38">
        <v>42117</v>
      </c>
      <c r="N85" s="38">
        <v>42118</v>
      </c>
      <c r="O85">
        <v>929.57</v>
      </c>
    </row>
    <row r="86" spans="1:15" x14ac:dyDescent="0.25">
      <c r="A86" t="s">
        <v>296</v>
      </c>
      <c r="B86" t="s">
        <v>175</v>
      </c>
      <c r="C86" t="s">
        <v>168</v>
      </c>
      <c r="D86" t="s">
        <v>193</v>
      </c>
      <c r="E86" t="s">
        <v>256</v>
      </c>
      <c r="F86" t="s">
        <v>183</v>
      </c>
      <c r="G86">
        <v>0.75</v>
      </c>
      <c r="H86" t="s">
        <v>162</v>
      </c>
      <c r="I86" t="s">
        <v>229</v>
      </c>
      <c r="J86" t="s">
        <v>297</v>
      </c>
      <c r="K86" t="s">
        <v>298</v>
      </c>
      <c r="L86">
        <v>37664</v>
      </c>
      <c r="M86" s="38">
        <v>42026</v>
      </c>
      <c r="N86" s="38">
        <v>42027</v>
      </c>
      <c r="O86">
        <v>62.46</v>
      </c>
    </row>
    <row r="87" spans="1:15" x14ac:dyDescent="0.25">
      <c r="A87" t="s">
        <v>296</v>
      </c>
      <c r="B87" t="s">
        <v>175</v>
      </c>
      <c r="C87" t="s">
        <v>168</v>
      </c>
      <c r="D87" t="s">
        <v>159</v>
      </c>
      <c r="E87" t="s">
        <v>189</v>
      </c>
      <c r="F87" t="s">
        <v>183</v>
      </c>
      <c r="G87">
        <v>0.36</v>
      </c>
      <c r="H87" t="s">
        <v>162</v>
      </c>
      <c r="I87" t="s">
        <v>229</v>
      </c>
      <c r="J87" t="s">
        <v>297</v>
      </c>
      <c r="K87" t="s">
        <v>298</v>
      </c>
      <c r="L87">
        <v>37664</v>
      </c>
      <c r="M87" s="38">
        <v>42114</v>
      </c>
      <c r="N87" s="38">
        <v>42116</v>
      </c>
      <c r="O87">
        <v>28.11</v>
      </c>
    </row>
    <row r="88" spans="1:15" x14ac:dyDescent="0.25">
      <c r="A88" t="s">
        <v>299</v>
      </c>
      <c r="B88" t="s">
        <v>175</v>
      </c>
      <c r="C88" t="s">
        <v>216</v>
      </c>
      <c r="D88" t="s">
        <v>159</v>
      </c>
      <c r="E88" t="s">
        <v>160</v>
      </c>
      <c r="F88" t="s">
        <v>161</v>
      </c>
      <c r="G88">
        <v>0.56000000000000005</v>
      </c>
      <c r="H88" t="s">
        <v>162</v>
      </c>
      <c r="I88" t="s">
        <v>229</v>
      </c>
      <c r="J88" t="s">
        <v>297</v>
      </c>
      <c r="K88" t="s">
        <v>300</v>
      </c>
      <c r="L88">
        <v>37918</v>
      </c>
      <c r="M88" s="38">
        <v>42019</v>
      </c>
      <c r="N88" s="38">
        <v>42020</v>
      </c>
      <c r="O88">
        <v>5.5</v>
      </c>
    </row>
    <row r="89" spans="1:15" x14ac:dyDescent="0.25">
      <c r="A89" t="s">
        <v>299</v>
      </c>
      <c r="B89" t="s">
        <v>175</v>
      </c>
      <c r="C89" t="s">
        <v>168</v>
      </c>
      <c r="D89" t="s">
        <v>169</v>
      </c>
      <c r="E89" t="s">
        <v>176</v>
      </c>
      <c r="F89" t="s">
        <v>200</v>
      </c>
      <c r="G89">
        <v>0.74</v>
      </c>
      <c r="H89" t="s">
        <v>162</v>
      </c>
      <c r="I89" t="s">
        <v>229</v>
      </c>
      <c r="J89" t="s">
        <v>297</v>
      </c>
      <c r="K89" t="s">
        <v>300</v>
      </c>
      <c r="L89">
        <v>37918</v>
      </c>
      <c r="M89" s="38">
        <v>42113</v>
      </c>
      <c r="N89" s="38">
        <v>42120</v>
      </c>
      <c r="O89">
        <v>667.84</v>
      </c>
    </row>
    <row r="90" spans="1:15" x14ac:dyDescent="0.25">
      <c r="A90" t="s">
        <v>299</v>
      </c>
      <c r="B90" t="s">
        <v>175</v>
      </c>
      <c r="C90" t="s">
        <v>216</v>
      </c>
      <c r="D90" t="s">
        <v>193</v>
      </c>
      <c r="E90" t="s">
        <v>194</v>
      </c>
      <c r="F90" t="s">
        <v>183</v>
      </c>
      <c r="G90">
        <v>0.6</v>
      </c>
      <c r="H90" t="s">
        <v>162</v>
      </c>
      <c r="I90" t="s">
        <v>229</v>
      </c>
      <c r="J90" t="s">
        <v>297</v>
      </c>
      <c r="K90" t="s">
        <v>300</v>
      </c>
      <c r="L90">
        <v>37918</v>
      </c>
      <c r="M90" s="38">
        <v>42092</v>
      </c>
      <c r="N90" s="38">
        <v>42095</v>
      </c>
      <c r="O90">
        <v>292.23</v>
      </c>
    </row>
    <row r="91" spans="1:15" x14ac:dyDescent="0.25">
      <c r="A91" t="s">
        <v>299</v>
      </c>
      <c r="B91" t="s">
        <v>175</v>
      </c>
      <c r="C91" t="s">
        <v>182</v>
      </c>
      <c r="D91" t="s">
        <v>193</v>
      </c>
      <c r="E91" t="s">
        <v>256</v>
      </c>
      <c r="F91" t="s">
        <v>183</v>
      </c>
      <c r="G91">
        <v>0.7</v>
      </c>
      <c r="H91" t="s">
        <v>162</v>
      </c>
      <c r="I91" t="s">
        <v>229</v>
      </c>
      <c r="J91" t="s">
        <v>297</v>
      </c>
      <c r="K91" t="s">
        <v>300</v>
      </c>
      <c r="L91">
        <v>37918</v>
      </c>
      <c r="M91" s="38">
        <v>42173</v>
      </c>
      <c r="N91" s="38">
        <v>42177</v>
      </c>
      <c r="O91">
        <v>772.56</v>
      </c>
    </row>
    <row r="92" spans="1:15" x14ac:dyDescent="0.25">
      <c r="A92" t="s">
        <v>301</v>
      </c>
      <c r="B92" t="s">
        <v>175</v>
      </c>
      <c r="C92" t="s">
        <v>158</v>
      </c>
      <c r="D92" t="s">
        <v>193</v>
      </c>
      <c r="E92" t="s">
        <v>194</v>
      </c>
      <c r="F92" t="s">
        <v>183</v>
      </c>
      <c r="G92">
        <v>0.56000000000000005</v>
      </c>
      <c r="H92" t="s">
        <v>162</v>
      </c>
      <c r="I92" t="s">
        <v>163</v>
      </c>
      <c r="J92" t="s">
        <v>302</v>
      </c>
      <c r="K92" t="s">
        <v>303</v>
      </c>
      <c r="L92">
        <v>80525</v>
      </c>
      <c r="M92" s="38">
        <v>42138</v>
      </c>
      <c r="N92" s="38">
        <v>42139</v>
      </c>
      <c r="O92">
        <v>1050.08</v>
      </c>
    </row>
    <row r="93" spans="1:15" x14ac:dyDescent="0.25">
      <c r="A93" t="s">
        <v>301</v>
      </c>
      <c r="B93" t="s">
        <v>175</v>
      </c>
      <c r="C93" t="s">
        <v>158</v>
      </c>
      <c r="D93" t="s">
        <v>159</v>
      </c>
      <c r="E93" t="s">
        <v>304</v>
      </c>
      <c r="F93" t="s">
        <v>183</v>
      </c>
      <c r="G93">
        <v>0.59</v>
      </c>
      <c r="H93" t="s">
        <v>162</v>
      </c>
      <c r="I93" t="s">
        <v>163</v>
      </c>
      <c r="J93" t="s">
        <v>302</v>
      </c>
      <c r="K93" t="s">
        <v>303</v>
      </c>
      <c r="L93">
        <v>80525</v>
      </c>
      <c r="M93" s="38">
        <v>42029</v>
      </c>
      <c r="N93" s="38">
        <v>42030</v>
      </c>
      <c r="O93">
        <v>33.82</v>
      </c>
    </row>
    <row r="94" spans="1:15" x14ac:dyDescent="0.25">
      <c r="A94" t="s">
        <v>305</v>
      </c>
      <c r="B94" t="s">
        <v>167</v>
      </c>
      <c r="C94" t="s">
        <v>168</v>
      </c>
      <c r="D94" t="s">
        <v>169</v>
      </c>
      <c r="E94" t="s">
        <v>264</v>
      </c>
      <c r="F94" t="s">
        <v>221</v>
      </c>
      <c r="G94">
        <v>0.62</v>
      </c>
      <c r="H94" t="s">
        <v>162</v>
      </c>
      <c r="I94" t="s">
        <v>163</v>
      </c>
      <c r="J94" t="s">
        <v>164</v>
      </c>
      <c r="K94" t="s">
        <v>306</v>
      </c>
      <c r="L94">
        <v>99352</v>
      </c>
      <c r="M94" s="38">
        <v>42006</v>
      </c>
      <c r="N94" s="38">
        <v>42008</v>
      </c>
      <c r="O94">
        <v>715.55</v>
      </c>
    </row>
    <row r="95" spans="1:15" x14ac:dyDescent="0.25">
      <c r="A95" t="s">
        <v>305</v>
      </c>
      <c r="B95" t="s">
        <v>175</v>
      </c>
      <c r="C95" t="s">
        <v>168</v>
      </c>
      <c r="D95" t="s">
        <v>159</v>
      </c>
      <c r="E95" t="s">
        <v>205</v>
      </c>
      <c r="F95" t="s">
        <v>183</v>
      </c>
      <c r="G95">
        <v>0.38</v>
      </c>
      <c r="H95" t="s">
        <v>162</v>
      </c>
      <c r="I95" t="s">
        <v>163</v>
      </c>
      <c r="J95" t="s">
        <v>164</v>
      </c>
      <c r="K95" t="s">
        <v>306</v>
      </c>
      <c r="L95">
        <v>99352</v>
      </c>
      <c r="M95" s="38">
        <v>42006</v>
      </c>
      <c r="N95" s="38">
        <v>42007</v>
      </c>
      <c r="O95">
        <v>45.63</v>
      </c>
    </row>
    <row r="96" spans="1:15" x14ac:dyDescent="0.25">
      <c r="A96" t="s">
        <v>307</v>
      </c>
      <c r="B96" t="s">
        <v>167</v>
      </c>
      <c r="C96" t="s">
        <v>216</v>
      </c>
      <c r="D96" t="s">
        <v>193</v>
      </c>
      <c r="E96" t="s">
        <v>199</v>
      </c>
      <c r="F96" t="s">
        <v>221</v>
      </c>
      <c r="G96">
        <v>0.56000000000000005</v>
      </c>
      <c r="H96" t="s">
        <v>162</v>
      </c>
      <c r="I96" t="s">
        <v>229</v>
      </c>
      <c r="J96" t="s">
        <v>297</v>
      </c>
      <c r="K96" t="s">
        <v>308</v>
      </c>
      <c r="L96">
        <v>37087</v>
      </c>
      <c r="M96" s="38">
        <v>42015</v>
      </c>
      <c r="N96" s="38">
        <v>42022</v>
      </c>
      <c r="O96">
        <v>1839.91</v>
      </c>
    </row>
    <row r="97" spans="1:15" x14ac:dyDescent="0.25">
      <c r="A97" t="s">
        <v>309</v>
      </c>
      <c r="B97" t="s">
        <v>175</v>
      </c>
      <c r="C97" t="s">
        <v>158</v>
      </c>
      <c r="D97" t="s">
        <v>193</v>
      </c>
      <c r="E97" t="s">
        <v>256</v>
      </c>
      <c r="F97" t="s">
        <v>183</v>
      </c>
      <c r="G97">
        <v>0.66</v>
      </c>
      <c r="H97" t="s">
        <v>162</v>
      </c>
      <c r="I97" t="s">
        <v>229</v>
      </c>
      <c r="J97" t="s">
        <v>250</v>
      </c>
      <c r="K97" t="s">
        <v>310</v>
      </c>
      <c r="L97">
        <v>70802</v>
      </c>
      <c r="M97" s="38">
        <v>42007</v>
      </c>
      <c r="N97" s="38">
        <v>42009</v>
      </c>
      <c r="O97">
        <v>130.62</v>
      </c>
    </row>
    <row r="98" spans="1:15" x14ac:dyDescent="0.25">
      <c r="A98" t="s">
        <v>309</v>
      </c>
      <c r="B98" t="s">
        <v>175</v>
      </c>
      <c r="C98" t="s">
        <v>158</v>
      </c>
      <c r="D98" t="s">
        <v>193</v>
      </c>
      <c r="E98" t="s">
        <v>199</v>
      </c>
      <c r="F98" t="s">
        <v>293</v>
      </c>
      <c r="G98">
        <v>0.37</v>
      </c>
      <c r="H98" t="s">
        <v>162</v>
      </c>
      <c r="I98" t="s">
        <v>229</v>
      </c>
      <c r="J98" t="s">
        <v>250</v>
      </c>
      <c r="K98" t="s">
        <v>310</v>
      </c>
      <c r="L98">
        <v>70802</v>
      </c>
      <c r="M98" s="38">
        <v>42007</v>
      </c>
      <c r="N98" s="38">
        <v>42014</v>
      </c>
      <c r="O98">
        <v>6945.16</v>
      </c>
    </row>
    <row r="99" spans="1:15" x14ac:dyDescent="0.25">
      <c r="A99" t="s">
        <v>309</v>
      </c>
      <c r="B99" t="s">
        <v>175</v>
      </c>
      <c r="C99" t="s">
        <v>158</v>
      </c>
      <c r="D99" t="s">
        <v>159</v>
      </c>
      <c r="E99" t="s">
        <v>205</v>
      </c>
      <c r="F99" t="s">
        <v>161</v>
      </c>
      <c r="G99">
        <v>0.36</v>
      </c>
      <c r="H99" t="s">
        <v>162</v>
      </c>
      <c r="I99" t="s">
        <v>229</v>
      </c>
      <c r="J99" t="s">
        <v>250</v>
      </c>
      <c r="K99" t="s">
        <v>310</v>
      </c>
      <c r="L99">
        <v>70802</v>
      </c>
      <c r="M99" s="38">
        <v>42007</v>
      </c>
      <c r="N99" s="38">
        <v>42011</v>
      </c>
      <c r="O99">
        <v>30.94</v>
      </c>
    </row>
    <row r="100" spans="1:15" x14ac:dyDescent="0.25">
      <c r="A100" t="s">
        <v>311</v>
      </c>
      <c r="B100" t="s">
        <v>175</v>
      </c>
      <c r="C100" t="s">
        <v>158</v>
      </c>
      <c r="D100" t="s">
        <v>159</v>
      </c>
      <c r="E100" t="s">
        <v>213</v>
      </c>
      <c r="F100" t="s">
        <v>183</v>
      </c>
      <c r="G100">
        <v>0.37</v>
      </c>
      <c r="H100" t="s">
        <v>162</v>
      </c>
      <c r="I100" t="s">
        <v>178</v>
      </c>
      <c r="J100" t="s">
        <v>179</v>
      </c>
      <c r="K100" t="s">
        <v>312</v>
      </c>
      <c r="L100">
        <v>7024</v>
      </c>
      <c r="M100" s="38">
        <v>42107</v>
      </c>
      <c r="N100" s="38">
        <v>42109</v>
      </c>
      <c r="O100">
        <v>3.42</v>
      </c>
    </row>
    <row r="101" spans="1:15" x14ac:dyDescent="0.25">
      <c r="A101" t="s">
        <v>313</v>
      </c>
      <c r="B101" t="s">
        <v>175</v>
      </c>
      <c r="C101" t="s">
        <v>182</v>
      </c>
      <c r="D101" t="s">
        <v>193</v>
      </c>
      <c r="E101" t="s">
        <v>256</v>
      </c>
      <c r="F101" t="s">
        <v>183</v>
      </c>
      <c r="G101">
        <v>0.41</v>
      </c>
      <c r="H101" t="s">
        <v>162</v>
      </c>
      <c r="I101" t="s">
        <v>163</v>
      </c>
      <c r="J101" t="s">
        <v>172</v>
      </c>
      <c r="K101" t="s">
        <v>314</v>
      </c>
      <c r="L101">
        <v>94122</v>
      </c>
      <c r="M101" s="38">
        <v>42056</v>
      </c>
      <c r="N101" s="38">
        <v>42056</v>
      </c>
      <c r="O101">
        <v>901.81</v>
      </c>
    </row>
    <row r="102" spans="1:15" x14ac:dyDescent="0.25">
      <c r="A102" t="s">
        <v>313</v>
      </c>
      <c r="B102" t="s">
        <v>175</v>
      </c>
      <c r="C102" t="s">
        <v>158</v>
      </c>
      <c r="D102" t="s">
        <v>159</v>
      </c>
      <c r="E102" t="s">
        <v>160</v>
      </c>
      <c r="F102" t="s">
        <v>161</v>
      </c>
      <c r="G102">
        <v>0.59</v>
      </c>
      <c r="H102" t="s">
        <v>162</v>
      </c>
      <c r="I102" t="s">
        <v>163</v>
      </c>
      <c r="J102" t="s">
        <v>172</v>
      </c>
      <c r="K102" t="s">
        <v>314</v>
      </c>
      <c r="L102">
        <v>94122</v>
      </c>
      <c r="M102" s="38">
        <v>42146</v>
      </c>
      <c r="N102" s="38">
        <v>42147</v>
      </c>
      <c r="O102">
        <v>186.59</v>
      </c>
    </row>
    <row r="103" spans="1:15" x14ac:dyDescent="0.25">
      <c r="A103" t="s">
        <v>315</v>
      </c>
      <c r="B103" t="s">
        <v>175</v>
      </c>
      <c r="C103" t="s">
        <v>182</v>
      </c>
      <c r="D103" t="s">
        <v>193</v>
      </c>
      <c r="E103" t="s">
        <v>256</v>
      </c>
      <c r="F103" t="s">
        <v>183</v>
      </c>
      <c r="G103">
        <v>0.41</v>
      </c>
      <c r="H103" t="s">
        <v>162</v>
      </c>
      <c r="I103" t="s">
        <v>178</v>
      </c>
      <c r="J103" t="s">
        <v>265</v>
      </c>
      <c r="K103" t="s">
        <v>316</v>
      </c>
      <c r="L103">
        <v>2474</v>
      </c>
      <c r="M103" s="38">
        <v>42056</v>
      </c>
      <c r="N103" s="38">
        <v>42056</v>
      </c>
      <c r="O103">
        <v>250.5</v>
      </c>
    </row>
    <row r="104" spans="1:15" x14ac:dyDescent="0.25">
      <c r="A104" t="s">
        <v>317</v>
      </c>
      <c r="B104" t="s">
        <v>175</v>
      </c>
      <c r="C104" t="s">
        <v>158</v>
      </c>
      <c r="D104" t="s">
        <v>159</v>
      </c>
      <c r="E104" t="s">
        <v>205</v>
      </c>
      <c r="F104" t="s">
        <v>161</v>
      </c>
      <c r="G104">
        <v>0.39</v>
      </c>
      <c r="H104" t="s">
        <v>162</v>
      </c>
      <c r="I104" t="s">
        <v>184</v>
      </c>
      <c r="J104" t="s">
        <v>225</v>
      </c>
      <c r="K104" t="s">
        <v>318</v>
      </c>
      <c r="L104">
        <v>76240</v>
      </c>
      <c r="M104" s="38">
        <v>42146</v>
      </c>
      <c r="N104" s="38">
        <v>42146</v>
      </c>
      <c r="O104">
        <v>221.24</v>
      </c>
    </row>
    <row r="105" spans="1:15" x14ac:dyDescent="0.25">
      <c r="A105" t="s">
        <v>317</v>
      </c>
      <c r="B105" t="s">
        <v>175</v>
      </c>
      <c r="C105" t="s">
        <v>158</v>
      </c>
      <c r="D105" t="s">
        <v>159</v>
      </c>
      <c r="E105" t="s">
        <v>160</v>
      </c>
      <c r="F105" t="s">
        <v>161</v>
      </c>
      <c r="G105">
        <v>0.59</v>
      </c>
      <c r="H105" t="s">
        <v>162</v>
      </c>
      <c r="I105" t="s">
        <v>184</v>
      </c>
      <c r="J105" t="s">
        <v>225</v>
      </c>
      <c r="K105" t="s">
        <v>318</v>
      </c>
      <c r="L105">
        <v>76240</v>
      </c>
      <c r="M105" s="38">
        <v>42146</v>
      </c>
      <c r="N105" s="38">
        <v>42147</v>
      </c>
      <c r="O105">
        <v>46.65</v>
      </c>
    </row>
    <row r="106" spans="1:15" x14ac:dyDescent="0.25">
      <c r="A106" t="s">
        <v>319</v>
      </c>
      <c r="B106" t="s">
        <v>175</v>
      </c>
      <c r="C106" t="s">
        <v>158</v>
      </c>
      <c r="D106" t="s">
        <v>159</v>
      </c>
      <c r="E106" t="s">
        <v>213</v>
      </c>
      <c r="F106" t="s">
        <v>183</v>
      </c>
      <c r="G106">
        <v>0.38</v>
      </c>
      <c r="H106" t="s">
        <v>162</v>
      </c>
      <c r="I106" t="s">
        <v>184</v>
      </c>
      <c r="J106" t="s">
        <v>254</v>
      </c>
      <c r="K106" t="s">
        <v>320</v>
      </c>
      <c r="L106">
        <v>60004</v>
      </c>
      <c r="M106" s="38">
        <v>42047</v>
      </c>
      <c r="N106" s="38">
        <v>42048</v>
      </c>
      <c r="O106">
        <v>164.71</v>
      </c>
    </row>
    <row r="107" spans="1:15" x14ac:dyDescent="0.25">
      <c r="A107" t="s">
        <v>321</v>
      </c>
      <c r="B107" t="s">
        <v>175</v>
      </c>
      <c r="C107" t="s">
        <v>158</v>
      </c>
      <c r="D107" t="s">
        <v>159</v>
      </c>
      <c r="E107" t="s">
        <v>304</v>
      </c>
      <c r="F107" t="s">
        <v>183</v>
      </c>
      <c r="G107">
        <v>0.55000000000000004</v>
      </c>
      <c r="H107" t="s">
        <v>162</v>
      </c>
      <c r="I107" t="s">
        <v>184</v>
      </c>
      <c r="J107" t="s">
        <v>254</v>
      </c>
      <c r="K107" t="s">
        <v>322</v>
      </c>
      <c r="L107">
        <v>60505</v>
      </c>
      <c r="M107" s="38">
        <v>42047</v>
      </c>
      <c r="N107" s="38">
        <v>42050</v>
      </c>
      <c r="O107">
        <v>79.680000000000007</v>
      </c>
    </row>
    <row r="108" spans="1:15" x14ac:dyDescent="0.25">
      <c r="A108" t="s">
        <v>321</v>
      </c>
      <c r="B108" t="s">
        <v>175</v>
      </c>
      <c r="C108" t="s">
        <v>158</v>
      </c>
      <c r="D108" t="s">
        <v>159</v>
      </c>
      <c r="E108" t="s">
        <v>213</v>
      </c>
      <c r="F108" t="s">
        <v>183</v>
      </c>
      <c r="G108">
        <v>0.38</v>
      </c>
      <c r="H108" t="s">
        <v>162</v>
      </c>
      <c r="I108" t="s">
        <v>184</v>
      </c>
      <c r="J108" t="s">
        <v>254</v>
      </c>
      <c r="K108" t="s">
        <v>322</v>
      </c>
      <c r="L108">
        <v>60505</v>
      </c>
      <c r="M108" s="38">
        <v>42103</v>
      </c>
      <c r="N108" s="38">
        <v>42105</v>
      </c>
      <c r="O108">
        <v>53.26</v>
      </c>
    </row>
    <row r="109" spans="1:15" x14ac:dyDescent="0.25">
      <c r="A109" t="s">
        <v>321</v>
      </c>
      <c r="B109" t="s">
        <v>175</v>
      </c>
      <c r="C109" t="s">
        <v>158</v>
      </c>
      <c r="D109" t="s">
        <v>193</v>
      </c>
      <c r="E109" t="s">
        <v>256</v>
      </c>
      <c r="F109" t="s">
        <v>183</v>
      </c>
      <c r="G109">
        <v>0.75</v>
      </c>
      <c r="H109" t="s">
        <v>162</v>
      </c>
      <c r="I109" t="s">
        <v>184</v>
      </c>
      <c r="J109" t="s">
        <v>254</v>
      </c>
      <c r="K109" t="s">
        <v>322</v>
      </c>
      <c r="L109">
        <v>60505</v>
      </c>
      <c r="M109" s="38">
        <v>42103</v>
      </c>
      <c r="N109" s="38">
        <v>42103</v>
      </c>
      <c r="O109">
        <v>203.49</v>
      </c>
    </row>
    <row r="110" spans="1:15" x14ac:dyDescent="0.25">
      <c r="A110" t="s">
        <v>321</v>
      </c>
      <c r="B110" t="s">
        <v>175</v>
      </c>
      <c r="C110" t="s">
        <v>158</v>
      </c>
      <c r="D110" t="s">
        <v>193</v>
      </c>
      <c r="E110" t="s">
        <v>194</v>
      </c>
      <c r="F110" t="s">
        <v>183</v>
      </c>
      <c r="G110">
        <v>0.56999999999999995</v>
      </c>
      <c r="H110" t="s">
        <v>162</v>
      </c>
      <c r="I110" t="s">
        <v>184</v>
      </c>
      <c r="J110" t="s">
        <v>254</v>
      </c>
      <c r="K110" t="s">
        <v>322</v>
      </c>
      <c r="L110">
        <v>60505</v>
      </c>
      <c r="M110" s="38">
        <v>42103</v>
      </c>
      <c r="N110" s="38">
        <v>42104</v>
      </c>
      <c r="O110">
        <v>2356.0100000000002</v>
      </c>
    </row>
    <row r="111" spans="1:15" x14ac:dyDescent="0.25">
      <c r="A111" t="s">
        <v>323</v>
      </c>
      <c r="B111" t="s">
        <v>167</v>
      </c>
      <c r="C111" t="s">
        <v>158</v>
      </c>
      <c r="D111" t="s">
        <v>193</v>
      </c>
      <c r="E111" t="s">
        <v>199</v>
      </c>
      <c r="F111" t="s">
        <v>171</v>
      </c>
      <c r="G111">
        <v>0.59</v>
      </c>
      <c r="H111" t="s">
        <v>162</v>
      </c>
      <c r="I111" t="s">
        <v>163</v>
      </c>
      <c r="J111" t="s">
        <v>277</v>
      </c>
      <c r="K111" t="s">
        <v>278</v>
      </c>
      <c r="L111">
        <v>84041</v>
      </c>
      <c r="M111" s="38">
        <v>42007</v>
      </c>
      <c r="N111" s="38">
        <v>42009</v>
      </c>
      <c r="O111">
        <v>224.12</v>
      </c>
    </row>
    <row r="112" spans="1:15" x14ac:dyDescent="0.25">
      <c r="A112" t="s">
        <v>323</v>
      </c>
      <c r="B112" t="s">
        <v>175</v>
      </c>
      <c r="C112" t="s">
        <v>158</v>
      </c>
      <c r="D112" t="s">
        <v>159</v>
      </c>
      <c r="E112" t="s">
        <v>213</v>
      </c>
      <c r="F112" t="s">
        <v>183</v>
      </c>
      <c r="G112">
        <v>0.36</v>
      </c>
      <c r="H112" t="s">
        <v>162</v>
      </c>
      <c r="I112" t="s">
        <v>163</v>
      </c>
      <c r="J112" t="s">
        <v>277</v>
      </c>
      <c r="K112" t="s">
        <v>278</v>
      </c>
      <c r="L112">
        <v>84041</v>
      </c>
      <c r="M112" s="38">
        <v>42093</v>
      </c>
      <c r="N112" s="38">
        <v>42095</v>
      </c>
      <c r="O112">
        <v>140.30000000000001</v>
      </c>
    </row>
    <row r="113" spans="1:15" x14ac:dyDescent="0.25">
      <c r="A113" t="s">
        <v>324</v>
      </c>
      <c r="B113" t="s">
        <v>175</v>
      </c>
      <c r="C113" t="s">
        <v>158</v>
      </c>
      <c r="D113" t="s">
        <v>159</v>
      </c>
      <c r="E113" t="s">
        <v>205</v>
      </c>
      <c r="F113" t="s">
        <v>183</v>
      </c>
      <c r="G113">
        <v>0.37</v>
      </c>
      <c r="H113" t="s">
        <v>162</v>
      </c>
      <c r="I113" t="s">
        <v>163</v>
      </c>
      <c r="J113" t="s">
        <v>277</v>
      </c>
      <c r="K113" t="s">
        <v>325</v>
      </c>
      <c r="L113">
        <v>84043</v>
      </c>
      <c r="M113" s="38">
        <v>42014</v>
      </c>
      <c r="N113" s="38">
        <v>42015</v>
      </c>
      <c r="O113">
        <v>28.2</v>
      </c>
    </row>
    <row r="114" spans="1:15" x14ac:dyDescent="0.25">
      <c r="A114" t="s">
        <v>324</v>
      </c>
      <c r="B114" t="s">
        <v>175</v>
      </c>
      <c r="C114" t="s">
        <v>158</v>
      </c>
      <c r="D114" t="s">
        <v>159</v>
      </c>
      <c r="E114" t="s">
        <v>187</v>
      </c>
      <c r="F114" t="s">
        <v>161</v>
      </c>
      <c r="G114">
        <v>0.4</v>
      </c>
      <c r="H114" t="s">
        <v>162</v>
      </c>
      <c r="I114" t="s">
        <v>163</v>
      </c>
      <c r="J114" t="s">
        <v>277</v>
      </c>
      <c r="K114" t="s">
        <v>325</v>
      </c>
      <c r="L114">
        <v>84043</v>
      </c>
      <c r="M114" s="38">
        <v>42093</v>
      </c>
      <c r="N114" s="38">
        <v>42095</v>
      </c>
      <c r="O114">
        <v>71.55</v>
      </c>
    </row>
    <row r="115" spans="1:15" x14ac:dyDescent="0.25">
      <c r="A115" t="s">
        <v>326</v>
      </c>
      <c r="B115" t="s">
        <v>175</v>
      </c>
      <c r="C115" t="s">
        <v>182</v>
      </c>
      <c r="D115" t="s">
        <v>159</v>
      </c>
      <c r="E115" t="s">
        <v>233</v>
      </c>
      <c r="F115" t="s">
        <v>183</v>
      </c>
      <c r="G115">
        <v>0.66</v>
      </c>
      <c r="H115" t="s">
        <v>162</v>
      </c>
      <c r="I115" t="s">
        <v>184</v>
      </c>
      <c r="J115" t="s">
        <v>258</v>
      </c>
      <c r="K115" t="s">
        <v>327</v>
      </c>
      <c r="L115">
        <v>66212</v>
      </c>
      <c r="M115" s="38">
        <v>42096</v>
      </c>
      <c r="N115" s="38">
        <v>42098</v>
      </c>
      <c r="O115">
        <v>3108.98</v>
      </c>
    </row>
    <row r="116" spans="1:15" x14ac:dyDescent="0.25">
      <c r="A116" t="s">
        <v>328</v>
      </c>
      <c r="B116" t="s">
        <v>175</v>
      </c>
      <c r="C116" t="s">
        <v>182</v>
      </c>
      <c r="D116" t="s">
        <v>159</v>
      </c>
      <c r="E116" t="s">
        <v>233</v>
      </c>
      <c r="F116" t="s">
        <v>183</v>
      </c>
      <c r="G116">
        <v>0.66</v>
      </c>
      <c r="H116" t="s">
        <v>162</v>
      </c>
      <c r="I116" t="s">
        <v>184</v>
      </c>
      <c r="J116" t="s">
        <v>329</v>
      </c>
      <c r="K116" t="s">
        <v>11</v>
      </c>
      <c r="L116">
        <v>48138</v>
      </c>
      <c r="M116" s="38">
        <v>42096</v>
      </c>
      <c r="N116" s="38">
        <v>42098</v>
      </c>
      <c r="O116">
        <v>12599.55</v>
      </c>
    </row>
    <row r="117" spans="1:15" x14ac:dyDescent="0.25">
      <c r="A117" t="s">
        <v>330</v>
      </c>
      <c r="B117" t="s">
        <v>175</v>
      </c>
      <c r="C117" t="s">
        <v>158</v>
      </c>
      <c r="D117" t="s">
        <v>159</v>
      </c>
      <c r="E117" t="s">
        <v>205</v>
      </c>
      <c r="F117" t="s">
        <v>183</v>
      </c>
      <c r="G117">
        <v>0.38</v>
      </c>
      <c r="H117" t="s">
        <v>162</v>
      </c>
      <c r="I117" t="s">
        <v>184</v>
      </c>
      <c r="J117" t="s">
        <v>331</v>
      </c>
      <c r="K117" t="s">
        <v>332</v>
      </c>
      <c r="L117">
        <v>74006</v>
      </c>
      <c r="M117" s="38">
        <v>42121</v>
      </c>
      <c r="N117" s="38">
        <v>42122</v>
      </c>
      <c r="O117">
        <v>34.65</v>
      </c>
    </row>
    <row r="118" spans="1:15" x14ac:dyDescent="0.25">
      <c r="A118" t="s">
        <v>330</v>
      </c>
      <c r="B118" t="s">
        <v>175</v>
      </c>
      <c r="C118" t="s">
        <v>158</v>
      </c>
      <c r="D118" t="s">
        <v>193</v>
      </c>
      <c r="E118" t="s">
        <v>256</v>
      </c>
      <c r="F118" t="s">
        <v>177</v>
      </c>
      <c r="G118">
        <v>0.69</v>
      </c>
      <c r="H118" t="s">
        <v>162</v>
      </c>
      <c r="I118" t="s">
        <v>184</v>
      </c>
      <c r="J118" t="s">
        <v>331</v>
      </c>
      <c r="K118" t="s">
        <v>332</v>
      </c>
      <c r="L118">
        <v>74006</v>
      </c>
      <c r="M118" s="38">
        <v>42020</v>
      </c>
      <c r="N118" s="38">
        <v>42022</v>
      </c>
      <c r="O118">
        <v>85.79</v>
      </c>
    </row>
    <row r="119" spans="1:15" x14ac:dyDescent="0.25">
      <c r="A119" t="s">
        <v>333</v>
      </c>
      <c r="B119" t="s">
        <v>175</v>
      </c>
      <c r="C119" t="s">
        <v>168</v>
      </c>
      <c r="D119" t="s">
        <v>159</v>
      </c>
      <c r="E119" t="s">
        <v>187</v>
      </c>
      <c r="F119" t="s">
        <v>161</v>
      </c>
      <c r="G119">
        <v>0.82</v>
      </c>
      <c r="H119" t="s">
        <v>162</v>
      </c>
      <c r="I119" t="s">
        <v>178</v>
      </c>
      <c r="J119" t="s">
        <v>5</v>
      </c>
      <c r="K119" t="s">
        <v>334</v>
      </c>
      <c r="L119">
        <v>12180</v>
      </c>
      <c r="M119" s="38">
        <v>42021</v>
      </c>
      <c r="N119" s="38">
        <v>42025</v>
      </c>
      <c r="O119">
        <v>17.61</v>
      </c>
    </row>
    <row r="120" spans="1:15" x14ac:dyDescent="0.25">
      <c r="A120" t="s">
        <v>333</v>
      </c>
      <c r="B120" t="s">
        <v>157</v>
      </c>
      <c r="C120" t="s">
        <v>168</v>
      </c>
      <c r="D120" t="s">
        <v>159</v>
      </c>
      <c r="E120" t="s">
        <v>213</v>
      </c>
      <c r="F120" t="s">
        <v>183</v>
      </c>
      <c r="G120">
        <v>0.37</v>
      </c>
      <c r="H120" t="s">
        <v>162</v>
      </c>
      <c r="I120" t="s">
        <v>178</v>
      </c>
      <c r="J120" t="s">
        <v>5</v>
      </c>
      <c r="K120" t="s">
        <v>334</v>
      </c>
      <c r="L120">
        <v>12180</v>
      </c>
      <c r="M120" s="38">
        <v>42157</v>
      </c>
      <c r="N120" s="38">
        <v>42157</v>
      </c>
      <c r="O120">
        <v>27.3</v>
      </c>
    </row>
    <row r="121" spans="1:15" x14ac:dyDescent="0.25">
      <c r="A121" t="s">
        <v>333</v>
      </c>
      <c r="B121" t="s">
        <v>175</v>
      </c>
      <c r="C121" t="s">
        <v>168</v>
      </c>
      <c r="D121" t="s">
        <v>169</v>
      </c>
      <c r="E121" t="s">
        <v>176</v>
      </c>
      <c r="F121" t="s">
        <v>183</v>
      </c>
      <c r="G121">
        <v>0.53</v>
      </c>
      <c r="H121" t="s">
        <v>162</v>
      </c>
      <c r="I121" t="s">
        <v>178</v>
      </c>
      <c r="J121" t="s">
        <v>5</v>
      </c>
      <c r="K121" t="s">
        <v>334</v>
      </c>
      <c r="L121">
        <v>12180</v>
      </c>
      <c r="M121" s="38">
        <v>42157</v>
      </c>
      <c r="N121" s="38">
        <v>42157</v>
      </c>
      <c r="O121">
        <v>64.75</v>
      </c>
    </row>
    <row r="122" spans="1:15" x14ac:dyDescent="0.25">
      <c r="A122" t="s">
        <v>333</v>
      </c>
      <c r="B122" t="s">
        <v>175</v>
      </c>
      <c r="C122" t="s">
        <v>168</v>
      </c>
      <c r="D122" t="s">
        <v>159</v>
      </c>
      <c r="E122" t="s">
        <v>160</v>
      </c>
      <c r="F122" t="s">
        <v>161</v>
      </c>
      <c r="G122">
        <v>0.55000000000000004</v>
      </c>
      <c r="H122" t="s">
        <v>162</v>
      </c>
      <c r="I122" t="s">
        <v>178</v>
      </c>
      <c r="J122" t="s">
        <v>5</v>
      </c>
      <c r="K122" t="s">
        <v>334</v>
      </c>
      <c r="L122">
        <v>12180</v>
      </c>
      <c r="M122" s="38">
        <v>42157</v>
      </c>
      <c r="N122" s="38">
        <v>42158</v>
      </c>
      <c r="O122">
        <v>62.98</v>
      </c>
    </row>
    <row r="123" spans="1:15" x14ac:dyDescent="0.25">
      <c r="A123" t="s">
        <v>335</v>
      </c>
      <c r="B123" t="s">
        <v>175</v>
      </c>
      <c r="C123" t="s">
        <v>216</v>
      </c>
      <c r="D123" t="s">
        <v>159</v>
      </c>
      <c r="E123" t="s">
        <v>205</v>
      </c>
      <c r="F123" t="s">
        <v>161</v>
      </c>
      <c r="G123">
        <v>0.39</v>
      </c>
      <c r="H123" t="s">
        <v>162</v>
      </c>
      <c r="I123" t="s">
        <v>178</v>
      </c>
      <c r="J123" t="s">
        <v>5</v>
      </c>
      <c r="K123" t="s">
        <v>336</v>
      </c>
      <c r="L123">
        <v>13501</v>
      </c>
      <c r="M123" s="38">
        <v>42010</v>
      </c>
      <c r="N123" s="38">
        <v>42012</v>
      </c>
      <c r="O123">
        <v>21.2</v>
      </c>
    </row>
    <row r="124" spans="1:15" x14ac:dyDescent="0.25">
      <c r="A124" t="s">
        <v>335</v>
      </c>
      <c r="B124" t="s">
        <v>175</v>
      </c>
      <c r="C124" t="s">
        <v>216</v>
      </c>
      <c r="D124" t="s">
        <v>193</v>
      </c>
      <c r="E124" t="s">
        <v>194</v>
      </c>
      <c r="F124" t="s">
        <v>183</v>
      </c>
      <c r="G124">
        <v>0.55000000000000004</v>
      </c>
      <c r="H124" t="s">
        <v>162</v>
      </c>
      <c r="I124" t="s">
        <v>178</v>
      </c>
      <c r="J124" t="s">
        <v>5</v>
      </c>
      <c r="K124" t="s">
        <v>336</v>
      </c>
      <c r="L124">
        <v>13501</v>
      </c>
      <c r="M124" s="38">
        <v>42010</v>
      </c>
      <c r="N124" s="38">
        <v>42012</v>
      </c>
      <c r="O124">
        <v>173.32</v>
      </c>
    </row>
    <row r="125" spans="1:15" x14ac:dyDescent="0.25">
      <c r="A125" t="s">
        <v>335</v>
      </c>
      <c r="B125" t="s">
        <v>175</v>
      </c>
      <c r="C125" t="s">
        <v>168</v>
      </c>
      <c r="D125" t="s">
        <v>159</v>
      </c>
      <c r="E125" t="s">
        <v>252</v>
      </c>
      <c r="F125" t="s">
        <v>177</v>
      </c>
      <c r="G125">
        <v>0.55000000000000004</v>
      </c>
      <c r="H125" t="s">
        <v>162</v>
      </c>
      <c r="I125" t="s">
        <v>178</v>
      </c>
      <c r="J125" t="s">
        <v>5</v>
      </c>
      <c r="K125" t="s">
        <v>336</v>
      </c>
      <c r="L125">
        <v>13501</v>
      </c>
      <c r="M125" s="38">
        <v>42157</v>
      </c>
      <c r="N125" s="38">
        <v>42158</v>
      </c>
      <c r="O125">
        <v>42.29</v>
      </c>
    </row>
    <row r="126" spans="1:15" x14ac:dyDescent="0.25">
      <c r="A126" t="s">
        <v>337</v>
      </c>
      <c r="B126" t="s">
        <v>167</v>
      </c>
      <c r="C126" t="s">
        <v>216</v>
      </c>
      <c r="D126" t="s">
        <v>193</v>
      </c>
      <c r="E126" t="s">
        <v>199</v>
      </c>
      <c r="F126" t="s">
        <v>221</v>
      </c>
      <c r="G126">
        <v>0.39</v>
      </c>
      <c r="H126" t="s">
        <v>162</v>
      </c>
      <c r="I126" t="s">
        <v>163</v>
      </c>
      <c r="J126" t="s">
        <v>277</v>
      </c>
      <c r="K126" t="s">
        <v>338</v>
      </c>
      <c r="L126">
        <v>84107</v>
      </c>
      <c r="M126" s="38">
        <v>42164</v>
      </c>
      <c r="N126" s="38">
        <v>42166</v>
      </c>
      <c r="O126">
        <v>730.37</v>
      </c>
    </row>
    <row r="127" spans="1:15" x14ac:dyDescent="0.25">
      <c r="A127" t="s">
        <v>339</v>
      </c>
      <c r="B127" t="s">
        <v>167</v>
      </c>
      <c r="C127" t="s">
        <v>182</v>
      </c>
      <c r="D127" t="s">
        <v>169</v>
      </c>
      <c r="E127" t="s">
        <v>170</v>
      </c>
      <c r="F127" t="s">
        <v>171</v>
      </c>
      <c r="G127">
        <v>0.56000000000000005</v>
      </c>
      <c r="H127" t="s">
        <v>162</v>
      </c>
      <c r="I127" t="s">
        <v>229</v>
      </c>
      <c r="J127" t="s">
        <v>340</v>
      </c>
      <c r="K127" t="s">
        <v>341</v>
      </c>
      <c r="L127">
        <v>28227</v>
      </c>
      <c r="M127" s="38">
        <v>42096</v>
      </c>
      <c r="N127" s="38">
        <v>42097</v>
      </c>
      <c r="O127">
        <v>450.49</v>
      </c>
    </row>
    <row r="128" spans="1:15" x14ac:dyDescent="0.25">
      <c r="A128" t="s">
        <v>342</v>
      </c>
      <c r="B128" t="s">
        <v>175</v>
      </c>
      <c r="C128" t="s">
        <v>182</v>
      </c>
      <c r="D128" t="s">
        <v>159</v>
      </c>
      <c r="E128" t="s">
        <v>213</v>
      </c>
      <c r="F128" t="s">
        <v>183</v>
      </c>
      <c r="G128">
        <v>0.39</v>
      </c>
      <c r="H128" t="s">
        <v>162</v>
      </c>
      <c r="I128" t="s">
        <v>184</v>
      </c>
      <c r="J128" t="s">
        <v>254</v>
      </c>
      <c r="K128" t="s">
        <v>343</v>
      </c>
      <c r="L128">
        <v>60462</v>
      </c>
      <c r="M128" s="38">
        <v>42055</v>
      </c>
      <c r="N128" s="38">
        <v>42057</v>
      </c>
      <c r="O128">
        <v>58.8</v>
      </c>
    </row>
    <row r="129" spans="1:15" x14ac:dyDescent="0.25">
      <c r="A129" t="s">
        <v>342</v>
      </c>
      <c r="B129" t="s">
        <v>175</v>
      </c>
      <c r="C129" t="s">
        <v>182</v>
      </c>
      <c r="D129" t="s">
        <v>169</v>
      </c>
      <c r="E129" t="s">
        <v>176</v>
      </c>
      <c r="F129" t="s">
        <v>183</v>
      </c>
      <c r="G129">
        <v>0.55000000000000004</v>
      </c>
      <c r="H129" t="s">
        <v>162</v>
      </c>
      <c r="I129" t="s">
        <v>184</v>
      </c>
      <c r="J129" t="s">
        <v>254</v>
      </c>
      <c r="K129" t="s">
        <v>343</v>
      </c>
      <c r="L129">
        <v>60462</v>
      </c>
      <c r="M129" s="38">
        <v>42055</v>
      </c>
      <c r="N129" s="38">
        <v>42056</v>
      </c>
      <c r="O129">
        <v>120.47</v>
      </c>
    </row>
    <row r="130" spans="1:15" x14ac:dyDescent="0.25">
      <c r="A130" t="s">
        <v>344</v>
      </c>
      <c r="B130" t="s">
        <v>167</v>
      </c>
      <c r="C130" t="s">
        <v>182</v>
      </c>
      <c r="D130" t="s">
        <v>159</v>
      </c>
      <c r="E130" t="s">
        <v>304</v>
      </c>
      <c r="F130" t="s">
        <v>171</v>
      </c>
      <c r="G130">
        <v>0.59</v>
      </c>
      <c r="H130" t="s">
        <v>162</v>
      </c>
      <c r="I130" t="s">
        <v>184</v>
      </c>
      <c r="J130" t="s">
        <v>345</v>
      </c>
      <c r="K130" t="s">
        <v>346</v>
      </c>
      <c r="L130">
        <v>50208</v>
      </c>
      <c r="M130" s="38">
        <v>42040</v>
      </c>
      <c r="N130" s="38">
        <v>42041</v>
      </c>
      <c r="O130">
        <v>1599.96</v>
      </c>
    </row>
    <row r="131" spans="1:15" x14ac:dyDescent="0.25">
      <c r="A131" t="s">
        <v>344</v>
      </c>
      <c r="B131" t="s">
        <v>175</v>
      </c>
      <c r="C131" t="s">
        <v>182</v>
      </c>
      <c r="D131" t="s">
        <v>159</v>
      </c>
      <c r="E131" t="s">
        <v>213</v>
      </c>
      <c r="F131" t="s">
        <v>183</v>
      </c>
      <c r="G131">
        <v>0.38</v>
      </c>
      <c r="H131" t="s">
        <v>162</v>
      </c>
      <c r="I131" t="s">
        <v>184</v>
      </c>
      <c r="J131" t="s">
        <v>345</v>
      </c>
      <c r="K131" t="s">
        <v>346</v>
      </c>
      <c r="L131">
        <v>50208</v>
      </c>
      <c r="M131" s="38">
        <v>42090</v>
      </c>
      <c r="N131" s="38">
        <v>42092</v>
      </c>
      <c r="O131">
        <v>197.59</v>
      </c>
    </row>
    <row r="132" spans="1:15" x14ac:dyDescent="0.25">
      <c r="A132" t="s">
        <v>344</v>
      </c>
      <c r="B132" t="s">
        <v>175</v>
      </c>
      <c r="C132" t="s">
        <v>182</v>
      </c>
      <c r="D132" t="s">
        <v>193</v>
      </c>
      <c r="E132" t="s">
        <v>256</v>
      </c>
      <c r="F132" t="s">
        <v>177</v>
      </c>
      <c r="G132">
        <v>0.42</v>
      </c>
      <c r="H132" t="s">
        <v>162</v>
      </c>
      <c r="I132" t="s">
        <v>184</v>
      </c>
      <c r="J132" t="s">
        <v>345</v>
      </c>
      <c r="K132" t="s">
        <v>346</v>
      </c>
      <c r="L132">
        <v>50208</v>
      </c>
      <c r="M132" s="38">
        <v>42090</v>
      </c>
      <c r="N132" s="38">
        <v>42092</v>
      </c>
      <c r="O132">
        <v>33.04</v>
      </c>
    </row>
    <row r="133" spans="1:15" x14ac:dyDescent="0.25">
      <c r="A133" t="s">
        <v>344</v>
      </c>
      <c r="B133" t="s">
        <v>157</v>
      </c>
      <c r="C133" t="s">
        <v>182</v>
      </c>
      <c r="D133" t="s">
        <v>159</v>
      </c>
      <c r="E133" t="s">
        <v>160</v>
      </c>
      <c r="F133" t="s">
        <v>161</v>
      </c>
      <c r="G133">
        <v>0.54</v>
      </c>
      <c r="H133" t="s">
        <v>162</v>
      </c>
      <c r="I133" t="s">
        <v>184</v>
      </c>
      <c r="J133" t="s">
        <v>345</v>
      </c>
      <c r="K133" t="s">
        <v>346</v>
      </c>
      <c r="L133">
        <v>50208</v>
      </c>
      <c r="M133" s="38">
        <v>42122</v>
      </c>
      <c r="N133" s="38">
        <v>42124</v>
      </c>
      <c r="O133">
        <v>27.45</v>
      </c>
    </row>
    <row r="134" spans="1:15" x14ac:dyDescent="0.25">
      <c r="A134" t="s">
        <v>347</v>
      </c>
      <c r="B134" t="s">
        <v>167</v>
      </c>
      <c r="C134" t="s">
        <v>158</v>
      </c>
      <c r="D134" t="s">
        <v>193</v>
      </c>
      <c r="E134" t="s">
        <v>199</v>
      </c>
      <c r="F134" t="s">
        <v>171</v>
      </c>
      <c r="G134">
        <v>0.56000000000000005</v>
      </c>
      <c r="H134" t="s">
        <v>162</v>
      </c>
      <c r="I134" t="s">
        <v>163</v>
      </c>
      <c r="J134" t="s">
        <v>302</v>
      </c>
      <c r="K134" t="s">
        <v>348</v>
      </c>
      <c r="L134">
        <v>80027</v>
      </c>
      <c r="M134" s="38">
        <v>42057</v>
      </c>
      <c r="N134" s="38">
        <v>42057</v>
      </c>
      <c r="O134">
        <v>4775.1099999999997</v>
      </c>
    </row>
    <row r="135" spans="1:15" x14ac:dyDescent="0.25">
      <c r="A135" t="s">
        <v>349</v>
      </c>
      <c r="B135" t="s">
        <v>157</v>
      </c>
      <c r="C135" t="s">
        <v>182</v>
      </c>
      <c r="D135" t="s">
        <v>159</v>
      </c>
      <c r="E135" t="s">
        <v>205</v>
      </c>
      <c r="F135" t="s">
        <v>183</v>
      </c>
      <c r="G135">
        <v>0.38</v>
      </c>
      <c r="H135" t="s">
        <v>162</v>
      </c>
      <c r="I135" t="s">
        <v>163</v>
      </c>
      <c r="J135" t="s">
        <v>302</v>
      </c>
      <c r="K135" t="s">
        <v>350</v>
      </c>
      <c r="L135">
        <v>80817</v>
      </c>
      <c r="M135" s="38">
        <v>42114</v>
      </c>
      <c r="N135" s="38">
        <v>42114</v>
      </c>
      <c r="O135">
        <v>57.41</v>
      </c>
    </row>
    <row r="136" spans="1:15" x14ac:dyDescent="0.25">
      <c r="A136" t="s">
        <v>351</v>
      </c>
      <c r="B136" t="s">
        <v>167</v>
      </c>
      <c r="C136" t="s">
        <v>182</v>
      </c>
      <c r="D136" t="s">
        <v>169</v>
      </c>
      <c r="E136" t="s">
        <v>240</v>
      </c>
      <c r="F136" t="s">
        <v>221</v>
      </c>
      <c r="G136">
        <v>0.61</v>
      </c>
      <c r="H136" t="s">
        <v>162</v>
      </c>
      <c r="I136" t="s">
        <v>163</v>
      </c>
      <c r="J136" t="s">
        <v>302</v>
      </c>
      <c r="K136" t="s">
        <v>352</v>
      </c>
      <c r="L136">
        <v>81503</v>
      </c>
      <c r="M136" s="38">
        <v>42114</v>
      </c>
      <c r="N136" s="38">
        <v>42115</v>
      </c>
      <c r="O136">
        <v>2809.87</v>
      </c>
    </row>
    <row r="137" spans="1:15" x14ac:dyDescent="0.25">
      <c r="A137" t="s">
        <v>351</v>
      </c>
      <c r="B137" t="s">
        <v>175</v>
      </c>
      <c r="C137" t="s">
        <v>182</v>
      </c>
      <c r="D137" t="s">
        <v>159</v>
      </c>
      <c r="E137" t="s">
        <v>213</v>
      </c>
      <c r="F137" t="s">
        <v>183</v>
      </c>
      <c r="G137">
        <v>0.38</v>
      </c>
      <c r="H137" t="s">
        <v>162</v>
      </c>
      <c r="I137" t="s">
        <v>163</v>
      </c>
      <c r="J137" t="s">
        <v>302</v>
      </c>
      <c r="K137" t="s">
        <v>352</v>
      </c>
      <c r="L137">
        <v>81503</v>
      </c>
      <c r="M137" s="38">
        <v>42150</v>
      </c>
      <c r="N137" s="38">
        <v>42157</v>
      </c>
      <c r="O137">
        <v>79.930000000000007</v>
      </c>
    </row>
    <row r="138" spans="1:15" x14ac:dyDescent="0.25">
      <c r="A138" t="s">
        <v>351</v>
      </c>
      <c r="B138" t="s">
        <v>175</v>
      </c>
      <c r="C138" t="s">
        <v>182</v>
      </c>
      <c r="D138" t="s">
        <v>193</v>
      </c>
      <c r="E138" t="s">
        <v>194</v>
      </c>
      <c r="F138" t="s">
        <v>183</v>
      </c>
      <c r="G138">
        <v>0.59</v>
      </c>
      <c r="H138" t="s">
        <v>162</v>
      </c>
      <c r="I138" t="s">
        <v>163</v>
      </c>
      <c r="J138" t="s">
        <v>302</v>
      </c>
      <c r="K138" t="s">
        <v>352</v>
      </c>
      <c r="L138">
        <v>81503</v>
      </c>
      <c r="M138" s="38">
        <v>42150</v>
      </c>
      <c r="N138" s="38">
        <v>42150</v>
      </c>
      <c r="O138">
        <v>873.18</v>
      </c>
    </row>
    <row r="139" spans="1:15" x14ac:dyDescent="0.25">
      <c r="A139" t="s">
        <v>353</v>
      </c>
      <c r="B139" t="s">
        <v>167</v>
      </c>
      <c r="C139" t="s">
        <v>158</v>
      </c>
      <c r="D139" t="s">
        <v>169</v>
      </c>
      <c r="E139" t="s">
        <v>240</v>
      </c>
      <c r="F139" t="s">
        <v>221</v>
      </c>
      <c r="G139">
        <v>0.71</v>
      </c>
      <c r="H139" t="s">
        <v>162</v>
      </c>
      <c r="I139" t="s">
        <v>229</v>
      </c>
      <c r="J139" t="s">
        <v>297</v>
      </c>
      <c r="K139" t="s">
        <v>354</v>
      </c>
      <c r="L139">
        <v>37804</v>
      </c>
      <c r="M139" s="38">
        <v>42058</v>
      </c>
      <c r="N139" s="38">
        <v>42058</v>
      </c>
      <c r="O139">
        <v>798.69</v>
      </c>
    </row>
    <row r="140" spans="1:15" x14ac:dyDescent="0.25">
      <c r="A140" t="s">
        <v>353</v>
      </c>
      <c r="B140" t="s">
        <v>175</v>
      </c>
      <c r="C140" t="s">
        <v>158</v>
      </c>
      <c r="D140" t="s">
        <v>193</v>
      </c>
      <c r="E140" t="s">
        <v>194</v>
      </c>
      <c r="F140" t="s">
        <v>183</v>
      </c>
      <c r="G140">
        <v>0.55000000000000004</v>
      </c>
      <c r="H140" t="s">
        <v>162</v>
      </c>
      <c r="I140" t="s">
        <v>229</v>
      </c>
      <c r="J140" t="s">
        <v>297</v>
      </c>
      <c r="K140" t="s">
        <v>354</v>
      </c>
      <c r="L140">
        <v>37804</v>
      </c>
      <c r="M140" s="38">
        <v>42058</v>
      </c>
      <c r="N140" s="38">
        <v>42059</v>
      </c>
      <c r="O140">
        <v>792.11</v>
      </c>
    </row>
    <row r="141" spans="1:15" x14ac:dyDescent="0.25">
      <c r="A141" t="s">
        <v>353</v>
      </c>
      <c r="B141" t="s">
        <v>175</v>
      </c>
      <c r="C141" t="s">
        <v>158</v>
      </c>
      <c r="D141" t="s">
        <v>159</v>
      </c>
      <c r="E141" t="s">
        <v>228</v>
      </c>
      <c r="F141" t="s">
        <v>183</v>
      </c>
      <c r="G141">
        <v>0.36</v>
      </c>
      <c r="H141" t="s">
        <v>162</v>
      </c>
      <c r="I141" t="s">
        <v>229</v>
      </c>
      <c r="J141" t="s">
        <v>297</v>
      </c>
      <c r="K141" t="s">
        <v>354</v>
      </c>
      <c r="L141">
        <v>37804</v>
      </c>
      <c r="M141" s="38">
        <v>42084</v>
      </c>
      <c r="N141" s="38">
        <v>42086</v>
      </c>
      <c r="O141">
        <v>28.73</v>
      </c>
    </row>
    <row r="142" spans="1:15" x14ac:dyDescent="0.25">
      <c r="A142" t="s">
        <v>355</v>
      </c>
      <c r="B142" t="s">
        <v>157</v>
      </c>
      <c r="C142" t="s">
        <v>158</v>
      </c>
      <c r="D142" t="s">
        <v>159</v>
      </c>
      <c r="E142" t="s">
        <v>160</v>
      </c>
      <c r="F142" t="s">
        <v>161</v>
      </c>
      <c r="G142">
        <v>0.59</v>
      </c>
      <c r="H142" t="s">
        <v>162</v>
      </c>
      <c r="I142" t="s">
        <v>184</v>
      </c>
      <c r="J142" t="s">
        <v>185</v>
      </c>
      <c r="K142" t="s">
        <v>356</v>
      </c>
      <c r="L142">
        <v>55423</v>
      </c>
      <c r="M142" s="38">
        <v>42152</v>
      </c>
      <c r="N142" s="38">
        <v>42153</v>
      </c>
      <c r="O142">
        <v>109.74</v>
      </c>
    </row>
    <row r="143" spans="1:15" x14ac:dyDescent="0.25">
      <c r="A143" t="s">
        <v>355</v>
      </c>
      <c r="B143" t="s">
        <v>175</v>
      </c>
      <c r="C143" t="s">
        <v>158</v>
      </c>
      <c r="D143" t="s">
        <v>193</v>
      </c>
      <c r="E143" t="s">
        <v>194</v>
      </c>
      <c r="F143" t="s">
        <v>183</v>
      </c>
      <c r="G143">
        <v>0.55000000000000004</v>
      </c>
      <c r="H143" t="s">
        <v>162</v>
      </c>
      <c r="I143" t="s">
        <v>184</v>
      </c>
      <c r="J143" t="s">
        <v>185</v>
      </c>
      <c r="K143" t="s">
        <v>356</v>
      </c>
      <c r="L143">
        <v>55423</v>
      </c>
      <c r="M143" s="38">
        <v>42152</v>
      </c>
      <c r="N143" s="38">
        <v>42153</v>
      </c>
      <c r="O143">
        <v>1543.55</v>
      </c>
    </row>
    <row r="144" spans="1:15" x14ac:dyDescent="0.25">
      <c r="A144" t="s">
        <v>357</v>
      </c>
      <c r="B144" t="s">
        <v>167</v>
      </c>
      <c r="C144" t="s">
        <v>168</v>
      </c>
      <c r="D144" t="s">
        <v>169</v>
      </c>
      <c r="E144" t="s">
        <v>240</v>
      </c>
      <c r="F144" t="s">
        <v>221</v>
      </c>
      <c r="G144">
        <v>0.66</v>
      </c>
      <c r="H144" t="s">
        <v>162</v>
      </c>
      <c r="I144" t="s">
        <v>163</v>
      </c>
      <c r="J144" t="s">
        <v>302</v>
      </c>
      <c r="K144" t="s">
        <v>358</v>
      </c>
      <c r="L144">
        <v>80126</v>
      </c>
      <c r="M144" s="38">
        <v>42165</v>
      </c>
      <c r="N144" s="38">
        <v>42166</v>
      </c>
      <c r="O144">
        <v>1332.82</v>
      </c>
    </row>
    <row r="145" spans="1:15" x14ac:dyDescent="0.25">
      <c r="A145" t="s">
        <v>359</v>
      </c>
      <c r="B145" t="s">
        <v>175</v>
      </c>
      <c r="C145" t="s">
        <v>168</v>
      </c>
      <c r="D145" t="s">
        <v>159</v>
      </c>
      <c r="E145" t="s">
        <v>252</v>
      </c>
      <c r="F145" t="s">
        <v>177</v>
      </c>
      <c r="G145">
        <v>0.59</v>
      </c>
      <c r="H145" t="s">
        <v>162</v>
      </c>
      <c r="I145" t="s">
        <v>178</v>
      </c>
      <c r="J145" t="s">
        <v>291</v>
      </c>
      <c r="K145" t="s">
        <v>86</v>
      </c>
      <c r="L145">
        <v>17331</v>
      </c>
      <c r="M145" s="38">
        <v>42035</v>
      </c>
      <c r="N145" s="38">
        <v>42037</v>
      </c>
      <c r="O145">
        <v>34.64</v>
      </c>
    </row>
    <row r="146" spans="1:15" x14ac:dyDescent="0.25">
      <c r="A146" t="s">
        <v>360</v>
      </c>
      <c r="B146" t="s">
        <v>175</v>
      </c>
      <c r="C146" t="s">
        <v>216</v>
      </c>
      <c r="D146" t="s">
        <v>193</v>
      </c>
      <c r="E146" t="s">
        <v>256</v>
      </c>
      <c r="F146" t="s">
        <v>177</v>
      </c>
      <c r="G146">
        <v>0.45</v>
      </c>
      <c r="H146" t="s">
        <v>162</v>
      </c>
      <c r="I146" t="s">
        <v>229</v>
      </c>
      <c r="J146" t="s">
        <v>361</v>
      </c>
      <c r="K146" t="s">
        <v>362</v>
      </c>
      <c r="L146">
        <v>33772</v>
      </c>
      <c r="M146" s="38">
        <v>42006</v>
      </c>
      <c r="N146" s="38">
        <v>42008</v>
      </c>
      <c r="O146">
        <v>52.47</v>
      </c>
    </row>
    <row r="147" spans="1:15" x14ac:dyDescent="0.25">
      <c r="A147" t="s">
        <v>363</v>
      </c>
      <c r="B147" t="s">
        <v>175</v>
      </c>
      <c r="C147" t="s">
        <v>216</v>
      </c>
      <c r="D147" t="s">
        <v>159</v>
      </c>
      <c r="E147" t="s">
        <v>160</v>
      </c>
      <c r="F147" t="s">
        <v>161</v>
      </c>
      <c r="G147">
        <v>0.56000000000000005</v>
      </c>
      <c r="H147" t="s">
        <v>162</v>
      </c>
      <c r="I147" t="s">
        <v>163</v>
      </c>
      <c r="J147" t="s">
        <v>364</v>
      </c>
      <c r="K147" t="s">
        <v>365</v>
      </c>
      <c r="L147">
        <v>87505</v>
      </c>
      <c r="M147" s="38">
        <v>42023</v>
      </c>
      <c r="N147" s="38">
        <v>42023</v>
      </c>
      <c r="O147">
        <v>26.38</v>
      </c>
    </row>
    <row r="148" spans="1:15" x14ac:dyDescent="0.25">
      <c r="A148" t="s">
        <v>366</v>
      </c>
      <c r="B148" t="s">
        <v>167</v>
      </c>
      <c r="C148" t="s">
        <v>182</v>
      </c>
      <c r="D148" t="s">
        <v>169</v>
      </c>
      <c r="E148" t="s">
        <v>240</v>
      </c>
      <c r="F148" t="s">
        <v>221</v>
      </c>
      <c r="G148">
        <v>0.65</v>
      </c>
      <c r="H148" t="s">
        <v>162</v>
      </c>
      <c r="I148" t="s">
        <v>178</v>
      </c>
      <c r="J148" t="s">
        <v>241</v>
      </c>
      <c r="K148" t="s">
        <v>367</v>
      </c>
      <c r="L148">
        <v>44106</v>
      </c>
      <c r="M148" s="38">
        <v>42025</v>
      </c>
      <c r="N148" s="38">
        <v>42027</v>
      </c>
      <c r="O148">
        <v>304.33999999999997</v>
      </c>
    </row>
    <row r="149" spans="1:15" x14ac:dyDescent="0.25">
      <c r="A149" t="s">
        <v>368</v>
      </c>
      <c r="B149" t="s">
        <v>157</v>
      </c>
      <c r="C149" t="s">
        <v>158</v>
      </c>
      <c r="D149" t="s">
        <v>193</v>
      </c>
      <c r="E149" t="s">
        <v>256</v>
      </c>
      <c r="F149" t="s">
        <v>183</v>
      </c>
      <c r="G149">
        <v>0.67</v>
      </c>
      <c r="H149" t="s">
        <v>162</v>
      </c>
      <c r="I149" t="s">
        <v>184</v>
      </c>
      <c r="J149" t="s">
        <v>225</v>
      </c>
      <c r="K149" t="s">
        <v>369</v>
      </c>
      <c r="L149">
        <v>78207</v>
      </c>
      <c r="M149" s="38">
        <v>42142</v>
      </c>
      <c r="N149" s="38">
        <v>42144</v>
      </c>
      <c r="O149">
        <v>1300.81</v>
      </c>
    </row>
    <row r="150" spans="1:15" x14ac:dyDescent="0.25">
      <c r="A150" t="s">
        <v>368</v>
      </c>
      <c r="B150" t="s">
        <v>175</v>
      </c>
      <c r="C150" t="s">
        <v>158</v>
      </c>
      <c r="D150" t="s">
        <v>159</v>
      </c>
      <c r="E150" t="s">
        <v>205</v>
      </c>
      <c r="F150" t="s">
        <v>183</v>
      </c>
      <c r="G150">
        <v>0.37</v>
      </c>
      <c r="H150" t="s">
        <v>162</v>
      </c>
      <c r="I150" t="s">
        <v>184</v>
      </c>
      <c r="J150" t="s">
        <v>225</v>
      </c>
      <c r="K150" t="s">
        <v>369</v>
      </c>
      <c r="L150">
        <v>78207</v>
      </c>
      <c r="M150" s="38">
        <v>42139</v>
      </c>
      <c r="N150" s="38">
        <v>42140</v>
      </c>
      <c r="O150">
        <v>67.86</v>
      </c>
    </row>
    <row r="151" spans="1:15" x14ac:dyDescent="0.25">
      <c r="A151" t="s">
        <v>368</v>
      </c>
      <c r="B151" t="s">
        <v>175</v>
      </c>
      <c r="C151" t="s">
        <v>158</v>
      </c>
      <c r="D151" t="s">
        <v>159</v>
      </c>
      <c r="E151" t="s">
        <v>233</v>
      </c>
      <c r="F151" t="s">
        <v>293</v>
      </c>
      <c r="G151">
        <v>0.84</v>
      </c>
      <c r="H151" t="s">
        <v>162</v>
      </c>
      <c r="I151" t="s">
        <v>184</v>
      </c>
      <c r="J151" t="s">
        <v>225</v>
      </c>
      <c r="K151" t="s">
        <v>369</v>
      </c>
      <c r="L151">
        <v>78207</v>
      </c>
      <c r="M151" s="38">
        <v>42139</v>
      </c>
      <c r="N151" s="38">
        <v>42140</v>
      </c>
      <c r="O151">
        <v>747.28</v>
      </c>
    </row>
    <row r="152" spans="1:15" x14ac:dyDescent="0.25">
      <c r="A152" t="s">
        <v>370</v>
      </c>
      <c r="B152" t="s">
        <v>175</v>
      </c>
      <c r="C152" t="s">
        <v>168</v>
      </c>
      <c r="D152" t="s">
        <v>159</v>
      </c>
      <c r="E152" t="s">
        <v>189</v>
      </c>
      <c r="F152" t="s">
        <v>183</v>
      </c>
      <c r="G152">
        <v>0.35</v>
      </c>
      <c r="H152" t="s">
        <v>162</v>
      </c>
      <c r="I152" t="s">
        <v>163</v>
      </c>
      <c r="J152" t="s">
        <v>371</v>
      </c>
      <c r="K152" t="s">
        <v>372</v>
      </c>
      <c r="L152">
        <v>86001</v>
      </c>
      <c r="M152" s="38">
        <v>42101</v>
      </c>
      <c r="N152" s="38">
        <v>42106</v>
      </c>
      <c r="O152">
        <v>18.670000000000002</v>
      </c>
    </row>
    <row r="153" spans="1:15" x14ac:dyDescent="0.25">
      <c r="A153" t="s">
        <v>370</v>
      </c>
      <c r="B153" t="s">
        <v>175</v>
      </c>
      <c r="C153" t="s">
        <v>168</v>
      </c>
      <c r="D153" t="s">
        <v>169</v>
      </c>
      <c r="E153" t="s">
        <v>176</v>
      </c>
      <c r="F153" t="s">
        <v>183</v>
      </c>
      <c r="G153">
        <v>0.56999999999999995</v>
      </c>
      <c r="H153" t="s">
        <v>162</v>
      </c>
      <c r="I153" t="s">
        <v>163</v>
      </c>
      <c r="J153" t="s">
        <v>371</v>
      </c>
      <c r="K153" t="s">
        <v>372</v>
      </c>
      <c r="L153">
        <v>86001</v>
      </c>
      <c r="M153" s="38">
        <v>42101</v>
      </c>
      <c r="N153" s="38">
        <v>42108</v>
      </c>
      <c r="O153">
        <v>210.77</v>
      </c>
    </row>
    <row r="154" spans="1:15" x14ac:dyDescent="0.25">
      <c r="A154" t="s">
        <v>373</v>
      </c>
      <c r="B154" t="s">
        <v>175</v>
      </c>
      <c r="C154" t="s">
        <v>168</v>
      </c>
      <c r="D154" t="s">
        <v>159</v>
      </c>
      <c r="E154" t="s">
        <v>189</v>
      </c>
      <c r="F154" t="s">
        <v>183</v>
      </c>
      <c r="G154">
        <v>0.4</v>
      </c>
      <c r="H154" t="s">
        <v>162</v>
      </c>
      <c r="I154" t="s">
        <v>163</v>
      </c>
      <c r="J154" t="s">
        <v>371</v>
      </c>
      <c r="K154" t="s">
        <v>374</v>
      </c>
      <c r="L154">
        <v>85234</v>
      </c>
      <c r="M154" s="38">
        <v>42160</v>
      </c>
      <c r="N154" s="38">
        <v>42165</v>
      </c>
      <c r="O154">
        <v>209.12</v>
      </c>
    </row>
    <row r="155" spans="1:15" x14ac:dyDescent="0.25">
      <c r="A155" t="s">
        <v>373</v>
      </c>
      <c r="B155" t="s">
        <v>175</v>
      </c>
      <c r="C155" t="s">
        <v>168</v>
      </c>
      <c r="D155" t="s">
        <v>169</v>
      </c>
      <c r="E155" t="s">
        <v>176</v>
      </c>
      <c r="F155" t="s">
        <v>200</v>
      </c>
      <c r="G155">
        <v>0.75</v>
      </c>
      <c r="H155" t="s">
        <v>162</v>
      </c>
      <c r="I155" t="s">
        <v>163</v>
      </c>
      <c r="J155" t="s">
        <v>371</v>
      </c>
      <c r="K155" t="s">
        <v>374</v>
      </c>
      <c r="L155">
        <v>85234</v>
      </c>
      <c r="M155" s="38">
        <v>42160</v>
      </c>
      <c r="N155" s="38">
        <v>42167</v>
      </c>
      <c r="O155">
        <v>1287.17</v>
      </c>
    </row>
    <row r="156" spans="1:15" x14ac:dyDescent="0.25">
      <c r="A156" t="s">
        <v>373</v>
      </c>
      <c r="B156" t="s">
        <v>175</v>
      </c>
      <c r="C156" t="s">
        <v>168</v>
      </c>
      <c r="D156" t="s">
        <v>159</v>
      </c>
      <c r="E156" t="s">
        <v>205</v>
      </c>
      <c r="F156" t="s">
        <v>183</v>
      </c>
      <c r="G156">
        <v>0.36</v>
      </c>
      <c r="H156" t="s">
        <v>162</v>
      </c>
      <c r="I156" t="s">
        <v>163</v>
      </c>
      <c r="J156" t="s">
        <v>371</v>
      </c>
      <c r="K156" t="s">
        <v>374</v>
      </c>
      <c r="L156">
        <v>85234</v>
      </c>
      <c r="M156" s="38">
        <v>42160</v>
      </c>
      <c r="N156" s="38">
        <v>42162</v>
      </c>
      <c r="O156">
        <v>46.17</v>
      </c>
    </row>
    <row r="157" spans="1:15" x14ac:dyDescent="0.25">
      <c r="A157" t="s">
        <v>375</v>
      </c>
      <c r="B157" t="s">
        <v>167</v>
      </c>
      <c r="C157" t="s">
        <v>182</v>
      </c>
      <c r="D157" t="s">
        <v>193</v>
      </c>
      <c r="E157" t="s">
        <v>199</v>
      </c>
      <c r="F157" t="s">
        <v>221</v>
      </c>
      <c r="G157">
        <v>0.4</v>
      </c>
      <c r="H157" t="s">
        <v>162</v>
      </c>
      <c r="I157" t="s">
        <v>229</v>
      </c>
      <c r="J157" t="s">
        <v>376</v>
      </c>
      <c r="K157" t="s">
        <v>377</v>
      </c>
      <c r="L157">
        <v>30297</v>
      </c>
      <c r="M157" s="38">
        <v>42093</v>
      </c>
      <c r="N157" s="38">
        <v>42094</v>
      </c>
      <c r="O157">
        <v>899.81</v>
      </c>
    </row>
    <row r="158" spans="1:15" x14ac:dyDescent="0.25">
      <c r="A158" t="s">
        <v>378</v>
      </c>
      <c r="B158" t="s">
        <v>175</v>
      </c>
      <c r="C158" t="s">
        <v>168</v>
      </c>
      <c r="D158" t="s">
        <v>159</v>
      </c>
      <c r="E158" t="s">
        <v>189</v>
      </c>
      <c r="F158" t="s">
        <v>183</v>
      </c>
      <c r="G158">
        <v>0.35</v>
      </c>
      <c r="H158" t="s">
        <v>162</v>
      </c>
      <c r="I158" t="s">
        <v>229</v>
      </c>
      <c r="J158" t="s">
        <v>340</v>
      </c>
      <c r="K158" t="s">
        <v>379</v>
      </c>
      <c r="L158">
        <v>28204</v>
      </c>
      <c r="M158" s="38">
        <v>42101</v>
      </c>
      <c r="N158" s="38">
        <v>42106</v>
      </c>
      <c r="O158">
        <v>68.459999999999994</v>
      </c>
    </row>
    <row r="159" spans="1:15" x14ac:dyDescent="0.25">
      <c r="A159" t="s">
        <v>378</v>
      </c>
      <c r="B159" t="s">
        <v>175</v>
      </c>
      <c r="C159" t="s">
        <v>168</v>
      </c>
      <c r="D159" t="s">
        <v>169</v>
      </c>
      <c r="E159" t="s">
        <v>176</v>
      </c>
      <c r="F159" t="s">
        <v>183</v>
      </c>
      <c r="G159">
        <v>0.56999999999999995</v>
      </c>
      <c r="H159" t="s">
        <v>162</v>
      </c>
      <c r="I159" t="s">
        <v>229</v>
      </c>
      <c r="J159" t="s">
        <v>340</v>
      </c>
      <c r="K159" t="s">
        <v>379</v>
      </c>
      <c r="L159">
        <v>28204</v>
      </c>
      <c r="M159" s="38">
        <v>42101</v>
      </c>
      <c r="N159" s="38">
        <v>42108</v>
      </c>
      <c r="O159">
        <v>885.23</v>
      </c>
    </row>
    <row r="160" spans="1:15" x14ac:dyDescent="0.25">
      <c r="A160" t="s">
        <v>378</v>
      </c>
      <c r="B160" t="s">
        <v>175</v>
      </c>
      <c r="C160" t="s">
        <v>168</v>
      </c>
      <c r="D160" t="s">
        <v>159</v>
      </c>
      <c r="E160" t="s">
        <v>189</v>
      </c>
      <c r="F160" t="s">
        <v>183</v>
      </c>
      <c r="G160">
        <v>0.4</v>
      </c>
      <c r="H160" t="s">
        <v>162</v>
      </c>
      <c r="I160" t="s">
        <v>229</v>
      </c>
      <c r="J160" t="s">
        <v>340</v>
      </c>
      <c r="K160" t="s">
        <v>379</v>
      </c>
      <c r="L160">
        <v>28204</v>
      </c>
      <c r="M160" s="38">
        <v>42160</v>
      </c>
      <c r="N160" s="38">
        <v>42165</v>
      </c>
      <c r="O160">
        <v>836.47</v>
      </c>
    </row>
    <row r="161" spans="1:15" x14ac:dyDescent="0.25">
      <c r="A161" t="s">
        <v>378</v>
      </c>
      <c r="B161" t="s">
        <v>175</v>
      </c>
      <c r="C161" t="s">
        <v>168</v>
      </c>
      <c r="D161" t="s">
        <v>159</v>
      </c>
      <c r="E161" t="s">
        <v>205</v>
      </c>
      <c r="F161" t="s">
        <v>183</v>
      </c>
      <c r="G161">
        <v>0.36</v>
      </c>
      <c r="H161" t="s">
        <v>162</v>
      </c>
      <c r="I161" t="s">
        <v>229</v>
      </c>
      <c r="J161" t="s">
        <v>340</v>
      </c>
      <c r="K161" t="s">
        <v>379</v>
      </c>
      <c r="L161">
        <v>28204</v>
      </c>
      <c r="M161" s="38">
        <v>42160</v>
      </c>
      <c r="N161" s="38">
        <v>42162</v>
      </c>
      <c r="O161">
        <v>189.83</v>
      </c>
    </row>
    <row r="162" spans="1:15" x14ac:dyDescent="0.25">
      <c r="A162" t="s">
        <v>380</v>
      </c>
      <c r="B162" t="s">
        <v>175</v>
      </c>
      <c r="C162" t="s">
        <v>158</v>
      </c>
      <c r="D162" t="s">
        <v>159</v>
      </c>
      <c r="E162" t="s">
        <v>213</v>
      </c>
      <c r="F162" t="s">
        <v>183</v>
      </c>
      <c r="G162">
        <v>0.36</v>
      </c>
      <c r="H162" t="s">
        <v>162</v>
      </c>
      <c r="I162" t="s">
        <v>178</v>
      </c>
      <c r="J162" t="s">
        <v>286</v>
      </c>
      <c r="K162" t="s">
        <v>381</v>
      </c>
      <c r="L162">
        <v>6824</v>
      </c>
      <c r="M162" s="38">
        <v>42028</v>
      </c>
      <c r="N162" s="38">
        <v>42029</v>
      </c>
      <c r="O162">
        <v>61.52</v>
      </c>
    </row>
    <row r="163" spans="1:15" x14ac:dyDescent="0.25">
      <c r="A163" t="s">
        <v>382</v>
      </c>
      <c r="B163" t="s">
        <v>157</v>
      </c>
      <c r="C163" t="s">
        <v>158</v>
      </c>
      <c r="D163" t="s">
        <v>159</v>
      </c>
      <c r="E163" t="s">
        <v>187</v>
      </c>
      <c r="F163" t="s">
        <v>161</v>
      </c>
      <c r="G163">
        <v>0.83</v>
      </c>
      <c r="H163" t="s">
        <v>162</v>
      </c>
      <c r="I163" t="s">
        <v>178</v>
      </c>
      <c r="J163" t="s">
        <v>286</v>
      </c>
      <c r="K163" t="s">
        <v>383</v>
      </c>
      <c r="L163">
        <v>6111</v>
      </c>
      <c r="M163" s="38">
        <v>42145</v>
      </c>
      <c r="N163" s="38">
        <v>42146</v>
      </c>
      <c r="O163">
        <v>8.3000000000000007</v>
      </c>
    </row>
    <row r="164" spans="1:15" x14ac:dyDescent="0.25">
      <c r="A164" t="s">
        <v>384</v>
      </c>
      <c r="B164" t="s">
        <v>175</v>
      </c>
      <c r="C164" t="s">
        <v>158</v>
      </c>
      <c r="D164" t="s">
        <v>193</v>
      </c>
      <c r="E164" t="s">
        <v>194</v>
      </c>
      <c r="F164" t="s">
        <v>177</v>
      </c>
      <c r="G164">
        <v>0.83</v>
      </c>
      <c r="H164" t="s">
        <v>162</v>
      </c>
      <c r="I164" t="s">
        <v>178</v>
      </c>
      <c r="J164" t="s">
        <v>179</v>
      </c>
      <c r="K164" t="s">
        <v>385</v>
      </c>
      <c r="L164">
        <v>7109</v>
      </c>
      <c r="M164" s="38">
        <v>42145</v>
      </c>
      <c r="N164" s="38">
        <v>42146</v>
      </c>
      <c r="O164">
        <v>416.95</v>
      </c>
    </row>
    <row r="165" spans="1:15" x14ac:dyDescent="0.25">
      <c r="A165" t="s">
        <v>386</v>
      </c>
      <c r="B165" t="s">
        <v>175</v>
      </c>
      <c r="C165" t="s">
        <v>158</v>
      </c>
      <c r="D165" t="s">
        <v>159</v>
      </c>
      <c r="E165" t="s">
        <v>160</v>
      </c>
      <c r="F165" t="s">
        <v>161</v>
      </c>
      <c r="G165">
        <v>0.59</v>
      </c>
      <c r="H165" t="s">
        <v>162</v>
      </c>
      <c r="I165" t="s">
        <v>178</v>
      </c>
      <c r="J165" t="s">
        <v>179</v>
      </c>
      <c r="K165" t="s">
        <v>387</v>
      </c>
      <c r="L165">
        <v>7101</v>
      </c>
      <c r="M165" s="38">
        <v>42172</v>
      </c>
      <c r="N165" s="38">
        <v>42173</v>
      </c>
      <c r="O165">
        <v>18.71</v>
      </c>
    </row>
    <row r="166" spans="1:15" x14ac:dyDescent="0.25">
      <c r="A166" t="s">
        <v>388</v>
      </c>
      <c r="B166" t="s">
        <v>175</v>
      </c>
      <c r="C166" t="s">
        <v>182</v>
      </c>
      <c r="D166" t="s">
        <v>159</v>
      </c>
      <c r="E166" t="s">
        <v>213</v>
      </c>
      <c r="F166" t="s">
        <v>183</v>
      </c>
      <c r="G166">
        <v>0.38</v>
      </c>
      <c r="H166" t="s">
        <v>162</v>
      </c>
      <c r="I166" t="s">
        <v>184</v>
      </c>
      <c r="J166" t="s">
        <v>258</v>
      </c>
      <c r="K166" t="s">
        <v>389</v>
      </c>
      <c r="L166">
        <v>66203</v>
      </c>
      <c r="M166" s="38">
        <v>42172</v>
      </c>
      <c r="N166" s="38">
        <v>42176</v>
      </c>
      <c r="O166">
        <v>40.950000000000003</v>
      </c>
    </row>
    <row r="167" spans="1:15" x14ac:dyDescent="0.25">
      <c r="A167" t="s">
        <v>388</v>
      </c>
      <c r="B167" t="s">
        <v>167</v>
      </c>
      <c r="C167" t="s">
        <v>182</v>
      </c>
      <c r="D167" t="s">
        <v>169</v>
      </c>
      <c r="E167" t="s">
        <v>264</v>
      </c>
      <c r="F167" t="s">
        <v>221</v>
      </c>
      <c r="G167">
        <v>0.69</v>
      </c>
      <c r="H167" t="s">
        <v>162</v>
      </c>
      <c r="I167" t="s">
        <v>184</v>
      </c>
      <c r="J167" t="s">
        <v>258</v>
      </c>
      <c r="K167" t="s">
        <v>389</v>
      </c>
      <c r="L167">
        <v>66203</v>
      </c>
      <c r="M167" s="38">
        <v>42172</v>
      </c>
      <c r="N167" s="38">
        <v>42176</v>
      </c>
      <c r="O167">
        <v>1155.73</v>
      </c>
    </row>
    <row r="168" spans="1:15" x14ac:dyDescent="0.25">
      <c r="A168" t="s">
        <v>390</v>
      </c>
      <c r="B168" t="s">
        <v>175</v>
      </c>
      <c r="C168" t="s">
        <v>182</v>
      </c>
      <c r="D168" t="s">
        <v>193</v>
      </c>
      <c r="E168" t="s">
        <v>256</v>
      </c>
      <c r="F168" t="s">
        <v>177</v>
      </c>
      <c r="G168">
        <v>0.4</v>
      </c>
      <c r="H168" t="s">
        <v>162</v>
      </c>
      <c r="I168" t="s">
        <v>184</v>
      </c>
      <c r="J168" t="s">
        <v>258</v>
      </c>
      <c r="K168" t="s">
        <v>391</v>
      </c>
      <c r="L168">
        <v>67212</v>
      </c>
      <c r="M168" s="38">
        <v>42020</v>
      </c>
      <c r="N168" s="38">
        <v>42023</v>
      </c>
      <c r="O168">
        <v>192.3</v>
      </c>
    </row>
    <row r="169" spans="1:15" x14ac:dyDescent="0.25">
      <c r="A169" t="s">
        <v>390</v>
      </c>
      <c r="B169" t="s">
        <v>157</v>
      </c>
      <c r="C169" t="s">
        <v>182</v>
      </c>
      <c r="D169" t="s">
        <v>193</v>
      </c>
      <c r="E169" t="s">
        <v>194</v>
      </c>
      <c r="F169" t="s">
        <v>183</v>
      </c>
      <c r="G169">
        <v>0.57999999999999996</v>
      </c>
      <c r="H169" t="s">
        <v>162</v>
      </c>
      <c r="I169" t="s">
        <v>184</v>
      </c>
      <c r="J169" t="s">
        <v>258</v>
      </c>
      <c r="K169" t="s">
        <v>391</v>
      </c>
      <c r="L169">
        <v>67212</v>
      </c>
      <c r="M169" s="38">
        <v>42020</v>
      </c>
      <c r="N169" s="38">
        <v>42022</v>
      </c>
      <c r="O169">
        <v>748.1</v>
      </c>
    </row>
    <row r="170" spans="1:15" x14ac:dyDescent="0.25">
      <c r="A170" t="s">
        <v>392</v>
      </c>
      <c r="B170" t="s">
        <v>175</v>
      </c>
      <c r="C170" t="s">
        <v>182</v>
      </c>
      <c r="D170" t="s">
        <v>193</v>
      </c>
      <c r="E170" t="s">
        <v>256</v>
      </c>
      <c r="F170" t="s">
        <v>177</v>
      </c>
      <c r="G170">
        <v>0.64</v>
      </c>
      <c r="H170" t="s">
        <v>162</v>
      </c>
      <c r="I170" t="s">
        <v>163</v>
      </c>
      <c r="J170" t="s">
        <v>302</v>
      </c>
      <c r="K170" t="s">
        <v>393</v>
      </c>
      <c r="L170">
        <v>80538</v>
      </c>
      <c r="M170" s="38">
        <v>42088</v>
      </c>
      <c r="N170" s="38">
        <v>42089</v>
      </c>
      <c r="O170">
        <v>102.54</v>
      </c>
    </row>
    <row r="171" spans="1:15" x14ac:dyDescent="0.25">
      <c r="A171" t="s">
        <v>394</v>
      </c>
      <c r="B171" t="s">
        <v>175</v>
      </c>
      <c r="C171" t="s">
        <v>182</v>
      </c>
      <c r="D171" t="s">
        <v>193</v>
      </c>
      <c r="E171" t="s">
        <v>256</v>
      </c>
      <c r="F171" t="s">
        <v>177</v>
      </c>
      <c r="G171">
        <v>0.52</v>
      </c>
      <c r="H171" t="s">
        <v>162</v>
      </c>
      <c r="I171" t="s">
        <v>178</v>
      </c>
      <c r="J171" t="s">
        <v>395</v>
      </c>
      <c r="K171" t="s">
        <v>396</v>
      </c>
      <c r="L171">
        <v>21208</v>
      </c>
      <c r="M171" s="38">
        <v>42049</v>
      </c>
      <c r="N171" s="38">
        <v>42050</v>
      </c>
      <c r="O171">
        <v>70.16</v>
      </c>
    </row>
    <row r="172" spans="1:15" x14ac:dyDescent="0.25">
      <c r="A172" t="s">
        <v>394</v>
      </c>
      <c r="B172" t="s">
        <v>175</v>
      </c>
      <c r="C172" t="s">
        <v>182</v>
      </c>
      <c r="D172" t="s">
        <v>193</v>
      </c>
      <c r="E172" t="s">
        <v>194</v>
      </c>
      <c r="F172" t="s">
        <v>161</v>
      </c>
      <c r="G172">
        <v>0.55000000000000004</v>
      </c>
      <c r="H172" t="s">
        <v>162</v>
      </c>
      <c r="I172" t="s">
        <v>178</v>
      </c>
      <c r="J172" t="s">
        <v>395</v>
      </c>
      <c r="K172" t="s">
        <v>396</v>
      </c>
      <c r="L172">
        <v>21208</v>
      </c>
      <c r="M172" s="38">
        <v>42049</v>
      </c>
      <c r="N172" s="38">
        <v>42051</v>
      </c>
      <c r="O172">
        <v>1240.57</v>
      </c>
    </row>
    <row r="173" spans="1:15" x14ac:dyDescent="0.25">
      <c r="A173" t="s">
        <v>397</v>
      </c>
      <c r="B173" t="s">
        <v>175</v>
      </c>
      <c r="C173" t="s">
        <v>182</v>
      </c>
      <c r="D173" t="s">
        <v>193</v>
      </c>
      <c r="E173" t="s">
        <v>256</v>
      </c>
      <c r="F173" t="s">
        <v>177</v>
      </c>
      <c r="G173">
        <v>0.52</v>
      </c>
      <c r="H173" t="s">
        <v>162</v>
      </c>
      <c r="I173" t="s">
        <v>163</v>
      </c>
      <c r="J173" t="s">
        <v>164</v>
      </c>
      <c r="K173" t="s">
        <v>9</v>
      </c>
      <c r="L173">
        <v>98115</v>
      </c>
      <c r="M173" s="38">
        <v>42049</v>
      </c>
      <c r="N173" s="38">
        <v>42050</v>
      </c>
      <c r="O173">
        <v>280.62</v>
      </c>
    </row>
    <row r="174" spans="1:15" x14ac:dyDescent="0.25">
      <c r="A174" t="s">
        <v>398</v>
      </c>
      <c r="B174" t="s">
        <v>175</v>
      </c>
      <c r="C174" t="s">
        <v>158</v>
      </c>
      <c r="D174" t="s">
        <v>159</v>
      </c>
      <c r="E174" t="s">
        <v>252</v>
      </c>
      <c r="F174" t="s">
        <v>200</v>
      </c>
      <c r="G174">
        <v>0.81</v>
      </c>
      <c r="H174" t="s">
        <v>162</v>
      </c>
      <c r="I174" t="s">
        <v>184</v>
      </c>
      <c r="J174" t="s">
        <v>254</v>
      </c>
      <c r="K174" t="s">
        <v>377</v>
      </c>
      <c r="L174">
        <v>60130</v>
      </c>
      <c r="M174" s="38">
        <v>42083</v>
      </c>
      <c r="N174" s="38">
        <v>42085</v>
      </c>
      <c r="O174">
        <v>3206.94</v>
      </c>
    </row>
    <row r="175" spans="1:15" x14ac:dyDescent="0.25">
      <c r="A175" t="s">
        <v>399</v>
      </c>
      <c r="B175" t="s">
        <v>175</v>
      </c>
      <c r="C175" t="s">
        <v>158</v>
      </c>
      <c r="D175" t="s">
        <v>193</v>
      </c>
      <c r="E175" t="s">
        <v>256</v>
      </c>
      <c r="F175" t="s">
        <v>183</v>
      </c>
      <c r="G175">
        <v>0.68</v>
      </c>
      <c r="H175" t="s">
        <v>162</v>
      </c>
      <c r="I175" t="s">
        <v>178</v>
      </c>
      <c r="J175" t="s">
        <v>265</v>
      </c>
      <c r="K175" t="s">
        <v>400</v>
      </c>
      <c r="L175">
        <v>1007</v>
      </c>
      <c r="M175" s="38">
        <v>42083</v>
      </c>
      <c r="N175" s="38">
        <v>42083</v>
      </c>
      <c r="O175">
        <v>43.08</v>
      </c>
    </row>
    <row r="176" spans="1:15" x14ac:dyDescent="0.25">
      <c r="A176" t="s">
        <v>401</v>
      </c>
      <c r="B176" t="s">
        <v>175</v>
      </c>
      <c r="C176" t="s">
        <v>158</v>
      </c>
      <c r="D176" t="s">
        <v>169</v>
      </c>
      <c r="E176" t="s">
        <v>176</v>
      </c>
      <c r="F176" t="s">
        <v>183</v>
      </c>
      <c r="G176">
        <v>0.56000000000000005</v>
      </c>
      <c r="H176" t="s">
        <v>162</v>
      </c>
      <c r="I176" t="s">
        <v>163</v>
      </c>
      <c r="J176" t="s">
        <v>172</v>
      </c>
      <c r="K176" t="s">
        <v>402</v>
      </c>
      <c r="L176">
        <v>91945</v>
      </c>
      <c r="M176" s="38">
        <v>42172</v>
      </c>
      <c r="N176" s="38">
        <v>42173</v>
      </c>
      <c r="O176">
        <v>66.55</v>
      </c>
    </row>
    <row r="177" spans="1:15" x14ac:dyDescent="0.25">
      <c r="A177" t="s">
        <v>401</v>
      </c>
      <c r="B177" t="s">
        <v>175</v>
      </c>
      <c r="C177" t="s">
        <v>158</v>
      </c>
      <c r="D177" t="s">
        <v>159</v>
      </c>
      <c r="E177" t="s">
        <v>205</v>
      </c>
      <c r="F177" t="s">
        <v>183</v>
      </c>
      <c r="G177">
        <v>0.36</v>
      </c>
      <c r="H177" t="s">
        <v>162</v>
      </c>
      <c r="I177" t="s">
        <v>163</v>
      </c>
      <c r="J177" t="s">
        <v>172</v>
      </c>
      <c r="K177" t="s">
        <v>402</v>
      </c>
      <c r="L177">
        <v>91945</v>
      </c>
      <c r="M177" s="38">
        <v>42172</v>
      </c>
      <c r="N177" s="38">
        <v>42173</v>
      </c>
      <c r="O177">
        <v>103.49</v>
      </c>
    </row>
    <row r="178" spans="1:15" x14ac:dyDescent="0.25">
      <c r="A178" t="s">
        <v>401</v>
      </c>
      <c r="B178" t="s">
        <v>175</v>
      </c>
      <c r="C178" t="s">
        <v>158</v>
      </c>
      <c r="D178" t="s">
        <v>159</v>
      </c>
      <c r="E178" t="s">
        <v>233</v>
      </c>
      <c r="F178" t="s">
        <v>183</v>
      </c>
      <c r="G178">
        <v>0.57999999999999996</v>
      </c>
      <c r="H178" t="s">
        <v>162</v>
      </c>
      <c r="I178" t="s">
        <v>163</v>
      </c>
      <c r="J178" t="s">
        <v>172</v>
      </c>
      <c r="K178" t="s">
        <v>402</v>
      </c>
      <c r="L178">
        <v>91945</v>
      </c>
      <c r="M178" s="38">
        <v>42172</v>
      </c>
      <c r="N178" s="38">
        <v>42173</v>
      </c>
      <c r="O178">
        <v>192.18</v>
      </c>
    </row>
    <row r="179" spans="1:15" x14ac:dyDescent="0.25">
      <c r="A179" t="s">
        <v>403</v>
      </c>
      <c r="B179" t="s">
        <v>175</v>
      </c>
      <c r="C179" t="s">
        <v>216</v>
      </c>
      <c r="D179" t="s">
        <v>193</v>
      </c>
      <c r="E179" t="s">
        <v>256</v>
      </c>
      <c r="F179" t="s">
        <v>177</v>
      </c>
      <c r="G179">
        <v>0.52</v>
      </c>
      <c r="H179" t="s">
        <v>162</v>
      </c>
      <c r="I179" t="s">
        <v>178</v>
      </c>
      <c r="J179" t="s">
        <v>395</v>
      </c>
      <c r="K179" t="s">
        <v>404</v>
      </c>
      <c r="L179">
        <v>20854</v>
      </c>
      <c r="M179" s="38">
        <v>42098</v>
      </c>
      <c r="N179" s="38">
        <v>42103</v>
      </c>
      <c r="O179">
        <v>89.76</v>
      </c>
    </row>
    <row r="180" spans="1:15" x14ac:dyDescent="0.25">
      <c r="A180" t="s">
        <v>405</v>
      </c>
      <c r="B180" t="s">
        <v>175</v>
      </c>
      <c r="C180" t="s">
        <v>216</v>
      </c>
      <c r="D180" t="s">
        <v>193</v>
      </c>
      <c r="E180" t="s">
        <v>194</v>
      </c>
      <c r="F180" t="s">
        <v>200</v>
      </c>
      <c r="G180">
        <v>0.6</v>
      </c>
      <c r="H180" t="s">
        <v>162</v>
      </c>
      <c r="I180" t="s">
        <v>184</v>
      </c>
      <c r="J180" t="s">
        <v>254</v>
      </c>
      <c r="K180" t="s">
        <v>406</v>
      </c>
      <c r="L180">
        <v>60510</v>
      </c>
      <c r="M180" s="38">
        <v>42164</v>
      </c>
      <c r="N180" s="38">
        <v>42165</v>
      </c>
      <c r="O180">
        <v>28.46</v>
      </c>
    </row>
    <row r="181" spans="1:15" x14ac:dyDescent="0.25">
      <c r="A181" t="s">
        <v>407</v>
      </c>
      <c r="B181" t="s">
        <v>167</v>
      </c>
      <c r="C181" t="s">
        <v>168</v>
      </c>
      <c r="D181" t="s">
        <v>169</v>
      </c>
      <c r="E181" t="s">
        <v>240</v>
      </c>
      <c r="F181" t="s">
        <v>221</v>
      </c>
      <c r="G181">
        <v>0.76</v>
      </c>
      <c r="H181" t="s">
        <v>162</v>
      </c>
      <c r="I181" t="s">
        <v>178</v>
      </c>
      <c r="J181" t="s">
        <v>261</v>
      </c>
      <c r="K181" t="s">
        <v>408</v>
      </c>
      <c r="L181">
        <v>4073</v>
      </c>
      <c r="M181" s="38">
        <v>42108</v>
      </c>
      <c r="N181" s="38">
        <v>42109</v>
      </c>
      <c r="O181">
        <v>1170.21</v>
      </c>
    </row>
    <row r="182" spans="1:15" x14ac:dyDescent="0.25">
      <c r="A182" t="s">
        <v>409</v>
      </c>
      <c r="B182" t="s">
        <v>157</v>
      </c>
      <c r="C182" t="s">
        <v>168</v>
      </c>
      <c r="D182" t="s">
        <v>193</v>
      </c>
      <c r="E182" t="s">
        <v>256</v>
      </c>
      <c r="F182" t="s">
        <v>183</v>
      </c>
      <c r="G182">
        <v>0.78</v>
      </c>
      <c r="H182" t="s">
        <v>162</v>
      </c>
      <c r="I182" t="s">
        <v>178</v>
      </c>
      <c r="J182" t="s">
        <v>267</v>
      </c>
      <c r="K182" t="s">
        <v>410</v>
      </c>
      <c r="L182">
        <v>3045</v>
      </c>
      <c r="M182" s="38">
        <v>42108</v>
      </c>
      <c r="N182" s="38">
        <v>42110</v>
      </c>
      <c r="O182">
        <v>243.32</v>
      </c>
    </row>
    <row r="183" spans="1:15" x14ac:dyDescent="0.25">
      <c r="A183" t="s">
        <v>411</v>
      </c>
      <c r="B183" t="s">
        <v>175</v>
      </c>
      <c r="C183" t="s">
        <v>158</v>
      </c>
      <c r="D183" t="s">
        <v>169</v>
      </c>
      <c r="E183" t="s">
        <v>170</v>
      </c>
      <c r="F183" t="s">
        <v>293</v>
      </c>
      <c r="H183" t="s">
        <v>162</v>
      </c>
      <c r="I183" t="s">
        <v>163</v>
      </c>
      <c r="J183" t="s">
        <v>210</v>
      </c>
      <c r="K183" t="s">
        <v>412</v>
      </c>
      <c r="L183">
        <v>97504</v>
      </c>
      <c r="M183" s="38">
        <v>42128</v>
      </c>
      <c r="N183" s="38">
        <v>42129</v>
      </c>
      <c r="O183">
        <v>3825.32</v>
      </c>
    </row>
    <row r="184" spans="1:15" x14ac:dyDescent="0.25">
      <c r="A184" t="s">
        <v>411</v>
      </c>
      <c r="B184" t="s">
        <v>175</v>
      </c>
      <c r="C184" t="s">
        <v>158</v>
      </c>
      <c r="D184" t="s">
        <v>169</v>
      </c>
      <c r="E184" t="s">
        <v>176</v>
      </c>
      <c r="F184" t="s">
        <v>183</v>
      </c>
      <c r="G184">
        <v>0.43</v>
      </c>
      <c r="H184" t="s">
        <v>162</v>
      </c>
      <c r="I184" t="s">
        <v>163</v>
      </c>
      <c r="J184" t="s">
        <v>210</v>
      </c>
      <c r="K184" t="s">
        <v>412</v>
      </c>
      <c r="L184">
        <v>97504</v>
      </c>
      <c r="M184" s="38">
        <v>42128</v>
      </c>
      <c r="N184" s="38">
        <v>42128</v>
      </c>
      <c r="O184">
        <v>8.5299999999999994</v>
      </c>
    </row>
    <row r="185" spans="1:15" x14ac:dyDescent="0.25">
      <c r="A185" t="s">
        <v>413</v>
      </c>
      <c r="B185" t="s">
        <v>175</v>
      </c>
      <c r="C185" t="s">
        <v>158</v>
      </c>
      <c r="D185" t="s">
        <v>159</v>
      </c>
      <c r="E185" t="s">
        <v>304</v>
      </c>
      <c r="F185" t="s">
        <v>183</v>
      </c>
      <c r="G185">
        <v>0.57999999999999996</v>
      </c>
      <c r="H185" t="s">
        <v>162</v>
      </c>
      <c r="I185" t="s">
        <v>178</v>
      </c>
      <c r="J185" t="s">
        <v>241</v>
      </c>
      <c r="K185" t="s">
        <v>414</v>
      </c>
      <c r="L185">
        <v>43229</v>
      </c>
      <c r="M185" s="38">
        <v>42080</v>
      </c>
      <c r="N185" s="38">
        <v>42081</v>
      </c>
      <c r="O185">
        <v>40.299999999999997</v>
      </c>
    </row>
    <row r="186" spans="1:15" x14ac:dyDescent="0.25">
      <c r="A186" t="s">
        <v>413</v>
      </c>
      <c r="B186" t="s">
        <v>175</v>
      </c>
      <c r="C186" t="s">
        <v>158</v>
      </c>
      <c r="D186" t="s">
        <v>169</v>
      </c>
      <c r="E186" t="s">
        <v>176</v>
      </c>
      <c r="F186" t="s">
        <v>161</v>
      </c>
      <c r="G186">
        <v>0.42</v>
      </c>
      <c r="H186" t="s">
        <v>162</v>
      </c>
      <c r="I186" t="s">
        <v>178</v>
      </c>
      <c r="J186" t="s">
        <v>241</v>
      </c>
      <c r="K186" t="s">
        <v>414</v>
      </c>
      <c r="L186">
        <v>43229</v>
      </c>
      <c r="M186" s="38">
        <v>42080</v>
      </c>
      <c r="N186" s="38">
        <v>42082</v>
      </c>
      <c r="O186">
        <v>111.88</v>
      </c>
    </row>
    <row r="187" spans="1:15" x14ac:dyDescent="0.25">
      <c r="A187" t="s">
        <v>415</v>
      </c>
      <c r="B187" t="s">
        <v>175</v>
      </c>
      <c r="C187" t="s">
        <v>158</v>
      </c>
      <c r="D187" t="s">
        <v>159</v>
      </c>
      <c r="E187" t="s">
        <v>160</v>
      </c>
      <c r="F187" t="s">
        <v>161</v>
      </c>
      <c r="G187">
        <v>0.41</v>
      </c>
      <c r="H187" t="s">
        <v>162</v>
      </c>
      <c r="I187" t="s">
        <v>229</v>
      </c>
      <c r="J187" t="s">
        <v>361</v>
      </c>
      <c r="K187" t="s">
        <v>416</v>
      </c>
      <c r="L187">
        <v>33181</v>
      </c>
      <c r="M187" s="38">
        <v>42128</v>
      </c>
      <c r="N187" s="38">
        <v>42130</v>
      </c>
      <c r="O187">
        <v>73.97</v>
      </c>
    </row>
    <row r="188" spans="1:15" x14ac:dyDescent="0.25">
      <c r="A188" t="s">
        <v>417</v>
      </c>
      <c r="B188" t="s">
        <v>167</v>
      </c>
      <c r="C188" t="s">
        <v>158</v>
      </c>
      <c r="D188" t="s">
        <v>169</v>
      </c>
      <c r="E188" t="s">
        <v>240</v>
      </c>
      <c r="F188" t="s">
        <v>221</v>
      </c>
      <c r="G188">
        <v>0.76</v>
      </c>
      <c r="H188" t="s">
        <v>162</v>
      </c>
      <c r="I188" t="s">
        <v>178</v>
      </c>
      <c r="J188" t="s">
        <v>261</v>
      </c>
      <c r="K188" t="s">
        <v>418</v>
      </c>
      <c r="L188">
        <v>4401</v>
      </c>
      <c r="M188" s="38">
        <v>42035</v>
      </c>
      <c r="N188" s="38">
        <v>42036</v>
      </c>
      <c r="O188">
        <v>111.86</v>
      </c>
    </row>
    <row r="189" spans="1:15" x14ac:dyDescent="0.25">
      <c r="A189" t="s">
        <v>419</v>
      </c>
      <c r="B189" t="s">
        <v>175</v>
      </c>
      <c r="C189" t="s">
        <v>158</v>
      </c>
      <c r="D189" t="s">
        <v>159</v>
      </c>
      <c r="E189" t="s">
        <v>160</v>
      </c>
      <c r="F189" t="s">
        <v>161</v>
      </c>
      <c r="G189">
        <v>0.41</v>
      </c>
      <c r="H189" t="s">
        <v>162</v>
      </c>
      <c r="I189" t="s">
        <v>178</v>
      </c>
      <c r="J189" t="s">
        <v>261</v>
      </c>
      <c r="K189" t="s">
        <v>420</v>
      </c>
      <c r="L189">
        <v>4101</v>
      </c>
      <c r="M189" s="38">
        <v>42128</v>
      </c>
      <c r="N189" s="38">
        <v>42130</v>
      </c>
      <c r="O189">
        <v>18.489999999999998</v>
      </c>
    </row>
    <row r="190" spans="1:15" x14ac:dyDescent="0.25">
      <c r="A190" t="s">
        <v>421</v>
      </c>
      <c r="B190" t="s">
        <v>157</v>
      </c>
      <c r="C190" t="s">
        <v>168</v>
      </c>
      <c r="D190" t="s">
        <v>159</v>
      </c>
      <c r="E190" t="s">
        <v>252</v>
      </c>
      <c r="F190" t="s">
        <v>177</v>
      </c>
      <c r="G190">
        <v>0.59</v>
      </c>
      <c r="H190" t="s">
        <v>162</v>
      </c>
      <c r="I190" t="s">
        <v>229</v>
      </c>
      <c r="J190" t="s">
        <v>361</v>
      </c>
      <c r="K190" t="s">
        <v>416</v>
      </c>
      <c r="L190">
        <v>33132</v>
      </c>
      <c r="M190" s="38">
        <v>42164</v>
      </c>
      <c r="N190" s="38">
        <v>42166</v>
      </c>
      <c r="O190">
        <v>212.89</v>
      </c>
    </row>
    <row r="191" spans="1:15" x14ac:dyDescent="0.25">
      <c r="A191" t="s">
        <v>421</v>
      </c>
      <c r="B191" t="s">
        <v>175</v>
      </c>
      <c r="C191" t="s">
        <v>168</v>
      </c>
      <c r="D191" t="s">
        <v>169</v>
      </c>
      <c r="E191" t="s">
        <v>176</v>
      </c>
      <c r="F191" t="s">
        <v>177</v>
      </c>
      <c r="G191">
        <v>0.35</v>
      </c>
      <c r="H191" t="s">
        <v>162</v>
      </c>
      <c r="I191" t="s">
        <v>229</v>
      </c>
      <c r="J191" t="s">
        <v>361</v>
      </c>
      <c r="K191" t="s">
        <v>416</v>
      </c>
      <c r="L191">
        <v>33132</v>
      </c>
      <c r="M191" s="38">
        <v>42006</v>
      </c>
      <c r="N191" s="38">
        <v>42008</v>
      </c>
      <c r="O191">
        <v>5555.6</v>
      </c>
    </row>
    <row r="192" spans="1:15" x14ac:dyDescent="0.25">
      <c r="A192" t="s">
        <v>422</v>
      </c>
      <c r="B192" t="s">
        <v>157</v>
      </c>
      <c r="C192" t="s">
        <v>168</v>
      </c>
      <c r="D192" t="s">
        <v>159</v>
      </c>
      <c r="E192" t="s">
        <v>252</v>
      </c>
      <c r="F192" t="s">
        <v>177</v>
      </c>
      <c r="G192">
        <v>0.59</v>
      </c>
      <c r="H192" t="s">
        <v>162</v>
      </c>
      <c r="I192" t="s">
        <v>178</v>
      </c>
      <c r="J192" t="s">
        <v>5</v>
      </c>
      <c r="K192" t="s">
        <v>423</v>
      </c>
      <c r="L192">
        <v>13601</v>
      </c>
      <c r="M192" s="38">
        <v>42164</v>
      </c>
      <c r="N192" s="38">
        <v>42166</v>
      </c>
      <c r="O192">
        <v>55.54</v>
      </c>
    </row>
    <row r="193" spans="1:15" x14ac:dyDescent="0.25">
      <c r="A193" t="s">
        <v>422</v>
      </c>
      <c r="B193" t="s">
        <v>175</v>
      </c>
      <c r="C193" t="s">
        <v>168</v>
      </c>
      <c r="D193" t="s">
        <v>169</v>
      </c>
      <c r="E193" t="s">
        <v>176</v>
      </c>
      <c r="F193" t="s">
        <v>177</v>
      </c>
      <c r="G193">
        <v>0.35</v>
      </c>
      <c r="H193" t="s">
        <v>162</v>
      </c>
      <c r="I193" t="s">
        <v>178</v>
      </c>
      <c r="J193" t="s">
        <v>5</v>
      </c>
      <c r="K193" t="s">
        <v>423</v>
      </c>
      <c r="L193">
        <v>13601</v>
      </c>
      <c r="M193" s="38">
        <v>42006</v>
      </c>
      <c r="N193" s="38">
        <v>42008</v>
      </c>
      <c r="O193">
        <v>1440.34</v>
      </c>
    </row>
    <row r="194" spans="1:15" x14ac:dyDescent="0.25">
      <c r="A194" t="s">
        <v>424</v>
      </c>
      <c r="B194" t="s">
        <v>157</v>
      </c>
      <c r="C194" t="s">
        <v>168</v>
      </c>
      <c r="D194" t="s">
        <v>193</v>
      </c>
      <c r="E194" t="s">
        <v>256</v>
      </c>
      <c r="F194" t="s">
        <v>177</v>
      </c>
      <c r="G194">
        <v>0.66</v>
      </c>
      <c r="H194" t="s">
        <v>162</v>
      </c>
      <c r="I194" t="s">
        <v>163</v>
      </c>
      <c r="J194" t="s">
        <v>371</v>
      </c>
      <c r="K194" t="s">
        <v>425</v>
      </c>
      <c r="L194">
        <v>85301</v>
      </c>
      <c r="M194" s="38">
        <v>42138</v>
      </c>
      <c r="N194" s="38">
        <v>42138</v>
      </c>
      <c r="O194">
        <v>84.76</v>
      </c>
    </row>
    <row r="195" spans="1:15" x14ac:dyDescent="0.25">
      <c r="A195" t="s">
        <v>424</v>
      </c>
      <c r="B195" t="s">
        <v>175</v>
      </c>
      <c r="C195" t="s">
        <v>168</v>
      </c>
      <c r="D195" t="s">
        <v>159</v>
      </c>
      <c r="E195" t="s">
        <v>205</v>
      </c>
      <c r="F195" t="s">
        <v>183</v>
      </c>
      <c r="G195">
        <v>0.37</v>
      </c>
      <c r="H195" t="s">
        <v>162</v>
      </c>
      <c r="I195" t="s">
        <v>163</v>
      </c>
      <c r="J195" t="s">
        <v>371</v>
      </c>
      <c r="K195" t="s">
        <v>425</v>
      </c>
      <c r="L195">
        <v>85301</v>
      </c>
      <c r="M195" s="38">
        <v>42138</v>
      </c>
      <c r="N195" s="38">
        <v>42145</v>
      </c>
      <c r="O195">
        <v>104.84</v>
      </c>
    </row>
    <row r="196" spans="1:15" x14ac:dyDescent="0.25">
      <c r="A196" t="s">
        <v>426</v>
      </c>
      <c r="B196" t="s">
        <v>167</v>
      </c>
      <c r="C196" t="s">
        <v>158</v>
      </c>
      <c r="D196" t="s">
        <v>169</v>
      </c>
      <c r="E196" t="s">
        <v>240</v>
      </c>
      <c r="F196" t="s">
        <v>221</v>
      </c>
      <c r="G196">
        <v>0.63</v>
      </c>
      <c r="H196" t="s">
        <v>162</v>
      </c>
      <c r="I196" t="s">
        <v>163</v>
      </c>
      <c r="J196" t="s">
        <v>371</v>
      </c>
      <c r="K196" t="s">
        <v>427</v>
      </c>
      <c r="L196">
        <v>86401</v>
      </c>
      <c r="M196" s="38">
        <v>42148</v>
      </c>
      <c r="N196" s="38">
        <v>42149</v>
      </c>
      <c r="O196">
        <v>1714.93</v>
      </c>
    </row>
    <row r="197" spans="1:15" x14ac:dyDescent="0.25">
      <c r="A197" t="s">
        <v>428</v>
      </c>
      <c r="B197" t="s">
        <v>175</v>
      </c>
      <c r="C197" t="s">
        <v>158</v>
      </c>
      <c r="D197" t="s">
        <v>193</v>
      </c>
      <c r="E197" t="s">
        <v>194</v>
      </c>
      <c r="F197" t="s">
        <v>183</v>
      </c>
      <c r="G197">
        <v>0.59</v>
      </c>
      <c r="H197" t="s">
        <v>162</v>
      </c>
      <c r="I197" t="s">
        <v>178</v>
      </c>
      <c r="J197" t="s">
        <v>291</v>
      </c>
      <c r="K197" t="s">
        <v>429</v>
      </c>
      <c r="L197">
        <v>19406</v>
      </c>
      <c r="M197" s="38">
        <v>42013</v>
      </c>
      <c r="N197" s="38">
        <v>42020</v>
      </c>
      <c r="O197">
        <v>107.95</v>
      </c>
    </row>
    <row r="198" spans="1:15" x14ac:dyDescent="0.25">
      <c r="A198" t="s">
        <v>430</v>
      </c>
      <c r="B198" t="s">
        <v>167</v>
      </c>
      <c r="C198" t="s">
        <v>182</v>
      </c>
      <c r="D198" t="s">
        <v>159</v>
      </c>
      <c r="E198" t="s">
        <v>304</v>
      </c>
      <c r="F198" t="s">
        <v>171</v>
      </c>
      <c r="G198">
        <v>0.56999999999999995</v>
      </c>
      <c r="H198" t="s">
        <v>162</v>
      </c>
      <c r="I198" t="s">
        <v>178</v>
      </c>
      <c r="J198" t="s">
        <v>431</v>
      </c>
      <c r="K198" t="s">
        <v>432</v>
      </c>
      <c r="L198">
        <v>2910</v>
      </c>
      <c r="M198" s="38">
        <v>42021</v>
      </c>
      <c r="N198" s="38">
        <v>42023</v>
      </c>
      <c r="O198">
        <v>1967.98</v>
      </c>
    </row>
    <row r="199" spans="1:15" x14ac:dyDescent="0.25">
      <c r="A199" t="s">
        <v>433</v>
      </c>
      <c r="B199" t="s">
        <v>157</v>
      </c>
      <c r="C199" t="s">
        <v>158</v>
      </c>
      <c r="D199" t="s">
        <v>169</v>
      </c>
      <c r="E199" t="s">
        <v>176</v>
      </c>
      <c r="F199" t="s">
        <v>177</v>
      </c>
      <c r="G199">
        <v>0.44</v>
      </c>
      <c r="H199" t="s">
        <v>162</v>
      </c>
      <c r="I199" t="s">
        <v>163</v>
      </c>
      <c r="J199" t="s">
        <v>172</v>
      </c>
      <c r="K199" t="s">
        <v>434</v>
      </c>
      <c r="L199">
        <v>94601</v>
      </c>
      <c r="M199" s="38">
        <v>42105</v>
      </c>
      <c r="N199" s="38">
        <v>42107</v>
      </c>
      <c r="O199">
        <v>394.1</v>
      </c>
    </row>
    <row r="200" spans="1:15" x14ac:dyDescent="0.25">
      <c r="A200" t="s">
        <v>435</v>
      </c>
      <c r="B200" t="s">
        <v>175</v>
      </c>
      <c r="C200" t="s">
        <v>158</v>
      </c>
      <c r="D200" t="s">
        <v>193</v>
      </c>
      <c r="E200" t="s">
        <v>194</v>
      </c>
      <c r="F200" t="s">
        <v>200</v>
      </c>
      <c r="G200">
        <v>0.57999999999999996</v>
      </c>
      <c r="H200" t="s">
        <v>162</v>
      </c>
      <c r="I200" t="s">
        <v>178</v>
      </c>
      <c r="J200" t="s">
        <v>261</v>
      </c>
      <c r="K200" t="s">
        <v>436</v>
      </c>
      <c r="L200">
        <v>4240</v>
      </c>
      <c r="M200" s="38">
        <v>42151</v>
      </c>
      <c r="N200" s="38">
        <v>42153</v>
      </c>
      <c r="O200">
        <v>266.39</v>
      </c>
    </row>
    <row r="201" spans="1:15" x14ac:dyDescent="0.25">
      <c r="A201" t="s">
        <v>437</v>
      </c>
      <c r="B201" t="s">
        <v>157</v>
      </c>
      <c r="C201" t="s">
        <v>158</v>
      </c>
      <c r="D201" t="s">
        <v>159</v>
      </c>
      <c r="E201" t="s">
        <v>213</v>
      </c>
      <c r="F201" t="s">
        <v>183</v>
      </c>
      <c r="G201">
        <v>0.37</v>
      </c>
      <c r="H201" t="s">
        <v>162</v>
      </c>
      <c r="I201" t="s">
        <v>178</v>
      </c>
      <c r="J201" t="s">
        <v>265</v>
      </c>
      <c r="K201" t="s">
        <v>438</v>
      </c>
      <c r="L201">
        <v>2149</v>
      </c>
      <c r="M201" s="38">
        <v>42151</v>
      </c>
      <c r="N201" s="38">
        <v>42153</v>
      </c>
      <c r="O201">
        <v>51.82</v>
      </c>
    </row>
    <row r="202" spans="1:15" x14ac:dyDescent="0.25">
      <c r="A202" t="s">
        <v>439</v>
      </c>
      <c r="B202" t="s">
        <v>167</v>
      </c>
      <c r="C202" t="s">
        <v>182</v>
      </c>
      <c r="D202" t="s">
        <v>169</v>
      </c>
      <c r="E202" t="s">
        <v>264</v>
      </c>
      <c r="F202" t="s">
        <v>221</v>
      </c>
      <c r="G202">
        <v>0.75</v>
      </c>
      <c r="H202" t="s">
        <v>162</v>
      </c>
      <c r="I202" t="s">
        <v>184</v>
      </c>
      <c r="J202" t="s">
        <v>329</v>
      </c>
      <c r="K202" t="s">
        <v>11</v>
      </c>
      <c r="L202">
        <v>48234</v>
      </c>
      <c r="M202" s="38">
        <v>42077</v>
      </c>
      <c r="N202" s="38">
        <v>42079</v>
      </c>
      <c r="O202">
        <v>9539.6</v>
      </c>
    </row>
    <row r="203" spans="1:15" x14ac:dyDescent="0.25">
      <c r="A203" t="s">
        <v>439</v>
      </c>
      <c r="B203" t="s">
        <v>175</v>
      </c>
      <c r="C203" t="s">
        <v>182</v>
      </c>
      <c r="D203" t="s">
        <v>159</v>
      </c>
      <c r="E203" t="s">
        <v>205</v>
      </c>
      <c r="F203" t="s">
        <v>183</v>
      </c>
      <c r="G203">
        <v>0.4</v>
      </c>
      <c r="H203" t="s">
        <v>162</v>
      </c>
      <c r="I203" t="s">
        <v>184</v>
      </c>
      <c r="J203" t="s">
        <v>329</v>
      </c>
      <c r="K203" t="s">
        <v>11</v>
      </c>
      <c r="L203">
        <v>48234</v>
      </c>
      <c r="M203" s="38">
        <v>42077</v>
      </c>
      <c r="N203" s="38">
        <v>42078</v>
      </c>
      <c r="O203">
        <v>109.86</v>
      </c>
    </row>
    <row r="204" spans="1:15" x14ac:dyDescent="0.25">
      <c r="A204" t="s">
        <v>439</v>
      </c>
      <c r="B204" t="s">
        <v>175</v>
      </c>
      <c r="C204" t="s">
        <v>182</v>
      </c>
      <c r="D204" t="s">
        <v>193</v>
      </c>
      <c r="E204" t="s">
        <v>194</v>
      </c>
      <c r="F204" t="s">
        <v>161</v>
      </c>
      <c r="G204">
        <v>0.85</v>
      </c>
      <c r="H204" t="s">
        <v>162</v>
      </c>
      <c r="I204" t="s">
        <v>184</v>
      </c>
      <c r="J204" t="s">
        <v>329</v>
      </c>
      <c r="K204" t="s">
        <v>11</v>
      </c>
      <c r="L204">
        <v>48234</v>
      </c>
      <c r="M204" s="38">
        <v>42077</v>
      </c>
      <c r="N204" s="38">
        <v>42079</v>
      </c>
      <c r="O204">
        <v>1426.51</v>
      </c>
    </row>
    <row r="205" spans="1:15" x14ac:dyDescent="0.25">
      <c r="A205" t="s">
        <v>440</v>
      </c>
      <c r="B205" t="s">
        <v>167</v>
      </c>
      <c r="C205" t="s">
        <v>182</v>
      </c>
      <c r="D205" t="s">
        <v>169</v>
      </c>
      <c r="E205" t="s">
        <v>264</v>
      </c>
      <c r="F205" t="s">
        <v>221</v>
      </c>
      <c r="G205">
        <v>0.75</v>
      </c>
      <c r="H205" t="s">
        <v>162</v>
      </c>
      <c r="I205" t="s">
        <v>229</v>
      </c>
      <c r="J205" t="s">
        <v>297</v>
      </c>
      <c r="K205" t="s">
        <v>441</v>
      </c>
      <c r="L205">
        <v>37814</v>
      </c>
      <c r="M205" s="38">
        <v>42077</v>
      </c>
      <c r="N205" s="38">
        <v>42079</v>
      </c>
      <c r="O205">
        <v>2331.9</v>
      </c>
    </row>
    <row r="206" spans="1:15" x14ac:dyDescent="0.25">
      <c r="A206" t="s">
        <v>440</v>
      </c>
      <c r="B206" t="s">
        <v>175</v>
      </c>
      <c r="C206" t="s">
        <v>182</v>
      </c>
      <c r="D206" t="s">
        <v>159</v>
      </c>
      <c r="E206" t="s">
        <v>205</v>
      </c>
      <c r="F206" t="s">
        <v>183</v>
      </c>
      <c r="G206">
        <v>0.4</v>
      </c>
      <c r="H206" t="s">
        <v>162</v>
      </c>
      <c r="I206" t="s">
        <v>229</v>
      </c>
      <c r="J206" t="s">
        <v>297</v>
      </c>
      <c r="K206" t="s">
        <v>441</v>
      </c>
      <c r="L206">
        <v>37814</v>
      </c>
      <c r="M206" s="38">
        <v>42077</v>
      </c>
      <c r="N206" s="38">
        <v>42078</v>
      </c>
      <c r="O206">
        <v>27.47</v>
      </c>
    </row>
    <row r="207" spans="1:15" x14ac:dyDescent="0.25">
      <c r="A207" t="s">
        <v>442</v>
      </c>
      <c r="B207" t="s">
        <v>175</v>
      </c>
      <c r="C207" t="s">
        <v>216</v>
      </c>
      <c r="D207" t="s">
        <v>159</v>
      </c>
      <c r="E207" t="s">
        <v>304</v>
      </c>
      <c r="F207" t="s">
        <v>200</v>
      </c>
      <c r="G207">
        <v>0.5</v>
      </c>
      <c r="H207" t="s">
        <v>162</v>
      </c>
      <c r="I207" t="s">
        <v>184</v>
      </c>
      <c r="J207" t="s">
        <v>254</v>
      </c>
      <c r="K207" t="s">
        <v>406</v>
      </c>
      <c r="L207">
        <v>60510</v>
      </c>
      <c r="M207" s="38">
        <v>42111</v>
      </c>
      <c r="N207" s="38">
        <v>42111</v>
      </c>
      <c r="O207">
        <v>460.87</v>
      </c>
    </row>
    <row r="208" spans="1:15" x14ac:dyDescent="0.25">
      <c r="A208" t="s">
        <v>443</v>
      </c>
      <c r="B208" t="s">
        <v>175</v>
      </c>
      <c r="C208" t="s">
        <v>158</v>
      </c>
      <c r="D208" t="s">
        <v>159</v>
      </c>
      <c r="E208" t="s">
        <v>233</v>
      </c>
      <c r="F208" t="s">
        <v>183</v>
      </c>
      <c r="G208">
        <v>0.56999999999999995</v>
      </c>
      <c r="H208" t="s">
        <v>162</v>
      </c>
      <c r="I208" t="s">
        <v>184</v>
      </c>
      <c r="J208" t="s">
        <v>254</v>
      </c>
      <c r="K208" t="s">
        <v>444</v>
      </c>
      <c r="L208">
        <v>61701</v>
      </c>
      <c r="M208" s="38">
        <v>42125</v>
      </c>
      <c r="N208" s="38">
        <v>42125</v>
      </c>
      <c r="O208">
        <v>394.51</v>
      </c>
    </row>
    <row r="209" spans="1:15" x14ac:dyDescent="0.25">
      <c r="A209" t="s">
        <v>445</v>
      </c>
      <c r="B209" t="s">
        <v>175</v>
      </c>
      <c r="C209" t="s">
        <v>158</v>
      </c>
      <c r="D209" t="s">
        <v>159</v>
      </c>
      <c r="E209" t="s">
        <v>213</v>
      </c>
      <c r="F209" t="s">
        <v>183</v>
      </c>
      <c r="G209">
        <v>0.39</v>
      </c>
      <c r="H209" t="s">
        <v>162</v>
      </c>
      <c r="I209" t="s">
        <v>178</v>
      </c>
      <c r="J209" t="s">
        <v>291</v>
      </c>
      <c r="K209" t="s">
        <v>446</v>
      </c>
      <c r="L209">
        <v>19026</v>
      </c>
      <c r="M209" s="38">
        <v>42082</v>
      </c>
      <c r="N209" s="38">
        <v>42082</v>
      </c>
      <c r="O209">
        <v>38.65</v>
      </c>
    </row>
    <row r="210" spans="1:15" x14ac:dyDescent="0.25">
      <c r="A210" t="s">
        <v>445</v>
      </c>
      <c r="B210" t="s">
        <v>157</v>
      </c>
      <c r="C210" t="s">
        <v>158</v>
      </c>
      <c r="D210" t="s">
        <v>193</v>
      </c>
      <c r="E210" t="s">
        <v>194</v>
      </c>
      <c r="F210" t="s">
        <v>183</v>
      </c>
      <c r="G210">
        <v>0.56000000000000005</v>
      </c>
      <c r="H210" t="s">
        <v>162</v>
      </c>
      <c r="I210" t="s">
        <v>178</v>
      </c>
      <c r="J210" t="s">
        <v>291</v>
      </c>
      <c r="K210" t="s">
        <v>446</v>
      </c>
      <c r="L210">
        <v>19026</v>
      </c>
      <c r="M210" s="38">
        <v>42082</v>
      </c>
      <c r="N210" s="38">
        <v>42084</v>
      </c>
      <c r="O210">
        <v>279.83</v>
      </c>
    </row>
    <row r="211" spans="1:15" x14ac:dyDescent="0.25">
      <c r="A211" t="s">
        <v>447</v>
      </c>
      <c r="B211" t="s">
        <v>157</v>
      </c>
      <c r="C211" t="s">
        <v>158</v>
      </c>
      <c r="D211" t="s">
        <v>159</v>
      </c>
      <c r="E211" t="s">
        <v>213</v>
      </c>
      <c r="F211" t="s">
        <v>183</v>
      </c>
      <c r="G211">
        <v>0.35</v>
      </c>
      <c r="H211" t="s">
        <v>162</v>
      </c>
      <c r="I211" t="s">
        <v>184</v>
      </c>
      <c r="J211" t="s">
        <v>448</v>
      </c>
      <c r="K211" t="s">
        <v>449</v>
      </c>
      <c r="L211">
        <v>68801</v>
      </c>
      <c r="M211" s="38">
        <v>42167</v>
      </c>
      <c r="N211" s="38">
        <v>42169</v>
      </c>
      <c r="O211">
        <v>126.9</v>
      </c>
    </row>
    <row r="212" spans="1:15" x14ac:dyDescent="0.25">
      <c r="A212" t="s">
        <v>450</v>
      </c>
      <c r="B212" t="s">
        <v>175</v>
      </c>
      <c r="C212" t="s">
        <v>158</v>
      </c>
      <c r="D212" t="s">
        <v>159</v>
      </c>
      <c r="E212" t="s">
        <v>205</v>
      </c>
      <c r="F212" t="s">
        <v>183</v>
      </c>
      <c r="G212">
        <v>0.4</v>
      </c>
      <c r="H212" t="s">
        <v>162</v>
      </c>
      <c r="I212" t="s">
        <v>184</v>
      </c>
      <c r="J212" t="s">
        <v>448</v>
      </c>
      <c r="K212" t="s">
        <v>451</v>
      </c>
      <c r="L212">
        <v>68847</v>
      </c>
      <c r="M212" s="38">
        <v>42007</v>
      </c>
      <c r="N212" s="38">
        <v>42009</v>
      </c>
      <c r="O212">
        <v>22.82</v>
      </c>
    </row>
    <row r="213" spans="1:15" x14ac:dyDescent="0.25">
      <c r="A213" t="s">
        <v>450</v>
      </c>
      <c r="B213" t="s">
        <v>175</v>
      </c>
      <c r="C213" t="s">
        <v>158</v>
      </c>
      <c r="D213" t="s">
        <v>193</v>
      </c>
      <c r="E213" t="s">
        <v>194</v>
      </c>
      <c r="F213" t="s">
        <v>183</v>
      </c>
      <c r="G213">
        <v>0.56999999999999995</v>
      </c>
      <c r="H213" t="s">
        <v>162</v>
      </c>
      <c r="I213" t="s">
        <v>184</v>
      </c>
      <c r="J213" t="s">
        <v>448</v>
      </c>
      <c r="K213" t="s">
        <v>451</v>
      </c>
      <c r="L213">
        <v>68847</v>
      </c>
      <c r="M213" s="38">
        <v>42007</v>
      </c>
      <c r="N213" s="38">
        <v>42010</v>
      </c>
      <c r="O213">
        <v>188.66</v>
      </c>
    </row>
    <row r="214" spans="1:15" x14ac:dyDescent="0.25">
      <c r="A214" t="s">
        <v>452</v>
      </c>
      <c r="B214" t="s">
        <v>167</v>
      </c>
      <c r="C214" t="s">
        <v>158</v>
      </c>
      <c r="D214" t="s">
        <v>169</v>
      </c>
      <c r="E214" t="s">
        <v>170</v>
      </c>
      <c r="F214" t="s">
        <v>171</v>
      </c>
      <c r="G214">
        <v>0.62</v>
      </c>
      <c r="H214" t="s">
        <v>162</v>
      </c>
      <c r="I214" t="s">
        <v>184</v>
      </c>
      <c r="J214" t="s">
        <v>448</v>
      </c>
      <c r="K214" t="s">
        <v>453</v>
      </c>
      <c r="L214">
        <v>68502</v>
      </c>
      <c r="M214" s="38">
        <v>42041</v>
      </c>
      <c r="N214" s="38">
        <v>42045</v>
      </c>
      <c r="O214">
        <v>1845.23</v>
      </c>
    </row>
    <row r="215" spans="1:15" x14ac:dyDescent="0.25">
      <c r="A215" t="s">
        <v>454</v>
      </c>
      <c r="B215" t="s">
        <v>175</v>
      </c>
      <c r="C215" t="s">
        <v>158</v>
      </c>
      <c r="D215" t="s">
        <v>193</v>
      </c>
      <c r="E215" t="s">
        <v>256</v>
      </c>
      <c r="F215" t="s">
        <v>183</v>
      </c>
      <c r="G215">
        <v>0.76</v>
      </c>
      <c r="H215" t="s">
        <v>162</v>
      </c>
      <c r="I215" t="s">
        <v>184</v>
      </c>
      <c r="J215" t="s">
        <v>455</v>
      </c>
      <c r="K215" t="s">
        <v>456</v>
      </c>
      <c r="L215">
        <v>63105</v>
      </c>
      <c r="M215" s="38">
        <v>42068</v>
      </c>
      <c r="N215" s="38">
        <v>42070</v>
      </c>
      <c r="O215">
        <v>37.159999999999997</v>
      </c>
    </row>
    <row r="216" spans="1:15" x14ac:dyDescent="0.25">
      <c r="A216" t="s">
        <v>454</v>
      </c>
      <c r="B216" t="s">
        <v>175</v>
      </c>
      <c r="C216" t="s">
        <v>158</v>
      </c>
      <c r="D216" t="s">
        <v>169</v>
      </c>
      <c r="E216" t="s">
        <v>176</v>
      </c>
      <c r="F216" t="s">
        <v>293</v>
      </c>
      <c r="G216">
        <v>0.6</v>
      </c>
      <c r="H216" t="s">
        <v>162</v>
      </c>
      <c r="I216" t="s">
        <v>184</v>
      </c>
      <c r="J216" t="s">
        <v>455</v>
      </c>
      <c r="K216" t="s">
        <v>456</v>
      </c>
      <c r="L216">
        <v>63105</v>
      </c>
      <c r="M216" s="38">
        <v>42068</v>
      </c>
      <c r="N216" s="38">
        <v>42071</v>
      </c>
      <c r="O216">
        <v>43.65</v>
      </c>
    </row>
    <row r="217" spans="1:15" x14ac:dyDescent="0.25">
      <c r="A217" t="s">
        <v>457</v>
      </c>
      <c r="B217" t="s">
        <v>175</v>
      </c>
      <c r="C217" t="s">
        <v>158</v>
      </c>
      <c r="D217" t="s">
        <v>159</v>
      </c>
      <c r="E217" t="s">
        <v>233</v>
      </c>
      <c r="F217" t="s">
        <v>183</v>
      </c>
      <c r="G217">
        <v>0.6</v>
      </c>
      <c r="H217" t="s">
        <v>162</v>
      </c>
      <c r="I217" t="s">
        <v>178</v>
      </c>
      <c r="J217" t="s">
        <v>5</v>
      </c>
      <c r="K217" t="s">
        <v>458</v>
      </c>
      <c r="L217">
        <v>13021</v>
      </c>
      <c r="M217" s="38">
        <v>42050</v>
      </c>
      <c r="N217" s="38">
        <v>42057</v>
      </c>
      <c r="O217">
        <v>31.44</v>
      </c>
    </row>
    <row r="218" spans="1:15" x14ac:dyDescent="0.25">
      <c r="A218" t="s">
        <v>459</v>
      </c>
      <c r="B218" t="s">
        <v>175</v>
      </c>
      <c r="C218" t="s">
        <v>158</v>
      </c>
      <c r="D218" t="s">
        <v>193</v>
      </c>
      <c r="E218" t="s">
        <v>256</v>
      </c>
      <c r="F218" t="s">
        <v>183</v>
      </c>
      <c r="G218">
        <v>0.37</v>
      </c>
      <c r="H218" t="s">
        <v>162</v>
      </c>
      <c r="I218" t="s">
        <v>229</v>
      </c>
      <c r="J218" t="s">
        <v>340</v>
      </c>
      <c r="K218" t="s">
        <v>460</v>
      </c>
      <c r="L218">
        <v>28001</v>
      </c>
      <c r="M218" s="38">
        <v>42173</v>
      </c>
      <c r="N218" s="38">
        <v>42174</v>
      </c>
      <c r="O218">
        <v>64.59</v>
      </c>
    </row>
    <row r="219" spans="1:15" x14ac:dyDescent="0.25">
      <c r="A219" t="s">
        <v>459</v>
      </c>
      <c r="B219" t="s">
        <v>175</v>
      </c>
      <c r="C219" t="s">
        <v>158</v>
      </c>
      <c r="D219" t="s">
        <v>159</v>
      </c>
      <c r="E219" t="s">
        <v>205</v>
      </c>
      <c r="F219" t="s">
        <v>183</v>
      </c>
      <c r="G219">
        <v>0.39</v>
      </c>
      <c r="H219" t="s">
        <v>162</v>
      </c>
      <c r="I219" t="s">
        <v>229</v>
      </c>
      <c r="J219" t="s">
        <v>340</v>
      </c>
      <c r="K219" t="s">
        <v>460</v>
      </c>
      <c r="L219">
        <v>28001</v>
      </c>
      <c r="M219" s="38">
        <v>42173</v>
      </c>
      <c r="N219" s="38">
        <v>42175</v>
      </c>
      <c r="O219">
        <v>461.94</v>
      </c>
    </row>
    <row r="220" spans="1:15" x14ac:dyDescent="0.25">
      <c r="A220" t="s">
        <v>461</v>
      </c>
      <c r="B220" t="s">
        <v>175</v>
      </c>
      <c r="C220" t="s">
        <v>158</v>
      </c>
      <c r="D220" t="s">
        <v>169</v>
      </c>
      <c r="E220" t="s">
        <v>240</v>
      </c>
      <c r="F220" t="s">
        <v>293</v>
      </c>
      <c r="G220">
        <v>0.68</v>
      </c>
      <c r="H220" t="s">
        <v>162</v>
      </c>
      <c r="I220" t="s">
        <v>178</v>
      </c>
      <c r="J220" t="s">
        <v>241</v>
      </c>
      <c r="K220" t="s">
        <v>462</v>
      </c>
      <c r="L220">
        <v>44221</v>
      </c>
      <c r="M220" s="38">
        <v>42037</v>
      </c>
      <c r="N220" s="38">
        <v>42038</v>
      </c>
      <c r="O220">
        <v>1216.32</v>
      </c>
    </row>
    <row r="221" spans="1:15" x14ac:dyDescent="0.25">
      <c r="A221" t="s">
        <v>463</v>
      </c>
      <c r="B221" t="s">
        <v>175</v>
      </c>
      <c r="C221" t="s">
        <v>158</v>
      </c>
      <c r="D221" t="s">
        <v>169</v>
      </c>
      <c r="E221" t="s">
        <v>176</v>
      </c>
      <c r="F221" t="s">
        <v>183</v>
      </c>
      <c r="G221">
        <v>0.46</v>
      </c>
      <c r="H221" t="s">
        <v>162</v>
      </c>
      <c r="I221" t="s">
        <v>178</v>
      </c>
      <c r="J221" t="s">
        <v>241</v>
      </c>
      <c r="K221" t="s">
        <v>464</v>
      </c>
      <c r="L221">
        <v>45406</v>
      </c>
      <c r="M221" s="38">
        <v>42147</v>
      </c>
      <c r="N221" s="38">
        <v>42149</v>
      </c>
      <c r="O221">
        <v>1989.32</v>
      </c>
    </row>
    <row r="222" spans="1:15" x14ac:dyDescent="0.25">
      <c r="A222" t="s">
        <v>465</v>
      </c>
      <c r="B222" t="s">
        <v>175</v>
      </c>
      <c r="C222" t="s">
        <v>182</v>
      </c>
      <c r="D222" t="s">
        <v>159</v>
      </c>
      <c r="E222" t="s">
        <v>205</v>
      </c>
      <c r="F222" t="s">
        <v>161</v>
      </c>
      <c r="G222">
        <v>0.36</v>
      </c>
      <c r="H222" t="s">
        <v>162</v>
      </c>
      <c r="I222" t="s">
        <v>178</v>
      </c>
      <c r="J222" t="s">
        <v>179</v>
      </c>
      <c r="K222" t="s">
        <v>466</v>
      </c>
      <c r="L222">
        <v>8360</v>
      </c>
      <c r="M222" s="38">
        <v>42145</v>
      </c>
      <c r="N222" s="38">
        <v>42146</v>
      </c>
      <c r="O222">
        <v>72.760000000000005</v>
      </c>
    </row>
    <row r="223" spans="1:15" x14ac:dyDescent="0.25">
      <c r="A223" t="s">
        <v>467</v>
      </c>
      <c r="B223" t="s">
        <v>175</v>
      </c>
      <c r="C223" t="s">
        <v>158</v>
      </c>
      <c r="D223" t="s">
        <v>159</v>
      </c>
      <c r="E223" t="s">
        <v>213</v>
      </c>
      <c r="F223" t="s">
        <v>183</v>
      </c>
      <c r="G223">
        <v>0.37</v>
      </c>
      <c r="H223" t="s">
        <v>162</v>
      </c>
      <c r="I223" t="s">
        <v>184</v>
      </c>
      <c r="J223" t="s">
        <v>225</v>
      </c>
      <c r="K223" t="s">
        <v>468</v>
      </c>
      <c r="L223">
        <v>78589</v>
      </c>
      <c r="M223" s="38">
        <v>42126</v>
      </c>
      <c r="N223" s="38">
        <v>42130</v>
      </c>
      <c r="O223">
        <v>400.47</v>
      </c>
    </row>
    <row r="224" spans="1:15" x14ac:dyDescent="0.25">
      <c r="A224" t="s">
        <v>469</v>
      </c>
      <c r="B224" t="s">
        <v>157</v>
      </c>
      <c r="C224" t="s">
        <v>216</v>
      </c>
      <c r="D224" t="s">
        <v>159</v>
      </c>
      <c r="E224" t="s">
        <v>233</v>
      </c>
      <c r="F224" t="s">
        <v>183</v>
      </c>
      <c r="G224">
        <v>0.55000000000000004</v>
      </c>
      <c r="H224" t="s">
        <v>162</v>
      </c>
      <c r="I224" t="s">
        <v>163</v>
      </c>
      <c r="J224" t="s">
        <v>172</v>
      </c>
      <c r="K224" t="s">
        <v>434</v>
      </c>
      <c r="L224">
        <v>94601</v>
      </c>
      <c r="M224" s="38">
        <v>42128</v>
      </c>
      <c r="N224" s="38">
        <v>42131</v>
      </c>
      <c r="O224">
        <v>1531.31</v>
      </c>
    </row>
    <row r="225" spans="1:15" x14ac:dyDescent="0.25">
      <c r="A225" t="s">
        <v>470</v>
      </c>
      <c r="B225" t="s">
        <v>175</v>
      </c>
      <c r="C225" t="s">
        <v>182</v>
      </c>
      <c r="D225" t="s">
        <v>193</v>
      </c>
      <c r="E225" t="s">
        <v>199</v>
      </c>
      <c r="F225" t="s">
        <v>200</v>
      </c>
      <c r="G225">
        <v>0.36</v>
      </c>
      <c r="H225" t="s">
        <v>162</v>
      </c>
      <c r="I225" t="s">
        <v>178</v>
      </c>
      <c r="J225" t="s">
        <v>179</v>
      </c>
      <c r="K225" t="s">
        <v>103</v>
      </c>
      <c r="L225">
        <v>7201</v>
      </c>
      <c r="M225" s="38">
        <v>42041</v>
      </c>
      <c r="N225" s="38">
        <v>42043</v>
      </c>
      <c r="O225">
        <v>919.09</v>
      </c>
    </row>
    <row r="226" spans="1:15" x14ac:dyDescent="0.25">
      <c r="A226" t="s">
        <v>471</v>
      </c>
      <c r="B226" t="s">
        <v>175</v>
      </c>
      <c r="C226" t="s">
        <v>158</v>
      </c>
      <c r="D226" t="s">
        <v>193</v>
      </c>
      <c r="E226" t="s">
        <v>256</v>
      </c>
      <c r="F226" t="s">
        <v>177</v>
      </c>
      <c r="G226">
        <v>0.42</v>
      </c>
      <c r="H226" t="s">
        <v>162</v>
      </c>
      <c r="I226" t="s">
        <v>163</v>
      </c>
      <c r="J226" t="s">
        <v>472</v>
      </c>
      <c r="K226" t="s">
        <v>473</v>
      </c>
      <c r="L226">
        <v>89701</v>
      </c>
      <c r="M226" s="38">
        <v>42019</v>
      </c>
      <c r="N226" s="38">
        <v>42020</v>
      </c>
      <c r="O226">
        <v>236.46</v>
      </c>
    </row>
    <row r="227" spans="1:15" x14ac:dyDescent="0.25">
      <c r="A227" t="s">
        <v>471</v>
      </c>
      <c r="B227" t="s">
        <v>175</v>
      </c>
      <c r="C227" t="s">
        <v>158</v>
      </c>
      <c r="D227" t="s">
        <v>193</v>
      </c>
      <c r="E227" t="s">
        <v>194</v>
      </c>
      <c r="F227" t="s">
        <v>177</v>
      </c>
      <c r="G227">
        <v>0.37</v>
      </c>
      <c r="H227" t="s">
        <v>162</v>
      </c>
      <c r="I227" t="s">
        <v>163</v>
      </c>
      <c r="J227" t="s">
        <v>472</v>
      </c>
      <c r="K227" t="s">
        <v>473</v>
      </c>
      <c r="L227">
        <v>89701</v>
      </c>
      <c r="M227" s="38">
        <v>42019</v>
      </c>
      <c r="N227" s="38">
        <v>42020</v>
      </c>
      <c r="O227">
        <v>73.819999999999993</v>
      </c>
    </row>
    <row r="228" spans="1:15" x14ac:dyDescent="0.25">
      <c r="A228" t="s">
        <v>471</v>
      </c>
      <c r="B228" t="s">
        <v>175</v>
      </c>
      <c r="C228" t="s">
        <v>158</v>
      </c>
      <c r="D228" t="s">
        <v>159</v>
      </c>
      <c r="E228" t="s">
        <v>189</v>
      </c>
      <c r="F228" t="s">
        <v>183</v>
      </c>
      <c r="G228">
        <v>0.36</v>
      </c>
      <c r="H228" t="s">
        <v>162</v>
      </c>
      <c r="I228" t="s">
        <v>163</v>
      </c>
      <c r="J228" t="s">
        <v>472</v>
      </c>
      <c r="K228" t="s">
        <v>473</v>
      </c>
      <c r="L228">
        <v>89701</v>
      </c>
      <c r="M228" s="38">
        <v>42066</v>
      </c>
      <c r="N228" s="38">
        <v>42068</v>
      </c>
      <c r="O228">
        <v>243.11</v>
      </c>
    </row>
    <row r="229" spans="1:15" x14ac:dyDescent="0.25">
      <c r="A229" t="s">
        <v>474</v>
      </c>
      <c r="B229" t="s">
        <v>175</v>
      </c>
      <c r="C229" t="s">
        <v>182</v>
      </c>
      <c r="D229" t="s">
        <v>193</v>
      </c>
      <c r="E229" t="s">
        <v>194</v>
      </c>
      <c r="F229" t="s">
        <v>183</v>
      </c>
      <c r="G229">
        <v>0.56999999999999995</v>
      </c>
      <c r="H229" t="s">
        <v>162</v>
      </c>
      <c r="I229" t="s">
        <v>178</v>
      </c>
      <c r="J229" t="s">
        <v>265</v>
      </c>
      <c r="K229" t="s">
        <v>475</v>
      </c>
      <c r="L229">
        <v>1462</v>
      </c>
      <c r="M229" s="38">
        <v>42177</v>
      </c>
      <c r="N229" s="38">
        <v>42182</v>
      </c>
      <c r="O229">
        <v>952.26</v>
      </c>
    </row>
    <row r="230" spans="1:15" x14ac:dyDescent="0.25">
      <c r="A230" t="s">
        <v>476</v>
      </c>
      <c r="B230" t="s">
        <v>175</v>
      </c>
      <c r="C230" t="s">
        <v>182</v>
      </c>
      <c r="D230" t="s">
        <v>169</v>
      </c>
      <c r="E230" t="s">
        <v>176</v>
      </c>
      <c r="F230" t="s">
        <v>161</v>
      </c>
      <c r="G230">
        <v>0.42</v>
      </c>
      <c r="H230" t="s">
        <v>162</v>
      </c>
      <c r="I230" t="s">
        <v>184</v>
      </c>
      <c r="J230" t="s">
        <v>254</v>
      </c>
      <c r="K230" t="s">
        <v>477</v>
      </c>
      <c r="L230">
        <v>61801</v>
      </c>
      <c r="M230" s="38">
        <v>42149</v>
      </c>
      <c r="N230" s="38">
        <v>42152</v>
      </c>
      <c r="O230">
        <v>355.92</v>
      </c>
    </row>
    <row r="231" spans="1:15" x14ac:dyDescent="0.25">
      <c r="A231" t="s">
        <v>478</v>
      </c>
      <c r="B231" t="s">
        <v>175</v>
      </c>
      <c r="C231" t="s">
        <v>182</v>
      </c>
      <c r="D231" t="s">
        <v>159</v>
      </c>
      <c r="E231" t="s">
        <v>205</v>
      </c>
      <c r="F231" t="s">
        <v>183</v>
      </c>
      <c r="G231">
        <v>0.37</v>
      </c>
      <c r="H231" t="s">
        <v>162</v>
      </c>
      <c r="I231" t="s">
        <v>184</v>
      </c>
      <c r="J231" t="s">
        <v>448</v>
      </c>
      <c r="K231" t="s">
        <v>479</v>
      </c>
      <c r="L231">
        <v>68701</v>
      </c>
      <c r="M231" s="38">
        <v>42105</v>
      </c>
      <c r="N231" s="38">
        <v>42107</v>
      </c>
      <c r="O231">
        <v>101.71</v>
      </c>
    </row>
    <row r="232" spans="1:15" x14ac:dyDescent="0.25">
      <c r="A232" t="s">
        <v>478</v>
      </c>
      <c r="B232" t="s">
        <v>167</v>
      </c>
      <c r="C232" t="s">
        <v>182</v>
      </c>
      <c r="D232" t="s">
        <v>169</v>
      </c>
      <c r="E232" t="s">
        <v>264</v>
      </c>
      <c r="F232" t="s">
        <v>221</v>
      </c>
      <c r="G232">
        <v>0.75</v>
      </c>
      <c r="H232" t="s">
        <v>162</v>
      </c>
      <c r="I232" t="s">
        <v>184</v>
      </c>
      <c r="J232" t="s">
        <v>448</v>
      </c>
      <c r="K232" t="s">
        <v>479</v>
      </c>
      <c r="L232">
        <v>68701</v>
      </c>
      <c r="M232" s="38">
        <v>42178</v>
      </c>
      <c r="N232" s="38">
        <v>42179</v>
      </c>
      <c r="O232">
        <v>1766.68</v>
      </c>
    </row>
    <row r="233" spans="1:15" x14ac:dyDescent="0.25">
      <c r="A233" t="s">
        <v>478</v>
      </c>
      <c r="B233" t="s">
        <v>175</v>
      </c>
      <c r="C233" t="s">
        <v>182</v>
      </c>
      <c r="D233" t="s">
        <v>159</v>
      </c>
      <c r="E233" t="s">
        <v>160</v>
      </c>
      <c r="F233" t="s">
        <v>161</v>
      </c>
      <c r="G233">
        <v>0.59</v>
      </c>
      <c r="H233" t="s">
        <v>162</v>
      </c>
      <c r="I233" t="s">
        <v>184</v>
      </c>
      <c r="J233" t="s">
        <v>448</v>
      </c>
      <c r="K233" t="s">
        <v>479</v>
      </c>
      <c r="L233">
        <v>68701</v>
      </c>
      <c r="M233" s="38">
        <v>42178</v>
      </c>
      <c r="N233" s="38">
        <v>42179</v>
      </c>
      <c r="O233">
        <v>29.02</v>
      </c>
    </row>
    <row r="234" spans="1:15" x14ac:dyDescent="0.25">
      <c r="A234" t="s">
        <v>480</v>
      </c>
      <c r="B234" t="s">
        <v>167</v>
      </c>
      <c r="C234" t="s">
        <v>158</v>
      </c>
      <c r="D234" t="s">
        <v>169</v>
      </c>
      <c r="E234" t="s">
        <v>170</v>
      </c>
      <c r="F234" t="s">
        <v>171</v>
      </c>
      <c r="G234">
        <v>0.78</v>
      </c>
      <c r="H234" t="s">
        <v>162</v>
      </c>
      <c r="I234" t="s">
        <v>184</v>
      </c>
      <c r="J234" t="s">
        <v>185</v>
      </c>
      <c r="K234" t="s">
        <v>481</v>
      </c>
      <c r="L234">
        <v>55113</v>
      </c>
      <c r="M234" s="38">
        <v>42180</v>
      </c>
      <c r="N234" s="38">
        <v>42183</v>
      </c>
      <c r="O234">
        <v>159.51</v>
      </c>
    </row>
    <row r="235" spans="1:15" x14ac:dyDescent="0.25">
      <c r="A235" t="s">
        <v>480</v>
      </c>
      <c r="B235" t="s">
        <v>175</v>
      </c>
      <c r="C235" t="s">
        <v>158</v>
      </c>
      <c r="D235" t="s">
        <v>193</v>
      </c>
      <c r="E235" t="s">
        <v>194</v>
      </c>
      <c r="F235" t="s">
        <v>183</v>
      </c>
      <c r="G235">
        <v>0.59</v>
      </c>
      <c r="H235" t="s">
        <v>162</v>
      </c>
      <c r="I235" t="s">
        <v>184</v>
      </c>
      <c r="J235" t="s">
        <v>185</v>
      </c>
      <c r="K235" t="s">
        <v>481</v>
      </c>
      <c r="L235">
        <v>55113</v>
      </c>
      <c r="M235" s="38">
        <v>42180</v>
      </c>
      <c r="N235" s="38">
        <v>42180</v>
      </c>
      <c r="O235">
        <v>1838.85</v>
      </c>
    </row>
    <row r="236" spans="1:15" x14ac:dyDescent="0.25">
      <c r="A236" t="s">
        <v>482</v>
      </c>
      <c r="B236" t="s">
        <v>175</v>
      </c>
      <c r="C236" t="s">
        <v>168</v>
      </c>
      <c r="D236" t="s">
        <v>193</v>
      </c>
      <c r="E236" t="s">
        <v>199</v>
      </c>
      <c r="F236" t="s">
        <v>200</v>
      </c>
      <c r="G236">
        <v>0.38</v>
      </c>
      <c r="H236" t="s">
        <v>162</v>
      </c>
      <c r="I236" t="s">
        <v>163</v>
      </c>
      <c r="J236" t="s">
        <v>172</v>
      </c>
      <c r="K236" t="s">
        <v>483</v>
      </c>
      <c r="L236">
        <v>94024</v>
      </c>
      <c r="M236" s="38">
        <v>42104</v>
      </c>
      <c r="N236" s="38">
        <v>42105</v>
      </c>
      <c r="O236">
        <v>35.479999999999997</v>
      </c>
    </row>
    <row r="237" spans="1:15" x14ac:dyDescent="0.25">
      <c r="A237" t="s">
        <v>482</v>
      </c>
      <c r="B237" t="s">
        <v>175</v>
      </c>
      <c r="C237" t="s">
        <v>168</v>
      </c>
      <c r="D237" t="s">
        <v>159</v>
      </c>
      <c r="E237" t="s">
        <v>213</v>
      </c>
      <c r="F237" t="s">
        <v>183</v>
      </c>
      <c r="G237">
        <v>0.35</v>
      </c>
      <c r="H237" t="s">
        <v>162</v>
      </c>
      <c r="I237" t="s">
        <v>163</v>
      </c>
      <c r="J237" t="s">
        <v>172</v>
      </c>
      <c r="K237" t="s">
        <v>483</v>
      </c>
      <c r="L237">
        <v>94024</v>
      </c>
      <c r="M237" s="38">
        <v>42151</v>
      </c>
      <c r="N237" s="38">
        <v>42152</v>
      </c>
      <c r="O237">
        <v>434.31</v>
      </c>
    </row>
    <row r="238" spans="1:15" x14ac:dyDescent="0.25">
      <c r="A238" t="s">
        <v>482</v>
      </c>
      <c r="B238" t="s">
        <v>175</v>
      </c>
      <c r="C238" t="s">
        <v>168</v>
      </c>
      <c r="D238" t="s">
        <v>159</v>
      </c>
      <c r="E238" t="s">
        <v>213</v>
      </c>
      <c r="F238" t="s">
        <v>183</v>
      </c>
      <c r="G238">
        <v>0.35</v>
      </c>
      <c r="H238" t="s">
        <v>162</v>
      </c>
      <c r="I238" t="s">
        <v>163</v>
      </c>
      <c r="J238" t="s">
        <v>172</v>
      </c>
      <c r="K238" t="s">
        <v>483</v>
      </c>
      <c r="L238">
        <v>94024</v>
      </c>
      <c r="M238" s="38">
        <v>42009</v>
      </c>
      <c r="N238" s="38">
        <v>42014</v>
      </c>
      <c r="O238">
        <v>19.86</v>
      </c>
    </row>
    <row r="239" spans="1:15" x14ac:dyDescent="0.25">
      <c r="A239" t="s">
        <v>482</v>
      </c>
      <c r="B239" t="s">
        <v>175</v>
      </c>
      <c r="C239" t="s">
        <v>168</v>
      </c>
      <c r="D239" t="s">
        <v>159</v>
      </c>
      <c r="E239" t="s">
        <v>228</v>
      </c>
      <c r="F239" t="s">
        <v>183</v>
      </c>
      <c r="G239">
        <v>0.36</v>
      </c>
      <c r="H239" t="s">
        <v>162</v>
      </c>
      <c r="I239" t="s">
        <v>163</v>
      </c>
      <c r="J239" t="s">
        <v>172</v>
      </c>
      <c r="K239" t="s">
        <v>483</v>
      </c>
      <c r="L239">
        <v>94024</v>
      </c>
      <c r="M239" s="38">
        <v>42009</v>
      </c>
      <c r="N239" s="38">
        <v>42018</v>
      </c>
      <c r="O239">
        <v>23.26</v>
      </c>
    </row>
    <row r="240" spans="1:15" x14ac:dyDescent="0.25">
      <c r="A240" t="s">
        <v>484</v>
      </c>
      <c r="B240" t="s">
        <v>175</v>
      </c>
      <c r="C240" t="s">
        <v>168</v>
      </c>
      <c r="D240" t="s">
        <v>193</v>
      </c>
      <c r="E240" t="s">
        <v>194</v>
      </c>
      <c r="F240" t="s">
        <v>177</v>
      </c>
      <c r="G240">
        <v>0.83</v>
      </c>
      <c r="H240" t="s">
        <v>162</v>
      </c>
      <c r="I240" t="s">
        <v>163</v>
      </c>
      <c r="J240" t="s">
        <v>172</v>
      </c>
      <c r="K240" t="s">
        <v>485</v>
      </c>
      <c r="L240">
        <v>93635</v>
      </c>
      <c r="M240" s="38">
        <v>42151</v>
      </c>
      <c r="N240" s="38">
        <v>42152</v>
      </c>
      <c r="O240">
        <v>51.83</v>
      </c>
    </row>
    <row r="241" spans="1:15" x14ac:dyDescent="0.25">
      <c r="A241" t="s">
        <v>486</v>
      </c>
      <c r="B241" t="s">
        <v>175</v>
      </c>
      <c r="C241" t="s">
        <v>158</v>
      </c>
      <c r="D241" t="s">
        <v>169</v>
      </c>
      <c r="E241" t="s">
        <v>176</v>
      </c>
      <c r="F241" t="s">
        <v>183</v>
      </c>
      <c r="G241">
        <v>0.54</v>
      </c>
      <c r="H241" t="s">
        <v>162</v>
      </c>
      <c r="I241" t="s">
        <v>163</v>
      </c>
      <c r="J241" t="s">
        <v>172</v>
      </c>
      <c r="K241" t="s">
        <v>487</v>
      </c>
      <c r="L241">
        <v>95032</v>
      </c>
      <c r="M241" s="38">
        <v>42132</v>
      </c>
      <c r="N241" s="38">
        <v>42134</v>
      </c>
      <c r="O241">
        <v>32.4</v>
      </c>
    </row>
    <row r="242" spans="1:15" x14ac:dyDescent="0.25">
      <c r="A242" t="s">
        <v>488</v>
      </c>
      <c r="B242" t="s">
        <v>175</v>
      </c>
      <c r="C242" t="s">
        <v>168</v>
      </c>
      <c r="D242" t="s">
        <v>159</v>
      </c>
      <c r="E242" t="s">
        <v>233</v>
      </c>
      <c r="F242" t="s">
        <v>183</v>
      </c>
      <c r="G242">
        <v>0.57999999999999996</v>
      </c>
      <c r="H242" t="s">
        <v>162</v>
      </c>
      <c r="I242" t="s">
        <v>178</v>
      </c>
      <c r="J242" t="s">
        <v>179</v>
      </c>
      <c r="K242" t="s">
        <v>489</v>
      </c>
      <c r="L242">
        <v>8332</v>
      </c>
      <c r="M242" s="38">
        <v>42147</v>
      </c>
      <c r="N242" s="38">
        <v>42154</v>
      </c>
      <c r="O242">
        <v>492.9</v>
      </c>
    </row>
    <row r="243" spans="1:15" x14ac:dyDescent="0.25">
      <c r="A243" t="s">
        <v>490</v>
      </c>
      <c r="B243" t="s">
        <v>175</v>
      </c>
      <c r="C243" t="s">
        <v>182</v>
      </c>
      <c r="D243" t="s">
        <v>159</v>
      </c>
      <c r="E243" t="s">
        <v>233</v>
      </c>
      <c r="F243" t="s">
        <v>183</v>
      </c>
      <c r="G243">
        <v>0.59</v>
      </c>
      <c r="H243" t="s">
        <v>162</v>
      </c>
      <c r="I243" t="s">
        <v>163</v>
      </c>
      <c r="J243" t="s">
        <v>172</v>
      </c>
      <c r="K243" t="s">
        <v>491</v>
      </c>
      <c r="L243">
        <v>90069</v>
      </c>
      <c r="M243" s="38">
        <v>42018</v>
      </c>
      <c r="N243" s="38">
        <v>42020</v>
      </c>
      <c r="O243">
        <v>1081.54</v>
      </c>
    </row>
    <row r="244" spans="1:15" x14ac:dyDescent="0.25">
      <c r="A244" t="s">
        <v>492</v>
      </c>
      <c r="B244" t="s">
        <v>167</v>
      </c>
      <c r="C244" t="s">
        <v>182</v>
      </c>
      <c r="D244" t="s">
        <v>193</v>
      </c>
      <c r="E244" t="s">
        <v>199</v>
      </c>
      <c r="F244" t="s">
        <v>171</v>
      </c>
      <c r="G244">
        <v>0.56999999999999995</v>
      </c>
      <c r="H244" t="s">
        <v>162</v>
      </c>
      <c r="I244" t="s">
        <v>178</v>
      </c>
      <c r="J244" t="s">
        <v>265</v>
      </c>
      <c r="K244" t="s">
        <v>493</v>
      </c>
      <c r="L244">
        <v>2019</v>
      </c>
      <c r="M244" s="38">
        <v>42015</v>
      </c>
      <c r="N244" s="38">
        <v>42015</v>
      </c>
      <c r="O244">
        <v>1132.8399999999999</v>
      </c>
    </row>
    <row r="245" spans="1:15" x14ac:dyDescent="0.25">
      <c r="A245" t="s">
        <v>494</v>
      </c>
      <c r="B245" t="s">
        <v>175</v>
      </c>
      <c r="C245" t="s">
        <v>182</v>
      </c>
      <c r="D245" t="s">
        <v>169</v>
      </c>
      <c r="E245" t="s">
        <v>176</v>
      </c>
      <c r="F245" t="s">
        <v>293</v>
      </c>
      <c r="G245">
        <v>0.73</v>
      </c>
      <c r="H245" t="s">
        <v>162</v>
      </c>
      <c r="I245" t="s">
        <v>178</v>
      </c>
      <c r="J245" t="s">
        <v>265</v>
      </c>
      <c r="K245" t="s">
        <v>495</v>
      </c>
      <c r="L245">
        <v>1915</v>
      </c>
      <c r="M245" s="38">
        <v>42015</v>
      </c>
      <c r="N245" s="38">
        <v>42016</v>
      </c>
      <c r="O245">
        <v>143.63</v>
      </c>
    </row>
    <row r="246" spans="1:15" x14ac:dyDescent="0.25">
      <c r="A246" t="s">
        <v>496</v>
      </c>
      <c r="B246" t="s">
        <v>175</v>
      </c>
      <c r="C246" t="s">
        <v>182</v>
      </c>
      <c r="D246" t="s">
        <v>159</v>
      </c>
      <c r="E246" t="s">
        <v>304</v>
      </c>
      <c r="F246" t="s">
        <v>200</v>
      </c>
      <c r="G246">
        <v>0.52</v>
      </c>
      <c r="H246" t="s">
        <v>162</v>
      </c>
      <c r="I246" t="s">
        <v>178</v>
      </c>
      <c r="J246" t="s">
        <v>265</v>
      </c>
      <c r="K246" t="s">
        <v>497</v>
      </c>
      <c r="L246">
        <v>2341</v>
      </c>
      <c r="M246" s="38">
        <v>42015</v>
      </c>
      <c r="N246" s="38">
        <v>42016</v>
      </c>
      <c r="O246">
        <v>73.040000000000006</v>
      </c>
    </row>
    <row r="247" spans="1:15" x14ac:dyDescent="0.25">
      <c r="A247" t="s">
        <v>498</v>
      </c>
      <c r="B247" t="s">
        <v>157</v>
      </c>
      <c r="C247" t="s">
        <v>182</v>
      </c>
      <c r="D247" t="s">
        <v>169</v>
      </c>
      <c r="E247" t="s">
        <v>176</v>
      </c>
      <c r="F247" t="s">
        <v>183</v>
      </c>
      <c r="G247">
        <v>0.49</v>
      </c>
      <c r="H247" t="s">
        <v>162</v>
      </c>
      <c r="I247" t="s">
        <v>178</v>
      </c>
      <c r="J247" t="s">
        <v>179</v>
      </c>
      <c r="K247" t="s">
        <v>499</v>
      </c>
      <c r="L247">
        <v>7506</v>
      </c>
      <c r="M247" s="38">
        <v>42015</v>
      </c>
      <c r="N247" s="38">
        <v>42017</v>
      </c>
      <c r="O247">
        <v>33.35</v>
      </c>
    </row>
    <row r="248" spans="1:15" x14ac:dyDescent="0.25">
      <c r="A248" t="s">
        <v>500</v>
      </c>
      <c r="B248" t="s">
        <v>175</v>
      </c>
      <c r="C248" t="s">
        <v>182</v>
      </c>
      <c r="D248" t="s">
        <v>159</v>
      </c>
      <c r="E248" t="s">
        <v>205</v>
      </c>
      <c r="F248" t="s">
        <v>183</v>
      </c>
      <c r="G248">
        <v>0.36</v>
      </c>
      <c r="H248" t="s">
        <v>162</v>
      </c>
      <c r="I248" t="s">
        <v>178</v>
      </c>
      <c r="J248" t="s">
        <v>179</v>
      </c>
      <c r="K248" t="s">
        <v>501</v>
      </c>
      <c r="L248">
        <v>8601</v>
      </c>
      <c r="M248" s="38">
        <v>42015</v>
      </c>
      <c r="N248" s="38">
        <v>42015</v>
      </c>
      <c r="O248">
        <v>60.24</v>
      </c>
    </row>
    <row r="249" spans="1:15" x14ac:dyDescent="0.25">
      <c r="A249" t="s">
        <v>502</v>
      </c>
      <c r="B249" t="s">
        <v>157</v>
      </c>
      <c r="C249" t="s">
        <v>216</v>
      </c>
      <c r="D249" t="s">
        <v>193</v>
      </c>
      <c r="E249" t="s">
        <v>256</v>
      </c>
      <c r="F249" t="s">
        <v>183</v>
      </c>
      <c r="G249">
        <v>0.48</v>
      </c>
      <c r="H249" t="s">
        <v>162</v>
      </c>
      <c r="I249" t="s">
        <v>229</v>
      </c>
      <c r="J249" t="s">
        <v>376</v>
      </c>
      <c r="K249" t="s">
        <v>13</v>
      </c>
      <c r="L249">
        <v>30318</v>
      </c>
      <c r="M249" s="38">
        <v>42043</v>
      </c>
      <c r="N249" s="38">
        <v>42043</v>
      </c>
      <c r="O249">
        <v>718.03</v>
      </c>
    </row>
    <row r="250" spans="1:15" x14ac:dyDescent="0.25">
      <c r="A250" t="s">
        <v>503</v>
      </c>
      <c r="B250" t="s">
        <v>157</v>
      </c>
      <c r="C250" t="s">
        <v>216</v>
      </c>
      <c r="D250" t="s">
        <v>193</v>
      </c>
      <c r="E250" t="s">
        <v>256</v>
      </c>
      <c r="F250" t="s">
        <v>183</v>
      </c>
      <c r="G250">
        <v>0.48</v>
      </c>
      <c r="H250" t="s">
        <v>162</v>
      </c>
      <c r="I250" t="s">
        <v>178</v>
      </c>
      <c r="J250" t="s">
        <v>395</v>
      </c>
      <c r="K250" t="s">
        <v>504</v>
      </c>
      <c r="L250">
        <v>21133</v>
      </c>
      <c r="M250" s="38">
        <v>42043</v>
      </c>
      <c r="N250" s="38">
        <v>42043</v>
      </c>
      <c r="O250">
        <v>179.51</v>
      </c>
    </row>
    <row r="251" spans="1:15" x14ac:dyDescent="0.25">
      <c r="A251" t="s">
        <v>505</v>
      </c>
      <c r="B251" t="s">
        <v>175</v>
      </c>
      <c r="C251" t="s">
        <v>158</v>
      </c>
      <c r="D251" t="s">
        <v>159</v>
      </c>
      <c r="E251" t="s">
        <v>304</v>
      </c>
      <c r="F251" t="s">
        <v>183</v>
      </c>
      <c r="G251">
        <v>0.57999999999999996</v>
      </c>
      <c r="H251" t="s">
        <v>162</v>
      </c>
      <c r="I251" t="s">
        <v>184</v>
      </c>
      <c r="J251" t="s">
        <v>254</v>
      </c>
      <c r="K251" t="s">
        <v>506</v>
      </c>
      <c r="L251">
        <v>60543</v>
      </c>
      <c r="M251" s="38">
        <v>42031</v>
      </c>
      <c r="N251" s="38">
        <v>42032</v>
      </c>
      <c r="O251">
        <v>73.180000000000007</v>
      </c>
    </row>
    <row r="252" spans="1:15" x14ac:dyDescent="0.25">
      <c r="A252" t="s">
        <v>505</v>
      </c>
      <c r="B252" t="s">
        <v>175</v>
      </c>
      <c r="C252" t="s">
        <v>158</v>
      </c>
      <c r="D252" t="s">
        <v>159</v>
      </c>
      <c r="E252" t="s">
        <v>213</v>
      </c>
      <c r="F252" t="s">
        <v>183</v>
      </c>
      <c r="G252">
        <v>0.4</v>
      </c>
      <c r="H252" t="s">
        <v>162</v>
      </c>
      <c r="I252" t="s">
        <v>184</v>
      </c>
      <c r="J252" t="s">
        <v>254</v>
      </c>
      <c r="K252" t="s">
        <v>506</v>
      </c>
      <c r="L252">
        <v>60543</v>
      </c>
      <c r="M252" s="38">
        <v>42117</v>
      </c>
      <c r="N252" s="38">
        <v>42118</v>
      </c>
      <c r="O252">
        <v>8.82</v>
      </c>
    </row>
    <row r="253" spans="1:15" x14ac:dyDescent="0.25">
      <c r="A253" t="s">
        <v>505</v>
      </c>
      <c r="B253" t="s">
        <v>175</v>
      </c>
      <c r="C253" t="s">
        <v>158</v>
      </c>
      <c r="D253" t="s">
        <v>193</v>
      </c>
      <c r="E253" t="s">
        <v>507</v>
      </c>
      <c r="F253" t="s">
        <v>293</v>
      </c>
      <c r="G253">
        <v>0.41</v>
      </c>
      <c r="H253" t="s">
        <v>162</v>
      </c>
      <c r="I253" t="s">
        <v>184</v>
      </c>
      <c r="J253" t="s">
        <v>254</v>
      </c>
      <c r="K253" t="s">
        <v>506</v>
      </c>
      <c r="L253">
        <v>60543</v>
      </c>
      <c r="M253" s="38">
        <v>42117</v>
      </c>
      <c r="N253" s="38">
        <v>42119</v>
      </c>
      <c r="O253">
        <v>5976.09</v>
      </c>
    </row>
    <row r="254" spans="1:15" x14ac:dyDescent="0.25">
      <c r="A254" t="s">
        <v>508</v>
      </c>
      <c r="B254" t="s">
        <v>175</v>
      </c>
      <c r="C254" t="s">
        <v>158</v>
      </c>
      <c r="D254" t="s">
        <v>159</v>
      </c>
      <c r="E254" t="s">
        <v>228</v>
      </c>
      <c r="F254" t="s">
        <v>183</v>
      </c>
      <c r="G254">
        <v>0.36</v>
      </c>
      <c r="H254" t="s">
        <v>162</v>
      </c>
      <c r="I254" t="s">
        <v>163</v>
      </c>
      <c r="J254" t="s">
        <v>172</v>
      </c>
      <c r="K254" t="s">
        <v>509</v>
      </c>
      <c r="L254">
        <v>93727</v>
      </c>
      <c r="M254" s="38">
        <v>42081</v>
      </c>
      <c r="N254" s="38">
        <v>42083</v>
      </c>
      <c r="O254">
        <v>8.77</v>
      </c>
    </row>
    <row r="255" spans="1:15" x14ac:dyDescent="0.25">
      <c r="A255" t="s">
        <v>510</v>
      </c>
      <c r="B255" t="s">
        <v>157</v>
      </c>
      <c r="C255" t="s">
        <v>158</v>
      </c>
      <c r="D255" t="s">
        <v>159</v>
      </c>
      <c r="E255" t="s">
        <v>213</v>
      </c>
      <c r="F255" t="s">
        <v>183</v>
      </c>
      <c r="G255">
        <v>0.4</v>
      </c>
      <c r="H255" t="s">
        <v>162</v>
      </c>
      <c r="I255" t="s">
        <v>178</v>
      </c>
      <c r="J255" t="s">
        <v>261</v>
      </c>
      <c r="K255" t="s">
        <v>408</v>
      </c>
      <c r="L255">
        <v>4073</v>
      </c>
      <c r="M255" s="38">
        <v>42142</v>
      </c>
      <c r="N255" s="38">
        <v>42143</v>
      </c>
      <c r="O255">
        <v>20.87</v>
      </c>
    </row>
    <row r="256" spans="1:15" x14ac:dyDescent="0.25">
      <c r="A256" t="s">
        <v>511</v>
      </c>
      <c r="B256" t="s">
        <v>175</v>
      </c>
      <c r="C256" t="s">
        <v>158</v>
      </c>
      <c r="D256" t="s">
        <v>159</v>
      </c>
      <c r="E256" t="s">
        <v>205</v>
      </c>
      <c r="F256" t="s">
        <v>183</v>
      </c>
      <c r="G256">
        <v>0.38</v>
      </c>
      <c r="H256" t="s">
        <v>162</v>
      </c>
      <c r="I256" t="s">
        <v>178</v>
      </c>
      <c r="J256" t="s">
        <v>261</v>
      </c>
      <c r="K256" t="s">
        <v>512</v>
      </c>
      <c r="L256">
        <v>4106</v>
      </c>
      <c r="M256" s="38">
        <v>42142</v>
      </c>
      <c r="N256" s="38">
        <v>42144</v>
      </c>
      <c r="O256">
        <v>25.7</v>
      </c>
    </row>
    <row r="257" spans="1:15" x14ac:dyDescent="0.25">
      <c r="A257" t="s">
        <v>513</v>
      </c>
      <c r="B257" t="s">
        <v>175</v>
      </c>
      <c r="C257" t="s">
        <v>158</v>
      </c>
      <c r="D257" t="s">
        <v>193</v>
      </c>
      <c r="E257" t="s">
        <v>194</v>
      </c>
      <c r="F257" t="s">
        <v>161</v>
      </c>
      <c r="G257">
        <v>0.56999999999999995</v>
      </c>
      <c r="H257" t="s">
        <v>162</v>
      </c>
      <c r="I257" t="s">
        <v>178</v>
      </c>
      <c r="J257" t="s">
        <v>265</v>
      </c>
      <c r="K257" t="s">
        <v>514</v>
      </c>
      <c r="L257">
        <v>2062</v>
      </c>
      <c r="M257" s="38">
        <v>42142</v>
      </c>
      <c r="N257" s="38">
        <v>42142</v>
      </c>
      <c r="O257">
        <v>229.57</v>
      </c>
    </row>
    <row r="258" spans="1:15" x14ac:dyDescent="0.25">
      <c r="A258" t="s">
        <v>515</v>
      </c>
      <c r="B258" t="s">
        <v>175</v>
      </c>
      <c r="C258" t="s">
        <v>216</v>
      </c>
      <c r="D258" t="s">
        <v>159</v>
      </c>
      <c r="E258" t="s">
        <v>160</v>
      </c>
      <c r="F258" t="s">
        <v>161</v>
      </c>
      <c r="G258">
        <v>0.57999999999999996</v>
      </c>
      <c r="H258" t="s">
        <v>162</v>
      </c>
      <c r="I258" t="s">
        <v>178</v>
      </c>
      <c r="J258" t="s">
        <v>5</v>
      </c>
      <c r="K258" t="s">
        <v>203</v>
      </c>
      <c r="L258">
        <v>10154</v>
      </c>
      <c r="M258" s="38">
        <v>42139</v>
      </c>
      <c r="N258" s="38">
        <v>42141</v>
      </c>
      <c r="O258">
        <v>66.7</v>
      </c>
    </row>
    <row r="259" spans="1:15" x14ac:dyDescent="0.25">
      <c r="A259" t="s">
        <v>515</v>
      </c>
      <c r="B259" t="s">
        <v>175</v>
      </c>
      <c r="C259" t="s">
        <v>216</v>
      </c>
      <c r="D259" t="s">
        <v>159</v>
      </c>
      <c r="E259" t="s">
        <v>205</v>
      </c>
      <c r="F259" t="s">
        <v>183</v>
      </c>
      <c r="G259">
        <v>0.36</v>
      </c>
      <c r="H259" t="s">
        <v>162</v>
      </c>
      <c r="I259" t="s">
        <v>178</v>
      </c>
      <c r="J259" t="s">
        <v>5</v>
      </c>
      <c r="K259" t="s">
        <v>203</v>
      </c>
      <c r="L259">
        <v>10154</v>
      </c>
      <c r="M259" s="38">
        <v>42045</v>
      </c>
      <c r="N259" s="38">
        <v>42046</v>
      </c>
      <c r="O259">
        <v>217</v>
      </c>
    </row>
    <row r="260" spans="1:15" x14ac:dyDescent="0.25">
      <c r="A260" t="s">
        <v>515</v>
      </c>
      <c r="B260" t="s">
        <v>167</v>
      </c>
      <c r="C260" t="s">
        <v>216</v>
      </c>
      <c r="D260" t="s">
        <v>193</v>
      </c>
      <c r="E260" t="s">
        <v>199</v>
      </c>
      <c r="F260" t="s">
        <v>171</v>
      </c>
      <c r="G260">
        <v>0.59</v>
      </c>
      <c r="H260" t="s">
        <v>162</v>
      </c>
      <c r="I260" t="s">
        <v>178</v>
      </c>
      <c r="J260" t="s">
        <v>5</v>
      </c>
      <c r="K260" t="s">
        <v>203</v>
      </c>
      <c r="L260">
        <v>10154</v>
      </c>
      <c r="M260" s="38">
        <v>42175</v>
      </c>
      <c r="N260" s="38">
        <v>42177</v>
      </c>
      <c r="O260">
        <v>31670.6</v>
      </c>
    </row>
    <row r="261" spans="1:15" x14ac:dyDescent="0.25">
      <c r="A261" t="s">
        <v>515</v>
      </c>
      <c r="B261" t="s">
        <v>175</v>
      </c>
      <c r="C261" t="s">
        <v>216</v>
      </c>
      <c r="D261" t="s">
        <v>159</v>
      </c>
      <c r="E261" t="s">
        <v>205</v>
      </c>
      <c r="F261" t="s">
        <v>183</v>
      </c>
      <c r="G261">
        <v>0.4</v>
      </c>
      <c r="H261" t="s">
        <v>162</v>
      </c>
      <c r="I261" t="s">
        <v>178</v>
      </c>
      <c r="J261" t="s">
        <v>5</v>
      </c>
      <c r="K261" t="s">
        <v>203</v>
      </c>
      <c r="L261">
        <v>10154</v>
      </c>
      <c r="M261" s="38">
        <v>42175</v>
      </c>
      <c r="N261" s="38">
        <v>42177</v>
      </c>
      <c r="O261">
        <v>239.82</v>
      </c>
    </row>
    <row r="262" spans="1:15" x14ac:dyDescent="0.25">
      <c r="A262" t="s">
        <v>516</v>
      </c>
      <c r="B262" t="s">
        <v>175</v>
      </c>
      <c r="C262" t="s">
        <v>216</v>
      </c>
      <c r="D262" t="s">
        <v>159</v>
      </c>
      <c r="E262" t="s">
        <v>205</v>
      </c>
      <c r="F262" t="s">
        <v>183</v>
      </c>
      <c r="G262">
        <v>0.37</v>
      </c>
      <c r="H262" t="s">
        <v>162</v>
      </c>
      <c r="I262" t="s">
        <v>163</v>
      </c>
      <c r="J262" t="s">
        <v>164</v>
      </c>
      <c r="K262" t="s">
        <v>517</v>
      </c>
      <c r="L262">
        <v>98158</v>
      </c>
      <c r="M262" s="38">
        <v>42024</v>
      </c>
      <c r="N262" s="38">
        <v>42026</v>
      </c>
      <c r="O262">
        <v>66.709999999999994</v>
      </c>
    </row>
    <row r="263" spans="1:15" x14ac:dyDescent="0.25">
      <c r="A263" t="s">
        <v>516</v>
      </c>
      <c r="B263" t="s">
        <v>175</v>
      </c>
      <c r="C263" t="s">
        <v>216</v>
      </c>
      <c r="D263" t="s">
        <v>159</v>
      </c>
      <c r="E263" t="s">
        <v>233</v>
      </c>
      <c r="F263" t="s">
        <v>183</v>
      </c>
      <c r="G263">
        <v>0.57999999999999996</v>
      </c>
      <c r="H263" t="s">
        <v>162</v>
      </c>
      <c r="I263" t="s">
        <v>163</v>
      </c>
      <c r="J263" t="s">
        <v>164</v>
      </c>
      <c r="K263" t="s">
        <v>517</v>
      </c>
      <c r="L263">
        <v>98158</v>
      </c>
      <c r="M263" s="38">
        <v>42024</v>
      </c>
      <c r="N263" s="38">
        <v>42025</v>
      </c>
      <c r="O263">
        <v>87.16</v>
      </c>
    </row>
    <row r="264" spans="1:15" x14ac:dyDescent="0.25">
      <c r="A264" t="s">
        <v>518</v>
      </c>
      <c r="B264" t="s">
        <v>175</v>
      </c>
      <c r="C264" t="s">
        <v>216</v>
      </c>
      <c r="D264" t="s">
        <v>193</v>
      </c>
      <c r="E264" t="s">
        <v>256</v>
      </c>
      <c r="F264" t="s">
        <v>177</v>
      </c>
      <c r="G264">
        <v>0.74</v>
      </c>
      <c r="H264" t="s">
        <v>162</v>
      </c>
      <c r="I264" t="s">
        <v>163</v>
      </c>
      <c r="J264" t="s">
        <v>164</v>
      </c>
      <c r="K264" t="s">
        <v>9</v>
      </c>
      <c r="L264">
        <v>98115</v>
      </c>
      <c r="M264" s="38">
        <v>42139</v>
      </c>
      <c r="N264" s="38">
        <v>42141</v>
      </c>
      <c r="O264">
        <v>101.26</v>
      </c>
    </row>
    <row r="265" spans="1:15" x14ac:dyDescent="0.25">
      <c r="A265" t="s">
        <v>518</v>
      </c>
      <c r="B265" t="s">
        <v>175</v>
      </c>
      <c r="C265" t="s">
        <v>216</v>
      </c>
      <c r="D265" t="s">
        <v>159</v>
      </c>
      <c r="E265" t="s">
        <v>160</v>
      </c>
      <c r="F265" t="s">
        <v>161</v>
      </c>
      <c r="G265">
        <v>0.57999999999999996</v>
      </c>
      <c r="H265" t="s">
        <v>162</v>
      </c>
      <c r="I265" t="s">
        <v>163</v>
      </c>
      <c r="J265" t="s">
        <v>164</v>
      </c>
      <c r="K265" t="s">
        <v>9</v>
      </c>
      <c r="L265">
        <v>98115</v>
      </c>
      <c r="M265" s="38">
        <v>42139</v>
      </c>
      <c r="N265" s="38">
        <v>42141</v>
      </c>
      <c r="O265">
        <v>17.399999999999999</v>
      </c>
    </row>
    <row r="266" spans="1:15" x14ac:dyDescent="0.25">
      <c r="A266" t="s">
        <v>518</v>
      </c>
      <c r="B266" t="s">
        <v>175</v>
      </c>
      <c r="C266" t="s">
        <v>216</v>
      </c>
      <c r="D266" t="s">
        <v>159</v>
      </c>
      <c r="E266" t="s">
        <v>205</v>
      </c>
      <c r="F266" t="s">
        <v>183</v>
      </c>
      <c r="G266">
        <v>0.36</v>
      </c>
      <c r="H266" t="s">
        <v>162</v>
      </c>
      <c r="I266" t="s">
        <v>163</v>
      </c>
      <c r="J266" t="s">
        <v>164</v>
      </c>
      <c r="K266" t="s">
        <v>9</v>
      </c>
      <c r="L266">
        <v>98115</v>
      </c>
      <c r="M266" s="38">
        <v>42045</v>
      </c>
      <c r="N266" s="38">
        <v>42046</v>
      </c>
      <c r="O266">
        <v>52.93</v>
      </c>
    </row>
    <row r="267" spans="1:15" x14ac:dyDescent="0.25">
      <c r="A267" t="s">
        <v>518</v>
      </c>
      <c r="B267" t="s">
        <v>167</v>
      </c>
      <c r="C267" t="s">
        <v>216</v>
      </c>
      <c r="D267" t="s">
        <v>193</v>
      </c>
      <c r="E267" t="s">
        <v>199</v>
      </c>
      <c r="F267" t="s">
        <v>171</v>
      </c>
      <c r="G267">
        <v>0.59</v>
      </c>
      <c r="H267" t="s">
        <v>162</v>
      </c>
      <c r="I267" t="s">
        <v>163</v>
      </c>
      <c r="J267" t="s">
        <v>164</v>
      </c>
      <c r="K267" t="s">
        <v>9</v>
      </c>
      <c r="L267">
        <v>98115</v>
      </c>
      <c r="M267" s="38">
        <v>42175</v>
      </c>
      <c r="N267" s="38">
        <v>42177</v>
      </c>
      <c r="O267">
        <v>8637.44</v>
      </c>
    </row>
    <row r="268" spans="1:15" x14ac:dyDescent="0.25">
      <c r="A268" t="s">
        <v>518</v>
      </c>
      <c r="B268" t="s">
        <v>175</v>
      </c>
      <c r="C268" t="s">
        <v>216</v>
      </c>
      <c r="D268" t="s">
        <v>159</v>
      </c>
      <c r="E268" t="s">
        <v>205</v>
      </c>
      <c r="F268" t="s">
        <v>183</v>
      </c>
      <c r="G268">
        <v>0.4</v>
      </c>
      <c r="H268" t="s">
        <v>162</v>
      </c>
      <c r="I268" t="s">
        <v>163</v>
      </c>
      <c r="J268" t="s">
        <v>164</v>
      </c>
      <c r="K268" t="s">
        <v>9</v>
      </c>
      <c r="L268">
        <v>98115</v>
      </c>
      <c r="M268" s="38">
        <v>42175</v>
      </c>
      <c r="N268" s="38">
        <v>42177</v>
      </c>
      <c r="O268">
        <v>59.95</v>
      </c>
    </row>
    <row r="269" spans="1:15" x14ac:dyDescent="0.25">
      <c r="A269" t="s">
        <v>519</v>
      </c>
      <c r="B269" t="s">
        <v>175</v>
      </c>
      <c r="C269" t="s">
        <v>182</v>
      </c>
      <c r="D269" t="s">
        <v>193</v>
      </c>
      <c r="E269" t="s">
        <v>256</v>
      </c>
      <c r="F269" t="s">
        <v>183</v>
      </c>
      <c r="G269">
        <v>0.74</v>
      </c>
      <c r="H269" t="s">
        <v>162</v>
      </c>
      <c r="I269" t="s">
        <v>229</v>
      </c>
      <c r="J269" t="s">
        <v>297</v>
      </c>
      <c r="K269" t="s">
        <v>520</v>
      </c>
      <c r="L269">
        <v>37130</v>
      </c>
      <c r="M269" s="38">
        <v>42138</v>
      </c>
      <c r="N269" s="38">
        <v>42140</v>
      </c>
      <c r="O269">
        <v>5062.49</v>
      </c>
    </row>
    <row r="270" spans="1:15" x14ac:dyDescent="0.25">
      <c r="A270" t="s">
        <v>521</v>
      </c>
      <c r="B270" t="s">
        <v>157</v>
      </c>
      <c r="C270" t="s">
        <v>158</v>
      </c>
      <c r="D270" t="s">
        <v>159</v>
      </c>
      <c r="E270" t="s">
        <v>205</v>
      </c>
      <c r="F270" t="s">
        <v>183</v>
      </c>
      <c r="G270">
        <v>0.36</v>
      </c>
      <c r="H270" t="s">
        <v>162</v>
      </c>
      <c r="I270" t="s">
        <v>229</v>
      </c>
      <c r="J270" t="s">
        <v>522</v>
      </c>
      <c r="K270" t="s">
        <v>523</v>
      </c>
      <c r="L270">
        <v>42104</v>
      </c>
      <c r="M270" s="38">
        <v>42112</v>
      </c>
      <c r="N270" s="38">
        <v>42114</v>
      </c>
      <c r="O270">
        <v>646.97</v>
      </c>
    </row>
    <row r="271" spans="1:15" x14ac:dyDescent="0.25">
      <c r="A271" t="s">
        <v>521</v>
      </c>
      <c r="B271" t="s">
        <v>175</v>
      </c>
      <c r="C271" t="s">
        <v>158</v>
      </c>
      <c r="D271" t="s">
        <v>193</v>
      </c>
      <c r="E271" t="s">
        <v>194</v>
      </c>
      <c r="F271" t="s">
        <v>183</v>
      </c>
      <c r="G271">
        <v>0.56000000000000005</v>
      </c>
      <c r="H271" t="s">
        <v>162</v>
      </c>
      <c r="I271" t="s">
        <v>229</v>
      </c>
      <c r="J271" t="s">
        <v>522</v>
      </c>
      <c r="K271" t="s">
        <v>523</v>
      </c>
      <c r="L271">
        <v>42104</v>
      </c>
      <c r="M271" s="38">
        <v>42112</v>
      </c>
      <c r="N271" s="38">
        <v>42113</v>
      </c>
      <c r="O271">
        <v>946.29</v>
      </c>
    </row>
    <row r="272" spans="1:15" x14ac:dyDescent="0.25">
      <c r="A272" t="s">
        <v>524</v>
      </c>
      <c r="B272" t="s">
        <v>167</v>
      </c>
      <c r="C272" t="s">
        <v>158</v>
      </c>
      <c r="D272" t="s">
        <v>159</v>
      </c>
      <c r="E272" t="s">
        <v>233</v>
      </c>
      <c r="F272" t="s">
        <v>171</v>
      </c>
      <c r="G272">
        <v>0.78</v>
      </c>
      <c r="H272" t="s">
        <v>162</v>
      </c>
      <c r="I272" t="s">
        <v>229</v>
      </c>
      <c r="J272" t="s">
        <v>522</v>
      </c>
      <c r="K272" t="s">
        <v>525</v>
      </c>
      <c r="L272">
        <v>41011</v>
      </c>
      <c r="M272" s="38">
        <v>42058</v>
      </c>
      <c r="N272" s="38">
        <v>42058</v>
      </c>
      <c r="O272">
        <v>123</v>
      </c>
    </row>
    <row r="273" spans="1:15" x14ac:dyDescent="0.25">
      <c r="A273" t="s">
        <v>524</v>
      </c>
      <c r="B273" t="s">
        <v>175</v>
      </c>
      <c r="C273" t="s">
        <v>158</v>
      </c>
      <c r="D273" t="s">
        <v>169</v>
      </c>
      <c r="E273" t="s">
        <v>170</v>
      </c>
      <c r="F273" t="s">
        <v>200</v>
      </c>
      <c r="H273" t="s">
        <v>162</v>
      </c>
      <c r="I273" t="s">
        <v>229</v>
      </c>
      <c r="J273" t="s">
        <v>522</v>
      </c>
      <c r="K273" t="s">
        <v>525</v>
      </c>
      <c r="L273">
        <v>41011</v>
      </c>
      <c r="M273" s="38">
        <v>42112</v>
      </c>
      <c r="N273" s="38">
        <v>42115</v>
      </c>
      <c r="O273">
        <v>554.08000000000004</v>
      </c>
    </row>
    <row r="274" spans="1:15" x14ac:dyDescent="0.25">
      <c r="A274" t="s">
        <v>526</v>
      </c>
      <c r="B274" t="s">
        <v>175</v>
      </c>
      <c r="C274" t="s">
        <v>158</v>
      </c>
      <c r="D274" t="s">
        <v>159</v>
      </c>
      <c r="E274" t="s">
        <v>205</v>
      </c>
      <c r="F274" t="s">
        <v>183</v>
      </c>
      <c r="G274">
        <v>0.37</v>
      </c>
      <c r="H274" t="s">
        <v>162</v>
      </c>
      <c r="I274" t="s">
        <v>163</v>
      </c>
      <c r="J274" t="s">
        <v>172</v>
      </c>
      <c r="K274" t="s">
        <v>527</v>
      </c>
      <c r="L274">
        <v>95336</v>
      </c>
      <c r="M274" s="38">
        <v>42017</v>
      </c>
      <c r="N274" s="38">
        <v>42017</v>
      </c>
      <c r="O274">
        <v>152.54</v>
      </c>
    </row>
    <row r="275" spans="1:15" x14ac:dyDescent="0.25">
      <c r="A275" t="s">
        <v>526</v>
      </c>
      <c r="B275" t="s">
        <v>175</v>
      </c>
      <c r="C275" t="s">
        <v>158</v>
      </c>
      <c r="D275" t="s">
        <v>159</v>
      </c>
      <c r="E275" t="s">
        <v>213</v>
      </c>
      <c r="F275" t="s">
        <v>183</v>
      </c>
      <c r="G275">
        <v>0.38</v>
      </c>
      <c r="H275" t="s">
        <v>162</v>
      </c>
      <c r="I275" t="s">
        <v>163</v>
      </c>
      <c r="J275" t="s">
        <v>172</v>
      </c>
      <c r="K275" t="s">
        <v>527</v>
      </c>
      <c r="L275">
        <v>95336</v>
      </c>
      <c r="M275" s="38">
        <v>42036</v>
      </c>
      <c r="N275" s="38">
        <v>42037</v>
      </c>
      <c r="O275">
        <v>89.79</v>
      </c>
    </row>
    <row r="276" spans="1:15" x14ac:dyDescent="0.25">
      <c r="A276" t="s">
        <v>528</v>
      </c>
      <c r="B276" t="s">
        <v>175</v>
      </c>
      <c r="C276" t="s">
        <v>168</v>
      </c>
      <c r="D276" t="s">
        <v>169</v>
      </c>
      <c r="E276" t="s">
        <v>176</v>
      </c>
      <c r="F276" t="s">
        <v>177</v>
      </c>
      <c r="G276">
        <v>0.48</v>
      </c>
      <c r="H276" t="s">
        <v>162</v>
      </c>
      <c r="I276" t="s">
        <v>184</v>
      </c>
      <c r="J276" t="s">
        <v>455</v>
      </c>
      <c r="K276" t="s">
        <v>456</v>
      </c>
      <c r="L276">
        <v>63105</v>
      </c>
      <c r="M276" s="38">
        <v>42160</v>
      </c>
      <c r="N276" s="38">
        <v>42167</v>
      </c>
      <c r="O276">
        <v>199.76</v>
      </c>
    </row>
    <row r="277" spans="1:15" x14ac:dyDescent="0.25">
      <c r="A277" t="s">
        <v>529</v>
      </c>
      <c r="B277" t="s">
        <v>157</v>
      </c>
      <c r="C277" t="s">
        <v>182</v>
      </c>
      <c r="D277" t="s">
        <v>193</v>
      </c>
      <c r="E277" t="s">
        <v>199</v>
      </c>
      <c r="F277" t="s">
        <v>200</v>
      </c>
      <c r="G277">
        <v>0.38</v>
      </c>
      <c r="H277" t="s">
        <v>162</v>
      </c>
      <c r="I277" t="s">
        <v>163</v>
      </c>
      <c r="J277" t="s">
        <v>210</v>
      </c>
      <c r="K277" t="s">
        <v>217</v>
      </c>
      <c r="L277">
        <v>97756</v>
      </c>
      <c r="M277" s="38">
        <v>42177</v>
      </c>
      <c r="N277" s="38">
        <v>42179</v>
      </c>
      <c r="O277">
        <v>480.37</v>
      </c>
    </row>
    <row r="278" spans="1:15" x14ac:dyDescent="0.25">
      <c r="A278" t="s">
        <v>529</v>
      </c>
      <c r="B278" t="s">
        <v>175</v>
      </c>
      <c r="C278" t="s">
        <v>182</v>
      </c>
      <c r="D278" t="s">
        <v>159</v>
      </c>
      <c r="E278" t="s">
        <v>205</v>
      </c>
      <c r="F278" t="s">
        <v>161</v>
      </c>
      <c r="G278">
        <v>0.36</v>
      </c>
      <c r="H278" t="s">
        <v>162</v>
      </c>
      <c r="I278" t="s">
        <v>163</v>
      </c>
      <c r="J278" t="s">
        <v>210</v>
      </c>
      <c r="K278" t="s">
        <v>217</v>
      </c>
      <c r="L278">
        <v>97756</v>
      </c>
      <c r="M278" s="38">
        <v>42177</v>
      </c>
      <c r="N278" s="38">
        <v>42179</v>
      </c>
      <c r="O278">
        <v>5.76</v>
      </c>
    </row>
    <row r="279" spans="1:15" x14ac:dyDescent="0.25">
      <c r="A279" t="s">
        <v>529</v>
      </c>
      <c r="B279" t="s">
        <v>167</v>
      </c>
      <c r="C279" t="s">
        <v>182</v>
      </c>
      <c r="D279" t="s">
        <v>169</v>
      </c>
      <c r="E279" t="s">
        <v>240</v>
      </c>
      <c r="F279" t="s">
        <v>221</v>
      </c>
      <c r="G279">
        <v>0.74</v>
      </c>
      <c r="H279" t="s">
        <v>162</v>
      </c>
      <c r="I279" t="s">
        <v>163</v>
      </c>
      <c r="J279" t="s">
        <v>210</v>
      </c>
      <c r="K279" t="s">
        <v>217</v>
      </c>
      <c r="L279">
        <v>97756</v>
      </c>
      <c r="M279" s="38">
        <v>42177</v>
      </c>
      <c r="N279" s="38">
        <v>42178</v>
      </c>
      <c r="O279">
        <v>3112.13</v>
      </c>
    </row>
    <row r="280" spans="1:15" x14ac:dyDescent="0.25">
      <c r="A280" t="s">
        <v>530</v>
      </c>
      <c r="B280" t="s">
        <v>175</v>
      </c>
      <c r="C280" t="s">
        <v>216</v>
      </c>
      <c r="D280" t="s">
        <v>159</v>
      </c>
      <c r="E280" t="s">
        <v>213</v>
      </c>
      <c r="F280" t="s">
        <v>183</v>
      </c>
      <c r="G280">
        <v>0.35</v>
      </c>
      <c r="H280" t="s">
        <v>162</v>
      </c>
      <c r="I280" t="s">
        <v>229</v>
      </c>
      <c r="J280" t="s">
        <v>297</v>
      </c>
      <c r="K280" t="s">
        <v>531</v>
      </c>
      <c r="L280">
        <v>37922</v>
      </c>
      <c r="M280" s="38">
        <v>42024</v>
      </c>
      <c r="N280" s="38">
        <v>42026</v>
      </c>
      <c r="O280">
        <v>2589.0100000000002</v>
      </c>
    </row>
    <row r="281" spans="1:15" x14ac:dyDescent="0.25">
      <c r="A281" t="s">
        <v>530</v>
      </c>
      <c r="B281" t="s">
        <v>167</v>
      </c>
      <c r="C281" t="s">
        <v>216</v>
      </c>
      <c r="D281" t="s">
        <v>193</v>
      </c>
      <c r="E281" t="s">
        <v>199</v>
      </c>
      <c r="F281" t="s">
        <v>171</v>
      </c>
      <c r="G281">
        <v>0.55000000000000004</v>
      </c>
      <c r="H281" t="s">
        <v>162</v>
      </c>
      <c r="I281" t="s">
        <v>229</v>
      </c>
      <c r="J281" t="s">
        <v>297</v>
      </c>
      <c r="K281" t="s">
        <v>531</v>
      </c>
      <c r="L281">
        <v>37922</v>
      </c>
      <c r="M281" s="38">
        <v>42024</v>
      </c>
      <c r="N281" s="38">
        <v>42026</v>
      </c>
      <c r="O281">
        <v>1893.93</v>
      </c>
    </row>
    <row r="282" spans="1:15" x14ac:dyDescent="0.25">
      <c r="A282" t="s">
        <v>532</v>
      </c>
      <c r="B282" t="s">
        <v>175</v>
      </c>
      <c r="C282" t="s">
        <v>168</v>
      </c>
      <c r="D282" t="s">
        <v>193</v>
      </c>
      <c r="E282" t="s">
        <v>199</v>
      </c>
      <c r="F282" t="s">
        <v>200</v>
      </c>
      <c r="G282">
        <v>0.4</v>
      </c>
      <c r="H282" t="s">
        <v>162</v>
      </c>
      <c r="I282" t="s">
        <v>163</v>
      </c>
      <c r="J282" t="s">
        <v>371</v>
      </c>
      <c r="K282" t="s">
        <v>533</v>
      </c>
      <c r="L282">
        <v>85204</v>
      </c>
      <c r="M282" s="38">
        <v>42149</v>
      </c>
      <c r="N282" s="38">
        <v>42151</v>
      </c>
      <c r="O282">
        <v>211.13</v>
      </c>
    </row>
    <row r="283" spans="1:15" x14ac:dyDescent="0.25">
      <c r="A283" t="s">
        <v>532</v>
      </c>
      <c r="B283" t="s">
        <v>175</v>
      </c>
      <c r="C283" t="s">
        <v>168</v>
      </c>
      <c r="D283" t="s">
        <v>159</v>
      </c>
      <c r="E283" t="s">
        <v>213</v>
      </c>
      <c r="F283" t="s">
        <v>183</v>
      </c>
      <c r="G283">
        <v>0.37</v>
      </c>
      <c r="H283" t="s">
        <v>162</v>
      </c>
      <c r="I283" t="s">
        <v>163</v>
      </c>
      <c r="J283" t="s">
        <v>371</v>
      </c>
      <c r="K283" t="s">
        <v>533</v>
      </c>
      <c r="L283">
        <v>85204</v>
      </c>
      <c r="M283" s="38">
        <v>42021</v>
      </c>
      <c r="N283" s="38">
        <v>42022</v>
      </c>
      <c r="O283">
        <v>25.39</v>
      </c>
    </row>
    <row r="284" spans="1:15" x14ac:dyDescent="0.25">
      <c r="A284" t="s">
        <v>532</v>
      </c>
      <c r="B284" t="s">
        <v>175</v>
      </c>
      <c r="C284" t="s">
        <v>168</v>
      </c>
      <c r="D284" t="s">
        <v>159</v>
      </c>
      <c r="E284" t="s">
        <v>205</v>
      </c>
      <c r="F284" t="s">
        <v>183</v>
      </c>
      <c r="G284">
        <v>0.36</v>
      </c>
      <c r="H284" t="s">
        <v>162</v>
      </c>
      <c r="I284" t="s">
        <v>163</v>
      </c>
      <c r="J284" t="s">
        <v>371</v>
      </c>
      <c r="K284" t="s">
        <v>533</v>
      </c>
      <c r="L284">
        <v>85204</v>
      </c>
      <c r="M284" s="38">
        <v>42021</v>
      </c>
      <c r="N284" s="38">
        <v>42022</v>
      </c>
      <c r="O284">
        <v>87.27</v>
      </c>
    </row>
    <row r="285" spans="1:15" x14ac:dyDescent="0.25">
      <c r="A285" t="s">
        <v>534</v>
      </c>
      <c r="B285" t="s">
        <v>175</v>
      </c>
      <c r="C285" t="s">
        <v>158</v>
      </c>
      <c r="D285" t="s">
        <v>159</v>
      </c>
      <c r="E285" t="s">
        <v>213</v>
      </c>
      <c r="F285" t="s">
        <v>183</v>
      </c>
      <c r="G285">
        <v>0.37</v>
      </c>
      <c r="H285" t="s">
        <v>162</v>
      </c>
      <c r="I285" t="s">
        <v>229</v>
      </c>
      <c r="J285" t="s">
        <v>230</v>
      </c>
      <c r="K285" t="s">
        <v>535</v>
      </c>
      <c r="L285">
        <v>22025</v>
      </c>
      <c r="M285" s="38">
        <v>42115</v>
      </c>
      <c r="N285" s="38">
        <v>42119</v>
      </c>
      <c r="O285">
        <v>403.25</v>
      </c>
    </row>
    <row r="286" spans="1:15" x14ac:dyDescent="0.25">
      <c r="A286" t="s">
        <v>536</v>
      </c>
      <c r="B286" t="s">
        <v>175</v>
      </c>
      <c r="C286" t="s">
        <v>182</v>
      </c>
      <c r="D286" t="s">
        <v>159</v>
      </c>
      <c r="E286" t="s">
        <v>213</v>
      </c>
      <c r="F286" t="s">
        <v>183</v>
      </c>
      <c r="G286">
        <v>0.39</v>
      </c>
      <c r="H286" t="s">
        <v>162</v>
      </c>
      <c r="I286" t="s">
        <v>184</v>
      </c>
      <c r="J286" t="s">
        <v>254</v>
      </c>
      <c r="K286" t="s">
        <v>477</v>
      </c>
      <c r="L286">
        <v>61801</v>
      </c>
      <c r="M286" s="38">
        <v>42138</v>
      </c>
      <c r="N286" s="38">
        <v>42139</v>
      </c>
      <c r="O286">
        <v>414.49</v>
      </c>
    </row>
    <row r="287" spans="1:15" x14ac:dyDescent="0.25">
      <c r="A287" t="s">
        <v>537</v>
      </c>
      <c r="B287" t="s">
        <v>175</v>
      </c>
      <c r="C287" t="s">
        <v>182</v>
      </c>
      <c r="D287" t="s">
        <v>193</v>
      </c>
      <c r="E287" t="s">
        <v>194</v>
      </c>
      <c r="F287" t="s">
        <v>177</v>
      </c>
      <c r="G287">
        <v>0.83</v>
      </c>
      <c r="H287" t="s">
        <v>162</v>
      </c>
      <c r="I287" t="s">
        <v>184</v>
      </c>
      <c r="J287" t="s">
        <v>254</v>
      </c>
      <c r="K287" t="s">
        <v>538</v>
      </c>
      <c r="L287">
        <v>60061</v>
      </c>
      <c r="M287" s="38">
        <v>42138</v>
      </c>
      <c r="N287" s="38">
        <v>42140</v>
      </c>
      <c r="O287">
        <v>469.69</v>
      </c>
    </row>
    <row r="288" spans="1:15" x14ac:dyDescent="0.25">
      <c r="A288" t="s">
        <v>537</v>
      </c>
      <c r="B288" t="s">
        <v>175</v>
      </c>
      <c r="C288" t="s">
        <v>182</v>
      </c>
      <c r="D288" t="s">
        <v>193</v>
      </c>
      <c r="E288" t="s">
        <v>199</v>
      </c>
      <c r="F288" t="s">
        <v>200</v>
      </c>
      <c r="G288">
        <v>0.37</v>
      </c>
      <c r="H288" t="s">
        <v>162</v>
      </c>
      <c r="I288" t="s">
        <v>184</v>
      </c>
      <c r="J288" t="s">
        <v>254</v>
      </c>
      <c r="K288" t="s">
        <v>538</v>
      </c>
      <c r="L288">
        <v>60061</v>
      </c>
      <c r="M288" s="38">
        <v>42147</v>
      </c>
      <c r="N288" s="38">
        <v>42149</v>
      </c>
      <c r="O288">
        <v>8585.67</v>
      </c>
    </row>
    <row r="289" spans="1:15" x14ac:dyDescent="0.25">
      <c r="A289" t="s">
        <v>539</v>
      </c>
      <c r="B289" t="s">
        <v>157</v>
      </c>
      <c r="C289" t="s">
        <v>158</v>
      </c>
      <c r="D289" t="s">
        <v>169</v>
      </c>
      <c r="E289" t="s">
        <v>176</v>
      </c>
      <c r="F289" t="s">
        <v>161</v>
      </c>
      <c r="G289">
        <v>0.54</v>
      </c>
      <c r="H289" t="s">
        <v>162</v>
      </c>
      <c r="I289" t="s">
        <v>178</v>
      </c>
      <c r="J289" t="s">
        <v>540</v>
      </c>
      <c r="K289" t="s">
        <v>541</v>
      </c>
      <c r="L289">
        <v>26501</v>
      </c>
      <c r="M289" s="38">
        <v>42169</v>
      </c>
      <c r="N289" s="38">
        <v>42170</v>
      </c>
      <c r="O289">
        <v>57.37</v>
      </c>
    </row>
    <row r="290" spans="1:15" x14ac:dyDescent="0.25">
      <c r="A290" t="s">
        <v>542</v>
      </c>
      <c r="B290" t="s">
        <v>175</v>
      </c>
      <c r="C290" t="s">
        <v>158</v>
      </c>
      <c r="D290" t="s">
        <v>159</v>
      </c>
      <c r="E290" t="s">
        <v>213</v>
      </c>
      <c r="F290" t="s">
        <v>183</v>
      </c>
      <c r="G290">
        <v>0.39</v>
      </c>
      <c r="H290" t="s">
        <v>162</v>
      </c>
      <c r="I290" t="s">
        <v>163</v>
      </c>
      <c r="J290" t="s">
        <v>364</v>
      </c>
      <c r="K290" t="s">
        <v>543</v>
      </c>
      <c r="L290">
        <v>88201</v>
      </c>
      <c r="M290" s="38">
        <v>42024</v>
      </c>
      <c r="N290" s="38">
        <v>42024</v>
      </c>
      <c r="O290">
        <v>66.319999999999993</v>
      </c>
    </row>
    <row r="291" spans="1:15" x14ac:dyDescent="0.25">
      <c r="A291" t="s">
        <v>544</v>
      </c>
      <c r="B291" t="s">
        <v>175</v>
      </c>
      <c r="C291" t="s">
        <v>158</v>
      </c>
      <c r="D291" t="s">
        <v>159</v>
      </c>
      <c r="E291" t="s">
        <v>160</v>
      </c>
      <c r="F291" t="s">
        <v>161</v>
      </c>
      <c r="G291">
        <v>0.59</v>
      </c>
      <c r="H291" t="s">
        <v>162</v>
      </c>
      <c r="I291" t="s">
        <v>184</v>
      </c>
      <c r="J291" t="s">
        <v>225</v>
      </c>
      <c r="K291" t="s">
        <v>545</v>
      </c>
      <c r="L291">
        <v>78155</v>
      </c>
      <c r="M291" s="38">
        <v>42034</v>
      </c>
      <c r="N291" s="38">
        <v>42035</v>
      </c>
      <c r="O291">
        <v>18.75</v>
      </c>
    </row>
    <row r="292" spans="1:15" x14ac:dyDescent="0.25">
      <c r="A292" t="s">
        <v>544</v>
      </c>
      <c r="B292" t="s">
        <v>167</v>
      </c>
      <c r="C292" t="s">
        <v>158</v>
      </c>
      <c r="D292" t="s">
        <v>169</v>
      </c>
      <c r="E292" t="s">
        <v>240</v>
      </c>
      <c r="F292" t="s">
        <v>221</v>
      </c>
      <c r="G292">
        <v>0.77</v>
      </c>
      <c r="H292" t="s">
        <v>162</v>
      </c>
      <c r="I292" t="s">
        <v>184</v>
      </c>
      <c r="J292" t="s">
        <v>225</v>
      </c>
      <c r="K292" t="s">
        <v>545</v>
      </c>
      <c r="L292">
        <v>78155</v>
      </c>
      <c r="M292" s="38">
        <v>42034</v>
      </c>
      <c r="N292" s="38">
        <v>42036</v>
      </c>
      <c r="O292">
        <v>188.51</v>
      </c>
    </row>
    <row r="293" spans="1:15" x14ac:dyDescent="0.25">
      <c r="A293" t="s">
        <v>544</v>
      </c>
      <c r="B293" t="s">
        <v>167</v>
      </c>
      <c r="C293" t="s">
        <v>158</v>
      </c>
      <c r="D293" t="s">
        <v>193</v>
      </c>
      <c r="E293" t="s">
        <v>507</v>
      </c>
      <c r="F293" t="s">
        <v>171</v>
      </c>
      <c r="G293">
        <v>0.35</v>
      </c>
      <c r="H293" t="s">
        <v>162</v>
      </c>
      <c r="I293" t="s">
        <v>184</v>
      </c>
      <c r="J293" t="s">
        <v>225</v>
      </c>
      <c r="K293" t="s">
        <v>545</v>
      </c>
      <c r="L293">
        <v>78155</v>
      </c>
      <c r="M293" s="38">
        <v>42167</v>
      </c>
      <c r="N293" s="38">
        <v>42168</v>
      </c>
      <c r="O293">
        <v>6720.88</v>
      </c>
    </row>
    <row r="294" spans="1:15" x14ac:dyDescent="0.25">
      <c r="A294" t="s">
        <v>544</v>
      </c>
      <c r="B294" t="s">
        <v>157</v>
      </c>
      <c r="C294" t="s">
        <v>158</v>
      </c>
      <c r="D294" t="s">
        <v>193</v>
      </c>
      <c r="E294" t="s">
        <v>194</v>
      </c>
      <c r="F294" t="s">
        <v>183</v>
      </c>
      <c r="G294">
        <v>0.56999999999999995</v>
      </c>
      <c r="H294" t="s">
        <v>162</v>
      </c>
      <c r="I294" t="s">
        <v>184</v>
      </c>
      <c r="J294" t="s">
        <v>225</v>
      </c>
      <c r="K294" t="s">
        <v>545</v>
      </c>
      <c r="L294">
        <v>78155</v>
      </c>
      <c r="M294" s="38">
        <v>42167</v>
      </c>
      <c r="N294" s="38">
        <v>42168</v>
      </c>
      <c r="O294">
        <v>102.21</v>
      </c>
    </row>
    <row r="295" spans="1:15" x14ac:dyDescent="0.25">
      <c r="A295" t="s">
        <v>546</v>
      </c>
      <c r="B295" t="s">
        <v>175</v>
      </c>
      <c r="C295" t="s">
        <v>158</v>
      </c>
      <c r="D295" t="s">
        <v>159</v>
      </c>
      <c r="E295" t="s">
        <v>205</v>
      </c>
      <c r="F295" t="s">
        <v>161</v>
      </c>
      <c r="G295">
        <v>0.39</v>
      </c>
      <c r="H295" t="s">
        <v>162</v>
      </c>
      <c r="I295" t="s">
        <v>184</v>
      </c>
      <c r="J295" t="s">
        <v>225</v>
      </c>
      <c r="K295" t="s">
        <v>547</v>
      </c>
      <c r="L295">
        <v>75090</v>
      </c>
      <c r="M295" s="38">
        <v>42034</v>
      </c>
      <c r="N295" s="38">
        <v>42036</v>
      </c>
      <c r="O295">
        <v>31.18</v>
      </c>
    </row>
    <row r="296" spans="1:15" x14ac:dyDescent="0.25">
      <c r="A296" t="s">
        <v>548</v>
      </c>
      <c r="B296" t="s">
        <v>157</v>
      </c>
      <c r="C296" t="s">
        <v>168</v>
      </c>
      <c r="D296" t="s">
        <v>159</v>
      </c>
      <c r="E296" t="s">
        <v>205</v>
      </c>
      <c r="F296" t="s">
        <v>161</v>
      </c>
      <c r="G296">
        <v>0.39</v>
      </c>
      <c r="H296" t="s">
        <v>162</v>
      </c>
      <c r="I296" t="s">
        <v>163</v>
      </c>
      <c r="J296" t="s">
        <v>172</v>
      </c>
      <c r="K296" t="s">
        <v>549</v>
      </c>
      <c r="L296">
        <v>90008</v>
      </c>
      <c r="M296" s="38">
        <v>42032</v>
      </c>
      <c r="N296" s="38">
        <v>42033</v>
      </c>
      <c r="O296">
        <v>267.52999999999997</v>
      </c>
    </row>
    <row r="297" spans="1:15" x14ac:dyDescent="0.25">
      <c r="A297" t="s">
        <v>548</v>
      </c>
      <c r="B297" t="s">
        <v>167</v>
      </c>
      <c r="C297" t="s">
        <v>158</v>
      </c>
      <c r="D297" t="s">
        <v>193</v>
      </c>
      <c r="E297" t="s">
        <v>199</v>
      </c>
      <c r="F297" t="s">
        <v>171</v>
      </c>
      <c r="G297">
        <v>0.55000000000000004</v>
      </c>
      <c r="H297" t="s">
        <v>162</v>
      </c>
      <c r="I297" t="s">
        <v>163</v>
      </c>
      <c r="J297" t="s">
        <v>172</v>
      </c>
      <c r="K297" t="s">
        <v>549</v>
      </c>
      <c r="L297">
        <v>90008</v>
      </c>
      <c r="M297" s="38">
        <v>42056</v>
      </c>
      <c r="N297" s="38">
        <v>42056</v>
      </c>
      <c r="O297">
        <v>43046.2</v>
      </c>
    </row>
    <row r="298" spans="1:15" x14ac:dyDescent="0.25">
      <c r="A298" t="s">
        <v>548</v>
      </c>
      <c r="B298" t="s">
        <v>175</v>
      </c>
      <c r="C298" t="s">
        <v>158</v>
      </c>
      <c r="D298" t="s">
        <v>159</v>
      </c>
      <c r="E298" t="s">
        <v>205</v>
      </c>
      <c r="F298" t="s">
        <v>183</v>
      </c>
      <c r="G298">
        <v>0.36</v>
      </c>
      <c r="H298" t="s">
        <v>162</v>
      </c>
      <c r="I298" t="s">
        <v>163</v>
      </c>
      <c r="J298" t="s">
        <v>172</v>
      </c>
      <c r="K298" t="s">
        <v>549</v>
      </c>
      <c r="L298">
        <v>90008</v>
      </c>
      <c r="M298" s="38">
        <v>42109</v>
      </c>
      <c r="N298" s="38">
        <v>42118</v>
      </c>
      <c r="O298">
        <v>330.21</v>
      </c>
    </row>
    <row r="299" spans="1:15" x14ac:dyDescent="0.25">
      <c r="A299" t="s">
        <v>548</v>
      </c>
      <c r="B299" t="s">
        <v>167</v>
      </c>
      <c r="C299" t="s">
        <v>158</v>
      </c>
      <c r="D299" t="s">
        <v>169</v>
      </c>
      <c r="E299" t="s">
        <v>240</v>
      </c>
      <c r="F299" t="s">
        <v>221</v>
      </c>
      <c r="G299">
        <v>0.63</v>
      </c>
      <c r="H299" t="s">
        <v>162</v>
      </c>
      <c r="I299" t="s">
        <v>163</v>
      </c>
      <c r="J299" t="s">
        <v>172</v>
      </c>
      <c r="K299" t="s">
        <v>549</v>
      </c>
      <c r="L299">
        <v>90008</v>
      </c>
      <c r="M299" s="38">
        <v>42173</v>
      </c>
      <c r="N299" s="38">
        <v>42174</v>
      </c>
      <c r="O299">
        <v>6831.37</v>
      </c>
    </row>
    <row r="300" spans="1:15" x14ac:dyDescent="0.25">
      <c r="A300" t="s">
        <v>550</v>
      </c>
      <c r="B300" t="s">
        <v>167</v>
      </c>
      <c r="C300" t="s">
        <v>158</v>
      </c>
      <c r="D300" t="s">
        <v>193</v>
      </c>
      <c r="E300" t="s">
        <v>199</v>
      </c>
      <c r="F300" t="s">
        <v>171</v>
      </c>
      <c r="G300">
        <v>0.55000000000000004</v>
      </c>
      <c r="H300" t="s">
        <v>162</v>
      </c>
      <c r="I300" t="s">
        <v>163</v>
      </c>
      <c r="J300" t="s">
        <v>277</v>
      </c>
      <c r="K300" t="s">
        <v>551</v>
      </c>
      <c r="L300">
        <v>84062</v>
      </c>
      <c r="M300" s="38">
        <v>42056</v>
      </c>
      <c r="N300" s="38">
        <v>42056</v>
      </c>
      <c r="O300">
        <v>10331.09</v>
      </c>
    </row>
    <row r="301" spans="1:15" x14ac:dyDescent="0.25">
      <c r="A301" t="s">
        <v>550</v>
      </c>
      <c r="B301" t="s">
        <v>175</v>
      </c>
      <c r="C301" t="s">
        <v>158</v>
      </c>
      <c r="D301" t="s">
        <v>159</v>
      </c>
      <c r="E301" t="s">
        <v>205</v>
      </c>
      <c r="F301" t="s">
        <v>183</v>
      </c>
      <c r="G301">
        <v>0.36</v>
      </c>
      <c r="H301" t="s">
        <v>162</v>
      </c>
      <c r="I301" t="s">
        <v>163</v>
      </c>
      <c r="J301" t="s">
        <v>277</v>
      </c>
      <c r="K301" t="s">
        <v>551</v>
      </c>
      <c r="L301">
        <v>84062</v>
      </c>
      <c r="M301" s="38">
        <v>42109</v>
      </c>
      <c r="N301" s="38">
        <v>42118</v>
      </c>
      <c r="O301">
        <v>83.86</v>
      </c>
    </row>
    <row r="302" spans="1:15" x14ac:dyDescent="0.25">
      <c r="A302" t="s">
        <v>550</v>
      </c>
      <c r="B302" t="s">
        <v>167</v>
      </c>
      <c r="C302" t="s">
        <v>158</v>
      </c>
      <c r="D302" t="s">
        <v>169</v>
      </c>
      <c r="E302" t="s">
        <v>240</v>
      </c>
      <c r="F302" t="s">
        <v>221</v>
      </c>
      <c r="G302">
        <v>0.63</v>
      </c>
      <c r="H302" t="s">
        <v>162</v>
      </c>
      <c r="I302" t="s">
        <v>163</v>
      </c>
      <c r="J302" t="s">
        <v>277</v>
      </c>
      <c r="K302" t="s">
        <v>551</v>
      </c>
      <c r="L302">
        <v>84062</v>
      </c>
      <c r="M302" s="38">
        <v>42173</v>
      </c>
      <c r="N302" s="38">
        <v>42174</v>
      </c>
      <c r="O302">
        <v>1707.84</v>
      </c>
    </row>
    <row r="303" spans="1:15" x14ac:dyDescent="0.25">
      <c r="A303" t="s">
        <v>552</v>
      </c>
      <c r="B303" t="s">
        <v>157</v>
      </c>
      <c r="C303" t="s">
        <v>168</v>
      </c>
      <c r="D303" t="s">
        <v>159</v>
      </c>
      <c r="E303" t="s">
        <v>205</v>
      </c>
      <c r="F303" t="s">
        <v>161</v>
      </c>
      <c r="G303">
        <v>0.39</v>
      </c>
      <c r="H303" t="s">
        <v>162</v>
      </c>
      <c r="I303" t="s">
        <v>163</v>
      </c>
      <c r="J303" t="s">
        <v>277</v>
      </c>
      <c r="K303" t="s">
        <v>553</v>
      </c>
      <c r="L303">
        <v>84604</v>
      </c>
      <c r="M303" s="38">
        <v>42032</v>
      </c>
      <c r="N303" s="38">
        <v>42033</v>
      </c>
      <c r="O303">
        <v>66.88</v>
      </c>
    </row>
    <row r="304" spans="1:15" x14ac:dyDescent="0.25">
      <c r="A304" t="s">
        <v>552</v>
      </c>
      <c r="B304" t="s">
        <v>157</v>
      </c>
      <c r="C304" t="s">
        <v>168</v>
      </c>
      <c r="D304" t="s">
        <v>159</v>
      </c>
      <c r="E304" t="s">
        <v>233</v>
      </c>
      <c r="F304" t="s">
        <v>293</v>
      </c>
      <c r="G304">
        <v>0.81</v>
      </c>
      <c r="H304" t="s">
        <v>162</v>
      </c>
      <c r="I304" t="s">
        <v>163</v>
      </c>
      <c r="J304" t="s">
        <v>277</v>
      </c>
      <c r="K304" t="s">
        <v>553</v>
      </c>
      <c r="L304">
        <v>84604</v>
      </c>
      <c r="M304" s="38">
        <v>42032</v>
      </c>
      <c r="N304" s="38">
        <v>42032</v>
      </c>
      <c r="O304">
        <v>274.91000000000003</v>
      </c>
    </row>
    <row r="305" spans="1:15" x14ac:dyDescent="0.25">
      <c r="A305" t="s">
        <v>554</v>
      </c>
      <c r="B305" t="s">
        <v>167</v>
      </c>
      <c r="C305" t="s">
        <v>216</v>
      </c>
      <c r="D305" t="s">
        <v>169</v>
      </c>
      <c r="E305" t="s">
        <v>170</v>
      </c>
      <c r="F305" t="s">
        <v>171</v>
      </c>
      <c r="G305">
        <v>0.78</v>
      </c>
      <c r="H305" t="s">
        <v>162</v>
      </c>
      <c r="I305" t="s">
        <v>229</v>
      </c>
      <c r="J305" t="s">
        <v>555</v>
      </c>
      <c r="K305" t="s">
        <v>414</v>
      </c>
      <c r="L305">
        <v>39701</v>
      </c>
      <c r="M305" s="38">
        <v>42067</v>
      </c>
      <c r="N305" s="38">
        <v>42068</v>
      </c>
      <c r="O305">
        <v>1128.74</v>
      </c>
    </row>
    <row r="306" spans="1:15" x14ac:dyDescent="0.25">
      <c r="A306" t="s">
        <v>554</v>
      </c>
      <c r="B306" t="s">
        <v>175</v>
      </c>
      <c r="C306" t="s">
        <v>216</v>
      </c>
      <c r="D306" t="s">
        <v>159</v>
      </c>
      <c r="E306" t="s">
        <v>304</v>
      </c>
      <c r="F306" t="s">
        <v>183</v>
      </c>
      <c r="G306">
        <v>0.59</v>
      </c>
      <c r="H306" t="s">
        <v>162</v>
      </c>
      <c r="I306" t="s">
        <v>229</v>
      </c>
      <c r="J306" t="s">
        <v>555</v>
      </c>
      <c r="K306" t="s">
        <v>414</v>
      </c>
      <c r="L306">
        <v>39701</v>
      </c>
      <c r="M306" s="38">
        <v>42109</v>
      </c>
      <c r="N306" s="38">
        <v>42109</v>
      </c>
      <c r="O306">
        <v>805.99</v>
      </c>
    </row>
    <row r="307" spans="1:15" x14ac:dyDescent="0.25">
      <c r="A307" t="s">
        <v>554</v>
      </c>
      <c r="B307" t="s">
        <v>157</v>
      </c>
      <c r="C307" t="s">
        <v>216</v>
      </c>
      <c r="D307" t="s">
        <v>159</v>
      </c>
      <c r="E307" t="s">
        <v>213</v>
      </c>
      <c r="F307" t="s">
        <v>183</v>
      </c>
      <c r="G307">
        <v>0.4</v>
      </c>
      <c r="H307" t="s">
        <v>162</v>
      </c>
      <c r="I307" t="s">
        <v>229</v>
      </c>
      <c r="J307" t="s">
        <v>555</v>
      </c>
      <c r="K307" t="s">
        <v>414</v>
      </c>
      <c r="L307">
        <v>39701</v>
      </c>
      <c r="M307" s="38">
        <v>42095</v>
      </c>
      <c r="N307" s="38">
        <v>42097</v>
      </c>
      <c r="O307">
        <v>1066.54</v>
      </c>
    </row>
    <row r="308" spans="1:15" x14ac:dyDescent="0.25">
      <c r="A308" t="s">
        <v>556</v>
      </c>
      <c r="B308" t="s">
        <v>175</v>
      </c>
      <c r="C308" t="s">
        <v>216</v>
      </c>
      <c r="D308" t="s">
        <v>193</v>
      </c>
      <c r="E308" t="s">
        <v>194</v>
      </c>
      <c r="F308" t="s">
        <v>200</v>
      </c>
      <c r="G308">
        <v>0.6</v>
      </c>
      <c r="H308" t="s">
        <v>162</v>
      </c>
      <c r="I308" t="s">
        <v>163</v>
      </c>
      <c r="J308" t="s">
        <v>472</v>
      </c>
      <c r="K308" t="s">
        <v>557</v>
      </c>
      <c r="L308">
        <v>89015</v>
      </c>
      <c r="M308" s="38">
        <v>42017</v>
      </c>
      <c r="N308" s="38">
        <v>42017</v>
      </c>
      <c r="O308">
        <v>65.739999999999995</v>
      </c>
    </row>
    <row r="309" spans="1:15" x14ac:dyDescent="0.25">
      <c r="A309" t="s">
        <v>558</v>
      </c>
      <c r="B309" t="s">
        <v>175</v>
      </c>
      <c r="C309" t="s">
        <v>168</v>
      </c>
      <c r="D309" t="s">
        <v>159</v>
      </c>
      <c r="E309" t="s">
        <v>213</v>
      </c>
      <c r="F309" t="s">
        <v>183</v>
      </c>
      <c r="G309">
        <v>0.38</v>
      </c>
      <c r="H309" t="s">
        <v>162</v>
      </c>
      <c r="I309" t="s">
        <v>184</v>
      </c>
      <c r="J309" t="s">
        <v>254</v>
      </c>
      <c r="K309" t="s">
        <v>559</v>
      </c>
      <c r="L309">
        <v>61554</v>
      </c>
      <c r="M309" s="38">
        <v>42076</v>
      </c>
      <c r="N309" s="38">
        <v>42077</v>
      </c>
      <c r="O309">
        <v>5.84</v>
      </c>
    </row>
    <row r="310" spans="1:15" x14ac:dyDescent="0.25">
      <c r="A310" t="s">
        <v>558</v>
      </c>
      <c r="B310" t="s">
        <v>175</v>
      </c>
      <c r="C310" t="s">
        <v>158</v>
      </c>
      <c r="D310" t="s">
        <v>159</v>
      </c>
      <c r="E310" t="s">
        <v>233</v>
      </c>
      <c r="F310" t="s">
        <v>183</v>
      </c>
      <c r="G310">
        <v>0.56999999999999995</v>
      </c>
      <c r="H310" t="s">
        <v>162</v>
      </c>
      <c r="I310" t="s">
        <v>184</v>
      </c>
      <c r="J310" t="s">
        <v>254</v>
      </c>
      <c r="K310" t="s">
        <v>559</v>
      </c>
      <c r="L310">
        <v>61554</v>
      </c>
      <c r="M310" s="38">
        <v>42061</v>
      </c>
      <c r="N310" s="38">
        <v>42062</v>
      </c>
      <c r="O310">
        <v>405.57</v>
      </c>
    </row>
    <row r="311" spans="1:15" x14ac:dyDescent="0.25">
      <c r="A311" t="s">
        <v>560</v>
      </c>
      <c r="B311" t="s">
        <v>175</v>
      </c>
      <c r="C311" t="s">
        <v>158</v>
      </c>
      <c r="D311" t="s">
        <v>159</v>
      </c>
      <c r="E311" t="s">
        <v>304</v>
      </c>
      <c r="F311" t="s">
        <v>293</v>
      </c>
      <c r="G311">
        <v>0.6</v>
      </c>
      <c r="H311" t="s">
        <v>162</v>
      </c>
      <c r="I311" t="s">
        <v>163</v>
      </c>
      <c r="J311" t="s">
        <v>172</v>
      </c>
      <c r="K311" t="s">
        <v>561</v>
      </c>
      <c r="L311">
        <v>91767</v>
      </c>
      <c r="M311" s="38">
        <v>42017</v>
      </c>
      <c r="N311" s="38">
        <v>42021</v>
      </c>
      <c r="O311">
        <v>32.6</v>
      </c>
    </row>
    <row r="312" spans="1:15" x14ac:dyDescent="0.25">
      <c r="A312" t="s">
        <v>562</v>
      </c>
      <c r="B312" t="s">
        <v>175</v>
      </c>
      <c r="C312" t="s">
        <v>158</v>
      </c>
      <c r="D312" t="s">
        <v>159</v>
      </c>
      <c r="E312" t="s">
        <v>189</v>
      </c>
      <c r="F312" t="s">
        <v>183</v>
      </c>
      <c r="G312">
        <v>0.39</v>
      </c>
      <c r="H312" t="s">
        <v>162</v>
      </c>
      <c r="I312" t="s">
        <v>178</v>
      </c>
      <c r="J312" t="s">
        <v>286</v>
      </c>
      <c r="K312" t="s">
        <v>563</v>
      </c>
      <c r="L312">
        <v>6770</v>
      </c>
      <c r="M312" s="38">
        <v>42137</v>
      </c>
      <c r="N312" s="38">
        <v>42138</v>
      </c>
      <c r="O312">
        <v>515.88</v>
      </c>
    </row>
    <row r="313" spans="1:15" x14ac:dyDescent="0.25">
      <c r="A313" t="s">
        <v>564</v>
      </c>
      <c r="B313" t="s">
        <v>175</v>
      </c>
      <c r="C313" t="s">
        <v>158</v>
      </c>
      <c r="D313" t="s">
        <v>159</v>
      </c>
      <c r="E313" t="s">
        <v>189</v>
      </c>
      <c r="F313" t="s">
        <v>183</v>
      </c>
      <c r="G313">
        <v>0.35</v>
      </c>
      <c r="H313" t="s">
        <v>162</v>
      </c>
      <c r="I313" t="s">
        <v>178</v>
      </c>
      <c r="J313" t="s">
        <v>286</v>
      </c>
      <c r="K313" t="s">
        <v>565</v>
      </c>
      <c r="L313">
        <v>6478</v>
      </c>
      <c r="M313" s="38">
        <v>42137</v>
      </c>
      <c r="N313" s="38">
        <v>42139</v>
      </c>
      <c r="O313">
        <v>25.06</v>
      </c>
    </row>
    <row r="314" spans="1:15" x14ac:dyDescent="0.25">
      <c r="A314" t="s">
        <v>566</v>
      </c>
      <c r="B314" t="s">
        <v>175</v>
      </c>
      <c r="C314" t="s">
        <v>158</v>
      </c>
      <c r="D314" t="s">
        <v>193</v>
      </c>
      <c r="E314" t="s">
        <v>194</v>
      </c>
      <c r="F314" t="s">
        <v>177</v>
      </c>
      <c r="G314">
        <v>0.8</v>
      </c>
      <c r="H314" t="s">
        <v>162</v>
      </c>
      <c r="I314" t="s">
        <v>178</v>
      </c>
      <c r="J314" t="s">
        <v>261</v>
      </c>
      <c r="K314" t="s">
        <v>458</v>
      </c>
      <c r="L314">
        <v>4210</v>
      </c>
      <c r="M314" s="38">
        <v>42137</v>
      </c>
      <c r="N314" s="38">
        <v>42138</v>
      </c>
      <c r="O314">
        <v>578.24</v>
      </c>
    </row>
    <row r="315" spans="1:15" x14ac:dyDescent="0.25">
      <c r="A315" t="s">
        <v>567</v>
      </c>
      <c r="B315" t="s">
        <v>175</v>
      </c>
      <c r="C315" t="s">
        <v>158</v>
      </c>
      <c r="D315" t="s">
        <v>159</v>
      </c>
      <c r="E315" t="s">
        <v>233</v>
      </c>
      <c r="F315" t="s">
        <v>183</v>
      </c>
      <c r="G315">
        <v>0.59</v>
      </c>
      <c r="H315" t="s">
        <v>162</v>
      </c>
      <c r="I315" t="s">
        <v>178</v>
      </c>
      <c r="J315" t="s">
        <v>265</v>
      </c>
      <c r="K315" t="s">
        <v>568</v>
      </c>
      <c r="L315">
        <v>1801</v>
      </c>
      <c r="M315" s="38">
        <v>42025</v>
      </c>
      <c r="N315" s="38">
        <v>42027</v>
      </c>
      <c r="O315">
        <v>116.93</v>
      </c>
    </row>
    <row r="316" spans="1:15" x14ac:dyDescent="0.25">
      <c r="A316" t="s">
        <v>569</v>
      </c>
      <c r="B316" t="s">
        <v>175</v>
      </c>
      <c r="C316" t="s">
        <v>158</v>
      </c>
      <c r="D316" t="s">
        <v>159</v>
      </c>
      <c r="E316" t="s">
        <v>252</v>
      </c>
      <c r="F316" t="s">
        <v>177</v>
      </c>
      <c r="G316">
        <v>0.56000000000000005</v>
      </c>
      <c r="H316" t="s">
        <v>162</v>
      </c>
      <c r="I316" t="s">
        <v>178</v>
      </c>
      <c r="J316" t="s">
        <v>267</v>
      </c>
      <c r="K316" t="s">
        <v>570</v>
      </c>
      <c r="L316">
        <v>3301</v>
      </c>
      <c r="M316" s="38">
        <v>42137</v>
      </c>
      <c r="N316" s="38">
        <v>42138</v>
      </c>
      <c r="O316">
        <v>170.45</v>
      </c>
    </row>
    <row r="317" spans="1:15" x14ac:dyDescent="0.25">
      <c r="A317" t="s">
        <v>571</v>
      </c>
      <c r="B317" t="s">
        <v>175</v>
      </c>
      <c r="C317" t="s">
        <v>182</v>
      </c>
      <c r="D317" t="s">
        <v>159</v>
      </c>
      <c r="E317" t="s">
        <v>228</v>
      </c>
      <c r="F317" t="s">
        <v>183</v>
      </c>
      <c r="G317">
        <v>0.39</v>
      </c>
      <c r="H317" t="s">
        <v>162</v>
      </c>
      <c r="I317" t="s">
        <v>184</v>
      </c>
      <c r="J317" t="s">
        <v>254</v>
      </c>
      <c r="K317" t="s">
        <v>572</v>
      </c>
      <c r="L317">
        <v>60091</v>
      </c>
      <c r="M317" s="38">
        <v>42021</v>
      </c>
      <c r="N317" s="38">
        <v>42021</v>
      </c>
      <c r="O317">
        <v>285.87</v>
      </c>
    </row>
    <row r="318" spans="1:15" x14ac:dyDescent="0.25">
      <c r="A318" t="s">
        <v>573</v>
      </c>
      <c r="B318" t="s">
        <v>175</v>
      </c>
      <c r="C318" t="s">
        <v>182</v>
      </c>
      <c r="D318" t="s">
        <v>159</v>
      </c>
      <c r="E318" t="s">
        <v>160</v>
      </c>
      <c r="F318" t="s">
        <v>161</v>
      </c>
      <c r="G318">
        <v>0.59</v>
      </c>
      <c r="H318" t="s">
        <v>162</v>
      </c>
      <c r="I318" t="s">
        <v>184</v>
      </c>
      <c r="J318" t="s">
        <v>254</v>
      </c>
      <c r="K318" t="s">
        <v>574</v>
      </c>
      <c r="L318">
        <v>60517</v>
      </c>
      <c r="M318" s="38">
        <v>42021</v>
      </c>
      <c r="N318" s="38">
        <v>42023</v>
      </c>
      <c r="O318">
        <v>20.37</v>
      </c>
    </row>
    <row r="319" spans="1:15" x14ac:dyDescent="0.25">
      <c r="A319" t="s">
        <v>575</v>
      </c>
      <c r="B319" t="s">
        <v>175</v>
      </c>
      <c r="C319" t="s">
        <v>216</v>
      </c>
      <c r="D319" t="s">
        <v>169</v>
      </c>
      <c r="E319" t="s">
        <v>176</v>
      </c>
      <c r="F319" t="s">
        <v>183</v>
      </c>
      <c r="G319">
        <v>0.43</v>
      </c>
      <c r="H319" t="s">
        <v>162</v>
      </c>
      <c r="I319" t="s">
        <v>184</v>
      </c>
      <c r="J319" t="s">
        <v>576</v>
      </c>
      <c r="K319" t="s">
        <v>577</v>
      </c>
      <c r="L319">
        <v>46016</v>
      </c>
      <c r="M319" s="38">
        <v>42078</v>
      </c>
      <c r="N319" s="38">
        <v>42080</v>
      </c>
      <c r="O319">
        <v>17.440000000000001</v>
      </c>
    </row>
    <row r="320" spans="1:15" x14ac:dyDescent="0.25">
      <c r="A320" t="s">
        <v>575</v>
      </c>
      <c r="B320" t="s">
        <v>175</v>
      </c>
      <c r="C320" t="s">
        <v>216</v>
      </c>
      <c r="D320" t="s">
        <v>193</v>
      </c>
      <c r="E320" t="s">
        <v>256</v>
      </c>
      <c r="F320" t="s">
        <v>177</v>
      </c>
      <c r="G320">
        <v>0.54</v>
      </c>
      <c r="H320" t="s">
        <v>162</v>
      </c>
      <c r="I320" t="s">
        <v>184</v>
      </c>
      <c r="J320" t="s">
        <v>576</v>
      </c>
      <c r="K320" t="s">
        <v>577</v>
      </c>
      <c r="L320">
        <v>46016</v>
      </c>
      <c r="M320" s="38">
        <v>42174</v>
      </c>
      <c r="N320" s="38">
        <v>42177</v>
      </c>
      <c r="O320">
        <v>702.68</v>
      </c>
    </row>
    <row r="321" spans="1:15" x14ac:dyDescent="0.25">
      <c r="A321" t="s">
        <v>575</v>
      </c>
      <c r="B321" t="s">
        <v>175</v>
      </c>
      <c r="C321" t="s">
        <v>216</v>
      </c>
      <c r="D321" t="s">
        <v>169</v>
      </c>
      <c r="E321" t="s">
        <v>176</v>
      </c>
      <c r="F321" t="s">
        <v>161</v>
      </c>
      <c r="G321">
        <v>0.44</v>
      </c>
      <c r="H321" t="s">
        <v>162</v>
      </c>
      <c r="I321" t="s">
        <v>184</v>
      </c>
      <c r="J321" t="s">
        <v>576</v>
      </c>
      <c r="K321" t="s">
        <v>577</v>
      </c>
      <c r="L321">
        <v>46016</v>
      </c>
      <c r="M321" s="38">
        <v>42174</v>
      </c>
      <c r="N321" s="38">
        <v>42175</v>
      </c>
      <c r="O321">
        <v>67.239999999999995</v>
      </c>
    </row>
    <row r="322" spans="1:15" x14ac:dyDescent="0.25">
      <c r="A322" t="s">
        <v>578</v>
      </c>
      <c r="B322" t="s">
        <v>175</v>
      </c>
      <c r="C322" t="s">
        <v>216</v>
      </c>
      <c r="D322" t="s">
        <v>159</v>
      </c>
      <c r="E322" t="s">
        <v>213</v>
      </c>
      <c r="F322" t="s">
        <v>183</v>
      </c>
      <c r="G322">
        <v>0.38</v>
      </c>
      <c r="H322" t="s">
        <v>162</v>
      </c>
      <c r="I322" t="s">
        <v>184</v>
      </c>
      <c r="J322" t="s">
        <v>576</v>
      </c>
      <c r="K322" t="s">
        <v>579</v>
      </c>
      <c r="L322">
        <v>46032</v>
      </c>
      <c r="M322" s="38">
        <v>42050</v>
      </c>
      <c r="N322" s="38">
        <v>42052</v>
      </c>
      <c r="O322">
        <v>24.27</v>
      </c>
    </row>
    <row r="323" spans="1:15" x14ac:dyDescent="0.25">
      <c r="A323" t="s">
        <v>578</v>
      </c>
      <c r="B323" t="s">
        <v>175</v>
      </c>
      <c r="C323" t="s">
        <v>216</v>
      </c>
      <c r="D323" t="s">
        <v>159</v>
      </c>
      <c r="E323" t="s">
        <v>205</v>
      </c>
      <c r="F323" t="s">
        <v>161</v>
      </c>
      <c r="G323">
        <v>0.35</v>
      </c>
      <c r="H323" t="s">
        <v>162</v>
      </c>
      <c r="I323" t="s">
        <v>184</v>
      </c>
      <c r="J323" t="s">
        <v>576</v>
      </c>
      <c r="K323" t="s">
        <v>579</v>
      </c>
      <c r="L323">
        <v>46032</v>
      </c>
      <c r="M323" s="38">
        <v>42050</v>
      </c>
      <c r="N323" s="38">
        <v>42052</v>
      </c>
      <c r="O323">
        <v>38.53</v>
      </c>
    </row>
    <row r="324" spans="1:15" x14ac:dyDescent="0.25">
      <c r="A324" t="s">
        <v>578</v>
      </c>
      <c r="B324" t="s">
        <v>167</v>
      </c>
      <c r="C324" t="s">
        <v>216</v>
      </c>
      <c r="D324" t="s">
        <v>169</v>
      </c>
      <c r="E324" t="s">
        <v>240</v>
      </c>
      <c r="F324" t="s">
        <v>221</v>
      </c>
      <c r="G324">
        <v>0.79</v>
      </c>
      <c r="H324" t="s">
        <v>162</v>
      </c>
      <c r="I324" t="s">
        <v>184</v>
      </c>
      <c r="J324" t="s">
        <v>576</v>
      </c>
      <c r="K324" t="s">
        <v>579</v>
      </c>
      <c r="L324">
        <v>46032</v>
      </c>
      <c r="M324" s="38">
        <v>42050</v>
      </c>
      <c r="N324" s="38">
        <v>42051</v>
      </c>
      <c r="O324">
        <v>4910.72</v>
      </c>
    </row>
    <row r="325" spans="1:15" x14ac:dyDescent="0.25">
      <c r="A325" t="s">
        <v>580</v>
      </c>
      <c r="B325" t="s">
        <v>175</v>
      </c>
      <c r="C325" t="s">
        <v>182</v>
      </c>
      <c r="D325" t="s">
        <v>159</v>
      </c>
      <c r="E325" t="s">
        <v>205</v>
      </c>
      <c r="F325" t="s">
        <v>183</v>
      </c>
      <c r="G325">
        <v>0.37</v>
      </c>
      <c r="H325" t="s">
        <v>162</v>
      </c>
      <c r="I325" t="s">
        <v>184</v>
      </c>
      <c r="J325" t="s">
        <v>576</v>
      </c>
      <c r="K325" t="s">
        <v>414</v>
      </c>
      <c r="L325">
        <v>47201</v>
      </c>
      <c r="M325" s="38">
        <v>42165</v>
      </c>
      <c r="N325" s="38">
        <v>42165</v>
      </c>
      <c r="O325">
        <v>116.8</v>
      </c>
    </row>
    <row r="326" spans="1:15" x14ac:dyDescent="0.25">
      <c r="A326" t="s">
        <v>581</v>
      </c>
      <c r="B326" t="s">
        <v>175</v>
      </c>
      <c r="C326" t="s">
        <v>158</v>
      </c>
      <c r="D326" t="s">
        <v>159</v>
      </c>
      <c r="E326" t="s">
        <v>205</v>
      </c>
      <c r="F326" t="s">
        <v>183</v>
      </c>
      <c r="G326">
        <v>0.37</v>
      </c>
      <c r="H326" t="s">
        <v>162</v>
      </c>
      <c r="I326" t="s">
        <v>178</v>
      </c>
      <c r="J326" t="s">
        <v>395</v>
      </c>
      <c r="K326" t="s">
        <v>582</v>
      </c>
      <c r="L326">
        <v>21136</v>
      </c>
      <c r="M326" s="38">
        <v>42076</v>
      </c>
      <c r="N326" s="38">
        <v>42077</v>
      </c>
      <c r="O326">
        <v>32.39</v>
      </c>
    </row>
    <row r="327" spans="1:15" x14ac:dyDescent="0.25">
      <c r="A327" t="s">
        <v>583</v>
      </c>
      <c r="B327" t="s">
        <v>175</v>
      </c>
      <c r="C327" t="s">
        <v>168</v>
      </c>
      <c r="D327" t="s">
        <v>193</v>
      </c>
      <c r="E327" t="s">
        <v>194</v>
      </c>
      <c r="F327" t="s">
        <v>183</v>
      </c>
      <c r="G327">
        <v>0.85</v>
      </c>
      <c r="H327" t="s">
        <v>162</v>
      </c>
      <c r="I327" t="s">
        <v>163</v>
      </c>
      <c r="J327" t="s">
        <v>302</v>
      </c>
      <c r="K327" t="s">
        <v>584</v>
      </c>
      <c r="L327">
        <v>81001</v>
      </c>
      <c r="M327" s="38">
        <v>42038</v>
      </c>
      <c r="N327" s="38">
        <v>42040</v>
      </c>
      <c r="O327">
        <v>227.79</v>
      </c>
    </row>
    <row r="328" spans="1:15" x14ac:dyDescent="0.25">
      <c r="A328" t="s">
        <v>585</v>
      </c>
      <c r="B328" t="s">
        <v>157</v>
      </c>
      <c r="C328" t="s">
        <v>158</v>
      </c>
      <c r="D328" t="s">
        <v>169</v>
      </c>
      <c r="E328" t="s">
        <v>240</v>
      </c>
      <c r="F328" t="s">
        <v>293</v>
      </c>
      <c r="G328">
        <v>0.68</v>
      </c>
      <c r="H328" t="s">
        <v>162</v>
      </c>
      <c r="I328" t="s">
        <v>163</v>
      </c>
      <c r="J328" t="s">
        <v>172</v>
      </c>
      <c r="K328" t="s">
        <v>549</v>
      </c>
      <c r="L328">
        <v>90045</v>
      </c>
      <c r="M328" s="38">
        <v>42077</v>
      </c>
      <c r="N328" s="38">
        <v>42078</v>
      </c>
      <c r="O328">
        <v>5679.59</v>
      </c>
    </row>
    <row r="329" spans="1:15" x14ac:dyDescent="0.25">
      <c r="A329" t="s">
        <v>585</v>
      </c>
      <c r="B329" t="s">
        <v>175</v>
      </c>
      <c r="C329" t="s">
        <v>168</v>
      </c>
      <c r="D329" t="s">
        <v>159</v>
      </c>
      <c r="E329" t="s">
        <v>213</v>
      </c>
      <c r="F329" t="s">
        <v>183</v>
      </c>
      <c r="G329">
        <v>0.37</v>
      </c>
      <c r="H329" t="s">
        <v>162</v>
      </c>
      <c r="I329" t="s">
        <v>163</v>
      </c>
      <c r="J329" t="s">
        <v>172</v>
      </c>
      <c r="K329" t="s">
        <v>549</v>
      </c>
      <c r="L329">
        <v>90045</v>
      </c>
      <c r="M329" s="38">
        <v>42028</v>
      </c>
      <c r="N329" s="38">
        <v>42029</v>
      </c>
      <c r="O329">
        <v>102.32</v>
      </c>
    </row>
    <row r="330" spans="1:15" x14ac:dyDescent="0.25">
      <c r="A330" t="s">
        <v>586</v>
      </c>
      <c r="B330" t="s">
        <v>157</v>
      </c>
      <c r="C330" t="s">
        <v>158</v>
      </c>
      <c r="D330" t="s">
        <v>169</v>
      </c>
      <c r="E330" t="s">
        <v>240</v>
      </c>
      <c r="F330" t="s">
        <v>293</v>
      </c>
      <c r="G330">
        <v>0.68</v>
      </c>
      <c r="H330" t="s">
        <v>162</v>
      </c>
      <c r="I330" t="s">
        <v>178</v>
      </c>
      <c r="J330" t="s">
        <v>5</v>
      </c>
      <c r="K330" t="s">
        <v>587</v>
      </c>
      <c r="L330">
        <v>11795</v>
      </c>
      <c r="M330" s="38">
        <v>42077</v>
      </c>
      <c r="N330" s="38">
        <v>42078</v>
      </c>
      <c r="O330">
        <v>1494.63</v>
      </c>
    </row>
    <row r="331" spans="1:15" x14ac:dyDescent="0.25">
      <c r="A331" t="s">
        <v>588</v>
      </c>
      <c r="B331" t="s">
        <v>175</v>
      </c>
      <c r="C331" t="s">
        <v>216</v>
      </c>
      <c r="D331" t="s">
        <v>159</v>
      </c>
      <c r="E331" t="s">
        <v>189</v>
      </c>
      <c r="F331" t="s">
        <v>183</v>
      </c>
      <c r="G331">
        <v>0.38</v>
      </c>
      <c r="H331" t="s">
        <v>162</v>
      </c>
      <c r="I331" t="s">
        <v>163</v>
      </c>
      <c r="J331" t="s">
        <v>302</v>
      </c>
      <c r="K331" t="s">
        <v>584</v>
      </c>
      <c r="L331">
        <v>81001</v>
      </c>
      <c r="M331" s="38">
        <v>42123</v>
      </c>
      <c r="N331" s="38">
        <v>42124</v>
      </c>
      <c r="O331">
        <v>46.23</v>
      </c>
    </row>
    <row r="332" spans="1:15" x14ac:dyDescent="0.25">
      <c r="A332" t="s">
        <v>588</v>
      </c>
      <c r="B332" t="s">
        <v>175</v>
      </c>
      <c r="C332" t="s">
        <v>216</v>
      </c>
      <c r="D332" t="s">
        <v>159</v>
      </c>
      <c r="E332" t="s">
        <v>233</v>
      </c>
      <c r="F332" t="s">
        <v>183</v>
      </c>
      <c r="G332">
        <v>0.83</v>
      </c>
      <c r="H332" t="s">
        <v>162</v>
      </c>
      <c r="I332" t="s">
        <v>163</v>
      </c>
      <c r="J332" t="s">
        <v>302</v>
      </c>
      <c r="K332" t="s">
        <v>584</v>
      </c>
      <c r="L332">
        <v>81001</v>
      </c>
      <c r="M332" s="38">
        <v>42123</v>
      </c>
      <c r="N332" s="38">
        <v>42124</v>
      </c>
      <c r="O332">
        <v>279.27999999999997</v>
      </c>
    </row>
    <row r="333" spans="1:15" x14ac:dyDescent="0.25">
      <c r="A333" t="s">
        <v>589</v>
      </c>
      <c r="B333" t="s">
        <v>175</v>
      </c>
      <c r="C333" t="s">
        <v>216</v>
      </c>
      <c r="D333" t="s">
        <v>193</v>
      </c>
      <c r="E333" t="s">
        <v>256</v>
      </c>
      <c r="F333" t="s">
        <v>183</v>
      </c>
      <c r="G333">
        <v>0.79</v>
      </c>
      <c r="H333" t="s">
        <v>162</v>
      </c>
      <c r="I333" t="s">
        <v>163</v>
      </c>
      <c r="J333" t="s">
        <v>302</v>
      </c>
      <c r="K333" t="s">
        <v>590</v>
      </c>
      <c r="L333">
        <v>81007</v>
      </c>
      <c r="M333" s="38">
        <v>42087</v>
      </c>
      <c r="N333" s="38">
        <v>42088</v>
      </c>
      <c r="O333">
        <v>70.06</v>
      </c>
    </row>
    <row r="334" spans="1:15" x14ac:dyDescent="0.25">
      <c r="A334" t="s">
        <v>589</v>
      </c>
      <c r="B334" t="s">
        <v>157</v>
      </c>
      <c r="C334" t="s">
        <v>216</v>
      </c>
      <c r="D334" t="s">
        <v>159</v>
      </c>
      <c r="E334" t="s">
        <v>213</v>
      </c>
      <c r="F334" t="s">
        <v>183</v>
      </c>
      <c r="G334">
        <v>0.36</v>
      </c>
      <c r="H334" t="s">
        <v>162</v>
      </c>
      <c r="I334" t="s">
        <v>163</v>
      </c>
      <c r="J334" t="s">
        <v>302</v>
      </c>
      <c r="K334" t="s">
        <v>590</v>
      </c>
      <c r="L334">
        <v>81007</v>
      </c>
      <c r="M334" s="38">
        <v>42123</v>
      </c>
      <c r="N334" s="38">
        <v>42124</v>
      </c>
      <c r="O334">
        <v>81.819999999999993</v>
      </c>
    </row>
    <row r="335" spans="1:15" x14ac:dyDescent="0.25">
      <c r="A335" t="s">
        <v>589</v>
      </c>
      <c r="B335" t="s">
        <v>175</v>
      </c>
      <c r="C335" t="s">
        <v>216</v>
      </c>
      <c r="D335" t="s">
        <v>159</v>
      </c>
      <c r="E335" t="s">
        <v>205</v>
      </c>
      <c r="F335" t="s">
        <v>183</v>
      </c>
      <c r="G335">
        <v>0.38</v>
      </c>
      <c r="H335" t="s">
        <v>162</v>
      </c>
      <c r="I335" t="s">
        <v>163</v>
      </c>
      <c r="J335" t="s">
        <v>302</v>
      </c>
      <c r="K335" t="s">
        <v>590</v>
      </c>
      <c r="L335">
        <v>81007</v>
      </c>
      <c r="M335" s="38">
        <v>42123</v>
      </c>
      <c r="N335" s="38">
        <v>42124</v>
      </c>
      <c r="O335">
        <v>13.16</v>
      </c>
    </row>
    <row r="336" spans="1:15" x14ac:dyDescent="0.25">
      <c r="A336" t="s">
        <v>591</v>
      </c>
      <c r="B336" t="s">
        <v>175</v>
      </c>
      <c r="C336" t="s">
        <v>216</v>
      </c>
      <c r="D336" t="s">
        <v>169</v>
      </c>
      <c r="E336" t="s">
        <v>176</v>
      </c>
      <c r="F336" t="s">
        <v>161</v>
      </c>
      <c r="G336">
        <v>0.46</v>
      </c>
      <c r="H336" t="s">
        <v>162</v>
      </c>
      <c r="I336" t="s">
        <v>184</v>
      </c>
      <c r="J336" t="s">
        <v>329</v>
      </c>
      <c r="K336" t="s">
        <v>592</v>
      </c>
      <c r="L336">
        <v>48195</v>
      </c>
      <c r="M336" s="38">
        <v>42011</v>
      </c>
      <c r="N336" s="38">
        <v>42012</v>
      </c>
      <c r="O336">
        <v>205.98</v>
      </c>
    </row>
    <row r="337" spans="1:15" x14ac:dyDescent="0.25">
      <c r="A337" t="s">
        <v>593</v>
      </c>
      <c r="B337" t="s">
        <v>175</v>
      </c>
      <c r="C337" t="s">
        <v>168</v>
      </c>
      <c r="D337" t="s">
        <v>159</v>
      </c>
      <c r="E337" t="s">
        <v>205</v>
      </c>
      <c r="F337" t="s">
        <v>161</v>
      </c>
      <c r="G337">
        <v>0.39</v>
      </c>
      <c r="H337" t="s">
        <v>162</v>
      </c>
      <c r="I337" t="s">
        <v>178</v>
      </c>
      <c r="J337" t="s">
        <v>286</v>
      </c>
      <c r="K337" t="s">
        <v>383</v>
      </c>
      <c r="L337">
        <v>6111</v>
      </c>
      <c r="M337" s="38">
        <v>42061</v>
      </c>
      <c r="N337" s="38">
        <v>42062</v>
      </c>
      <c r="O337">
        <v>31.46</v>
      </c>
    </row>
    <row r="338" spans="1:15" x14ac:dyDescent="0.25">
      <c r="A338" t="s">
        <v>594</v>
      </c>
      <c r="B338" t="s">
        <v>175</v>
      </c>
      <c r="C338" t="s">
        <v>168</v>
      </c>
      <c r="D338" t="s">
        <v>193</v>
      </c>
      <c r="E338" t="s">
        <v>194</v>
      </c>
      <c r="F338" t="s">
        <v>183</v>
      </c>
      <c r="G338">
        <v>0.6</v>
      </c>
      <c r="H338" t="s">
        <v>162</v>
      </c>
      <c r="I338" t="s">
        <v>178</v>
      </c>
      <c r="J338" t="s">
        <v>261</v>
      </c>
      <c r="K338" t="s">
        <v>458</v>
      </c>
      <c r="L338">
        <v>4210</v>
      </c>
      <c r="M338" s="38">
        <v>42061</v>
      </c>
      <c r="N338" s="38">
        <v>42063</v>
      </c>
      <c r="O338">
        <v>948.97</v>
      </c>
    </row>
    <row r="339" spans="1:15" x14ac:dyDescent="0.25">
      <c r="A339" t="s">
        <v>595</v>
      </c>
      <c r="B339" t="s">
        <v>175</v>
      </c>
      <c r="C339" t="s">
        <v>168</v>
      </c>
      <c r="D339" t="s">
        <v>159</v>
      </c>
      <c r="E339" t="s">
        <v>205</v>
      </c>
      <c r="F339" t="s">
        <v>183</v>
      </c>
      <c r="G339">
        <v>0.37</v>
      </c>
      <c r="H339" t="s">
        <v>162</v>
      </c>
      <c r="I339" t="s">
        <v>178</v>
      </c>
      <c r="J339" t="s">
        <v>267</v>
      </c>
      <c r="K339" t="s">
        <v>596</v>
      </c>
      <c r="L339">
        <v>3101</v>
      </c>
      <c r="M339" s="38">
        <v>42095</v>
      </c>
      <c r="N339" s="38">
        <v>42097</v>
      </c>
      <c r="O339">
        <v>136.99</v>
      </c>
    </row>
    <row r="340" spans="1:15" x14ac:dyDescent="0.25">
      <c r="A340" t="s">
        <v>597</v>
      </c>
      <c r="B340" t="s">
        <v>175</v>
      </c>
      <c r="C340" t="s">
        <v>168</v>
      </c>
      <c r="D340" t="s">
        <v>193</v>
      </c>
      <c r="E340" t="s">
        <v>194</v>
      </c>
      <c r="F340" t="s">
        <v>177</v>
      </c>
      <c r="G340">
        <v>0.8</v>
      </c>
      <c r="H340" t="s">
        <v>162</v>
      </c>
      <c r="I340" t="s">
        <v>178</v>
      </c>
      <c r="J340" t="s">
        <v>237</v>
      </c>
      <c r="K340" t="s">
        <v>598</v>
      </c>
      <c r="L340">
        <v>5701</v>
      </c>
      <c r="M340" s="38">
        <v>42095</v>
      </c>
      <c r="N340" s="38">
        <v>42095</v>
      </c>
      <c r="O340">
        <v>99.36</v>
      </c>
    </row>
    <row r="341" spans="1:15" x14ac:dyDescent="0.25">
      <c r="A341" t="s">
        <v>599</v>
      </c>
      <c r="B341" t="s">
        <v>175</v>
      </c>
      <c r="C341" t="s">
        <v>158</v>
      </c>
      <c r="D341" t="s">
        <v>159</v>
      </c>
      <c r="E341" t="s">
        <v>233</v>
      </c>
      <c r="F341" t="s">
        <v>183</v>
      </c>
      <c r="G341">
        <v>0.57999999999999996</v>
      </c>
      <c r="H341" t="s">
        <v>162</v>
      </c>
      <c r="I341" t="s">
        <v>178</v>
      </c>
      <c r="J341" t="s">
        <v>241</v>
      </c>
      <c r="K341" t="s">
        <v>600</v>
      </c>
      <c r="L341">
        <v>43952</v>
      </c>
      <c r="M341" s="38">
        <v>42115</v>
      </c>
      <c r="N341" s="38">
        <v>42116</v>
      </c>
      <c r="O341">
        <v>9580</v>
      </c>
    </row>
    <row r="342" spans="1:15" x14ac:dyDescent="0.25">
      <c r="A342" t="s">
        <v>601</v>
      </c>
      <c r="B342" t="s">
        <v>175</v>
      </c>
      <c r="C342" t="s">
        <v>158</v>
      </c>
      <c r="D342" t="s">
        <v>169</v>
      </c>
      <c r="E342" t="s">
        <v>176</v>
      </c>
      <c r="F342" t="s">
        <v>183</v>
      </c>
      <c r="G342">
        <v>0.43</v>
      </c>
      <c r="H342" t="s">
        <v>162</v>
      </c>
      <c r="I342" t="s">
        <v>184</v>
      </c>
      <c r="J342" t="s">
        <v>185</v>
      </c>
      <c r="K342" t="s">
        <v>602</v>
      </c>
      <c r="L342">
        <v>55106</v>
      </c>
      <c r="M342" s="38">
        <v>42099</v>
      </c>
      <c r="N342" s="38">
        <v>42099</v>
      </c>
      <c r="O342">
        <v>28.32</v>
      </c>
    </row>
    <row r="343" spans="1:15" x14ac:dyDescent="0.25">
      <c r="A343" t="s">
        <v>601</v>
      </c>
      <c r="B343" t="s">
        <v>167</v>
      </c>
      <c r="C343" t="s">
        <v>158</v>
      </c>
      <c r="D343" t="s">
        <v>159</v>
      </c>
      <c r="E343" t="s">
        <v>233</v>
      </c>
      <c r="F343" t="s">
        <v>171</v>
      </c>
      <c r="G343">
        <v>0.65</v>
      </c>
      <c r="H343" t="s">
        <v>162</v>
      </c>
      <c r="I343" t="s">
        <v>184</v>
      </c>
      <c r="J343" t="s">
        <v>185</v>
      </c>
      <c r="K343" t="s">
        <v>602</v>
      </c>
      <c r="L343">
        <v>55106</v>
      </c>
      <c r="M343" s="38">
        <v>42099</v>
      </c>
      <c r="N343" s="38">
        <v>42100</v>
      </c>
      <c r="O343">
        <v>2309.4899999999998</v>
      </c>
    </row>
    <row r="344" spans="1:15" x14ac:dyDescent="0.25">
      <c r="A344" t="s">
        <v>603</v>
      </c>
      <c r="B344" t="s">
        <v>167</v>
      </c>
      <c r="C344" t="s">
        <v>216</v>
      </c>
      <c r="D344" t="s">
        <v>169</v>
      </c>
      <c r="E344" t="s">
        <v>264</v>
      </c>
      <c r="F344" t="s">
        <v>221</v>
      </c>
      <c r="G344">
        <v>0.72</v>
      </c>
      <c r="H344" t="s">
        <v>162</v>
      </c>
      <c r="I344" t="s">
        <v>163</v>
      </c>
      <c r="J344" t="s">
        <v>172</v>
      </c>
      <c r="K344" t="s">
        <v>604</v>
      </c>
      <c r="L344">
        <v>95051</v>
      </c>
      <c r="M344" s="38">
        <v>42083</v>
      </c>
      <c r="N344" s="38">
        <v>42087</v>
      </c>
      <c r="O344">
        <v>1232.01</v>
      </c>
    </row>
    <row r="345" spans="1:15" x14ac:dyDescent="0.25">
      <c r="A345" t="s">
        <v>605</v>
      </c>
      <c r="B345" t="s">
        <v>157</v>
      </c>
      <c r="C345" t="s">
        <v>216</v>
      </c>
      <c r="D345" t="s">
        <v>193</v>
      </c>
      <c r="E345" t="s">
        <v>194</v>
      </c>
      <c r="F345" t="s">
        <v>183</v>
      </c>
      <c r="G345">
        <v>0.57999999999999996</v>
      </c>
      <c r="H345" t="s">
        <v>162</v>
      </c>
      <c r="I345" t="s">
        <v>163</v>
      </c>
      <c r="J345" t="s">
        <v>172</v>
      </c>
      <c r="K345" t="s">
        <v>606</v>
      </c>
      <c r="L345">
        <v>95062</v>
      </c>
      <c r="M345" s="38">
        <v>42124</v>
      </c>
      <c r="N345" s="38">
        <v>42125</v>
      </c>
      <c r="O345">
        <v>506.38</v>
      </c>
    </row>
    <row r="346" spans="1:15" x14ac:dyDescent="0.25">
      <c r="A346" t="s">
        <v>605</v>
      </c>
      <c r="B346" t="s">
        <v>157</v>
      </c>
      <c r="C346" t="s">
        <v>216</v>
      </c>
      <c r="D346" t="s">
        <v>193</v>
      </c>
      <c r="E346" t="s">
        <v>194</v>
      </c>
      <c r="F346" t="s">
        <v>183</v>
      </c>
      <c r="G346">
        <v>0.56999999999999995</v>
      </c>
      <c r="H346" t="s">
        <v>162</v>
      </c>
      <c r="I346" t="s">
        <v>163</v>
      </c>
      <c r="J346" t="s">
        <v>172</v>
      </c>
      <c r="K346" t="s">
        <v>606</v>
      </c>
      <c r="L346">
        <v>95062</v>
      </c>
      <c r="M346" s="38">
        <v>42124</v>
      </c>
      <c r="N346" s="38">
        <v>42126</v>
      </c>
      <c r="O346">
        <v>1042.72</v>
      </c>
    </row>
    <row r="347" spans="1:15" x14ac:dyDescent="0.25">
      <c r="A347" t="s">
        <v>607</v>
      </c>
      <c r="B347" t="s">
        <v>167</v>
      </c>
      <c r="C347" t="s">
        <v>216</v>
      </c>
      <c r="D347" t="s">
        <v>169</v>
      </c>
      <c r="E347" t="s">
        <v>240</v>
      </c>
      <c r="F347" t="s">
        <v>221</v>
      </c>
      <c r="G347">
        <v>0.61</v>
      </c>
      <c r="H347" t="s">
        <v>162</v>
      </c>
      <c r="I347" t="s">
        <v>163</v>
      </c>
      <c r="J347" t="s">
        <v>172</v>
      </c>
      <c r="K347" t="s">
        <v>608</v>
      </c>
      <c r="L347">
        <v>93454</v>
      </c>
      <c r="M347" s="38">
        <v>42049</v>
      </c>
      <c r="N347" s="38">
        <v>42050</v>
      </c>
      <c r="O347">
        <v>1769.91</v>
      </c>
    </row>
    <row r="348" spans="1:15" x14ac:dyDescent="0.25">
      <c r="A348" t="s">
        <v>609</v>
      </c>
      <c r="B348" t="s">
        <v>167</v>
      </c>
      <c r="C348" t="s">
        <v>216</v>
      </c>
      <c r="D348" t="s">
        <v>169</v>
      </c>
      <c r="E348" t="s">
        <v>240</v>
      </c>
      <c r="F348" t="s">
        <v>221</v>
      </c>
      <c r="G348">
        <v>0.61</v>
      </c>
      <c r="H348" t="s">
        <v>162</v>
      </c>
      <c r="I348" t="s">
        <v>163</v>
      </c>
      <c r="J348" t="s">
        <v>164</v>
      </c>
      <c r="K348" t="s">
        <v>9</v>
      </c>
      <c r="L348">
        <v>98119</v>
      </c>
      <c r="M348" s="38">
        <v>42049</v>
      </c>
      <c r="N348" s="38">
        <v>42050</v>
      </c>
      <c r="O348">
        <v>6686.34</v>
      </c>
    </row>
    <row r="349" spans="1:15" x14ac:dyDescent="0.25">
      <c r="A349" t="s">
        <v>609</v>
      </c>
      <c r="B349" t="s">
        <v>167</v>
      </c>
      <c r="C349" t="s">
        <v>216</v>
      </c>
      <c r="D349" t="s">
        <v>169</v>
      </c>
      <c r="E349" t="s">
        <v>264</v>
      </c>
      <c r="F349" t="s">
        <v>221</v>
      </c>
      <c r="G349">
        <v>0.72</v>
      </c>
      <c r="H349" t="s">
        <v>162</v>
      </c>
      <c r="I349" t="s">
        <v>163</v>
      </c>
      <c r="J349" t="s">
        <v>164</v>
      </c>
      <c r="K349" t="s">
        <v>9</v>
      </c>
      <c r="L349">
        <v>98119</v>
      </c>
      <c r="M349" s="38">
        <v>42083</v>
      </c>
      <c r="N349" s="38">
        <v>42087</v>
      </c>
      <c r="O349">
        <v>4620.05</v>
      </c>
    </row>
    <row r="350" spans="1:15" x14ac:dyDescent="0.25">
      <c r="A350" t="s">
        <v>609</v>
      </c>
      <c r="B350" t="s">
        <v>157</v>
      </c>
      <c r="C350" t="s">
        <v>216</v>
      </c>
      <c r="D350" t="s">
        <v>193</v>
      </c>
      <c r="E350" t="s">
        <v>194</v>
      </c>
      <c r="F350" t="s">
        <v>183</v>
      </c>
      <c r="G350">
        <v>0.57999999999999996</v>
      </c>
      <c r="H350" t="s">
        <v>162</v>
      </c>
      <c r="I350" t="s">
        <v>163</v>
      </c>
      <c r="J350" t="s">
        <v>164</v>
      </c>
      <c r="K350" t="s">
        <v>9</v>
      </c>
      <c r="L350">
        <v>98119</v>
      </c>
      <c r="M350" s="38">
        <v>42124</v>
      </c>
      <c r="N350" s="38">
        <v>42125</v>
      </c>
      <c r="O350">
        <v>1912.98</v>
      </c>
    </row>
    <row r="351" spans="1:15" x14ac:dyDescent="0.25">
      <c r="A351" t="s">
        <v>609</v>
      </c>
      <c r="B351" t="s">
        <v>157</v>
      </c>
      <c r="C351" t="s">
        <v>216</v>
      </c>
      <c r="D351" t="s">
        <v>193</v>
      </c>
      <c r="E351" t="s">
        <v>194</v>
      </c>
      <c r="F351" t="s">
        <v>183</v>
      </c>
      <c r="G351">
        <v>0.56999999999999995</v>
      </c>
      <c r="H351" t="s">
        <v>162</v>
      </c>
      <c r="I351" t="s">
        <v>163</v>
      </c>
      <c r="J351" t="s">
        <v>164</v>
      </c>
      <c r="K351" t="s">
        <v>9</v>
      </c>
      <c r="L351">
        <v>98119</v>
      </c>
      <c r="M351" s="38">
        <v>42124</v>
      </c>
      <c r="N351" s="38">
        <v>42126</v>
      </c>
      <c r="O351">
        <v>4170.87</v>
      </c>
    </row>
    <row r="352" spans="1:15" x14ac:dyDescent="0.25">
      <c r="A352" t="s">
        <v>610</v>
      </c>
      <c r="B352" t="s">
        <v>175</v>
      </c>
      <c r="C352" t="s">
        <v>158</v>
      </c>
      <c r="D352" t="s">
        <v>169</v>
      </c>
      <c r="E352" t="s">
        <v>176</v>
      </c>
      <c r="F352" t="s">
        <v>183</v>
      </c>
      <c r="G352">
        <v>0.55000000000000004</v>
      </c>
      <c r="H352" t="s">
        <v>162</v>
      </c>
      <c r="I352" t="s">
        <v>184</v>
      </c>
      <c r="J352" t="s">
        <v>185</v>
      </c>
      <c r="K352" t="s">
        <v>611</v>
      </c>
      <c r="L352">
        <v>55379</v>
      </c>
      <c r="M352" s="38">
        <v>42172</v>
      </c>
      <c r="N352" s="38">
        <v>42177</v>
      </c>
      <c r="O352">
        <v>818.81</v>
      </c>
    </row>
    <row r="353" spans="1:15" x14ac:dyDescent="0.25">
      <c r="A353" t="s">
        <v>612</v>
      </c>
      <c r="B353" t="s">
        <v>175</v>
      </c>
      <c r="C353" t="s">
        <v>168</v>
      </c>
      <c r="D353" t="s">
        <v>169</v>
      </c>
      <c r="E353" t="s">
        <v>176</v>
      </c>
      <c r="F353" t="s">
        <v>177</v>
      </c>
      <c r="G353">
        <v>0.5</v>
      </c>
      <c r="H353" t="s">
        <v>162</v>
      </c>
      <c r="I353" t="s">
        <v>184</v>
      </c>
      <c r="J353" t="s">
        <v>254</v>
      </c>
      <c r="K353" t="s">
        <v>613</v>
      </c>
      <c r="L353">
        <v>60440</v>
      </c>
      <c r="M353" s="38">
        <v>42176</v>
      </c>
      <c r="N353" s="38">
        <v>42177</v>
      </c>
      <c r="O353">
        <v>34.11</v>
      </c>
    </row>
    <row r="354" spans="1:15" x14ac:dyDescent="0.25">
      <c r="A354" t="s">
        <v>614</v>
      </c>
      <c r="B354" t="s">
        <v>175</v>
      </c>
      <c r="C354" t="s">
        <v>168</v>
      </c>
      <c r="D354" t="s">
        <v>159</v>
      </c>
      <c r="E354" t="s">
        <v>187</v>
      </c>
      <c r="F354" t="s">
        <v>161</v>
      </c>
      <c r="G354">
        <v>0.39</v>
      </c>
      <c r="H354" t="s">
        <v>162</v>
      </c>
      <c r="I354" t="s">
        <v>184</v>
      </c>
      <c r="J354" t="s">
        <v>254</v>
      </c>
      <c r="K354" t="s">
        <v>615</v>
      </c>
      <c r="L354">
        <v>60089</v>
      </c>
      <c r="M354" s="38">
        <v>42153</v>
      </c>
      <c r="N354" s="38">
        <v>42154</v>
      </c>
      <c r="O354">
        <v>154.71</v>
      </c>
    </row>
    <row r="355" spans="1:15" x14ac:dyDescent="0.25">
      <c r="A355" t="s">
        <v>616</v>
      </c>
      <c r="B355" t="s">
        <v>175</v>
      </c>
      <c r="C355" t="s">
        <v>216</v>
      </c>
      <c r="D355" t="s">
        <v>159</v>
      </c>
      <c r="E355" t="s">
        <v>213</v>
      </c>
      <c r="F355" t="s">
        <v>183</v>
      </c>
      <c r="G355">
        <v>0.37</v>
      </c>
      <c r="H355" t="s">
        <v>162</v>
      </c>
      <c r="I355" t="s">
        <v>163</v>
      </c>
      <c r="J355" t="s">
        <v>472</v>
      </c>
      <c r="K355" t="s">
        <v>617</v>
      </c>
      <c r="L355">
        <v>89115</v>
      </c>
      <c r="M355" s="38">
        <v>42011</v>
      </c>
      <c r="N355" s="38">
        <v>42012</v>
      </c>
      <c r="O355">
        <v>192.33</v>
      </c>
    </row>
    <row r="356" spans="1:15" x14ac:dyDescent="0.25">
      <c r="A356" t="s">
        <v>616</v>
      </c>
      <c r="B356" t="s">
        <v>167</v>
      </c>
      <c r="C356" t="s">
        <v>216</v>
      </c>
      <c r="D356" t="s">
        <v>169</v>
      </c>
      <c r="E356" t="s">
        <v>264</v>
      </c>
      <c r="F356" t="s">
        <v>221</v>
      </c>
      <c r="G356">
        <v>0.62</v>
      </c>
      <c r="H356" t="s">
        <v>162</v>
      </c>
      <c r="I356" t="s">
        <v>163</v>
      </c>
      <c r="J356" t="s">
        <v>472</v>
      </c>
      <c r="K356" t="s">
        <v>617</v>
      </c>
      <c r="L356">
        <v>89115</v>
      </c>
      <c r="M356" s="38">
        <v>42050</v>
      </c>
      <c r="N356" s="38">
        <v>42054</v>
      </c>
      <c r="O356">
        <v>6901.25</v>
      </c>
    </row>
    <row r="357" spans="1:15" x14ac:dyDescent="0.25">
      <c r="A357" t="s">
        <v>616</v>
      </c>
      <c r="B357" t="s">
        <v>175</v>
      </c>
      <c r="C357" t="s">
        <v>216</v>
      </c>
      <c r="D357" t="s">
        <v>169</v>
      </c>
      <c r="E357" t="s">
        <v>176</v>
      </c>
      <c r="F357" t="s">
        <v>177</v>
      </c>
      <c r="G357">
        <v>0.37</v>
      </c>
      <c r="H357" t="s">
        <v>162</v>
      </c>
      <c r="I357" t="s">
        <v>163</v>
      </c>
      <c r="J357" t="s">
        <v>472</v>
      </c>
      <c r="K357" t="s">
        <v>617</v>
      </c>
      <c r="L357">
        <v>89115</v>
      </c>
      <c r="M357" s="38">
        <v>42050</v>
      </c>
      <c r="N357" s="38">
        <v>42055</v>
      </c>
      <c r="O357">
        <v>148.94</v>
      </c>
    </row>
    <row r="358" spans="1:15" x14ac:dyDescent="0.25">
      <c r="A358" t="s">
        <v>616</v>
      </c>
      <c r="B358" t="s">
        <v>175</v>
      </c>
      <c r="C358" t="s">
        <v>216</v>
      </c>
      <c r="D358" t="s">
        <v>193</v>
      </c>
      <c r="E358" t="s">
        <v>199</v>
      </c>
      <c r="F358" t="s">
        <v>200</v>
      </c>
      <c r="G358">
        <v>0.38</v>
      </c>
      <c r="H358" t="s">
        <v>162</v>
      </c>
      <c r="I358" t="s">
        <v>163</v>
      </c>
      <c r="J358" t="s">
        <v>472</v>
      </c>
      <c r="K358" t="s">
        <v>617</v>
      </c>
      <c r="L358">
        <v>89115</v>
      </c>
      <c r="M358" s="38">
        <v>42050</v>
      </c>
      <c r="N358" s="38">
        <v>42057</v>
      </c>
      <c r="O358">
        <v>200.68</v>
      </c>
    </row>
    <row r="359" spans="1:15" x14ac:dyDescent="0.25">
      <c r="A359" t="s">
        <v>618</v>
      </c>
      <c r="B359" t="s">
        <v>157</v>
      </c>
      <c r="C359" t="s">
        <v>216</v>
      </c>
      <c r="D359" t="s">
        <v>159</v>
      </c>
      <c r="E359" t="s">
        <v>213</v>
      </c>
      <c r="F359" t="s">
        <v>183</v>
      </c>
      <c r="G359">
        <v>0.36</v>
      </c>
      <c r="H359" t="s">
        <v>162</v>
      </c>
      <c r="I359" t="s">
        <v>163</v>
      </c>
      <c r="J359" t="s">
        <v>172</v>
      </c>
      <c r="K359" t="s">
        <v>619</v>
      </c>
      <c r="L359">
        <v>91730</v>
      </c>
      <c r="M359" s="38">
        <v>42110</v>
      </c>
      <c r="N359" s="38">
        <v>42111</v>
      </c>
      <c r="O359">
        <v>29.92</v>
      </c>
    </row>
    <row r="360" spans="1:15" x14ac:dyDescent="0.25">
      <c r="A360" t="s">
        <v>620</v>
      </c>
      <c r="B360" t="s">
        <v>175</v>
      </c>
      <c r="C360" t="s">
        <v>216</v>
      </c>
      <c r="D360" t="s">
        <v>159</v>
      </c>
      <c r="E360" t="s">
        <v>205</v>
      </c>
      <c r="F360" t="s">
        <v>183</v>
      </c>
      <c r="G360">
        <v>0.37</v>
      </c>
      <c r="H360" t="s">
        <v>162</v>
      </c>
      <c r="I360" t="s">
        <v>178</v>
      </c>
      <c r="J360" t="s">
        <v>265</v>
      </c>
      <c r="K360" t="s">
        <v>621</v>
      </c>
      <c r="L360">
        <v>1540</v>
      </c>
      <c r="M360" s="38">
        <v>42023</v>
      </c>
      <c r="N360" s="38">
        <v>42025</v>
      </c>
      <c r="O360">
        <v>19.73</v>
      </c>
    </row>
    <row r="361" spans="1:15" x14ac:dyDescent="0.25">
      <c r="A361" t="s">
        <v>622</v>
      </c>
      <c r="B361" t="s">
        <v>167</v>
      </c>
      <c r="C361" t="s">
        <v>216</v>
      </c>
      <c r="D361" t="s">
        <v>193</v>
      </c>
      <c r="E361" t="s">
        <v>199</v>
      </c>
      <c r="F361" t="s">
        <v>221</v>
      </c>
      <c r="G361">
        <v>0.39</v>
      </c>
      <c r="H361" t="s">
        <v>162</v>
      </c>
      <c r="I361" t="s">
        <v>178</v>
      </c>
      <c r="J361" t="s">
        <v>237</v>
      </c>
      <c r="K361" t="s">
        <v>623</v>
      </c>
      <c r="L361">
        <v>5403</v>
      </c>
      <c r="M361" s="38">
        <v>42023</v>
      </c>
      <c r="N361" s="38">
        <v>42024</v>
      </c>
      <c r="O361">
        <v>615.54</v>
      </c>
    </row>
    <row r="362" spans="1:15" x14ac:dyDescent="0.25">
      <c r="A362" t="s">
        <v>624</v>
      </c>
      <c r="B362" t="s">
        <v>175</v>
      </c>
      <c r="C362" t="s">
        <v>168</v>
      </c>
      <c r="D362" t="s">
        <v>169</v>
      </c>
      <c r="E362" t="s">
        <v>176</v>
      </c>
      <c r="F362" t="s">
        <v>183</v>
      </c>
      <c r="G362">
        <v>0.48</v>
      </c>
      <c r="H362" t="s">
        <v>162</v>
      </c>
      <c r="I362" t="s">
        <v>178</v>
      </c>
      <c r="J362" t="s">
        <v>241</v>
      </c>
      <c r="K362" t="s">
        <v>600</v>
      </c>
      <c r="L362">
        <v>43952</v>
      </c>
      <c r="M362" s="38">
        <v>42153</v>
      </c>
      <c r="N362" s="38">
        <v>42156</v>
      </c>
      <c r="O362">
        <v>261.33999999999997</v>
      </c>
    </row>
    <row r="363" spans="1:15" x14ac:dyDescent="0.25">
      <c r="A363" t="s">
        <v>625</v>
      </c>
      <c r="B363" t="s">
        <v>175</v>
      </c>
      <c r="C363" t="s">
        <v>158</v>
      </c>
      <c r="D363" t="s">
        <v>169</v>
      </c>
      <c r="E363" t="s">
        <v>176</v>
      </c>
      <c r="F363" t="s">
        <v>177</v>
      </c>
      <c r="G363">
        <v>0.44</v>
      </c>
      <c r="H363" t="s">
        <v>162</v>
      </c>
      <c r="I363" t="s">
        <v>229</v>
      </c>
      <c r="J363" t="s">
        <v>297</v>
      </c>
      <c r="K363" t="s">
        <v>520</v>
      </c>
      <c r="L363">
        <v>37130</v>
      </c>
      <c r="M363" s="38">
        <v>42020</v>
      </c>
      <c r="N363" s="38">
        <v>42024</v>
      </c>
      <c r="O363">
        <v>202.41</v>
      </c>
    </row>
    <row r="364" spans="1:15" x14ac:dyDescent="0.25">
      <c r="A364" t="s">
        <v>625</v>
      </c>
      <c r="B364" t="s">
        <v>167</v>
      </c>
      <c r="C364" t="s">
        <v>158</v>
      </c>
      <c r="D364" t="s">
        <v>169</v>
      </c>
      <c r="E364" t="s">
        <v>170</v>
      </c>
      <c r="F364" t="s">
        <v>171</v>
      </c>
      <c r="G364">
        <v>0.78</v>
      </c>
      <c r="H364" t="s">
        <v>162</v>
      </c>
      <c r="I364" t="s">
        <v>229</v>
      </c>
      <c r="J364" t="s">
        <v>297</v>
      </c>
      <c r="K364" t="s">
        <v>520</v>
      </c>
      <c r="L364">
        <v>37130</v>
      </c>
      <c r="M364" s="38">
        <v>42112</v>
      </c>
      <c r="N364" s="38">
        <v>42113</v>
      </c>
      <c r="O364">
        <v>793.39</v>
      </c>
    </row>
    <row r="365" spans="1:15" x14ac:dyDescent="0.25">
      <c r="A365" t="s">
        <v>626</v>
      </c>
      <c r="B365" t="s">
        <v>175</v>
      </c>
      <c r="C365" t="s">
        <v>158</v>
      </c>
      <c r="D365" t="s">
        <v>159</v>
      </c>
      <c r="E365" t="s">
        <v>213</v>
      </c>
      <c r="F365" t="s">
        <v>183</v>
      </c>
      <c r="G365">
        <v>0.37</v>
      </c>
      <c r="H365" t="s">
        <v>162</v>
      </c>
      <c r="I365" t="s">
        <v>229</v>
      </c>
      <c r="J365" t="s">
        <v>297</v>
      </c>
      <c r="K365" t="s">
        <v>627</v>
      </c>
      <c r="L365">
        <v>37211</v>
      </c>
      <c r="M365" s="38">
        <v>42116</v>
      </c>
      <c r="N365" s="38">
        <v>42120</v>
      </c>
      <c r="O365">
        <v>54.04</v>
      </c>
    </row>
    <row r="366" spans="1:15" x14ac:dyDescent="0.25">
      <c r="A366" t="s">
        <v>628</v>
      </c>
      <c r="B366" t="s">
        <v>175</v>
      </c>
      <c r="C366" t="s">
        <v>158</v>
      </c>
      <c r="D366" t="s">
        <v>169</v>
      </c>
      <c r="E366" t="s">
        <v>176</v>
      </c>
      <c r="F366" t="s">
        <v>177</v>
      </c>
      <c r="G366">
        <v>0.44</v>
      </c>
      <c r="H366" t="s">
        <v>162</v>
      </c>
      <c r="I366" t="s">
        <v>184</v>
      </c>
      <c r="J366" t="s">
        <v>225</v>
      </c>
      <c r="K366" t="s">
        <v>629</v>
      </c>
      <c r="L366">
        <v>75203</v>
      </c>
      <c r="M366" s="38">
        <v>42020</v>
      </c>
      <c r="N366" s="38">
        <v>42024</v>
      </c>
      <c r="O366">
        <v>832.14</v>
      </c>
    </row>
    <row r="367" spans="1:15" x14ac:dyDescent="0.25">
      <c r="A367" t="s">
        <v>628</v>
      </c>
      <c r="B367" t="s">
        <v>175</v>
      </c>
      <c r="C367" t="s">
        <v>158</v>
      </c>
      <c r="D367" t="s">
        <v>159</v>
      </c>
      <c r="E367" t="s">
        <v>213</v>
      </c>
      <c r="F367" t="s">
        <v>183</v>
      </c>
      <c r="G367">
        <v>0.37</v>
      </c>
      <c r="H367" t="s">
        <v>162</v>
      </c>
      <c r="I367" t="s">
        <v>184</v>
      </c>
      <c r="J367" t="s">
        <v>225</v>
      </c>
      <c r="K367" t="s">
        <v>629</v>
      </c>
      <c r="L367">
        <v>75203</v>
      </c>
      <c r="M367" s="38">
        <v>42116</v>
      </c>
      <c r="N367" s="38">
        <v>42120</v>
      </c>
      <c r="O367">
        <v>221.06</v>
      </c>
    </row>
    <row r="368" spans="1:15" x14ac:dyDescent="0.25">
      <c r="A368" t="s">
        <v>630</v>
      </c>
      <c r="B368" t="s">
        <v>175</v>
      </c>
      <c r="C368" t="s">
        <v>168</v>
      </c>
      <c r="D368" t="s">
        <v>159</v>
      </c>
      <c r="E368" t="s">
        <v>228</v>
      </c>
      <c r="F368" t="s">
        <v>183</v>
      </c>
      <c r="G368">
        <v>0.38</v>
      </c>
      <c r="H368" t="s">
        <v>162</v>
      </c>
      <c r="I368" t="s">
        <v>184</v>
      </c>
      <c r="J368" t="s">
        <v>345</v>
      </c>
      <c r="K368" t="s">
        <v>631</v>
      </c>
      <c r="L368">
        <v>52501</v>
      </c>
      <c r="M368" s="38">
        <v>42083</v>
      </c>
      <c r="N368" s="38">
        <v>42085</v>
      </c>
      <c r="O368">
        <v>58.67</v>
      </c>
    </row>
    <row r="369" spans="1:15" x14ac:dyDescent="0.25">
      <c r="A369" t="s">
        <v>630</v>
      </c>
      <c r="B369" t="s">
        <v>175</v>
      </c>
      <c r="C369" t="s">
        <v>168</v>
      </c>
      <c r="D369" t="s">
        <v>159</v>
      </c>
      <c r="E369" t="s">
        <v>205</v>
      </c>
      <c r="F369" t="s">
        <v>183</v>
      </c>
      <c r="G369">
        <v>0.38</v>
      </c>
      <c r="H369" t="s">
        <v>162</v>
      </c>
      <c r="I369" t="s">
        <v>184</v>
      </c>
      <c r="J369" t="s">
        <v>345</v>
      </c>
      <c r="K369" t="s">
        <v>631</v>
      </c>
      <c r="L369">
        <v>52501</v>
      </c>
      <c r="M369" s="38">
        <v>42083</v>
      </c>
      <c r="N369" s="38">
        <v>42084</v>
      </c>
      <c r="O369">
        <v>101.06</v>
      </c>
    </row>
    <row r="370" spans="1:15" x14ac:dyDescent="0.25">
      <c r="A370" t="s">
        <v>632</v>
      </c>
      <c r="B370" t="s">
        <v>167</v>
      </c>
      <c r="C370" t="s">
        <v>168</v>
      </c>
      <c r="D370" t="s">
        <v>169</v>
      </c>
      <c r="E370" t="s">
        <v>240</v>
      </c>
      <c r="F370" t="s">
        <v>221</v>
      </c>
      <c r="G370">
        <v>0.76</v>
      </c>
      <c r="H370" t="s">
        <v>162</v>
      </c>
      <c r="I370" t="s">
        <v>229</v>
      </c>
      <c r="J370" t="s">
        <v>230</v>
      </c>
      <c r="K370" t="s">
        <v>535</v>
      </c>
      <c r="L370">
        <v>22025</v>
      </c>
      <c r="M370" s="38">
        <v>42068</v>
      </c>
      <c r="N370" s="38">
        <v>42075</v>
      </c>
      <c r="O370">
        <v>1429.81</v>
      </c>
    </row>
    <row r="371" spans="1:15" x14ac:dyDescent="0.25">
      <c r="A371" t="s">
        <v>633</v>
      </c>
      <c r="B371" t="s">
        <v>175</v>
      </c>
      <c r="C371" t="s">
        <v>182</v>
      </c>
      <c r="D371" t="s">
        <v>159</v>
      </c>
      <c r="E371" t="s">
        <v>160</v>
      </c>
      <c r="F371" t="s">
        <v>161</v>
      </c>
      <c r="G371">
        <v>0.55000000000000004</v>
      </c>
      <c r="H371" t="s">
        <v>162</v>
      </c>
      <c r="I371" t="s">
        <v>184</v>
      </c>
      <c r="J371" t="s">
        <v>345</v>
      </c>
      <c r="K371" t="s">
        <v>346</v>
      </c>
      <c r="L371">
        <v>50208</v>
      </c>
      <c r="M371" s="38">
        <v>42040</v>
      </c>
      <c r="N371" s="38">
        <v>42044</v>
      </c>
      <c r="O371">
        <v>34.97</v>
      </c>
    </row>
    <row r="372" spans="1:15" x14ac:dyDescent="0.25">
      <c r="A372" t="s">
        <v>633</v>
      </c>
      <c r="B372" t="s">
        <v>175</v>
      </c>
      <c r="C372" t="s">
        <v>182</v>
      </c>
      <c r="D372" t="s">
        <v>193</v>
      </c>
      <c r="E372" t="s">
        <v>194</v>
      </c>
      <c r="F372" t="s">
        <v>183</v>
      </c>
      <c r="G372">
        <v>0.57999999999999996</v>
      </c>
      <c r="H372" t="s">
        <v>162</v>
      </c>
      <c r="I372" t="s">
        <v>184</v>
      </c>
      <c r="J372" t="s">
        <v>345</v>
      </c>
      <c r="K372" t="s">
        <v>346</v>
      </c>
      <c r="L372">
        <v>50208</v>
      </c>
      <c r="M372" s="38">
        <v>42040</v>
      </c>
      <c r="N372" s="38">
        <v>42047</v>
      </c>
      <c r="O372">
        <v>308.86</v>
      </c>
    </row>
    <row r="373" spans="1:15" x14ac:dyDescent="0.25">
      <c r="A373" t="s">
        <v>634</v>
      </c>
      <c r="B373" t="s">
        <v>175</v>
      </c>
      <c r="C373" t="s">
        <v>182</v>
      </c>
      <c r="D373" t="s">
        <v>159</v>
      </c>
      <c r="E373" t="s">
        <v>233</v>
      </c>
      <c r="F373" t="s">
        <v>183</v>
      </c>
      <c r="G373">
        <v>0.66</v>
      </c>
      <c r="H373" t="s">
        <v>162</v>
      </c>
      <c r="I373" t="s">
        <v>184</v>
      </c>
      <c r="J373" t="s">
        <v>455</v>
      </c>
      <c r="K373" t="s">
        <v>635</v>
      </c>
      <c r="L373">
        <v>64133</v>
      </c>
      <c r="M373" s="38">
        <v>42006</v>
      </c>
      <c r="N373" s="38">
        <v>42007</v>
      </c>
      <c r="O373">
        <v>485.01</v>
      </c>
    </row>
    <row r="374" spans="1:15" x14ac:dyDescent="0.25">
      <c r="A374" t="s">
        <v>636</v>
      </c>
      <c r="B374" t="s">
        <v>157</v>
      </c>
      <c r="C374" t="s">
        <v>158</v>
      </c>
      <c r="D374" t="s">
        <v>159</v>
      </c>
      <c r="E374" t="s">
        <v>233</v>
      </c>
      <c r="F374" t="s">
        <v>183</v>
      </c>
      <c r="G374">
        <v>0.57999999999999996</v>
      </c>
      <c r="H374" t="s">
        <v>162</v>
      </c>
      <c r="I374" t="s">
        <v>229</v>
      </c>
      <c r="J374" t="s">
        <v>230</v>
      </c>
      <c r="K374" t="s">
        <v>637</v>
      </c>
      <c r="L374">
        <v>24281</v>
      </c>
      <c r="M374" s="38">
        <v>42116</v>
      </c>
      <c r="N374" s="38">
        <v>42117</v>
      </c>
      <c r="O374">
        <v>81.14</v>
      </c>
    </row>
    <row r="375" spans="1:15" x14ac:dyDescent="0.25">
      <c r="A375" t="s">
        <v>638</v>
      </c>
      <c r="B375" t="s">
        <v>175</v>
      </c>
      <c r="C375" t="s">
        <v>158</v>
      </c>
      <c r="D375" t="s">
        <v>159</v>
      </c>
      <c r="E375" t="s">
        <v>304</v>
      </c>
      <c r="F375" t="s">
        <v>183</v>
      </c>
      <c r="G375">
        <v>0.59</v>
      </c>
      <c r="H375" t="s">
        <v>162</v>
      </c>
      <c r="I375" t="s">
        <v>163</v>
      </c>
      <c r="J375" t="s">
        <v>164</v>
      </c>
      <c r="K375" t="s">
        <v>639</v>
      </c>
      <c r="L375">
        <v>98387</v>
      </c>
      <c r="M375" s="38">
        <v>42067</v>
      </c>
      <c r="N375" s="38">
        <v>42068</v>
      </c>
      <c r="O375">
        <v>10.11</v>
      </c>
    </row>
    <row r="376" spans="1:15" x14ac:dyDescent="0.25">
      <c r="A376" t="s">
        <v>638</v>
      </c>
      <c r="B376" t="s">
        <v>175</v>
      </c>
      <c r="C376" t="s">
        <v>158</v>
      </c>
      <c r="D376" t="s">
        <v>159</v>
      </c>
      <c r="E376" t="s">
        <v>213</v>
      </c>
      <c r="F376" t="s">
        <v>183</v>
      </c>
      <c r="G376">
        <v>0.4</v>
      </c>
      <c r="H376" t="s">
        <v>162</v>
      </c>
      <c r="I376" t="s">
        <v>163</v>
      </c>
      <c r="J376" t="s">
        <v>164</v>
      </c>
      <c r="K376" t="s">
        <v>639</v>
      </c>
      <c r="L376">
        <v>98387</v>
      </c>
      <c r="M376" s="38">
        <v>42067</v>
      </c>
      <c r="N376" s="38">
        <v>42068</v>
      </c>
      <c r="O376">
        <v>6621.17</v>
      </c>
    </row>
    <row r="377" spans="1:15" x14ac:dyDescent="0.25">
      <c r="A377" t="s">
        <v>640</v>
      </c>
      <c r="B377" t="s">
        <v>175</v>
      </c>
      <c r="C377" t="s">
        <v>158</v>
      </c>
      <c r="D377" t="s">
        <v>193</v>
      </c>
      <c r="E377" t="s">
        <v>194</v>
      </c>
      <c r="F377" t="s">
        <v>183</v>
      </c>
      <c r="G377">
        <v>0.56000000000000005</v>
      </c>
      <c r="H377" t="s">
        <v>162</v>
      </c>
      <c r="I377" t="s">
        <v>163</v>
      </c>
      <c r="J377" t="s">
        <v>164</v>
      </c>
      <c r="K377" t="s">
        <v>641</v>
      </c>
      <c r="L377">
        <v>99207</v>
      </c>
      <c r="M377" s="38">
        <v>42067</v>
      </c>
      <c r="N377" s="38">
        <v>42069</v>
      </c>
      <c r="O377">
        <v>253.78</v>
      </c>
    </row>
    <row r="378" spans="1:15" x14ac:dyDescent="0.25">
      <c r="A378" t="s">
        <v>642</v>
      </c>
      <c r="B378" t="s">
        <v>157</v>
      </c>
      <c r="C378" t="s">
        <v>182</v>
      </c>
      <c r="D378" t="s">
        <v>169</v>
      </c>
      <c r="E378" t="s">
        <v>176</v>
      </c>
      <c r="F378" t="s">
        <v>177</v>
      </c>
      <c r="G378">
        <v>0.47</v>
      </c>
      <c r="H378" t="s">
        <v>162</v>
      </c>
      <c r="I378" t="s">
        <v>184</v>
      </c>
      <c r="J378" t="s">
        <v>448</v>
      </c>
      <c r="K378" t="s">
        <v>643</v>
      </c>
      <c r="L378">
        <v>68046</v>
      </c>
      <c r="M378" s="38">
        <v>42101</v>
      </c>
      <c r="N378" s="38">
        <v>42102</v>
      </c>
      <c r="O378">
        <v>69.959999999999994</v>
      </c>
    </row>
    <row r="379" spans="1:15" x14ac:dyDescent="0.25">
      <c r="A379" t="s">
        <v>644</v>
      </c>
      <c r="B379" t="s">
        <v>175</v>
      </c>
      <c r="C379" t="s">
        <v>182</v>
      </c>
      <c r="D379" t="s">
        <v>159</v>
      </c>
      <c r="E379" t="s">
        <v>233</v>
      </c>
      <c r="F379" t="s">
        <v>293</v>
      </c>
      <c r="G379">
        <v>0.8</v>
      </c>
      <c r="H379" t="s">
        <v>162</v>
      </c>
      <c r="I379" t="s">
        <v>184</v>
      </c>
      <c r="J379" t="s">
        <v>455</v>
      </c>
      <c r="K379" t="s">
        <v>645</v>
      </c>
      <c r="L379">
        <v>63116</v>
      </c>
      <c r="M379" s="38">
        <v>42140</v>
      </c>
      <c r="N379" s="38">
        <v>42140</v>
      </c>
      <c r="O379">
        <v>2716.09</v>
      </c>
    </row>
    <row r="380" spans="1:15" x14ac:dyDescent="0.25">
      <c r="A380" t="s">
        <v>644</v>
      </c>
      <c r="B380" t="s">
        <v>175</v>
      </c>
      <c r="C380" t="s">
        <v>182</v>
      </c>
      <c r="D380" t="s">
        <v>159</v>
      </c>
      <c r="E380" t="s">
        <v>213</v>
      </c>
      <c r="F380" t="s">
        <v>183</v>
      </c>
      <c r="G380">
        <v>0.37</v>
      </c>
      <c r="H380" t="s">
        <v>162</v>
      </c>
      <c r="I380" t="s">
        <v>184</v>
      </c>
      <c r="J380" t="s">
        <v>455</v>
      </c>
      <c r="K380" t="s">
        <v>645</v>
      </c>
      <c r="L380">
        <v>63116</v>
      </c>
      <c r="M380" s="38">
        <v>42069</v>
      </c>
      <c r="N380" s="38">
        <v>42071</v>
      </c>
      <c r="O380">
        <v>21.34</v>
      </c>
    </row>
    <row r="381" spans="1:15" x14ac:dyDescent="0.25">
      <c r="A381" t="s">
        <v>646</v>
      </c>
      <c r="B381" t="s">
        <v>175</v>
      </c>
      <c r="C381" t="s">
        <v>182</v>
      </c>
      <c r="D381" t="s">
        <v>193</v>
      </c>
      <c r="E381" t="s">
        <v>256</v>
      </c>
      <c r="F381" t="s">
        <v>177</v>
      </c>
      <c r="G381">
        <v>0.51</v>
      </c>
      <c r="H381" t="s">
        <v>162</v>
      </c>
      <c r="I381" t="s">
        <v>184</v>
      </c>
      <c r="J381" t="s">
        <v>455</v>
      </c>
      <c r="K381" t="s">
        <v>647</v>
      </c>
      <c r="L381">
        <v>63376</v>
      </c>
      <c r="M381" s="38">
        <v>42039</v>
      </c>
      <c r="N381" s="38">
        <v>42040</v>
      </c>
      <c r="O381">
        <v>17.420000000000002</v>
      </c>
    </row>
    <row r="382" spans="1:15" x14ac:dyDescent="0.25">
      <c r="A382" t="s">
        <v>648</v>
      </c>
      <c r="B382" t="s">
        <v>175</v>
      </c>
      <c r="C382" t="s">
        <v>168</v>
      </c>
      <c r="D382" t="s">
        <v>159</v>
      </c>
      <c r="E382" t="s">
        <v>205</v>
      </c>
      <c r="F382" t="s">
        <v>183</v>
      </c>
      <c r="G382">
        <v>0.37</v>
      </c>
      <c r="H382" t="s">
        <v>162</v>
      </c>
      <c r="I382" t="s">
        <v>163</v>
      </c>
      <c r="J382" t="s">
        <v>164</v>
      </c>
      <c r="K382" t="s">
        <v>649</v>
      </c>
      <c r="L382">
        <v>98408</v>
      </c>
      <c r="M382" s="38">
        <v>42084</v>
      </c>
      <c r="N382" s="38">
        <v>42085</v>
      </c>
      <c r="O382">
        <v>49.81</v>
      </c>
    </row>
    <row r="383" spans="1:15" x14ac:dyDescent="0.25">
      <c r="A383" t="s">
        <v>650</v>
      </c>
      <c r="B383" t="s">
        <v>167</v>
      </c>
      <c r="C383" t="s">
        <v>182</v>
      </c>
      <c r="D383" t="s">
        <v>169</v>
      </c>
      <c r="E383" t="s">
        <v>264</v>
      </c>
      <c r="F383" t="s">
        <v>221</v>
      </c>
      <c r="G383">
        <v>0.66</v>
      </c>
      <c r="H383" t="s">
        <v>162</v>
      </c>
      <c r="I383" t="s">
        <v>163</v>
      </c>
      <c r="J383" t="s">
        <v>302</v>
      </c>
      <c r="K383" t="s">
        <v>651</v>
      </c>
      <c r="L383">
        <v>80229</v>
      </c>
      <c r="M383" s="38">
        <v>42088</v>
      </c>
      <c r="N383" s="38">
        <v>42088</v>
      </c>
      <c r="O383">
        <v>3722.41</v>
      </c>
    </row>
    <row r="384" spans="1:15" x14ac:dyDescent="0.25">
      <c r="A384" t="s">
        <v>650</v>
      </c>
      <c r="B384" t="s">
        <v>157</v>
      </c>
      <c r="C384" t="s">
        <v>182</v>
      </c>
      <c r="D384" t="s">
        <v>159</v>
      </c>
      <c r="E384" t="s">
        <v>213</v>
      </c>
      <c r="F384" t="s">
        <v>183</v>
      </c>
      <c r="G384">
        <v>0.38</v>
      </c>
      <c r="H384" t="s">
        <v>162</v>
      </c>
      <c r="I384" t="s">
        <v>163</v>
      </c>
      <c r="J384" t="s">
        <v>302</v>
      </c>
      <c r="K384" t="s">
        <v>651</v>
      </c>
      <c r="L384">
        <v>80229</v>
      </c>
      <c r="M384" s="38">
        <v>42071</v>
      </c>
      <c r="N384" s="38">
        <v>42078</v>
      </c>
      <c r="O384">
        <v>95.1</v>
      </c>
    </row>
    <row r="385" spans="1:15" x14ac:dyDescent="0.25">
      <c r="A385" t="s">
        <v>650</v>
      </c>
      <c r="B385" t="s">
        <v>167</v>
      </c>
      <c r="C385" t="s">
        <v>182</v>
      </c>
      <c r="D385" t="s">
        <v>169</v>
      </c>
      <c r="E385" t="s">
        <v>264</v>
      </c>
      <c r="F385" t="s">
        <v>221</v>
      </c>
      <c r="G385">
        <v>0.65</v>
      </c>
      <c r="H385" t="s">
        <v>162</v>
      </c>
      <c r="I385" t="s">
        <v>163</v>
      </c>
      <c r="J385" t="s">
        <v>302</v>
      </c>
      <c r="K385" t="s">
        <v>651</v>
      </c>
      <c r="L385">
        <v>80229</v>
      </c>
      <c r="M385" s="38">
        <v>42071</v>
      </c>
      <c r="N385" s="38">
        <v>42078</v>
      </c>
      <c r="O385">
        <v>734.74</v>
      </c>
    </row>
    <row r="386" spans="1:15" x14ac:dyDescent="0.25">
      <c r="A386" t="s">
        <v>650</v>
      </c>
      <c r="B386" t="s">
        <v>175</v>
      </c>
      <c r="C386" t="s">
        <v>182</v>
      </c>
      <c r="D386" t="s">
        <v>193</v>
      </c>
      <c r="E386" t="s">
        <v>194</v>
      </c>
      <c r="F386" t="s">
        <v>183</v>
      </c>
      <c r="G386">
        <v>0.56000000000000005</v>
      </c>
      <c r="H386" t="s">
        <v>162</v>
      </c>
      <c r="I386" t="s">
        <v>163</v>
      </c>
      <c r="J386" t="s">
        <v>302</v>
      </c>
      <c r="K386" t="s">
        <v>651</v>
      </c>
      <c r="L386">
        <v>80229</v>
      </c>
      <c r="M386" s="38">
        <v>42071</v>
      </c>
      <c r="N386" s="38">
        <v>42078</v>
      </c>
      <c r="O386">
        <v>1882.87</v>
      </c>
    </row>
    <row r="387" spans="1:15" x14ac:dyDescent="0.25">
      <c r="A387" t="s">
        <v>650</v>
      </c>
      <c r="B387" t="s">
        <v>167</v>
      </c>
      <c r="C387" t="s">
        <v>182</v>
      </c>
      <c r="D387" t="s">
        <v>169</v>
      </c>
      <c r="E387" t="s">
        <v>240</v>
      </c>
      <c r="F387" t="s">
        <v>221</v>
      </c>
      <c r="G387">
        <v>0.6</v>
      </c>
      <c r="H387" t="s">
        <v>162</v>
      </c>
      <c r="I387" t="s">
        <v>163</v>
      </c>
      <c r="J387" t="s">
        <v>302</v>
      </c>
      <c r="K387" t="s">
        <v>651</v>
      </c>
      <c r="L387">
        <v>80229</v>
      </c>
      <c r="M387" s="38">
        <v>42129</v>
      </c>
      <c r="N387" s="38">
        <v>42131</v>
      </c>
      <c r="O387">
        <v>8834.58</v>
      </c>
    </row>
    <row r="388" spans="1:15" x14ac:dyDescent="0.25">
      <c r="A388" t="s">
        <v>652</v>
      </c>
      <c r="B388" t="s">
        <v>175</v>
      </c>
      <c r="C388" t="s">
        <v>158</v>
      </c>
      <c r="D388" t="s">
        <v>193</v>
      </c>
      <c r="E388" t="s">
        <v>256</v>
      </c>
      <c r="F388" t="s">
        <v>177</v>
      </c>
      <c r="G388">
        <v>0.77</v>
      </c>
      <c r="H388" t="s">
        <v>162</v>
      </c>
      <c r="I388" t="s">
        <v>184</v>
      </c>
      <c r="J388" t="s">
        <v>576</v>
      </c>
      <c r="K388" t="s">
        <v>653</v>
      </c>
      <c r="L388">
        <v>46307</v>
      </c>
      <c r="M388" s="38">
        <v>42090</v>
      </c>
      <c r="N388" s="38">
        <v>42091</v>
      </c>
      <c r="O388">
        <v>78.540000000000006</v>
      </c>
    </row>
    <row r="389" spans="1:15" x14ac:dyDescent="0.25">
      <c r="A389" t="s">
        <v>652</v>
      </c>
      <c r="B389" t="s">
        <v>175</v>
      </c>
      <c r="C389" t="s">
        <v>158</v>
      </c>
      <c r="D389" t="s">
        <v>169</v>
      </c>
      <c r="E389" t="s">
        <v>176</v>
      </c>
      <c r="F389" t="s">
        <v>200</v>
      </c>
      <c r="G389">
        <v>0.65</v>
      </c>
      <c r="H389" t="s">
        <v>162</v>
      </c>
      <c r="I389" t="s">
        <v>184</v>
      </c>
      <c r="J389" t="s">
        <v>576</v>
      </c>
      <c r="K389" t="s">
        <v>653</v>
      </c>
      <c r="L389">
        <v>46307</v>
      </c>
      <c r="M389" s="38">
        <v>42090</v>
      </c>
      <c r="N389" s="38">
        <v>42091</v>
      </c>
      <c r="O389">
        <v>605.1</v>
      </c>
    </row>
    <row r="390" spans="1:15" x14ac:dyDescent="0.25">
      <c r="A390" t="s">
        <v>652</v>
      </c>
      <c r="B390" t="s">
        <v>175</v>
      </c>
      <c r="C390" t="s">
        <v>158</v>
      </c>
      <c r="D390" t="s">
        <v>193</v>
      </c>
      <c r="E390" t="s">
        <v>256</v>
      </c>
      <c r="F390" t="s">
        <v>183</v>
      </c>
      <c r="G390">
        <v>0.77</v>
      </c>
      <c r="H390" t="s">
        <v>162</v>
      </c>
      <c r="I390" t="s">
        <v>184</v>
      </c>
      <c r="J390" t="s">
        <v>576</v>
      </c>
      <c r="K390" t="s">
        <v>653</v>
      </c>
      <c r="L390">
        <v>46307</v>
      </c>
      <c r="M390" s="38">
        <v>42101</v>
      </c>
      <c r="N390" s="38">
        <v>42103</v>
      </c>
      <c r="O390">
        <v>355.84</v>
      </c>
    </row>
    <row r="391" spans="1:15" x14ac:dyDescent="0.25">
      <c r="A391" t="s">
        <v>654</v>
      </c>
      <c r="B391" t="s">
        <v>175</v>
      </c>
      <c r="C391" t="s">
        <v>158</v>
      </c>
      <c r="D391" t="s">
        <v>193</v>
      </c>
      <c r="E391" t="s">
        <v>194</v>
      </c>
      <c r="F391" t="s">
        <v>183</v>
      </c>
      <c r="G391">
        <v>0.56999999999999995</v>
      </c>
      <c r="H391" t="s">
        <v>162</v>
      </c>
      <c r="I391" t="s">
        <v>184</v>
      </c>
      <c r="J391" t="s">
        <v>576</v>
      </c>
      <c r="K391" t="s">
        <v>655</v>
      </c>
      <c r="L391">
        <v>46312</v>
      </c>
      <c r="M391" s="38">
        <v>42090</v>
      </c>
      <c r="N391" s="38">
        <v>42091</v>
      </c>
      <c r="O391">
        <v>1346.32</v>
      </c>
    </row>
    <row r="392" spans="1:15" x14ac:dyDescent="0.25">
      <c r="A392" t="s">
        <v>654</v>
      </c>
      <c r="B392" t="s">
        <v>175</v>
      </c>
      <c r="C392" t="s">
        <v>158</v>
      </c>
      <c r="D392" t="s">
        <v>159</v>
      </c>
      <c r="E392" t="s">
        <v>304</v>
      </c>
      <c r="F392" t="s">
        <v>183</v>
      </c>
      <c r="G392">
        <v>0.43</v>
      </c>
      <c r="H392" t="s">
        <v>162</v>
      </c>
      <c r="I392" t="s">
        <v>184</v>
      </c>
      <c r="J392" t="s">
        <v>576</v>
      </c>
      <c r="K392" t="s">
        <v>655</v>
      </c>
      <c r="L392">
        <v>46312</v>
      </c>
      <c r="M392" s="38">
        <v>42042</v>
      </c>
      <c r="N392" s="38">
        <v>42044</v>
      </c>
      <c r="O392">
        <v>292.18</v>
      </c>
    </row>
    <row r="393" spans="1:15" x14ac:dyDescent="0.25">
      <c r="A393" t="s">
        <v>656</v>
      </c>
      <c r="B393" t="s">
        <v>175</v>
      </c>
      <c r="C393" t="s">
        <v>158</v>
      </c>
      <c r="D393" t="s">
        <v>193</v>
      </c>
      <c r="E393" t="s">
        <v>256</v>
      </c>
      <c r="F393" t="s">
        <v>177</v>
      </c>
      <c r="G393">
        <v>0.77</v>
      </c>
      <c r="H393" t="s">
        <v>162</v>
      </c>
      <c r="I393" t="s">
        <v>163</v>
      </c>
      <c r="J393" t="s">
        <v>164</v>
      </c>
      <c r="K393" t="s">
        <v>9</v>
      </c>
      <c r="L393">
        <v>98105</v>
      </c>
      <c r="M393" s="38">
        <v>42090</v>
      </c>
      <c r="N393" s="38">
        <v>42091</v>
      </c>
      <c r="O393">
        <v>322.02999999999997</v>
      </c>
    </row>
    <row r="394" spans="1:15" x14ac:dyDescent="0.25">
      <c r="A394" t="s">
        <v>656</v>
      </c>
      <c r="B394" t="s">
        <v>175</v>
      </c>
      <c r="C394" t="s">
        <v>158</v>
      </c>
      <c r="D394" t="s">
        <v>169</v>
      </c>
      <c r="E394" t="s">
        <v>176</v>
      </c>
      <c r="F394" t="s">
        <v>200</v>
      </c>
      <c r="G394">
        <v>0.65</v>
      </c>
      <c r="H394" t="s">
        <v>162</v>
      </c>
      <c r="I394" t="s">
        <v>163</v>
      </c>
      <c r="J394" t="s">
        <v>164</v>
      </c>
      <c r="K394" t="s">
        <v>9</v>
      </c>
      <c r="L394">
        <v>98105</v>
      </c>
      <c r="M394" s="38">
        <v>42090</v>
      </c>
      <c r="N394" s="38">
        <v>42091</v>
      </c>
      <c r="O394">
        <v>2470.84</v>
      </c>
    </row>
    <row r="395" spans="1:15" x14ac:dyDescent="0.25">
      <c r="A395" t="s">
        <v>656</v>
      </c>
      <c r="B395" t="s">
        <v>175</v>
      </c>
      <c r="C395" t="s">
        <v>158</v>
      </c>
      <c r="D395" t="s">
        <v>193</v>
      </c>
      <c r="E395" t="s">
        <v>194</v>
      </c>
      <c r="F395" t="s">
        <v>183</v>
      </c>
      <c r="G395">
        <v>0.56999999999999995</v>
      </c>
      <c r="H395" t="s">
        <v>162</v>
      </c>
      <c r="I395" t="s">
        <v>163</v>
      </c>
      <c r="J395" t="s">
        <v>164</v>
      </c>
      <c r="K395" t="s">
        <v>9</v>
      </c>
      <c r="L395">
        <v>98105</v>
      </c>
      <c r="M395" s="38">
        <v>42090</v>
      </c>
      <c r="N395" s="38">
        <v>42091</v>
      </c>
      <c r="O395">
        <v>5250.66</v>
      </c>
    </row>
    <row r="396" spans="1:15" x14ac:dyDescent="0.25">
      <c r="A396" t="s">
        <v>656</v>
      </c>
      <c r="B396" t="s">
        <v>175</v>
      </c>
      <c r="C396" t="s">
        <v>158</v>
      </c>
      <c r="D396" t="s">
        <v>193</v>
      </c>
      <c r="E396" t="s">
        <v>256</v>
      </c>
      <c r="F396" t="s">
        <v>183</v>
      </c>
      <c r="G396">
        <v>0.77</v>
      </c>
      <c r="H396" t="s">
        <v>162</v>
      </c>
      <c r="I396" t="s">
        <v>163</v>
      </c>
      <c r="J396" t="s">
        <v>164</v>
      </c>
      <c r="K396" t="s">
        <v>9</v>
      </c>
      <c r="L396">
        <v>98105</v>
      </c>
      <c r="M396" s="38">
        <v>42101</v>
      </c>
      <c r="N396" s="38">
        <v>42103</v>
      </c>
      <c r="O396">
        <v>1423.35</v>
      </c>
    </row>
    <row r="397" spans="1:15" x14ac:dyDescent="0.25">
      <c r="A397" t="s">
        <v>656</v>
      </c>
      <c r="B397" t="s">
        <v>175</v>
      </c>
      <c r="C397" t="s">
        <v>158</v>
      </c>
      <c r="D397" t="s">
        <v>159</v>
      </c>
      <c r="E397" t="s">
        <v>304</v>
      </c>
      <c r="F397" t="s">
        <v>183</v>
      </c>
      <c r="G397">
        <v>0.43</v>
      </c>
      <c r="H397" t="s">
        <v>162</v>
      </c>
      <c r="I397" t="s">
        <v>163</v>
      </c>
      <c r="J397" t="s">
        <v>164</v>
      </c>
      <c r="K397" t="s">
        <v>9</v>
      </c>
      <c r="L397">
        <v>98105</v>
      </c>
      <c r="M397" s="38">
        <v>42042</v>
      </c>
      <c r="N397" s="38">
        <v>42044</v>
      </c>
      <c r="O397">
        <v>1154.1199999999999</v>
      </c>
    </row>
    <row r="398" spans="1:15" x14ac:dyDescent="0.25">
      <c r="A398" t="s">
        <v>657</v>
      </c>
      <c r="B398" t="s">
        <v>175</v>
      </c>
      <c r="C398" t="s">
        <v>216</v>
      </c>
      <c r="D398" t="s">
        <v>159</v>
      </c>
      <c r="E398" t="s">
        <v>205</v>
      </c>
      <c r="F398" t="s">
        <v>183</v>
      </c>
      <c r="G398">
        <v>0.4</v>
      </c>
      <c r="H398" t="s">
        <v>162</v>
      </c>
      <c r="I398" t="s">
        <v>163</v>
      </c>
      <c r="J398" t="s">
        <v>172</v>
      </c>
      <c r="K398" t="s">
        <v>549</v>
      </c>
      <c r="L398">
        <v>90041</v>
      </c>
      <c r="M398" s="38">
        <v>42117</v>
      </c>
      <c r="N398" s="38">
        <v>42118</v>
      </c>
      <c r="O398">
        <v>32.5</v>
      </c>
    </row>
    <row r="399" spans="1:15" x14ac:dyDescent="0.25">
      <c r="A399" t="s">
        <v>657</v>
      </c>
      <c r="B399" t="s">
        <v>175</v>
      </c>
      <c r="C399" t="s">
        <v>216</v>
      </c>
      <c r="D399" t="s">
        <v>159</v>
      </c>
      <c r="E399" t="s">
        <v>160</v>
      </c>
      <c r="F399" t="s">
        <v>161</v>
      </c>
      <c r="G399">
        <v>0.4</v>
      </c>
      <c r="H399" t="s">
        <v>162</v>
      </c>
      <c r="I399" t="s">
        <v>163</v>
      </c>
      <c r="J399" t="s">
        <v>172</v>
      </c>
      <c r="K399" t="s">
        <v>549</v>
      </c>
      <c r="L399">
        <v>90041</v>
      </c>
      <c r="M399" s="38">
        <v>42161</v>
      </c>
      <c r="N399" s="38">
        <v>42162</v>
      </c>
      <c r="O399">
        <v>193.95</v>
      </c>
    </row>
    <row r="400" spans="1:15" x14ac:dyDescent="0.25">
      <c r="A400" t="s">
        <v>657</v>
      </c>
      <c r="B400" t="s">
        <v>175</v>
      </c>
      <c r="C400" t="s">
        <v>216</v>
      </c>
      <c r="D400" t="s">
        <v>159</v>
      </c>
      <c r="E400" t="s">
        <v>160</v>
      </c>
      <c r="F400" t="s">
        <v>161</v>
      </c>
      <c r="G400">
        <v>0.54</v>
      </c>
      <c r="H400" t="s">
        <v>162</v>
      </c>
      <c r="I400" t="s">
        <v>163</v>
      </c>
      <c r="J400" t="s">
        <v>172</v>
      </c>
      <c r="K400" t="s">
        <v>549</v>
      </c>
      <c r="L400">
        <v>90041</v>
      </c>
      <c r="M400" s="38">
        <v>42161</v>
      </c>
      <c r="N400" s="38">
        <v>42163</v>
      </c>
      <c r="O400">
        <v>158.80000000000001</v>
      </c>
    </row>
    <row r="401" spans="1:15" x14ac:dyDescent="0.25">
      <c r="A401" t="s">
        <v>657</v>
      </c>
      <c r="B401" t="s">
        <v>175</v>
      </c>
      <c r="C401" t="s">
        <v>216</v>
      </c>
      <c r="D401" t="s">
        <v>159</v>
      </c>
      <c r="E401" t="s">
        <v>187</v>
      </c>
      <c r="F401" t="s">
        <v>161</v>
      </c>
      <c r="G401">
        <v>0.4</v>
      </c>
      <c r="H401" t="s">
        <v>162</v>
      </c>
      <c r="I401" t="s">
        <v>163</v>
      </c>
      <c r="J401" t="s">
        <v>172</v>
      </c>
      <c r="K401" t="s">
        <v>549</v>
      </c>
      <c r="L401">
        <v>90041</v>
      </c>
      <c r="M401" s="38">
        <v>42185</v>
      </c>
      <c r="N401" s="38">
        <v>42186</v>
      </c>
      <c r="O401">
        <v>274.26</v>
      </c>
    </row>
    <row r="402" spans="1:15" x14ac:dyDescent="0.25">
      <c r="A402" t="s">
        <v>657</v>
      </c>
      <c r="B402" t="s">
        <v>175</v>
      </c>
      <c r="C402" t="s">
        <v>216</v>
      </c>
      <c r="D402" t="s">
        <v>159</v>
      </c>
      <c r="E402" t="s">
        <v>252</v>
      </c>
      <c r="F402" t="s">
        <v>161</v>
      </c>
      <c r="G402">
        <v>0.83</v>
      </c>
      <c r="H402" t="s">
        <v>162</v>
      </c>
      <c r="I402" t="s">
        <v>163</v>
      </c>
      <c r="J402" t="s">
        <v>172</v>
      </c>
      <c r="K402" t="s">
        <v>549</v>
      </c>
      <c r="L402">
        <v>90041</v>
      </c>
      <c r="M402" s="38">
        <v>42185</v>
      </c>
      <c r="N402" s="38">
        <v>42186</v>
      </c>
      <c r="O402">
        <v>83.16</v>
      </c>
    </row>
    <row r="403" spans="1:15" x14ac:dyDescent="0.25">
      <c r="A403" t="s">
        <v>657</v>
      </c>
      <c r="B403" t="s">
        <v>175</v>
      </c>
      <c r="C403" t="s">
        <v>216</v>
      </c>
      <c r="D403" t="s">
        <v>159</v>
      </c>
      <c r="E403" t="s">
        <v>233</v>
      </c>
      <c r="F403" t="s">
        <v>183</v>
      </c>
      <c r="G403">
        <v>0.6</v>
      </c>
      <c r="H403" t="s">
        <v>162</v>
      </c>
      <c r="I403" t="s">
        <v>163</v>
      </c>
      <c r="J403" t="s">
        <v>172</v>
      </c>
      <c r="K403" t="s">
        <v>549</v>
      </c>
      <c r="L403">
        <v>90041</v>
      </c>
      <c r="M403" s="38">
        <v>42185</v>
      </c>
      <c r="N403" s="38">
        <v>42188</v>
      </c>
      <c r="O403">
        <v>261.93</v>
      </c>
    </row>
    <row r="404" spans="1:15" x14ac:dyDescent="0.25">
      <c r="A404" t="s">
        <v>657</v>
      </c>
      <c r="B404" t="s">
        <v>175</v>
      </c>
      <c r="C404" t="s">
        <v>216</v>
      </c>
      <c r="D404" t="s">
        <v>193</v>
      </c>
      <c r="E404" t="s">
        <v>256</v>
      </c>
      <c r="F404" t="s">
        <v>177</v>
      </c>
      <c r="G404">
        <v>0.79</v>
      </c>
      <c r="H404" t="s">
        <v>162</v>
      </c>
      <c r="I404" t="s">
        <v>163</v>
      </c>
      <c r="J404" t="s">
        <v>172</v>
      </c>
      <c r="K404" t="s">
        <v>549</v>
      </c>
      <c r="L404">
        <v>90041</v>
      </c>
      <c r="M404" s="38">
        <v>42033</v>
      </c>
      <c r="N404" s="38">
        <v>42035</v>
      </c>
      <c r="O404">
        <v>210.1</v>
      </c>
    </row>
    <row r="405" spans="1:15" x14ac:dyDescent="0.25">
      <c r="A405" t="s">
        <v>657</v>
      </c>
      <c r="B405" t="s">
        <v>167</v>
      </c>
      <c r="C405" t="s">
        <v>216</v>
      </c>
      <c r="D405" t="s">
        <v>169</v>
      </c>
      <c r="E405" t="s">
        <v>170</v>
      </c>
      <c r="F405" t="s">
        <v>171</v>
      </c>
      <c r="G405">
        <v>0.78</v>
      </c>
      <c r="H405" t="s">
        <v>162</v>
      </c>
      <c r="I405" t="s">
        <v>163</v>
      </c>
      <c r="J405" t="s">
        <v>172</v>
      </c>
      <c r="K405" t="s">
        <v>549</v>
      </c>
      <c r="L405">
        <v>90041</v>
      </c>
      <c r="M405" s="38">
        <v>42033</v>
      </c>
      <c r="N405" s="38">
        <v>42035</v>
      </c>
      <c r="O405">
        <v>6499.87</v>
      </c>
    </row>
    <row r="406" spans="1:15" x14ac:dyDescent="0.25">
      <c r="A406" t="s">
        <v>657</v>
      </c>
      <c r="B406" t="s">
        <v>175</v>
      </c>
      <c r="C406" t="s">
        <v>216</v>
      </c>
      <c r="D406" t="s">
        <v>159</v>
      </c>
      <c r="E406" t="s">
        <v>160</v>
      </c>
      <c r="F406" t="s">
        <v>161</v>
      </c>
      <c r="G406">
        <v>0.44</v>
      </c>
      <c r="H406" t="s">
        <v>162</v>
      </c>
      <c r="I406" t="s">
        <v>163</v>
      </c>
      <c r="J406" t="s">
        <v>172</v>
      </c>
      <c r="K406" t="s">
        <v>549</v>
      </c>
      <c r="L406">
        <v>90041</v>
      </c>
      <c r="M406" s="38">
        <v>42144</v>
      </c>
      <c r="N406" s="38">
        <v>42145</v>
      </c>
      <c r="O406">
        <v>351.56</v>
      </c>
    </row>
    <row r="407" spans="1:15" x14ac:dyDescent="0.25">
      <c r="A407" t="s">
        <v>658</v>
      </c>
      <c r="B407" t="s">
        <v>175</v>
      </c>
      <c r="C407" t="s">
        <v>216</v>
      </c>
      <c r="D407" t="s">
        <v>159</v>
      </c>
      <c r="E407" t="s">
        <v>160</v>
      </c>
      <c r="F407" t="s">
        <v>161</v>
      </c>
      <c r="G407">
        <v>0.44</v>
      </c>
      <c r="H407" t="s">
        <v>162</v>
      </c>
      <c r="I407" t="s">
        <v>163</v>
      </c>
      <c r="J407" t="s">
        <v>172</v>
      </c>
      <c r="K407" t="s">
        <v>608</v>
      </c>
      <c r="L407">
        <v>93454</v>
      </c>
      <c r="M407" s="38">
        <v>42144</v>
      </c>
      <c r="N407" s="38">
        <v>42145</v>
      </c>
      <c r="O407">
        <v>87.89</v>
      </c>
    </row>
    <row r="408" spans="1:15" x14ac:dyDescent="0.25">
      <c r="A408" t="s">
        <v>659</v>
      </c>
      <c r="B408" t="s">
        <v>175</v>
      </c>
      <c r="C408" t="s">
        <v>216</v>
      </c>
      <c r="D408" t="s">
        <v>159</v>
      </c>
      <c r="E408" t="s">
        <v>205</v>
      </c>
      <c r="F408" t="s">
        <v>183</v>
      </c>
      <c r="G408">
        <v>0.4</v>
      </c>
      <c r="H408" t="s">
        <v>162</v>
      </c>
      <c r="I408" t="s">
        <v>163</v>
      </c>
      <c r="J408" t="s">
        <v>172</v>
      </c>
      <c r="K408" t="s">
        <v>660</v>
      </c>
      <c r="L408">
        <v>95404</v>
      </c>
      <c r="M408" s="38">
        <v>42117</v>
      </c>
      <c r="N408" s="38">
        <v>42118</v>
      </c>
      <c r="O408">
        <v>6.5</v>
      </c>
    </row>
    <row r="409" spans="1:15" x14ac:dyDescent="0.25">
      <c r="A409" t="s">
        <v>659</v>
      </c>
      <c r="B409" t="s">
        <v>175</v>
      </c>
      <c r="C409" t="s">
        <v>216</v>
      </c>
      <c r="D409" t="s">
        <v>159</v>
      </c>
      <c r="E409" t="s">
        <v>187</v>
      </c>
      <c r="F409" t="s">
        <v>161</v>
      </c>
      <c r="G409">
        <v>0.4</v>
      </c>
      <c r="H409" t="s">
        <v>162</v>
      </c>
      <c r="I409" t="s">
        <v>163</v>
      </c>
      <c r="J409" t="s">
        <v>172</v>
      </c>
      <c r="K409" t="s">
        <v>660</v>
      </c>
      <c r="L409">
        <v>95404</v>
      </c>
      <c r="M409" s="38">
        <v>42185</v>
      </c>
      <c r="N409" s="38">
        <v>42186</v>
      </c>
      <c r="O409">
        <v>68.56</v>
      </c>
    </row>
    <row r="410" spans="1:15" x14ac:dyDescent="0.25">
      <c r="A410" t="s">
        <v>659</v>
      </c>
      <c r="B410" t="s">
        <v>175</v>
      </c>
      <c r="C410" t="s">
        <v>216</v>
      </c>
      <c r="D410" t="s">
        <v>159</v>
      </c>
      <c r="E410" t="s">
        <v>252</v>
      </c>
      <c r="F410" t="s">
        <v>161</v>
      </c>
      <c r="G410">
        <v>0.83</v>
      </c>
      <c r="H410" t="s">
        <v>162</v>
      </c>
      <c r="I410" t="s">
        <v>163</v>
      </c>
      <c r="J410" t="s">
        <v>172</v>
      </c>
      <c r="K410" t="s">
        <v>660</v>
      </c>
      <c r="L410">
        <v>95404</v>
      </c>
      <c r="M410" s="38">
        <v>42185</v>
      </c>
      <c r="N410" s="38">
        <v>42186</v>
      </c>
      <c r="O410">
        <v>20.79</v>
      </c>
    </row>
    <row r="411" spans="1:15" x14ac:dyDescent="0.25">
      <c r="A411" t="s">
        <v>659</v>
      </c>
      <c r="B411" t="s">
        <v>175</v>
      </c>
      <c r="C411" t="s">
        <v>216</v>
      </c>
      <c r="D411" t="s">
        <v>159</v>
      </c>
      <c r="E411" t="s">
        <v>233</v>
      </c>
      <c r="F411" t="s">
        <v>183</v>
      </c>
      <c r="G411">
        <v>0.6</v>
      </c>
      <c r="H411" t="s">
        <v>162</v>
      </c>
      <c r="I411" t="s">
        <v>163</v>
      </c>
      <c r="J411" t="s">
        <v>172</v>
      </c>
      <c r="K411" t="s">
        <v>660</v>
      </c>
      <c r="L411">
        <v>95404</v>
      </c>
      <c r="M411" s="38">
        <v>42185</v>
      </c>
      <c r="N411" s="38">
        <v>42188</v>
      </c>
      <c r="O411">
        <v>67.91</v>
      </c>
    </row>
    <row r="412" spans="1:15" x14ac:dyDescent="0.25">
      <c r="A412" t="s">
        <v>661</v>
      </c>
      <c r="B412" t="s">
        <v>175</v>
      </c>
      <c r="C412" t="s">
        <v>216</v>
      </c>
      <c r="D412" t="s">
        <v>159</v>
      </c>
      <c r="E412" t="s">
        <v>160</v>
      </c>
      <c r="F412" t="s">
        <v>161</v>
      </c>
      <c r="G412">
        <v>0.54</v>
      </c>
      <c r="H412" t="s">
        <v>162</v>
      </c>
      <c r="I412" t="s">
        <v>178</v>
      </c>
      <c r="J412" t="s">
        <v>265</v>
      </c>
      <c r="K412" t="s">
        <v>662</v>
      </c>
      <c r="L412">
        <v>2152</v>
      </c>
      <c r="M412" s="38">
        <v>42161</v>
      </c>
      <c r="N412" s="38">
        <v>42163</v>
      </c>
      <c r="O412">
        <v>40.369999999999997</v>
      </c>
    </row>
    <row r="413" spans="1:15" x14ac:dyDescent="0.25">
      <c r="A413" t="s">
        <v>663</v>
      </c>
      <c r="B413" t="s">
        <v>175</v>
      </c>
      <c r="C413" t="s">
        <v>158</v>
      </c>
      <c r="D413" t="s">
        <v>193</v>
      </c>
      <c r="E413" t="s">
        <v>256</v>
      </c>
      <c r="F413" t="s">
        <v>177</v>
      </c>
      <c r="G413">
        <v>0.49</v>
      </c>
      <c r="H413" t="s">
        <v>162</v>
      </c>
      <c r="I413" t="s">
        <v>163</v>
      </c>
      <c r="J413" t="s">
        <v>472</v>
      </c>
      <c r="K413" t="s">
        <v>664</v>
      </c>
      <c r="L413">
        <v>89041</v>
      </c>
      <c r="M413" s="38">
        <v>42063</v>
      </c>
      <c r="N413" s="38">
        <v>42065</v>
      </c>
      <c r="O413">
        <v>122.25</v>
      </c>
    </row>
    <row r="414" spans="1:15" x14ac:dyDescent="0.25">
      <c r="A414" t="s">
        <v>663</v>
      </c>
      <c r="B414" t="s">
        <v>175</v>
      </c>
      <c r="C414" t="s">
        <v>158</v>
      </c>
      <c r="D414" t="s">
        <v>159</v>
      </c>
      <c r="E414" t="s">
        <v>233</v>
      </c>
      <c r="F414" t="s">
        <v>183</v>
      </c>
      <c r="G414">
        <v>0.79</v>
      </c>
      <c r="H414" t="s">
        <v>162</v>
      </c>
      <c r="I414" t="s">
        <v>163</v>
      </c>
      <c r="J414" t="s">
        <v>472</v>
      </c>
      <c r="K414" t="s">
        <v>664</v>
      </c>
      <c r="L414">
        <v>89041</v>
      </c>
      <c r="M414" s="38">
        <v>42063</v>
      </c>
      <c r="N414" s="38">
        <v>42065</v>
      </c>
      <c r="O414">
        <v>206.09</v>
      </c>
    </row>
    <row r="415" spans="1:15" x14ac:dyDescent="0.25">
      <c r="A415" t="s">
        <v>665</v>
      </c>
      <c r="B415" t="s">
        <v>175</v>
      </c>
      <c r="C415" t="s">
        <v>158</v>
      </c>
      <c r="D415" t="s">
        <v>169</v>
      </c>
      <c r="E415" t="s">
        <v>176</v>
      </c>
      <c r="F415" t="s">
        <v>183</v>
      </c>
      <c r="G415">
        <v>0.56999999999999995</v>
      </c>
      <c r="H415" t="s">
        <v>162</v>
      </c>
      <c r="I415" t="s">
        <v>184</v>
      </c>
      <c r="J415" t="s">
        <v>576</v>
      </c>
      <c r="K415" t="s">
        <v>666</v>
      </c>
      <c r="L415">
        <v>46041</v>
      </c>
      <c r="M415" s="38">
        <v>42179</v>
      </c>
      <c r="N415" s="38">
        <v>42180</v>
      </c>
      <c r="O415">
        <v>66.900000000000006</v>
      </c>
    </row>
    <row r="416" spans="1:15" x14ac:dyDescent="0.25">
      <c r="A416" t="s">
        <v>665</v>
      </c>
      <c r="B416" t="s">
        <v>157</v>
      </c>
      <c r="C416" t="s">
        <v>158</v>
      </c>
      <c r="D416" t="s">
        <v>159</v>
      </c>
      <c r="E416" t="s">
        <v>160</v>
      </c>
      <c r="F416" t="s">
        <v>161</v>
      </c>
      <c r="G416">
        <v>0.45</v>
      </c>
      <c r="H416" t="s">
        <v>162</v>
      </c>
      <c r="I416" t="s">
        <v>184</v>
      </c>
      <c r="J416" t="s">
        <v>576</v>
      </c>
      <c r="K416" t="s">
        <v>666</v>
      </c>
      <c r="L416">
        <v>46041</v>
      </c>
      <c r="M416" s="38">
        <v>42179</v>
      </c>
      <c r="N416" s="38">
        <v>42181</v>
      </c>
      <c r="O416">
        <v>43.13</v>
      </c>
    </row>
    <row r="417" spans="1:15" x14ac:dyDescent="0.25">
      <c r="A417" t="s">
        <v>665</v>
      </c>
      <c r="B417" t="s">
        <v>175</v>
      </c>
      <c r="C417" t="s">
        <v>158</v>
      </c>
      <c r="D417" t="s">
        <v>159</v>
      </c>
      <c r="E417" t="s">
        <v>205</v>
      </c>
      <c r="F417" t="s">
        <v>183</v>
      </c>
      <c r="G417">
        <v>0.37</v>
      </c>
      <c r="H417" t="s">
        <v>162</v>
      </c>
      <c r="I417" t="s">
        <v>184</v>
      </c>
      <c r="J417" t="s">
        <v>576</v>
      </c>
      <c r="K417" t="s">
        <v>666</v>
      </c>
      <c r="L417">
        <v>46041</v>
      </c>
      <c r="M417" s="38">
        <v>42105</v>
      </c>
      <c r="N417" s="38">
        <v>42107</v>
      </c>
      <c r="O417">
        <v>11.21</v>
      </c>
    </row>
    <row r="418" spans="1:15" x14ac:dyDescent="0.25">
      <c r="A418" t="s">
        <v>667</v>
      </c>
      <c r="B418" t="s">
        <v>175</v>
      </c>
      <c r="C418" t="s">
        <v>216</v>
      </c>
      <c r="D418" t="s">
        <v>193</v>
      </c>
      <c r="E418" t="s">
        <v>194</v>
      </c>
      <c r="F418" t="s">
        <v>183</v>
      </c>
      <c r="G418">
        <v>0.55000000000000004</v>
      </c>
      <c r="H418" t="s">
        <v>162</v>
      </c>
      <c r="I418" t="s">
        <v>178</v>
      </c>
      <c r="J418" t="s">
        <v>286</v>
      </c>
      <c r="K418" t="s">
        <v>668</v>
      </c>
      <c r="L418">
        <v>6614</v>
      </c>
      <c r="M418" s="38">
        <v>42078</v>
      </c>
      <c r="N418" s="38">
        <v>42079</v>
      </c>
      <c r="O418">
        <v>100.38</v>
      </c>
    </row>
    <row r="419" spans="1:15" x14ac:dyDescent="0.25">
      <c r="A419" t="s">
        <v>669</v>
      </c>
      <c r="B419" t="s">
        <v>175</v>
      </c>
      <c r="C419" t="s">
        <v>216</v>
      </c>
      <c r="D419" t="s">
        <v>193</v>
      </c>
      <c r="E419" t="s">
        <v>256</v>
      </c>
      <c r="F419" t="s">
        <v>183</v>
      </c>
      <c r="G419">
        <v>0.79</v>
      </c>
      <c r="H419" t="s">
        <v>162</v>
      </c>
      <c r="I419" t="s">
        <v>178</v>
      </c>
      <c r="J419" t="s">
        <v>261</v>
      </c>
      <c r="K419" t="s">
        <v>436</v>
      </c>
      <c r="L419">
        <v>4240</v>
      </c>
      <c r="M419" s="38">
        <v>42078</v>
      </c>
      <c r="N419" s="38">
        <v>42079</v>
      </c>
      <c r="O419">
        <v>66.319999999999993</v>
      </c>
    </row>
    <row r="420" spans="1:15" x14ac:dyDescent="0.25">
      <c r="A420" t="s">
        <v>670</v>
      </c>
      <c r="B420" t="s">
        <v>175</v>
      </c>
      <c r="C420" t="s">
        <v>216</v>
      </c>
      <c r="D420" t="s">
        <v>159</v>
      </c>
      <c r="E420" t="s">
        <v>233</v>
      </c>
      <c r="F420" t="s">
        <v>293</v>
      </c>
      <c r="G420">
        <v>0.82</v>
      </c>
      <c r="H420" t="s">
        <v>162</v>
      </c>
      <c r="I420" t="s">
        <v>178</v>
      </c>
      <c r="J420" t="s">
        <v>265</v>
      </c>
      <c r="K420" t="s">
        <v>238</v>
      </c>
      <c r="L420">
        <v>1803</v>
      </c>
      <c r="M420" s="38">
        <v>42120</v>
      </c>
      <c r="N420" s="38">
        <v>42121</v>
      </c>
      <c r="O420">
        <v>1178.32</v>
      </c>
    </row>
    <row r="421" spans="1:15" x14ac:dyDescent="0.25">
      <c r="A421" t="s">
        <v>671</v>
      </c>
      <c r="B421" t="s">
        <v>167</v>
      </c>
      <c r="C421" t="s">
        <v>216</v>
      </c>
      <c r="D421" t="s">
        <v>169</v>
      </c>
      <c r="E421" t="s">
        <v>170</v>
      </c>
      <c r="F421" t="s">
        <v>171</v>
      </c>
      <c r="G421">
        <v>0.61</v>
      </c>
      <c r="H421" t="s">
        <v>162</v>
      </c>
      <c r="I421" t="s">
        <v>178</v>
      </c>
      <c r="J421" t="s">
        <v>267</v>
      </c>
      <c r="K421" t="s">
        <v>231</v>
      </c>
      <c r="L421">
        <v>3079</v>
      </c>
      <c r="M421" s="38">
        <v>42170</v>
      </c>
      <c r="N421" s="38">
        <v>42172</v>
      </c>
      <c r="O421">
        <v>2016.32</v>
      </c>
    </row>
    <row r="422" spans="1:15" x14ac:dyDescent="0.25">
      <c r="A422" t="s">
        <v>672</v>
      </c>
      <c r="B422" t="s">
        <v>175</v>
      </c>
      <c r="C422" t="s">
        <v>216</v>
      </c>
      <c r="D422" t="s">
        <v>159</v>
      </c>
      <c r="E422" t="s">
        <v>205</v>
      </c>
      <c r="F422" t="s">
        <v>183</v>
      </c>
      <c r="G422">
        <v>0.37</v>
      </c>
      <c r="H422" t="s">
        <v>162</v>
      </c>
      <c r="I422" t="s">
        <v>178</v>
      </c>
      <c r="J422" t="s">
        <v>179</v>
      </c>
      <c r="K422" t="s">
        <v>673</v>
      </c>
      <c r="L422">
        <v>7003</v>
      </c>
      <c r="M422" s="38">
        <v>42162</v>
      </c>
      <c r="N422" s="38">
        <v>42169</v>
      </c>
      <c r="O422">
        <v>612.25</v>
      </c>
    </row>
    <row r="423" spans="1:15" x14ac:dyDescent="0.25">
      <c r="A423" t="s">
        <v>674</v>
      </c>
      <c r="B423" t="s">
        <v>167</v>
      </c>
      <c r="C423" t="s">
        <v>216</v>
      </c>
      <c r="D423" t="s">
        <v>169</v>
      </c>
      <c r="E423" t="s">
        <v>264</v>
      </c>
      <c r="F423" t="s">
        <v>221</v>
      </c>
      <c r="G423">
        <v>0.56000000000000005</v>
      </c>
      <c r="H423" t="s">
        <v>162</v>
      </c>
      <c r="I423" t="s">
        <v>178</v>
      </c>
      <c r="J423" t="s">
        <v>179</v>
      </c>
      <c r="K423" t="s">
        <v>675</v>
      </c>
      <c r="L423">
        <v>7016</v>
      </c>
      <c r="M423" s="38">
        <v>42170</v>
      </c>
      <c r="N423" s="38">
        <v>42171</v>
      </c>
      <c r="O423">
        <v>313.63</v>
      </c>
    </row>
    <row r="424" spans="1:15" x14ac:dyDescent="0.25">
      <c r="A424" t="s">
        <v>676</v>
      </c>
      <c r="B424" t="s">
        <v>175</v>
      </c>
      <c r="C424" t="s">
        <v>216</v>
      </c>
      <c r="D424" t="s">
        <v>193</v>
      </c>
      <c r="E424" t="s">
        <v>256</v>
      </c>
      <c r="F424" t="s">
        <v>183</v>
      </c>
      <c r="G424">
        <v>0.75</v>
      </c>
      <c r="H424" t="s">
        <v>162</v>
      </c>
      <c r="I424" t="s">
        <v>178</v>
      </c>
      <c r="J424" t="s">
        <v>179</v>
      </c>
      <c r="K424" t="s">
        <v>677</v>
      </c>
      <c r="L424">
        <v>7901</v>
      </c>
      <c r="M424" s="38">
        <v>42170</v>
      </c>
      <c r="N424" s="38">
        <v>42172</v>
      </c>
      <c r="O424">
        <v>397.17</v>
      </c>
    </row>
    <row r="425" spans="1:15" x14ac:dyDescent="0.25">
      <c r="A425" t="s">
        <v>678</v>
      </c>
      <c r="B425" t="s">
        <v>175</v>
      </c>
      <c r="C425" t="s">
        <v>158</v>
      </c>
      <c r="D425" t="s">
        <v>159</v>
      </c>
      <c r="E425" t="s">
        <v>304</v>
      </c>
      <c r="F425" t="s">
        <v>183</v>
      </c>
      <c r="G425">
        <v>0.56999999999999995</v>
      </c>
      <c r="H425" t="s">
        <v>162</v>
      </c>
      <c r="I425" t="s">
        <v>163</v>
      </c>
      <c r="J425" t="s">
        <v>371</v>
      </c>
      <c r="K425" t="s">
        <v>679</v>
      </c>
      <c r="L425">
        <v>85737</v>
      </c>
      <c r="M425" s="38">
        <v>42032</v>
      </c>
      <c r="N425" s="38">
        <v>42041</v>
      </c>
      <c r="O425">
        <v>63.48</v>
      </c>
    </row>
    <row r="426" spans="1:15" x14ac:dyDescent="0.25">
      <c r="A426" t="s">
        <v>678</v>
      </c>
      <c r="B426" t="s">
        <v>175</v>
      </c>
      <c r="C426" t="s">
        <v>158</v>
      </c>
      <c r="D426" t="s">
        <v>159</v>
      </c>
      <c r="E426" t="s">
        <v>213</v>
      </c>
      <c r="F426" t="s">
        <v>183</v>
      </c>
      <c r="G426">
        <v>0.36</v>
      </c>
      <c r="H426" t="s">
        <v>162</v>
      </c>
      <c r="I426" t="s">
        <v>163</v>
      </c>
      <c r="J426" t="s">
        <v>371</v>
      </c>
      <c r="K426" t="s">
        <v>679</v>
      </c>
      <c r="L426">
        <v>85737</v>
      </c>
      <c r="M426" s="38">
        <v>42032</v>
      </c>
      <c r="N426" s="38">
        <v>42036</v>
      </c>
      <c r="O426">
        <v>47.64</v>
      </c>
    </row>
    <row r="427" spans="1:15" x14ac:dyDescent="0.25">
      <c r="A427" t="s">
        <v>678</v>
      </c>
      <c r="B427" t="s">
        <v>167</v>
      </c>
      <c r="C427" t="s">
        <v>216</v>
      </c>
      <c r="D427" t="s">
        <v>193</v>
      </c>
      <c r="E427" t="s">
        <v>199</v>
      </c>
      <c r="F427" t="s">
        <v>221</v>
      </c>
      <c r="G427">
        <v>0.39</v>
      </c>
      <c r="H427" t="s">
        <v>162</v>
      </c>
      <c r="I427" t="s">
        <v>163</v>
      </c>
      <c r="J427" t="s">
        <v>371</v>
      </c>
      <c r="K427" t="s">
        <v>679</v>
      </c>
      <c r="L427">
        <v>85737</v>
      </c>
      <c r="M427" s="38">
        <v>42021</v>
      </c>
      <c r="N427" s="38">
        <v>42023</v>
      </c>
      <c r="O427">
        <v>1545.58</v>
      </c>
    </row>
    <row r="428" spans="1:15" x14ac:dyDescent="0.25">
      <c r="A428" t="s">
        <v>678</v>
      </c>
      <c r="B428" t="s">
        <v>175</v>
      </c>
      <c r="C428" t="s">
        <v>216</v>
      </c>
      <c r="D428" t="s">
        <v>193</v>
      </c>
      <c r="E428" t="s">
        <v>194</v>
      </c>
      <c r="F428" t="s">
        <v>183</v>
      </c>
      <c r="G428">
        <v>0.55000000000000004</v>
      </c>
      <c r="H428" t="s">
        <v>162</v>
      </c>
      <c r="I428" t="s">
        <v>163</v>
      </c>
      <c r="J428" t="s">
        <v>371</v>
      </c>
      <c r="K428" t="s">
        <v>679</v>
      </c>
      <c r="L428">
        <v>85737</v>
      </c>
      <c r="M428" s="38">
        <v>42149</v>
      </c>
      <c r="N428" s="38">
        <v>42157</v>
      </c>
      <c r="O428">
        <v>2104.9899999999998</v>
      </c>
    </row>
    <row r="429" spans="1:15" x14ac:dyDescent="0.25">
      <c r="A429" t="s">
        <v>680</v>
      </c>
      <c r="B429" t="s">
        <v>175</v>
      </c>
      <c r="C429" t="s">
        <v>216</v>
      </c>
      <c r="D429" t="s">
        <v>193</v>
      </c>
      <c r="E429" t="s">
        <v>256</v>
      </c>
      <c r="F429" t="s">
        <v>177</v>
      </c>
      <c r="G429">
        <v>0.49</v>
      </c>
      <c r="H429" t="s">
        <v>162</v>
      </c>
      <c r="I429" t="s">
        <v>163</v>
      </c>
      <c r="J429" t="s">
        <v>371</v>
      </c>
      <c r="K429" t="s">
        <v>681</v>
      </c>
      <c r="L429">
        <v>85345</v>
      </c>
      <c r="M429" s="38">
        <v>42021</v>
      </c>
      <c r="N429" s="38">
        <v>42023</v>
      </c>
      <c r="O429">
        <v>353.1</v>
      </c>
    </row>
    <row r="430" spans="1:15" x14ac:dyDescent="0.25">
      <c r="A430" t="s">
        <v>682</v>
      </c>
      <c r="B430" t="s">
        <v>175</v>
      </c>
      <c r="C430" t="s">
        <v>158</v>
      </c>
      <c r="D430" t="s">
        <v>159</v>
      </c>
      <c r="E430" t="s">
        <v>233</v>
      </c>
      <c r="F430" t="s">
        <v>183</v>
      </c>
      <c r="G430">
        <v>0.67</v>
      </c>
      <c r="H430" t="s">
        <v>162</v>
      </c>
      <c r="I430" t="s">
        <v>229</v>
      </c>
      <c r="J430" t="s">
        <v>522</v>
      </c>
      <c r="K430" t="s">
        <v>683</v>
      </c>
      <c r="L430">
        <v>41042</v>
      </c>
      <c r="M430" s="38">
        <v>42016</v>
      </c>
      <c r="N430" s="38">
        <v>42017</v>
      </c>
      <c r="O430">
        <v>257.52</v>
      </c>
    </row>
    <row r="431" spans="1:15" x14ac:dyDescent="0.25">
      <c r="A431" t="s">
        <v>684</v>
      </c>
      <c r="B431" t="s">
        <v>167</v>
      </c>
      <c r="C431" t="s">
        <v>158</v>
      </c>
      <c r="D431" t="s">
        <v>169</v>
      </c>
      <c r="E431" t="s">
        <v>264</v>
      </c>
      <c r="F431" t="s">
        <v>221</v>
      </c>
      <c r="G431">
        <v>0.69</v>
      </c>
      <c r="H431" t="s">
        <v>162</v>
      </c>
      <c r="I431" t="s">
        <v>229</v>
      </c>
      <c r="J431" t="s">
        <v>522</v>
      </c>
      <c r="K431" t="s">
        <v>685</v>
      </c>
      <c r="L431">
        <v>40324</v>
      </c>
      <c r="M431" s="38">
        <v>42062</v>
      </c>
      <c r="N431" s="38">
        <v>42069</v>
      </c>
      <c r="O431">
        <v>411.64</v>
      </c>
    </row>
    <row r="432" spans="1:15" x14ac:dyDescent="0.25">
      <c r="A432" t="s">
        <v>686</v>
      </c>
      <c r="B432" t="s">
        <v>157</v>
      </c>
      <c r="C432" t="s">
        <v>158</v>
      </c>
      <c r="D432" t="s">
        <v>159</v>
      </c>
      <c r="E432" t="s">
        <v>228</v>
      </c>
      <c r="F432" t="s">
        <v>183</v>
      </c>
      <c r="G432">
        <v>0.39</v>
      </c>
      <c r="H432" t="s">
        <v>162</v>
      </c>
      <c r="I432" t="s">
        <v>163</v>
      </c>
      <c r="J432" t="s">
        <v>371</v>
      </c>
      <c r="K432" t="s">
        <v>687</v>
      </c>
      <c r="L432">
        <v>86301</v>
      </c>
      <c r="M432" s="38">
        <v>42074</v>
      </c>
      <c r="N432" s="38">
        <v>42074</v>
      </c>
      <c r="O432">
        <v>17.59</v>
      </c>
    </row>
    <row r="433" spans="1:15" x14ac:dyDescent="0.25">
      <c r="A433" t="s">
        <v>686</v>
      </c>
      <c r="B433" t="s">
        <v>175</v>
      </c>
      <c r="C433" t="s">
        <v>158</v>
      </c>
      <c r="D433" t="s">
        <v>159</v>
      </c>
      <c r="E433" t="s">
        <v>205</v>
      </c>
      <c r="F433" t="s">
        <v>161</v>
      </c>
      <c r="G433">
        <v>0.39</v>
      </c>
      <c r="H433" t="s">
        <v>162</v>
      </c>
      <c r="I433" t="s">
        <v>163</v>
      </c>
      <c r="J433" t="s">
        <v>371</v>
      </c>
      <c r="K433" t="s">
        <v>687</v>
      </c>
      <c r="L433">
        <v>86301</v>
      </c>
      <c r="M433" s="38">
        <v>42074</v>
      </c>
      <c r="N433" s="38">
        <v>42076</v>
      </c>
      <c r="O433">
        <v>141.54</v>
      </c>
    </row>
    <row r="434" spans="1:15" x14ac:dyDescent="0.25">
      <c r="A434" t="s">
        <v>688</v>
      </c>
      <c r="B434" t="s">
        <v>167</v>
      </c>
      <c r="C434" t="s">
        <v>158</v>
      </c>
      <c r="D434" t="s">
        <v>169</v>
      </c>
      <c r="E434" t="s">
        <v>240</v>
      </c>
      <c r="F434" t="s">
        <v>221</v>
      </c>
      <c r="G434">
        <v>0.77</v>
      </c>
      <c r="H434" t="s">
        <v>162</v>
      </c>
      <c r="I434" t="s">
        <v>163</v>
      </c>
      <c r="J434" t="s">
        <v>371</v>
      </c>
      <c r="K434" t="s">
        <v>689</v>
      </c>
      <c r="L434">
        <v>86314</v>
      </c>
      <c r="M434" s="38">
        <v>42159</v>
      </c>
      <c r="N434" s="38">
        <v>42160</v>
      </c>
      <c r="O434">
        <v>905.4</v>
      </c>
    </row>
    <row r="435" spans="1:15" x14ac:dyDescent="0.25">
      <c r="A435" t="s">
        <v>688</v>
      </c>
      <c r="B435" t="s">
        <v>167</v>
      </c>
      <c r="C435" t="s">
        <v>216</v>
      </c>
      <c r="D435" t="s">
        <v>193</v>
      </c>
      <c r="E435" t="s">
        <v>199</v>
      </c>
      <c r="F435" t="s">
        <v>171</v>
      </c>
      <c r="G435">
        <v>0.36</v>
      </c>
      <c r="H435" t="s">
        <v>162</v>
      </c>
      <c r="I435" t="s">
        <v>163</v>
      </c>
      <c r="J435" t="s">
        <v>371</v>
      </c>
      <c r="K435" t="s">
        <v>689</v>
      </c>
      <c r="L435">
        <v>86314</v>
      </c>
      <c r="M435" s="38">
        <v>42106</v>
      </c>
      <c r="N435" s="38">
        <v>42113</v>
      </c>
      <c r="O435">
        <v>243.86</v>
      </c>
    </row>
    <row r="436" spans="1:15" x14ac:dyDescent="0.25">
      <c r="A436" t="s">
        <v>690</v>
      </c>
      <c r="B436" t="s">
        <v>175</v>
      </c>
      <c r="C436" t="s">
        <v>168</v>
      </c>
      <c r="D436" t="s">
        <v>159</v>
      </c>
      <c r="E436" t="s">
        <v>205</v>
      </c>
      <c r="F436" t="s">
        <v>161</v>
      </c>
      <c r="G436">
        <v>0.38</v>
      </c>
      <c r="H436" t="s">
        <v>162</v>
      </c>
      <c r="I436" t="s">
        <v>163</v>
      </c>
      <c r="J436" t="s">
        <v>210</v>
      </c>
      <c r="K436" t="s">
        <v>691</v>
      </c>
      <c r="L436">
        <v>97062</v>
      </c>
      <c r="M436" s="38">
        <v>42046</v>
      </c>
      <c r="N436" s="38">
        <v>42048</v>
      </c>
      <c r="O436">
        <v>39.97</v>
      </c>
    </row>
    <row r="437" spans="1:15" x14ac:dyDescent="0.25">
      <c r="A437" t="s">
        <v>692</v>
      </c>
      <c r="B437" t="s">
        <v>175</v>
      </c>
      <c r="C437" t="s">
        <v>182</v>
      </c>
      <c r="D437" t="s">
        <v>193</v>
      </c>
      <c r="E437" t="s">
        <v>194</v>
      </c>
      <c r="F437" t="s">
        <v>177</v>
      </c>
      <c r="G437">
        <v>0.81</v>
      </c>
      <c r="H437" t="s">
        <v>162</v>
      </c>
      <c r="I437" t="s">
        <v>184</v>
      </c>
      <c r="J437" t="s">
        <v>254</v>
      </c>
      <c r="K437" t="s">
        <v>693</v>
      </c>
      <c r="L437">
        <v>62301</v>
      </c>
      <c r="M437" s="38">
        <v>42153</v>
      </c>
      <c r="N437" s="38">
        <v>42160</v>
      </c>
      <c r="O437">
        <v>92.96</v>
      </c>
    </row>
    <row r="438" spans="1:15" x14ac:dyDescent="0.25">
      <c r="A438" t="s">
        <v>694</v>
      </c>
      <c r="B438" t="s">
        <v>175</v>
      </c>
      <c r="C438" t="s">
        <v>182</v>
      </c>
      <c r="D438" t="s">
        <v>193</v>
      </c>
      <c r="E438" t="s">
        <v>194</v>
      </c>
      <c r="F438" t="s">
        <v>183</v>
      </c>
      <c r="G438">
        <v>0.56999999999999995</v>
      </c>
      <c r="H438" t="s">
        <v>162</v>
      </c>
      <c r="I438" t="s">
        <v>163</v>
      </c>
      <c r="J438" t="s">
        <v>164</v>
      </c>
      <c r="K438" t="s">
        <v>695</v>
      </c>
      <c r="L438">
        <v>98661</v>
      </c>
      <c r="M438" s="38">
        <v>42121</v>
      </c>
      <c r="N438" s="38">
        <v>42123</v>
      </c>
      <c r="O438">
        <v>1362.2</v>
      </c>
    </row>
    <row r="439" spans="1:15" x14ac:dyDescent="0.25">
      <c r="A439" t="s">
        <v>696</v>
      </c>
      <c r="B439" t="s">
        <v>175</v>
      </c>
      <c r="C439" t="s">
        <v>158</v>
      </c>
      <c r="D439" t="s">
        <v>193</v>
      </c>
      <c r="E439" t="s">
        <v>256</v>
      </c>
      <c r="F439" t="s">
        <v>177</v>
      </c>
      <c r="G439">
        <v>0.42</v>
      </c>
      <c r="H439" t="s">
        <v>162</v>
      </c>
      <c r="I439" t="s">
        <v>184</v>
      </c>
      <c r="J439" t="s">
        <v>254</v>
      </c>
      <c r="K439" t="s">
        <v>697</v>
      </c>
      <c r="L439">
        <v>61201</v>
      </c>
      <c r="M439" s="38">
        <v>42034</v>
      </c>
      <c r="N439" s="38">
        <v>42036</v>
      </c>
      <c r="O439">
        <v>336.64</v>
      </c>
    </row>
    <row r="440" spans="1:15" x14ac:dyDescent="0.25">
      <c r="A440" t="s">
        <v>698</v>
      </c>
      <c r="B440" t="s">
        <v>175</v>
      </c>
      <c r="C440" t="s">
        <v>182</v>
      </c>
      <c r="D440" t="s">
        <v>193</v>
      </c>
      <c r="E440" t="s">
        <v>256</v>
      </c>
      <c r="F440" t="s">
        <v>183</v>
      </c>
      <c r="G440">
        <v>0.75</v>
      </c>
      <c r="H440" t="s">
        <v>162</v>
      </c>
      <c r="I440" t="s">
        <v>163</v>
      </c>
      <c r="J440" t="s">
        <v>210</v>
      </c>
      <c r="K440" t="s">
        <v>691</v>
      </c>
      <c r="L440">
        <v>97062</v>
      </c>
      <c r="M440" s="38">
        <v>42082</v>
      </c>
      <c r="N440" s="38">
        <v>42082</v>
      </c>
      <c r="O440">
        <v>429.33</v>
      </c>
    </row>
    <row r="441" spans="1:15" x14ac:dyDescent="0.25">
      <c r="A441" t="s">
        <v>699</v>
      </c>
      <c r="B441" t="s">
        <v>175</v>
      </c>
      <c r="C441" t="s">
        <v>182</v>
      </c>
      <c r="D441" t="s">
        <v>159</v>
      </c>
      <c r="E441" t="s">
        <v>304</v>
      </c>
      <c r="F441" t="s">
        <v>183</v>
      </c>
      <c r="G441">
        <v>0.57999999999999996</v>
      </c>
      <c r="H441" t="s">
        <v>162</v>
      </c>
      <c r="I441" t="s">
        <v>163</v>
      </c>
      <c r="J441" t="s">
        <v>210</v>
      </c>
      <c r="K441" t="s">
        <v>700</v>
      </c>
      <c r="L441">
        <v>97068</v>
      </c>
      <c r="M441" s="38">
        <v>42082</v>
      </c>
      <c r="N441" s="38">
        <v>42084</v>
      </c>
      <c r="O441">
        <v>44.66</v>
      </c>
    </row>
    <row r="442" spans="1:15" x14ac:dyDescent="0.25">
      <c r="A442" t="s">
        <v>699</v>
      </c>
      <c r="B442" t="s">
        <v>175</v>
      </c>
      <c r="C442" t="s">
        <v>182</v>
      </c>
      <c r="D442" t="s">
        <v>193</v>
      </c>
      <c r="E442" t="s">
        <v>507</v>
      </c>
      <c r="F442" t="s">
        <v>293</v>
      </c>
      <c r="G442">
        <v>0.5</v>
      </c>
      <c r="H442" t="s">
        <v>162</v>
      </c>
      <c r="I442" t="s">
        <v>163</v>
      </c>
      <c r="J442" t="s">
        <v>210</v>
      </c>
      <c r="K442" t="s">
        <v>700</v>
      </c>
      <c r="L442">
        <v>97068</v>
      </c>
      <c r="M442" s="38">
        <v>42082</v>
      </c>
      <c r="N442" s="38">
        <v>42084</v>
      </c>
      <c r="O442">
        <v>1619.95</v>
      </c>
    </row>
    <row r="443" spans="1:15" x14ac:dyDescent="0.25">
      <c r="A443" t="s">
        <v>701</v>
      </c>
      <c r="B443" t="s">
        <v>175</v>
      </c>
      <c r="C443" t="s">
        <v>182</v>
      </c>
      <c r="D443" t="s">
        <v>159</v>
      </c>
      <c r="E443" t="s">
        <v>304</v>
      </c>
      <c r="F443" t="s">
        <v>183</v>
      </c>
      <c r="G443">
        <v>0.57999999999999996</v>
      </c>
      <c r="H443" t="s">
        <v>162</v>
      </c>
      <c r="I443" t="s">
        <v>178</v>
      </c>
      <c r="J443" t="s">
        <v>291</v>
      </c>
      <c r="K443" t="s">
        <v>702</v>
      </c>
      <c r="L443">
        <v>18103</v>
      </c>
      <c r="M443" s="38">
        <v>42018</v>
      </c>
      <c r="N443" s="38">
        <v>42020</v>
      </c>
      <c r="O443">
        <v>56.44</v>
      </c>
    </row>
    <row r="444" spans="1:15" x14ac:dyDescent="0.25">
      <c r="A444" t="s">
        <v>701</v>
      </c>
      <c r="B444" t="s">
        <v>157</v>
      </c>
      <c r="C444" t="s">
        <v>182</v>
      </c>
      <c r="D444" t="s">
        <v>159</v>
      </c>
      <c r="E444" t="s">
        <v>205</v>
      </c>
      <c r="F444" t="s">
        <v>183</v>
      </c>
      <c r="G444">
        <v>0.37</v>
      </c>
      <c r="H444" t="s">
        <v>162</v>
      </c>
      <c r="I444" t="s">
        <v>178</v>
      </c>
      <c r="J444" t="s">
        <v>291</v>
      </c>
      <c r="K444" t="s">
        <v>702</v>
      </c>
      <c r="L444">
        <v>18103</v>
      </c>
      <c r="M444" s="38">
        <v>42018</v>
      </c>
      <c r="N444" s="38">
        <v>42020</v>
      </c>
      <c r="O444">
        <v>56.73</v>
      </c>
    </row>
    <row r="445" spans="1:15" x14ac:dyDescent="0.25">
      <c r="A445" t="s">
        <v>701</v>
      </c>
      <c r="B445" t="s">
        <v>157</v>
      </c>
      <c r="C445" t="s">
        <v>182</v>
      </c>
      <c r="D445" t="s">
        <v>159</v>
      </c>
      <c r="E445" t="s">
        <v>304</v>
      </c>
      <c r="F445" t="s">
        <v>183</v>
      </c>
      <c r="G445">
        <v>0.6</v>
      </c>
      <c r="H445" t="s">
        <v>162</v>
      </c>
      <c r="I445" t="s">
        <v>178</v>
      </c>
      <c r="J445" t="s">
        <v>291</v>
      </c>
      <c r="K445" t="s">
        <v>702</v>
      </c>
      <c r="L445">
        <v>18103</v>
      </c>
      <c r="M445" s="38">
        <v>42141</v>
      </c>
      <c r="N445" s="38">
        <v>42145</v>
      </c>
      <c r="O445">
        <v>64.41</v>
      </c>
    </row>
    <row r="446" spans="1:15" x14ac:dyDescent="0.25">
      <c r="A446" t="s">
        <v>701</v>
      </c>
      <c r="B446" t="s">
        <v>175</v>
      </c>
      <c r="C446" t="s">
        <v>182</v>
      </c>
      <c r="D446" t="s">
        <v>193</v>
      </c>
      <c r="E446" t="s">
        <v>199</v>
      </c>
      <c r="F446" t="s">
        <v>200</v>
      </c>
      <c r="G446">
        <v>0.39</v>
      </c>
      <c r="H446" t="s">
        <v>162</v>
      </c>
      <c r="I446" t="s">
        <v>178</v>
      </c>
      <c r="J446" t="s">
        <v>291</v>
      </c>
      <c r="K446" t="s">
        <v>702</v>
      </c>
      <c r="L446">
        <v>18103</v>
      </c>
      <c r="M446" s="38">
        <v>42141</v>
      </c>
      <c r="N446" s="38">
        <v>42145</v>
      </c>
      <c r="O446">
        <v>344.57</v>
      </c>
    </row>
    <row r="447" spans="1:15" x14ac:dyDescent="0.25">
      <c r="A447" t="s">
        <v>703</v>
      </c>
      <c r="B447" t="s">
        <v>175</v>
      </c>
      <c r="C447" t="s">
        <v>182</v>
      </c>
      <c r="D447" t="s">
        <v>159</v>
      </c>
      <c r="E447" t="s">
        <v>233</v>
      </c>
      <c r="F447" t="s">
        <v>183</v>
      </c>
      <c r="G447">
        <v>0.6</v>
      </c>
      <c r="H447" t="s">
        <v>162</v>
      </c>
      <c r="I447" t="s">
        <v>163</v>
      </c>
      <c r="J447" t="s">
        <v>172</v>
      </c>
      <c r="K447" t="s">
        <v>704</v>
      </c>
      <c r="L447">
        <v>90604</v>
      </c>
      <c r="M447" s="38">
        <v>42123</v>
      </c>
      <c r="N447" s="38">
        <v>42124</v>
      </c>
      <c r="O447">
        <v>279.01</v>
      </c>
    </row>
    <row r="448" spans="1:15" x14ac:dyDescent="0.25">
      <c r="A448" t="s">
        <v>705</v>
      </c>
      <c r="B448" t="s">
        <v>167</v>
      </c>
      <c r="C448" t="s">
        <v>182</v>
      </c>
      <c r="D448" t="s">
        <v>169</v>
      </c>
      <c r="E448" t="s">
        <v>264</v>
      </c>
      <c r="F448" t="s">
        <v>221</v>
      </c>
      <c r="G448">
        <v>0.62</v>
      </c>
      <c r="H448" t="s">
        <v>162</v>
      </c>
      <c r="I448" t="s">
        <v>178</v>
      </c>
      <c r="J448" t="s">
        <v>286</v>
      </c>
      <c r="K448" t="s">
        <v>706</v>
      </c>
      <c r="L448">
        <v>6010</v>
      </c>
      <c r="M448" s="38">
        <v>42010</v>
      </c>
      <c r="N448" s="38">
        <v>42010</v>
      </c>
      <c r="O448">
        <v>614.99</v>
      </c>
    </row>
    <row r="449" spans="1:15" x14ac:dyDescent="0.25">
      <c r="A449" t="s">
        <v>707</v>
      </c>
      <c r="B449" t="s">
        <v>175</v>
      </c>
      <c r="C449" t="s">
        <v>168</v>
      </c>
      <c r="D449" t="s">
        <v>159</v>
      </c>
      <c r="E449" t="s">
        <v>205</v>
      </c>
      <c r="F449" t="s">
        <v>183</v>
      </c>
      <c r="G449">
        <v>0.4</v>
      </c>
      <c r="H449" t="s">
        <v>162</v>
      </c>
      <c r="I449" t="s">
        <v>163</v>
      </c>
      <c r="J449" t="s">
        <v>172</v>
      </c>
      <c r="K449" t="s">
        <v>708</v>
      </c>
      <c r="L449">
        <v>92691</v>
      </c>
      <c r="M449" s="38">
        <v>42100</v>
      </c>
      <c r="N449" s="38">
        <v>42101</v>
      </c>
      <c r="O449">
        <v>76.23</v>
      </c>
    </row>
    <row r="450" spans="1:15" x14ac:dyDescent="0.25">
      <c r="A450" t="s">
        <v>709</v>
      </c>
      <c r="B450" t="s">
        <v>175</v>
      </c>
      <c r="C450" t="s">
        <v>158</v>
      </c>
      <c r="D450" t="s">
        <v>159</v>
      </c>
      <c r="E450" t="s">
        <v>205</v>
      </c>
      <c r="F450" t="s">
        <v>183</v>
      </c>
      <c r="G450">
        <v>0.36</v>
      </c>
      <c r="H450" t="s">
        <v>162</v>
      </c>
      <c r="I450" t="s">
        <v>184</v>
      </c>
      <c r="J450" t="s">
        <v>331</v>
      </c>
      <c r="K450" t="s">
        <v>710</v>
      </c>
      <c r="L450">
        <v>73064</v>
      </c>
      <c r="M450" s="38">
        <v>42176</v>
      </c>
      <c r="N450" s="38">
        <v>42177</v>
      </c>
      <c r="O450">
        <v>99.92</v>
      </c>
    </row>
    <row r="451" spans="1:15" x14ac:dyDescent="0.25">
      <c r="A451" t="s">
        <v>711</v>
      </c>
      <c r="B451" t="s">
        <v>175</v>
      </c>
      <c r="C451" t="s">
        <v>158</v>
      </c>
      <c r="D451" t="s">
        <v>159</v>
      </c>
      <c r="E451" t="s">
        <v>213</v>
      </c>
      <c r="F451" t="s">
        <v>183</v>
      </c>
      <c r="G451">
        <v>0.38</v>
      </c>
      <c r="H451" t="s">
        <v>162</v>
      </c>
      <c r="I451" t="s">
        <v>184</v>
      </c>
      <c r="J451" t="s">
        <v>448</v>
      </c>
      <c r="K451" t="s">
        <v>643</v>
      </c>
      <c r="L451">
        <v>68046</v>
      </c>
      <c r="M451" s="38">
        <v>42074</v>
      </c>
      <c r="N451" s="38">
        <v>42075</v>
      </c>
      <c r="O451">
        <v>79.400000000000006</v>
      </c>
    </row>
    <row r="452" spans="1:15" x14ac:dyDescent="0.25">
      <c r="A452" t="s">
        <v>711</v>
      </c>
      <c r="B452" t="s">
        <v>175</v>
      </c>
      <c r="C452" t="s">
        <v>158</v>
      </c>
      <c r="D452" t="s">
        <v>159</v>
      </c>
      <c r="E452" t="s">
        <v>304</v>
      </c>
      <c r="F452" t="s">
        <v>200</v>
      </c>
      <c r="G452">
        <v>0.52</v>
      </c>
      <c r="H452" t="s">
        <v>162</v>
      </c>
      <c r="I452" t="s">
        <v>184</v>
      </c>
      <c r="J452" t="s">
        <v>448</v>
      </c>
      <c r="K452" t="s">
        <v>643</v>
      </c>
      <c r="L452">
        <v>68046</v>
      </c>
      <c r="M452" s="38">
        <v>42174</v>
      </c>
      <c r="N452" s="38">
        <v>42177</v>
      </c>
      <c r="O452">
        <v>15.49</v>
      </c>
    </row>
    <row r="453" spans="1:15" x14ac:dyDescent="0.25">
      <c r="A453" t="s">
        <v>712</v>
      </c>
      <c r="B453" t="s">
        <v>175</v>
      </c>
      <c r="C453" t="s">
        <v>158</v>
      </c>
      <c r="D453" t="s">
        <v>159</v>
      </c>
      <c r="E453" t="s">
        <v>160</v>
      </c>
      <c r="F453" t="s">
        <v>161</v>
      </c>
      <c r="G453">
        <v>0.52</v>
      </c>
      <c r="H453" t="s">
        <v>162</v>
      </c>
      <c r="I453" t="s">
        <v>163</v>
      </c>
      <c r="J453" t="s">
        <v>277</v>
      </c>
      <c r="K453" t="s">
        <v>713</v>
      </c>
      <c r="L453">
        <v>84067</v>
      </c>
      <c r="M453" s="38">
        <v>42156</v>
      </c>
      <c r="N453" s="38">
        <v>42159</v>
      </c>
      <c r="O453">
        <v>18.59</v>
      </c>
    </row>
    <row r="454" spans="1:15" x14ac:dyDescent="0.25">
      <c r="A454" t="s">
        <v>712</v>
      </c>
      <c r="B454" t="s">
        <v>175</v>
      </c>
      <c r="C454" t="s">
        <v>158</v>
      </c>
      <c r="D454" t="s">
        <v>159</v>
      </c>
      <c r="E454" t="s">
        <v>233</v>
      </c>
      <c r="F454" t="s">
        <v>293</v>
      </c>
      <c r="G454">
        <v>0.8</v>
      </c>
      <c r="H454" t="s">
        <v>162</v>
      </c>
      <c r="I454" t="s">
        <v>163</v>
      </c>
      <c r="J454" t="s">
        <v>277</v>
      </c>
      <c r="K454" t="s">
        <v>713</v>
      </c>
      <c r="L454">
        <v>84067</v>
      </c>
      <c r="M454" s="38">
        <v>42156</v>
      </c>
      <c r="N454" s="38">
        <v>42158</v>
      </c>
      <c r="O454">
        <v>834.08</v>
      </c>
    </row>
    <row r="455" spans="1:15" x14ac:dyDescent="0.25">
      <c r="A455" t="s">
        <v>712</v>
      </c>
      <c r="B455" t="s">
        <v>175</v>
      </c>
      <c r="C455" t="s">
        <v>158</v>
      </c>
      <c r="D455" t="s">
        <v>159</v>
      </c>
      <c r="E455" t="s">
        <v>205</v>
      </c>
      <c r="F455" t="s">
        <v>183</v>
      </c>
      <c r="G455">
        <v>0.37</v>
      </c>
      <c r="H455" t="s">
        <v>162</v>
      </c>
      <c r="I455" t="s">
        <v>163</v>
      </c>
      <c r="J455" t="s">
        <v>277</v>
      </c>
      <c r="K455" t="s">
        <v>713</v>
      </c>
      <c r="L455">
        <v>84067</v>
      </c>
      <c r="M455" s="38">
        <v>42069</v>
      </c>
      <c r="N455" s="38">
        <v>42071</v>
      </c>
      <c r="O455">
        <v>50.88</v>
      </c>
    </row>
    <row r="456" spans="1:15" x14ac:dyDescent="0.25">
      <c r="A456" t="s">
        <v>714</v>
      </c>
      <c r="B456" t="s">
        <v>167</v>
      </c>
      <c r="C456" t="s">
        <v>216</v>
      </c>
      <c r="D456" t="s">
        <v>169</v>
      </c>
      <c r="E456" t="s">
        <v>170</v>
      </c>
      <c r="F456" t="s">
        <v>171</v>
      </c>
      <c r="G456">
        <v>0.74</v>
      </c>
      <c r="H456" t="s">
        <v>162</v>
      </c>
      <c r="I456" t="s">
        <v>229</v>
      </c>
      <c r="J456" t="s">
        <v>715</v>
      </c>
      <c r="K456" t="s">
        <v>716</v>
      </c>
      <c r="L456">
        <v>29915</v>
      </c>
      <c r="M456" s="38">
        <v>42010</v>
      </c>
      <c r="N456" s="38">
        <v>42012</v>
      </c>
      <c r="O456">
        <v>958.46</v>
      </c>
    </row>
    <row r="457" spans="1:15" x14ac:dyDescent="0.25">
      <c r="A457" t="s">
        <v>714</v>
      </c>
      <c r="B457" t="s">
        <v>157</v>
      </c>
      <c r="C457" t="s">
        <v>216</v>
      </c>
      <c r="D457" t="s">
        <v>159</v>
      </c>
      <c r="E457" t="s">
        <v>233</v>
      </c>
      <c r="F457" t="s">
        <v>200</v>
      </c>
      <c r="G457">
        <v>0.57999999999999996</v>
      </c>
      <c r="H457" t="s">
        <v>162</v>
      </c>
      <c r="I457" t="s">
        <v>229</v>
      </c>
      <c r="J457" t="s">
        <v>715</v>
      </c>
      <c r="K457" t="s">
        <v>716</v>
      </c>
      <c r="L457">
        <v>29915</v>
      </c>
      <c r="M457" s="38">
        <v>42010</v>
      </c>
      <c r="N457" s="38">
        <v>42012</v>
      </c>
      <c r="O457">
        <v>368.84</v>
      </c>
    </row>
    <row r="458" spans="1:15" x14ac:dyDescent="0.25">
      <c r="A458" t="s">
        <v>714</v>
      </c>
      <c r="B458" t="s">
        <v>175</v>
      </c>
      <c r="C458" t="s">
        <v>216</v>
      </c>
      <c r="D458" t="s">
        <v>193</v>
      </c>
      <c r="E458" t="s">
        <v>194</v>
      </c>
      <c r="F458" t="s">
        <v>183</v>
      </c>
      <c r="G458">
        <v>0.55000000000000004</v>
      </c>
      <c r="H458" t="s">
        <v>162</v>
      </c>
      <c r="I458" t="s">
        <v>229</v>
      </c>
      <c r="J458" t="s">
        <v>715</v>
      </c>
      <c r="K458" t="s">
        <v>716</v>
      </c>
      <c r="L458">
        <v>29915</v>
      </c>
      <c r="M458" s="38">
        <v>42010</v>
      </c>
      <c r="N458" s="38">
        <v>42011</v>
      </c>
      <c r="O458">
        <v>30.86</v>
      </c>
    </row>
    <row r="459" spans="1:15" x14ac:dyDescent="0.25">
      <c r="A459" t="s">
        <v>717</v>
      </c>
      <c r="B459" t="s">
        <v>175</v>
      </c>
      <c r="C459" t="s">
        <v>216</v>
      </c>
      <c r="D459" t="s">
        <v>193</v>
      </c>
      <c r="E459" t="s">
        <v>256</v>
      </c>
      <c r="F459" t="s">
        <v>183</v>
      </c>
      <c r="G459">
        <v>0.73</v>
      </c>
      <c r="H459" t="s">
        <v>162</v>
      </c>
      <c r="I459" t="s">
        <v>163</v>
      </c>
      <c r="J459" t="s">
        <v>277</v>
      </c>
      <c r="K459" t="s">
        <v>713</v>
      </c>
      <c r="L459">
        <v>84067</v>
      </c>
      <c r="M459" s="38">
        <v>42091</v>
      </c>
      <c r="N459" s="38">
        <v>42097</v>
      </c>
      <c r="O459">
        <v>568.25</v>
      </c>
    </row>
    <row r="460" spans="1:15" x14ac:dyDescent="0.25">
      <c r="A460" t="s">
        <v>717</v>
      </c>
      <c r="B460" t="s">
        <v>175</v>
      </c>
      <c r="C460" t="s">
        <v>216</v>
      </c>
      <c r="D460" t="s">
        <v>159</v>
      </c>
      <c r="E460" t="s">
        <v>205</v>
      </c>
      <c r="F460" t="s">
        <v>183</v>
      </c>
      <c r="G460">
        <v>0.37</v>
      </c>
      <c r="H460" t="s">
        <v>162</v>
      </c>
      <c r="I460" t="s">
        <v>163</v>
      </c>
      <c r="J460" t="s">
        <v>277</v>
      </c>
      <c r="K460" t="s">
        <v>713</v>
      </c>
      <c r="L460">
        <v>84067</v>
      </c>
      <c r="M460" s="38">
        <v>42091</v>
      </c>
      <c r="N460" s="38">
        <v>42093</v>
      </c>
      <c r="O460">
        <v>126.66</v>
      </c>
    </row>
    <row r="461" spans="1:15" x14ac:dyDescent="0.25">
      <c r="A461" t="s">
        <v>718</v>
      </c>
      <c r="B461" t="s">
        <v>175</v>
      </c>
      <c r="C461" t="s">
        <v>182</v>
      </c>
      <c r="D461" t="s">
        <v>193</v>
      </c>
      <c r="E461" t="s">
        <v>194</v>
      </c>
      <c r="F461" t="s">
        <v>183</v>
      </c>
      <c r="G461">
        <v>0.85</v>
      </c>
      <c r="H461" t="s">
        <v>162</v>
      </c>
      <c r="I461" t="s">
        <v>229</v>
      </c>
      <c r="J461" t="s">
        <v>361</v>
      </c>
      <c r="K461" t="s">
        <v>719</v>
      </c>
      <c r="L461">
        <v>32168</v>
      </c>
      <c r="M461" s="38">
        <v>42123</v>
      </c>
      <c r="N461" s="38">
        <v>42124</v>
      </c>
      <c r="O461">
        <v>93.82</v>
      </c>
    </row>
    <row r="462" spans="1:15" x14ac:dyDescent="0.25">
      <c r="A462" t="s">
        <v>720</v>
      </c>
      <c r="B462" t="s">
        <v>157</v>
      </c>
      <c r="C462" t="s">
        <v>182</v>
      </c>
      <c r="D462" t="s">
        <v>193</v>
      </c>
      <c r="E462" t="s">
        <v>194</v>
      </c>
      <c r="F462" t="s">
        <v>200</v>
      </c>
      <c r="G462">
        <v>0.56999999999999995</v>
      </c>
      <c r="H462" t="s">
        <v>162</v>
      </c>
      <c r="I462" t="s">
        <v>229</v>
      </c>
      <c r="J462" t="s">
        <v>361</v>
      </c>
      <c r="K462" t="s">
        <v>416</v>
      </c>
      <c r="L462">
        <v>33132</v>
      </c>
      <c r="M462" s="38">
        <v>42013</v>
      </c>
      <c r="N462" s="38">
        <v>42015</v>
      </c>
      <c r="O462">
        <v>8332.91</v>
      </c>
    </row>
    <row r="463" spans="1:15" x14ac:dyDescent="0.25">
      <c r="A463" t="s">
        <v>721</v>
      </c>
      <c r="B463" t="s">
        <v>175</v>
      </c>
      <c r="C463" t="s">
        <v>182</v>
      </c>
      <c r="D463" t="s">
        <v>159</v>
      </c>
      <c r="E463" t="s">
        <v>160</v>
      </c>
      <c r="F463" t="s">
        <v>161</v>
      </c>
      <c r="G463">
        <v>0.49</v>
      </c>
      <c r="H463" t="s">
        <v>162</v>
      </c>
      <c r="I463" t="s">
        <v>163</v>
      </c>
      <c r="J463" t="s">
        <v>164</v>
      </c>
      <c r="K463" t="s">
        <v>722</v>
      </c>
      <c r="L463">
        <v>99362</v>
      </c>
      <c r="M463" s="38">
        <v>42145</v>
      </c>
      <c r="N463" s="38">
        <v>42149</v>
      </c>
      <c r="O463">
        <v>5.9</v>
      </c>
    </row>
    <row r="464" spans="1:15" x14ac:dyDescent="0.25">
      <c r="A464" t="s">
        <v>723</v>
      </c>
      <c r="B464" t="s">
        <v>175</v>
      </c>
      <c r="C464" t="s">
        <v>182</v>
      </c>
      <c r="D464" t="s">
        <v>169</v>
      </c>
      <c r="E464" t="s">
        <v>176</v>
      </c>
      <c r="F464" t="s">
        <v>183</v>
      </c>
      <c r="G464">
        <v>0.6</v>
      </c>
      <c r="H464" t="s">
        <v>162</v>
      </c>
      <c r="I464" t="s">
        <v>229</v>
      </c>
      <c r="J464" t="s">
        <v>297</v>
      </c>
      <c r="K464" t="s">
        <v>724</v>
      </c>
      <c r="L464">
        <v>37167</v>
      </c>
      <c r="M464" s="38">
        <v>42016</v>
      </c>
      <c r="N464" s="38">
        <v>42021</v>
      </c>
      <c r="O464">
        <v>80.23</v>
      </c>
    </row>
    <row r="465" spans="1:15" x14ac:dyDescent="0.25">
      <c r="A465" t="s">
        <v>725</v>
      </c>
      <c r="B465" t="s">
        <v>167</v>
      </c>
      <c r="C465" t="s">
        <v>182</v>
      </c>
      <c r="D465" t="s">
        <v>169</v>
      </c>
      <c r="E465" t="s">
        <v>264</v>
      </c>
      <c r="F465" t="s">
        <v>221</v>
      </c>
      <c r="G465">
        <v>0.59</v>
      </c>
      <c r="H465" t="s">
        <v>162</v>
      </c>
      <c r="I465" t="s">
        <v>229</v>
      </c>
      <c r="J465" t="s">
        <v>297</v>
      </c>
      <c r="K465" t="s">
        <v>726</v>
      </c>
      <c r="L465">
        <v>37174</v>
      </c>
      <c r="M465" s="38">
        <v>42016</v>
      </c>
      <c r="N465" s="38">
        <v>42023</v>
      </c>
      <c r="O465">
        <v>2044.9</v>
      </c>
    </row>
    <row r="466" spans="1:15" x14ac:dyDescent="0.25">
      <c r="A466" t="s">
        <v>727</v>
      </c>
      <c r="B466" t="s">
        <v>175</v>
      </c>
      <c r="C466" t="s">
        <v>168</v>
      </c>
      <c r="D466" t="s">
        <v>159</v>
      </c>
      <c r="E466" t="s">
        <v>304</v>
      </c>
      <c r="F466" t="s">
        <v>183</v>
      </c>
      <c r="G466">
        <v>0.57999999999999996</v>
      </c>
      <c r="H466" t="s">
        <v>162</v>
      </c>
      <c r="I466" t="s">
        <v>184</v>
      </c>
      <c r="J466" t="s">
        <v>225</v>
      </c>
      <c r="K466" t="s">
        <v>728</v>
      </c>
      <c r="L466">
        <v>79605</v>
      </c>
      <c r="M466" s="38">
        <v>42145</v>
      </c>
      <c r="N466" s="38">
        <v>42148</v>
      </c>
      <c r="O466">
        <v>53.3</v>
      </c>
    </row>
    <row r="467" spans="1:15" x14ac:dyDescent="0.25">
      <c r="A467" t="s">
        <v>729</v>
      </c>
      <c r="B467" t="s">
        <v>175</v>
      </c>
      <c r="C467" t="s">
        <v>168</v>
      </c>
      <c r="D467" t="s">
        <v>159</v>
      </c>
      <c r="E467" t="s">
        <v>205</v>
      </c>
      <c r="F467" t="s">
        <v>161</v>
      </c>
      <c r="G467">
        <v>0.38</v>
      </c>
      <c r="H467" t="s">
        <v>162</v>
      </c>
      <c r="I467" t="s">
        <v>184</v>
      </c>
      <c r="J467" t="s">
        <v>225</v>
      </c>
      <c r="K467" t="s">
        <v>730</v>
      </c>
      <c r="L467">
        <v>79109</v>
      </c>
      <c r="M467" s="38">
        <v>42149</v>
      </c>
      <c r="N467" s="38">
        <v>42150</v>
      </c>
      <c r="O467">
        <v>21.93</v>
      </c>
    </row>
    <row r="468" spans="1:15" x14ac:dyDescent="0.25">
      <c r="A468" t="s">
        <v>731</v>
      </c>
      <c r="B468" t="s">
        <v>175</v>
      </c>
      <c r="C468" t="s">
        <v>158</v>
      </c>
      <c r="D468" t="s">
        <v>159</v>
      </c>
      <c r="E468" t="s">
        <v>205</v>
      </c>
      <c r="F468" t="s">
        <v>161</v>
      </c>
      <c r="G468">
        <v>0.36</v>
      </c>
      <c r="H468" t="s">
        <v>162</v>
      </c>
      <c r="I468" t="s">
        <v>229</v>
      </c>
      <c r="J468" t="s">
        <v>732</v>
      </c>
      <c r="K468" t="s">
        <v>733</v>
      </c>
      <c r="L468">
        <v>71854</v>
      </c>
      <c r="M468" s="38">
        <v>42057</v>
      </c>
      <c r="N468" s="38">
        <v>42059</v>
      </c>
      <c r="O468">
        <v>28.46</v>
      </c>
    </row>
    <row r="469" spans="1:15" x14ac:dyDescent="0.25">
      <c r="A469" t="s">
        <v>734</v>
      </c>
      <c r="B469" t="s">
        <v>175</v>
      </c>
      <c r="C469" t="s">
        <v>158</v>
      </c>
      <c r="D469" t="s">
        <v>159</v>
      </c>
      <c r="E469" t="s">
        <v>304</v>
      </c>
      <c r="F469" t="s">
        <v>200</v>
      </c>
      <c r="G469">
        <v>0.52</v>
      </c>
      <c r="H469" t="s">
        <v>162</v>
      </c>
      <c r="I469" t="s">
        <v>163</v>
      </c>
      <c r="J469" t="s">
        <v>302</v>
      </c>
      <c r="K469" t="s">
        <v>735</v>
      </c>
      <c r="L469">
        <v>80033</v>
      </c>
      <c r="M469" s="38">
        <v>42028</v>
      </c>
      <c r="N469" s="38">
        <v>42028</v>
      </c>
      <c r="O469">
        <v>89.91</v>
      </c>
    </row>
    <row r="470" spans="1:15" x14ac:dyDescent="0.25">
      <c r="A470" t="s">
        <v>736</v>
      </c>
      <c r="B470" t="s">
        <v>157</v>
      </c>
      <c r="C470" t="s">
        <v>158</v>
      </c>
      <c r="D470" t="s">
        <v>159</v>
      </c>
      <c r="E470" t="s">
        <v>160</v>
      </c>
      <c r="F470" t="s">
        <v>177</v>
      </c>
      <c r="G470">
        <v>0.59</v>
      </c>
      <c r="H470" t="s">
        <v>162</v>
      </c>
      <c r="I470" t="s">
        <v>163</v>
      </c>
      <c r="J470" t="s">
        <v>172</v>
      </c>
      <c r="K470" t="s">
        <v>737</v>
      </c>
      <c r="L470">
        <v>95020</v>
      </c>
      <c r="M470" s="38">
        <v>42013</v>
      </c>
      <c r="N470" s="38">
        <v>42015</v>
      </c>
      <c r="O470">
        <v>138.51</v>
      </c>
    </row>
    <row r="471" spans="1:15" x14ac:dyDescent="0.25">
      <c r="A471" t="s">
        <v>738</v>
      </c>
      <c r="B471" t="s">
        <v>175</v>
      </c>
      <c r="C471" t="s">
        <v>158</v>
      </c>
      <c r="D471" t="s">
        <v>159</v>
      </c>
      <c r="E471" t="s">
        <v>160</v>
      </c>
      <c r="F471" t="s">
        <v>161</v>
      </c>
      <c r="G471">
        <v>0.51</v>
      </c>
      <c r="H471" t="s">
        <v>162</v>
      </c>
      <c r="I471" t="s">
        <v>163</v>
      </c>
      <c r="J471" t="s">
        <v>172</v>
      </c>
      <c r="K471" t="s">
        <v>739</v>
      </c>
      <c r="L471">
        <v>93117</v>
      </c>
      <c r="M471" s="38">
        <v>42070</v>
      </c>
      <c r="N471" s="38">
        <v>42071</v>
      </c>
      <c r="O471">
        <v>41.96</v>
      </c>
    </row>
    <row r="472" spans="1:15" x14ac:dyDescent="0.25">
      <c r="A472" t="s">
        <v>740</v>
      </c>
      <c r="B472" t="s">
        <v>175</v>
      </c>
      <c r="C472" t="s">
        <v>158</v>
      </c>
      <c r="D472" t="s">
        <v>169</v>
      </c>
      <c r="E472" t="s">
        <v>176</v>
      </c>
      <c r="F472" t="s">
        <v>293</v>
      </c>
      <c r="G472">
        <v>0.55000000000000004</v>
      </c>
      <c r="H472" t="s">
        <v>162</v>
      </c>
      <c r="I472" t="s">
        <v>163</v>
      </c>
      <c r="J472" t="s">
        <v>172</v>
      </c>
      <c r="K472" t="s">
        <v>741</v>
      </c>
      <c r="L472">
        <v>91745</v>
      </c>
      <c r="M472" s="38">
        <v>42060</v>
      </c>
      <c r="N472" s="38">
        <v>42062</v>
      </c>
      <c r="O472">
        <v>300.63</v>
      </c>
    </row>
    <row r="473" spans="1:15" x14ac:dyDescent="0.25">
      <c r="A473" t="s">
        <v>740</v>
      </c>
      <c r="B473" t="s">
        <v>175</v>
      </c>
      <c r="C473" t="s">
        <v>158</v>
      </c>
      <c r="D473" t="s">
        <v>159</v>
      </c>
      <c r="E473" t="s">
        <v>304</v>
      </c>
      <c r="F473" t="s">
        <v>200</v>
      </c>
      <c r="G473">
        <v>0.4</v>
      </c>
      <c r="H473" t="s">
        <v>162</v>
      </c>
      <c r="I473" t="s">
        <v>163</v>
      </c>
      <c r="J473" t="s">
        <v>172</v>
      </c>
      <c r="K473" t="s">
        <v>741</v>
      </c>
      <c r="L473">
        <v>91745</v>
      </c>
      <c r="M473" s="38">
        <v>42070</v>
      </c>
      <c r="N473" s="38">
        <v>42072</v>
      </c>
      <c r="O473">
        <v>240.46</v>
      </c>
    </row>
    <row r="474" spans="1:15" x14ac:dyDescent="0.25">
      <c r="A474" t="s">
        <v>740</v>
      </c>
      <c r="B474" t="s">
        <v>175</v>
      </c>
      <c r="C474" t="s">
        <v>158</v>
      </c>
      <c r="D474" t="s">
        <v>159</v>
      </c>
      <c r="E474" t="s">
        <v>213</v>
      </c>
      <c r="F474" t="s">
        <v>183</v>
      </c>
      <c r="G474">
        <v>0.4</v>
      </c>
      <c r="H474" t="s">
        <v>162</v>
      </c>
      <c r="I474" t="s">
        <v>163</v>
      </c>
      <c r="J474" t="s">
        <v>172</v>
      </c>
      <c r="K474" t="s">
        <v>741</v>
      </c>
      <c r="L474">
        <v>91745</v>
      </c>
      <c r="M474" s="38">
        <v>42070</v>
      </c>
      <c r="N474" s="38">
        <v>42072</v>
      </c>
      <c r="O474">
        <v>74.08</v>
      </c>
    </row>
    <row r="475" spans="1:15" x14ac:dyDescent="0.25">
      <c r="A475" t="s">
        <v>740</v>
      </c>
      <c r="B475" t="s">
        <v>175</v>
      </c>
      <c r="C475" t="s">
        <v>158</v>
      </c>
      <c r="D475" t="s">
        <v>159</v>
      </c>
      <c r="E475" t="s">
        <v>187</v>
      </c>
      <c r="F475" t="s">
        <v>161</v>
      </c>
      <c r="G475">
        <v>0.81</v>
      </c>
      <c r="H475" t="s">
        <v>162</v>
      </c>
      <c r="I475" t="s">
        <v>163</v>
      </c>
      <c r="J475" t="s">
        <v>172</v>
      </c>
      <c r="K475" t="s">
        <v>741</v>
      </c>
      <c r="L475">
        <v>91745</v>
      </c>
      <c r="M475" s="38">
        <v>42124</v>
      </c>
      <c r="N475" s="38">
        <v>42124</v>
      </c>
      <c r="O475">
        <v>5.28</v>
      </c>
    </row>
    <row r="476" spans="1:15" x14ac:dyDescent="0.25">
      <c r="A476" t="s">
        <v>742</v>
      </c>
      <c r="B476" t="s">
        <v>175</v>
      </c>
      <c r="C476" t="s">
        <v>182</v>
      </c>
      <c r="D476" t="s">
        <v>159</v>
      </c>
      <c r="E476" t="s">
        <v>213</v>
      </c>
      <c r="F476" t="s">
        <v>183</v>
      </c>
      <c r="G476">
        <v>0.35</v>
      </c>
      <c r="H476" t="s">
        <v>162</v>
      </c>
      <c r="I476" t="s">
        <v>163</v>
      </c>
      <c r="J476" t="s">
        <v>172</v>
      </c>
      <c r="K476" t="s">
        <v>743</v>
      </c>
      <c r="L476">
        <v>92345</v>
      </c>
      <c r="M476" s="38">
        <v>42079</v>
      </c>
      <c r="N476" s="38">
        <v>42081</v>
      </c>
      <c r="O476">
        <v>50.83</v>
      </c>
    </row>
    <row r="477" spans="1:15" x14ac:dyDescent="0.25">
      <c r="A477" t="s">
        <v>744</v>
      </c>
      <c r="B477" t="s">
        <v>175</v>
      </c>
      <c r="C477" t="s">
        <v>158</v>
      </c>
      <c r="D477" t="s">
        <v>159</v>
      </c>
      <c r="E477" t="s">
        <v>160</v>
      </c>
      <c r="F477" t="s">
        <v>161</v>
      </c>
      <c r="G477">
        <v>0.56000000000000005</v>
      </c>
      <c r="H477" t="s">
        <v>162</v>
      </c>
      <c r="I477" t="s">
        <v>178</v>
      </c>
      <c r="J477" t="s">
        <v>286</v>
      </c>
      <c r="K477" t="s">
        <v>745</v>
      </c>
      <c r="L477">
        <v>6405</v>
      </c>
      <c r="M477" s="38">
        <v>42124</v>
      </c>
      <c r="N477" s="38">
        <v>42126</v>
      </c>
      <c r="O477">
        <v>39.26</v>
      </c>
    </row>
    <row r="478" spans="1:15" x14ac:dyDescent="0.25">
      <c r="A478" t="s">
        <v>746</v>
      </c>
      <c r="B478" t="s">
        <v>175</v>
      </c>
      <c r="C478" t="s">
        <v>158</v>
      </c>
      <c r="D478" t="s">
        <v>159</v>
      </c>
      <c r="E478" t="s">
        <v>233</v>
      </c>
      <c r="F478" t="s">
        <v>183</v>
      </c>
      <c r="G478">
        <v>0.66</v>
      </c>
      <c r="H478" t="s">
        <v>162</v>
      </c>
      <c r="I478" t="s">
        <v>178</v>
      </c>
      <c r="J478" t="s">
        <v>286</v>
      </c>
      <c r="K478" t="s">
        <v>747</v>
      </c>
      <c r="L478">
        <v>6810</v>
      </c>
      <c r="M478" s="38">
        <v>42124</v>
      </c>
      <c r="N478" s="38">
        <v>42125</v>
      </c>
      <c r="O478">
        <v>606.51</v>
      </c>
    </row>
    <row r="479" spans="1:15" x14ac:dyDescent="0.25">
      <c r="A479" t="s">
        <v>748</v>
      </c>
      <c r="B479" t="s">
        <v>157</v>
      </c>
      <c r="C479" t="s">
        <v>158</v>
      </c>
      <c r="D479" t="s">
        <v>193</v>
      </c>
      <c r="E479" t="s">
        <v>194</v>
      </c>
      <c r="F479" t="s">
        <v>161</v>
      </c>
      <c r="G479">
        <v>0.38</v>
      </c>
      <c r="H479" t="s">
        <v>162</v>
      </c>
      <c r="I479" t="s">
        <v>178</v>
      </c>
      <c r="J479" t="s">
        <v>261</v>
      </c>
      <c r="K479" t="s">
        <v>436</v>
      </c>
      <c r="L479">
        <v>4240</v>
      </c>
      <c r="M479" s="38">
        <v>42124</v>
      </c>
      <c r="N479" s="38">
        <v>42126</v>
      </c>
      <c r="O479">
        <v>64.89</v>
      </c>
    </row>
    <row r="480" spans="1:15" x14ac:dyDescent="0.25">
      <c r="A480" t="s">
        <v>749</v>
      </c>
      <c r="B480" t="s">
        <v>175</v>
      </c>
      <c r="C480" t="s">
        <v>158</v>
      </c>
      <c r="D480" t="s">
        <v>169</v>
      </c>
      <c r="E480" t="s">
        <v>176</v>
      </c>
      <c r="F480" t="s">
        <v>161</v>
      </c>
      <c r="G480">
        <v>0.46</v>
      </c>
      <c r="H480" t="s">
        <v>162</v>
      </c>
      <c r="I480" t="s">
        <v>184</v>
      </c>
      <c r="J480" t="s">
        <v>576</v>
      </c>
      <c r="K480" t="s">
        <v>655</v>
      </c>
      <c r="L480">
        <v>46312</v>
      </c>
      <c r="M480" s="38">
        <v>42151</v>
      </c>
      <c r="N480" s="38">
        <v>42152</v>
      </c>
      <c r="O480">
        <v>267.2</v>
      </c>
    </row>
    <row r="481" spans="1:15" x14ac:dyDescent="0.25">
      <c r="A481" t="s">
        <v>749</v>
      </c>
      <c r="B481" t="s">
        <v>157</v>
      </c>
      <c r="C481" t="s">
        <v>158</v>
      </c>
      <c r="D481" t="s">
        <v>159</v>
      </c>
      <c r="E481" t="s">
        <v>205</v>
      </c>
      <c r="F481" t="s">
        <v>183</v>
      </c>
      <c r="G481">
        <v>0.37</v>
      </c>
      <c r="H481" t="s">
        <v>162</v>
      </c>
      <c r="I481" t="s">
        <v>184</v>
      </c>
      <c r="J481" t="s">
        <v>576</v>
      </c>
      <c r="K481" t="s">
        <v>655</v>
      </c>
      <c r="L481">
        <v>46312</v>
      </c>
      <c r="M481" s="38">
        <v>42061</v>
      </c>
      <c r="N481" s="38">
        <v>42065</v>
      </c>
      <c r="O481">
        <v>86.79</v>
      </c>
    </row>
    <row r="482" spans="1:15" x14ac:dyDescent="0.25">
      <c r="A482" t="s">
        <v>750</v>
      </c>
      <c r="B482" t="s">
        <v>157</v>
      </c>
      <c r="C482" t="s">
        <v>158</v>
      </c>
      <c r="D482" t="s">
        <v>169</v>
      </c>
      <c r="E482" t="s">
        <v>176</v>
      </c>
      <c r="F482" t="s">
        <v>183</v>
      </c>
      <c r="G482">
        <v>0.42</v>
      </c>
      <c r="H482" t="s">
        <v>162</v>
      </c>
      <c r="I482" t="s">
        <v>184</v>
      </c>
      <c r="J482" t="s">
        <v>185</v>
      </c>
      <c r="K482" t="s">
        <v>751</v>
      </c>
      <c r="L482">
        <v>55126</v>
      </c>
      <c r="M482" s="38">
        <v>42060</v>
      </c>
      <c r="N482" s="38">
        <v>42062</v>
      </c>
      <c r="O482">
        <v>292.37</v>
      </c>
    </row>
    <row r="483" spans="1:15" x14ac:dyDescent="0.25">
      <c r="A483" t="s">
        <v>750</v>
      </c>
      <c r="B483" t="s">
        <v>175</v>
      </c>
      <c r="C483" t="s">
        <v>158</v>
      </c>
      <c r="D483" t="s">
        <v>159</v>
      </c>
      <c r="E483" t="s">
        <v>233</v>
      </c>
      <c r="F483" t="s">
        <v>293</v>
      </c>
      <c r="G483">
        <v>0.83</v>
      </c>
      <c r="H483" t="s">
        <v>162</v>
      </c>
      <c r="I483" t="s">
        <v>184</v>
      </c>
      <c r="J483" t="s">
        <v>185</v>
      </c>
      <c r="K483" t="s">
        <v>751</v>
      </c>
      <c r="L483">
        <v>55126</v>
      </c>
      <c r="M483" s="38">
        <v>42060</v>
      </c>
      <c r="N483" s="38">
        <v>42062</v>
      </c>
      <c r="O483">
        <v>682.79</v>
      </c>
    </row>
    <row r="484" spans="1:15" x14ac:dyDescent="0.25">
      <c r="A484" t="s">
        <v>750</v>
      </c>
      <c r="B484" t="s">
        <v>175</v>
      </c>
      <c r="C484" t="s">
        <v>158</v>
      </c>
      <c r="D484" t="s">
        <v>159</v>
      </c>
      <c r="E484" t="s">
        <v>205</v>
      </c>
      <c r="F484" t="s">
        <v>183</v>
      </c>
      <c r="G484">
        <v>0.37</v>
      </c>
      <c r="H484" t="s">
        <v>162</v>
      </c>
      <c r="I484" t="s">
        <v>184</v>
      </c>
      <c r="J484" t="s">
        <v>185</v>
      </c>
      <c r="K484" t="s">
        <v>751</v>
      </c>
      <c r="L484">
        <v>55126</v>
      </c>
      <c r="M484" s="38">
        <v>42069</v>
      </c>
      <c r="N484" s="38">
        <v>42070</v>
      </c>
      <c r="O484">
        <v>125.77</v>
      </c>
    </row>
    <row r="485" spans="1:15" x14ac:dyDescent="0.25">
      <c r="A485" t="s">
        <v>750</v>
      </c>
      <c r="B485" t="s">
        <v>167</v>
      </c>
      <c r="C485" t="s">
        <v>158</v>
      </c>
      <c r="D485" t="s">
        <v>169</v>
      </c>
      <c r="E485" t="s">
        <v>240</v>
      </c>
      <c r="F485" t="s">
        <v>171</v>
      </c>
      <c r="H485" t="s">
        <v>162</v>
      </c>
      <c r="I485" t="s">
        <v>184</v>
      </c>
      <c r="J485" t="s">
        <v>185</v>
      </c>
      <c r="K485" t="s">
        <v>751</v>
      </c>
      <c r="L485">
        <v>55126</v>
      </c>
      <c r="M485" s="38">
        <v>42069</v>
      </c>
      <c r="N485" s="38">
        <v>42070</v>
      </c>
      <c r="O485">
        <v>3918.98</v>
      </c>
    </row>
    <row r="486" spans="1:15" x14ac:dyDescent="0.25">
      <c r="A486" t="s">
        <v>752</v>
      </c>
      <c r="B486" t="s">
        <v>175</v>
      </c>
      <c r="C486" t="s">
        <v>168</v>
      </c>
      <c r="D486" t="s">
        <v>169</v>
      </c>
      <c r="E486" t="s">
        <v>176</v>
      </c>
      <c r="F486" t="s">
        <v>161</v>
      </c>
      <c r="G486">
        <v>0.46</v>
      </c>
      <c r="H486" t="s">
        <v>162</v>
      </c>
      <c r="I486" t="s">
        <v>163</v>
      </c>
      <c r="J486" t="s">
        <v>472</v>
      </c>
      <c r="K486" t="s">
        <v>753</v>
      </c>
      <c r="L486">
        <v>89502</v>
      </c>
      <c r="M486" s="38">
        <v>42078</v>
      </c>
      <c r="N486" s="38">
        <v>42080</v>
      </c>
      <c r="O486">
        <v>31.24</v>
      </c>
    </row>
    <row r="487" spans="1:15" x14ac:dyDescent="0.25">
      <c r="A487" t="s">
        <v>752</v>
      </c>
      <c r="B487" t="s">
        <v>175</v>
      </c>
      <c r="C487" t="s">
        <v>168</v>
      </c>
      <c r="D487" t="s">
        <v>159</v>
      </c>
      <c r="E487" t="s">
        <v>213</v>
      </c>
      <c r="F487" t="s">
        <v>183</v>
      </c>
      <c r="G487">
        <v>0.38</v>
      </c>
      <c r="H487" t="s">
        <v>162</v>
      </c>
      <c r="I487" t="s">
        <v>163</v>
      </c>
      <c r="J487" t="s">
        <v>472</v>
      </c>
      <c r="K487" t="s">
        <v>753</v>
      </c>
      <c r="L487">
        <v>89502</v>
      </c>
      <c r="M487" s="38">
        <v>42144</v>
      </c>
      <c r="N487" s="38">
        <v>42147</v>
      </c>
      <c r="O487">
        <v>74.77</v>
      </c>
    </row>
    <row r="488" spans="1:15" x14ac:dyDescent="0.25">
      <c r="A488" t="s">
        <v>752</v>
      </c>
      <c r="B488" t="s">
        <v>175</v>
      </c>
      <c r="C488" t="s">
        <v>168</v>
      </c>
      <c r="D488" t="s">
        <v>159</v>
      </c>
      <c r="E488" t="s">
        <v>205</v>
      </c>
      <c r="F488" t="s">
        <v>183</v>
      </c>
      <c r="G488">
        <v>0.37</v>
      </c>
      <c r="H488" t="s">
        <v>162</v>
      </c>
      <c r="I488" t="s">
        <v>163</v>
      </c>
      <c r="J488" t="s">
        <v>472</v>
      </c>
      <c r="K488" t="s">
        <v>753</v>
      </c>
      <c r="L488">
        <v>89502</v>
      </c>
      <c r="M488" s="38">
        <v>42144</v>
      </c>
      <c r="N488" s="38">
        <v>42146</v>
      </c>
      <c r="O488">
        <v>127.81</v>
      </c>
    </row>
    <row r="489" spans="1:15" x14ac:dyDescent="0.25">
      <c r="A489" t="s">
        <v>754</v>
      </c>
      <c r="B489" t="s">
        <v>175</v>
      </c>
      <c r="C489" t="s">
        <v>182</v>
      </c>
      <c r="D489" t="s">
        <v>159</v>
      </c>
      <c r="E489" t="s">
        <v>304</v>
      </c>
      <c r="F489" t="s">
        <v>183</v>
      </c>
      <c r="G489">
        <v>0.59</v>
      </c>
      <c r="H489" t="s">
        <v>162</v>
      </c>
      <c r="I489" t="s">
        <v>163</v>
      </c>
      <c r="J489" t="s">
        <v>277</v>
      </c>
      <c r="K489" t="s">
        <v>755</v>
      </c>
      <c r="L489">
        <v>84106</v>
      </c>
      <c r="M489" s="38">
        <v>42056</v>
      </c>
      <c r="N489" s="38">
        <v>42057</v>
      </c>
      <c r="O489">
        <v>78.59</v>
      </c>
    </row>
    <row r="490" spans="1:15" x14ac:dyDescent="0.25">
      <c r="A490" t="s">
        <v>754</v>
      </c>
      <c r="B490" t="s">
        <v>175</v>
      </c>
      <c r="C490" t="s">
        <v>182</v>
      </c>
      <c r="D490" t="s">
        <v>193</v>
      </c>
      <c r="E490" t="s">
        <v>194</v>
      </c>
      <c r="F490" t="s">
        <v>183</v>
      </c>
      <c r="G490">
        <v>0.57999999999999996</v>
      </c>
      <c r="H490" t="s">
        <v>162</v>
      </c>
      <c r="I490" t="s">
        <v>163</v>
      </c>
      <c r="J490" t="s">
        <v>277</v>
      </c>
      <c r="K490" t="s">
        <v>755</v>
      </c>
      <c r="L490">
        <v>84106</v>
      </c>
      <c r="M490" s="38">
        <v>42056</v>
      </c>
      <c r="N490" s="38">
        <v>42058</v>
      </c>
      <c r="O490">
        <v>497.11</v>
      </c>
    </row>
    <row r="491" spans="1:15" x14ac:dyDescent="0.25">
      <c r="A491" t="s">
        <v>756</v>
      </c>
      <c r="B491" t="s">
        <v>175</v>
      </c>
      <c r="C491" t="s">
        <v>182</v>
      </c>
      <c r="D491" t="s">
        <v>159</v>
      </c>
      <c r="E491" t="s">
        <v>189</v>
      </c>
      <c r="F491" t="s">
        <v>183</v>
      </c>
      <c r="G491">
        <v>0.38</v>
      </c>
      <c r="H491" t="s">
        <v>162</v>
      </c>
      <c r="I491" t="s">
        <v>163</v>
      </c>
      <c r="J491" t="s">
        <v>371</v>
      </c>
      <c r="K491" t="s">
        <v>757</v>
      </c>
      <c r="L491">
        <v>85254</v>
      </c>
      <c r="M491" s="38">
        <v>42088</v>
      </c>
      <c r="N491" s="38">
        <v>42090</v>
      </c>
      <c r="O491">
        <v>27.02</v>
      </c>
    </row>
    <row r="492" spans="1:15" x14ac:dyDescent="0.25">
      <c r="A492" t="s">
        <v>756</v>
      </c>
      <c r="B492" t="s">
        <v>175</v>
      </c>
      <c r="C492" t="s">
        <v>182</v>
      </c>
      <c r="D492" t="s">
        <v>159</v>
      </c>
      <c r="E492" t="s">
        <v>205</v>
      </c>
      <c r="F492" t="s">
        <v>183</v>
      </c>
      <c r="G492">
        <v>0.39</v>
      </c>
      <c r="H492" t="s">
        <v>162</v>
      </c>
      <c r="I492" t="s">
        <v>163</v>
      </c>
      <c r="J492" t="s">
        <v>371</v>
      </c>
      <c r="K492" t="s">
        <v>757</v>
      </c>
      <c r="L492">
        <v>85254</v>
      </c>
      <c r="M492" s="38">
        <v>42088</v>
      </c>
      <c r="N492" s="38">
        <v>42090</v>
      </c>
      <c r="O492">
        <v>27.67</v>
      </c>
    </row>
    <row r="493" spans="1:15" x14ac:dyDescent="0.25">
      <c r="A493" t="s">
        <v>758</v>
      </c>
      <c r="B493" t="s">
        <v>167</v>
      </c>
      <c r="C493" t="s">
        <v>158</v>
      </c>
      <c r="D493" t="s">
        <v>169</v>
      </c>
      <c r="E493" t="s">
        <v>170</v>
      </c>
      <c r="F493" t="s">
        <v>171</v>
      </c>
      <c r="G493">
        <v>0.6</v>
      </c>
      <c r="H493" t="s">
        <v>162</v>
      </c>
      <c r="I493" t="s">
        <v>184</v>
      </c>
      <c r="J493" t="s">
        <v>225</v>
      </c>
      <c r="K493" t="s">
        <v>730</v>
      </c>
      <c r="L493">
        <v>79109</v>
      </c>
      <c r="M493" s="38">
        <v>42148</v>
      </c>
      <c r="N493" s="38">
        <v>42149</v>
      </c>
      <c r="O493">
        <v>1033.56</v>
      </c>
    </row>
    <row r="494" spans="1:15" x14ac:dyDescent="0.25">
      <c r="A494" t="s">
        <v>759</v>
      </c>
      <c r="B494" t="s">
        <v>175</v>
      </c>
      <c r="C494" t="s">
        <v>216</v>
      </c>
      <c r="D494" t="s">
        <v>169</v>
      </c>
      <c r="E494" t="s">
        <v>170</v>
      </c>
      <c r="F494" t="s">
        <v>171</v>
      </c>
      <c r="G494">
        <v>0.57999999999999996</v>
      </c>
      <c r="H494" t="s">
        <v>162</v>
      </c>
      <c r="I494" t="s">
        <v>184</v>
      </c>
      <c r="J494" t="s">
        <v>225</v>
      </c>
      <c r="K494" t="s">
        <v>760</v>
      </c>
      <c r="L494">
        <v>76021</v>
      </c>
      <c r="M494" s="38">
        <v>42009</v>
      </c>
      <c r="N494" s="38">
        <v>42010</v>
      </c>
      <c r="O494">
        <v>19.97</v>
      </c>
    </row>
    <row r="495" spans="1:15" x14ac:dyDescent="0.25">
      <c r="A495" t="s">
        <v>759</v>
      </c>
      <c r="B495" t="s">
        <v>175</v>
      </c>
      <c r="C495" t="s">
        <v>216</v>
      </c>
      <c r="D495" t="s">
        <v>193</v>
      </c>
      <c r="E495" t="s">
        <v>194</v>
      </c>
      <c r="F495" t="s">
        <v>183</v>
      </c>
      <c r="G495">
        <v>0.55000000000000004</v>
      </c>
      <c r="H495" t="s">
        <v>162</v>
      </c>
      <c r="I495" t="s">
        <v>184</v>
      </c>
      <c r="J495" t="s">
        <v>225</v>
      </c>
      <c r="K495" t="s">
        <v>760</v>
      </c>
      <c r="L495">
        <v>76021</v>
      </c>
      <c r="M495" s="38">
        <v>42009</v>
      </c>
      <c r="N495" s="38">
        <v>42009</v>
      </c>
      <c r="O495">
        <v>660.03</v>
      </c>
    </row>
    <row r="496" spans="1:15" x14ac:dyDescent="0.25">
      <c r="A496" t="s">
        <v>761</v>
      </c>
      <c r="B496" t="s">
        <v>175</v>
      </c>
      <c r="C496" t="s">
        <v>158</v>
      </c>
      <c r="D496" t="s">
        <v>169</v>
      </c>
      <c r="E496" t="s">
        <v>176</v>
      </c>
      <c r="F496" t="s">
        <v>161</v>
      </c>
      <c r="G496">
        <v>0.43</v>
      </c>
      <c r="H496" t="s">
        <v>162</v>
      </c>
      <c r="I496" t="s">
        <v>178</v>
      </c>
      <c r="J496" t="s">
        <v>762</v>
      </c>
      <c r="K496" t="s">
        <v>164</v>
      </c>
      <c r="L496">
        <v>20024</v>
      </c>
      <c r="M496" s="38">
        <v>42014</v>
      </c>
      <c r="N496" s="38">
        <v>42016</v>
      </c>
      <c r="O496">
        <v>199.12</v>
      </c>
    </row>
    <row r="497" spans="1:15" x14ac:dyDescent="0.25">
      <c r="A497" t="s">
        <v>761</v>
      </c>
      <c r="B497" t="s">
        <v>175</v>
      </c>
      <c r="C497" t="s">
        <v>158</v>
      </c>
      <c r="D497" t="s">
        <v>159</v>
      </c>
      <c r="E497" t="s">
        <v>160</v>
      </c>
      <c r="F497" t="s">
        <v>161</v>
      </c>
      <c r="G497">
        <v>0.56000000000000005</v>
      </c>
      <c r="H497" t="s">
        <v>162</v>
      </c>
      <c r="I497" t="s">
        <v>178</v>
      </c>
      <c r="J497" t="s">
        <v>762</v>
      </c>
      <c r="K497" t="s">
        <v>164</v>
      </c>
      <c r="L497">
        <v>20024</v>
      </c>
      <c r="M497" s="38">
        <v>42014</v>
      </c>
      <c r="N497" s="38">
        <v>42015</v>
      </c>
      <c r="O497">
        <v>63.14</v>
      </c>
    </row>
    <row r="498" spans="1:15" x14ac:dyDescent="0.25">
      <c r="A498" t="s">
        <v>761</v>
      </c>
      <c r="B498" t="s">
        <v>175</v>
      </c>
      <c r="C498" t="s">
        <v>158</v>
      </c>
      <c r="D498" t="s">
        <v>159</v>
      </c>
      <c r="E498" t="s">
        <v>187</v>
      </c>
      <c r="F498" t="s">
        <v>161</v>
      </c>
      <c r="G498">
        <v>0.38</v>
      </c>
      <c r="H498" t="s">
        <v>162</v>
      </c>
      <c r="I498" t="s">
        <v>178</v>
      </c>
      <c r="J498" t="s">
        <v>762</v>
      </c>
      <c r="K498" t="s">
        <v>164</v>
      </c>
      <c r="L498">
        <v>20024</v>
      </c>
      <c r="M498" s="38">
        <v>42037</v>
      </c>
      <c r="N498" s="38">
        <v>42037</v>
      </c>
      <c r="O498">
        <v>44.85</v>
      </c>
    </row>
    <row r="499" spans="1:15" x14ac:dyDescent="0.25">
      <c r="A499" t="s">
        <v>763</v>
      </c>
      <c r="B499" t="s">
        <v>175</v>
      </c>
      <c r="C499" t="s">
        <v>158</v>
      </c>
      <c r="D499" t="s">
        <v>169</v>
      </c>
      <c r="E499" t="s">
        <v>176</v>
      </c>
      <c r="F499" t="s">
        <v>161</v>
      </c>
      <c r="G499">
        <v>0.43</v>
      </c>
      <c r="H499" t="s">
        <v>162</v>
      </c>
      <c r="I499" t="s">
        <v>184</v>
      </c>
      <c r="J499" t="s">
        <v>225</v>
      </c>
      <c r="K499" t="s">
        <v>764</v>
      </c>
      <c r="L499">
        <v>76201</v>
      </c>
      <c r="M499" s="38">
        <v>42014</v>
      </c>
      <c r="N499" s="38">
        <v>42016</v>
      </c>
      <c r="O499">
        <v>49.78</v>
      </c>
    </row>
    <row r="500" spans="1:15" x14ac:dyDescent="0.25">
      <c r="A500" t="s">
        <v>763</v>
      </c>
      <c r="B500" t="s">
        <v>175</v>
      </c>
      <c r="C500" t="s">
        <v>158</v>
      </c>
      <c r="D500" t="s">
        <v>159</v>
      </c>
      <c r="E500" t="s">
        <v>160</v>
      </c>
      <c r="F500" t="s">
        <v>161</v>
      </c>
      <c r="G500">
        <v>0.56000000000000005</v>
      </c>
      <c r="H500" t="s">
        <v>162</v>
      </c>
      <c r="I500" t="s">
        <v>184</v>
      </c>
      <c r="J500" t="s">
        <v>225</v>
      </c>
      <c r="K500" t="s">
        <v>764</v>
      </c>
      <c r="L500">
        <v>76201</v>
      </c>
      <c r="M500" s="38">
        <v>42014</v>
      </c>
      <c r="N500" s="38">
        <v>42015</v>
      </c>
      <c r="O500">
        <v>16.62</v>
      </c>
    </row>
    <row r="501" spans="1:15" x14ac:dyDescent="0.25">
      <c r="A501" t="s">
        <v>763</v>
      </c>
      <c r="B501" t="s">
        <v>175</v>
      </c>
      <c r="C501" t="s">
        <v>158</v>
      </c>
      <c r="D501" t="s">
        <v>193</v>
      </c>
      <c r="E501" t="s">
        <v>256</v>
      </c>
      <c r="F501" t="s">
        <v>177</v>
      </c>
      <c r="G501">
        <v>0.71</v>
      </c>
      <c r="H501" t="s">
        <v>162</v>
      </c>
      <c r="I501" t="s">
        <v>184</v>
      </c>
      <c r="J501" t="s">
        <v>225</v>
      </c>
      <c r="K501" t="s">
        <v>764</v>
      </c>
      <c r="L501">
        <v>76201</v>
      </c>
      <c r="M501" s="38">
        <v>42175</v>
      </c>
      <c r="N501" s="38">
        <v>42177</v>
      </c>
      <c r="O501">
        <v>517.67999999999995</v>
      </c>
    </row>
    <row r="502" spans="1:15" x14ac:dyDescent="0.25">
      <c r="A502" t="s">
        <v>765</v>
      </c>
      <c r="B502" t="s">
        <v>167</v>
      </c>
      <c r="C502" t="s">
        <v>182</v>
      </c>
      <c r="D502" t="s">
        <v>193</v>
      </c>
      <c r="E502" t="s">
        <v>199</v>
      </c>
      <c r="F502" t="s">
        <v>171</v>
      </c>
      <c r="G502">
        <v>0.38</v>
      </c>
      <c r="H502" t="s">
        <v>162</v>
      </c>
      <c r="I502" t="s">
        <v>178</v>
      </c>
      <c r="J502" t="s">
        <v>5</v>
      </c>
      <c r="K502" t="s">
        <v>203</v>
      </c>
      <c r="L502">
        <v>10039</v>
      </c>
      <c r="M502" s="38">
        <v>42016</v>
      </c>
      <c r="N502" s="38">
        <v>42017</v>
      </c>
      <c r="O502">
        <v>573.30999999999995</v>
      </c>
    </row>
    <row r="503" spans="1:15" x14ac:dyDescent="0.25">
      <c r="A503" t="s">
        <v>765</v>
      </c>
      <c r="B503" t="s">
        <v>175</v>
      </c>
      <c r="C503" t="s">
        <v>182</v>
      </c>
      <c r="D503" t="s">
        <v>159</v>
      </c>
      <c r="E503" t="s">
        <v>233</v>
      </c>
      <c r="F503" t="s">
        <v>293</v>
      </c>
      <c r="G503">
        <v>0.84</v>
      </c>
      <c r="H503" t="s">
        <v>162</v>
      </c>
      <c r="I503" t="s">
        <v>178</v>
      </c>
      <c r="J503" t="s">
        <v>5</v>
      </c>
      <c r="K503" t="s">
        <v>203</v>
      </c>
      <c r="L503">
        <v>10039</v>
      </c>
      <c r="M503" s="38">
        <v>42016</v>
      </c>
      <c r="N503" s="38">
        <v>42017</v>
      </c>
      <c r="O503">
        <v>140.22999999999999</v>
      </c>
    </row>
    <row r="504" spans="1:15" x14ac:dyDescent="0.25">
      <c r="A504" t="s">
        <v>765</v>
      </c>
      <c r="B504" t="s">
        <v>175</v>
      </c>
      <c r="C504" t="s">
        <v>182</v>
      </c>
      <c r="D504" t="s">
        <v>159</v>
      </c>
      <c r="E504" t="s">
        <v>228</v>
      </c>
      <c r="F504" t="s">
        <v>183</v>
      </c>
      <c r="G504">
        <v>0.38</v>
      </c>
      <c r="H504" t="s">
        <v>162</v>
      </c>
      <c r="I504" t="s">
        <v>178</v>
      </c>
      <c r="J504" t="s">
        <v>5</v>
      </c>
      <c r="K504" t="s">
        <v>203</v>
      </c>
      <c r="L504">
        <v>10039</v>
      </c>
      <c r="M504" s="38">
        <v>42031</v>
      </c>
      <c r="N504" s="38">
        <v>42031</v>
      </c>
      <c r="O504">
        <v>594.44000000000005</v>
      </c>
    </row>
    <row r="505" spans="1:15" x14ac:dyDescent="0.25">
      <c r="A505" t="s">
        <v>765</v>
      </c>
      <c r="B505" t="s">
        <v>157</v>
      </c>
      <c r="C505" t="s">
        <v>182</v>
      </c>
      <c r="D505" t="s">
        <v>159</v>
      </c>
      <c r="E505" t="s">
        <v>205</v>
      </c>
      <c r="F505" t="s">
        <v>161</v>
      </c>
      <c r="G505">
        <v>0.36</v>
      </c>
      <c r="H505" t="s">
        <v>162</v>
      </c>
      <c r="I505" t="s">
        <v>178</v>
      </c>
      <c r="J505" t="s">
        <v>5</v>
      </c>
      <c r="K505" t="s">
        <v>203</v>
      </c>
      <c r="L505">
        <v>10039</v>
      </c>
      <c r="M505" s="38">
        <v>42031</v>
      </c>
      <c r="N505" s="38">
        <v>42033</v>
      </c>
      <c r="O505">
        <v>228.5</v>
      </c>
    </row>
    <row r="506" spans="1:15" x14ac:dyDescent="0.25">
      <c r="A506" t="s">
        <v>766</v>
      </c>
      <c r="B506" t="s">
        <v>167</v>
      </c>
      <c r="C506" t="s">
        <v>182</v>
      </c>
      <c r="D506" t="s">
        <v>193</v>
      </c>
      <c r="E506" t="s">
        <v>199</v>
      </c>
      <c r="F506" t="s">
        <v>171</v>
      </c>
      <c r="G506">
        <v>0.38</v>
      </c>
      <c r="H506" t="s">
        <v>162</v>
      </c>
      <c r="I506" t="s">
        <v>178</v>
      </c>
      <c r="J506" t="s">
        <v>291</v>
      </c>
      <c r="K506" t="s">
        <v>767</v>
      </c>
      <c r="L506">
        <v>16602</v>
      </c>
      <c r="M506" s="38">
        <v>42016</v>
      </c>
      <c r="N506" s="38">
        <v>42017</v>
      </c>
      <c r="O506">
        <v>191.1</v>
      </c>
    </row>
    <row r="507" spans="1:15" x14ac:dyDescent="0.25">
      <c r="A507" t="s">
        <v>766</v>
      </c>
      <c r="B507" t="s">
        <v>175</v>
      </c>
      <c r="C507" t="s">
        <v>182</v>
      </c>
      <c r="D507" t="s">
        <v>159</v>
      </c>
      <c r="E507" t="s">
        <v>233</v>
      </c>
      <c r="F507" t="s">
        <v>293</v>
      </c>
      <c r="G507">
        <v>0.84</v>
      </c>
      <c r="H507" t="s">
        <v>162</v>
      </c>
      <c r="I507" t="s">
        <v>178</v>
      </c>
      <c r="J507" t="s">
        <v>291</v>
      </c>
      <c r="K507" t="s">
        <v>767</v>
      </c>
      <c r="L507">
        <v>16602</v>
      </c>
      <c r="M507" s="38">
        <v>42016</v>
      </c>
      <c r="N507" s="38">
        <v>42017</v>
      </c>
      <c r="O507">
        <v>28.05</v>
      </c>
    </row>
    <row r="508" spans="1:15" x14ac:dyDescent="0.25">
      <c r="A508" t="s">
        <v>766</v>
      </c>
      <c r="B508" t="s">
        <v>175</v>
      </c>
      <c r="C508" t="s">
        <v>182</v>
      </c>
      <c r="D508" t="s">
        <v>159</v>
      </c>
      <c r="E508" t="s">
        <v>228</v>
      </c>
      <c r="F508" t="s">
        <v>183</v>
      </c>
      <c r="G508">
        <v>0.38</v>
      </c>
      <c r="H508" t="s">
        <v>162</v>
      </c>
      <c r="I508" t="s">
        <v>178</v>
      </c>
      <c r="J508" t="s">
        <v>291</v>
      </c>
      <c r="K508" t="s">
        <v>767</v>
      </c>
      <c r="L508">
        <v>16602</v>
      </c>
      <c r="M508" s="38">
        <v>42031</v>
      </c>
      <c r="N508" s="38">
        <v>42031</v>
      </c>
      <c r="O508">
        <v>151.77000000000001</v>
      </c>
    </row>
    <row r="509" spans="1:15" x14ac:dyDescent="0.25">
      <c r="A509" t="s">
        <v>766</v>
      </c>
      <c r="B509" t="s">
        <v>157</v>
      </c>
      <c r="C509" t="s">
        <v>182</v>
      </c>
      <c r="D509" t="s">
        <v>159</v>
      </c>
      <c r="E509" t="s">
        <v>205</v>
      </c>
      <c r="F509" t="s">
        <v>161</v>
      </c>
      <c r="G509">
        <v>0.36</v>
      </c>
      <c r="H509" t="s">
        <v>162</v>
      </c>
      <c r="I509" t="s">
        <v>178</v>
      </c>
      <c r="J509" t="s">
        <v>291</v>
      </c>
      <c r="K509" t="s">
        <v>767</v>
      </c>
      <c r="L509">
        <v>16602</v>
      </c>
      <c r="M509" s="38">
        <v>42031</v>
      </c>
      <c r="N509" s="38">
        <v>42033</v>
      </c>
      <c r="O509">
        <v>57.13</v>
      </c>
    </row>
    <row r="510" spans="1:15" x14ac:dyDescent="0.25">
      <c r="A510" t="s">
        <v>768</v>
      </c>
      <c r="B510" t="s">
        <v>175</v>
      </c>
      <c r="C510" t="s">
        <v>216</v>
      </c>
      <c r="D510" t="s">
        <v>159</v>
      </c>
      <c r="E510" t="s">
        <v>213</v>
      </c>
      <c r="F510" t="s">
        <v>183</v>
      </c>
      <c r="G510">
        <v>0.39</v>
      </c>
      <c r="H510" t="s">
        <v>162</v>
      </c>
      <c r="I510" t="s">
        <v>178</v>
      </c>
      <c r="J510" t="s">
        <v>265</v>
      </c>
      <c r="K510" t="s">
        <v>769</v>
      </c>
      <c r="L510">
        <v>1887</v>
      </c>
      <c r="M510" s="38">
        <v>42075</v>
      </c>
      <c r="N510" s="38">
        <v>42077</v>
      </c>
      <c r="O510">
        <v>116.92</v>
      </c>
    </row>
    <row r="511" spans="1:15" x14ac:dyDescent="0.25">
      <c r="A511" t="s">
        <v>770</v>
      </c>
      <c r="B511" t="s">
        <v>175</v>
      </c>
      <c r="C511" t="s">
        <v>168</v>
      </c>
      <c r="D511" t="s">
        <v>193</v>
      </c>
      <c r="E511" t="s">
        <v>194</v>
      </c>
      <c r="F511" t="s">
        <v>161</v>
      </c>
      <c r="G511">
        <v>0.38</v>
      </c>
      <c r="H511" t="s">
        <v>162</v>
      </c>
      <c r="I511" t="s">
        <v>229</v>
      </c>
      <c r="J511" t="s">
        <v>522</v>
      </c>
      <c r="K511" t="s">
        <v>557</v>
      </c>
      <c r="L511">
        <v>42420</v>
      </c>
      <c r="M511" s="38">
        <v>42061</v>
      </c>
      <c r="N511" s="38">
        <v>42062</v>
      </c>
      <c r="O511">
        <v>151.6</v>
      </c>
    </row>
    <row r="512" spans="1:15" x14ac:dyDescent="0.25">
      <c r="A512" t="s">
        <v>770</v>
      </c>
      <c r="B512" t="s">
        <v>175</v>
      </c>
      <c r="C512" t="s">
        <v>168</v>
      </c>
      <c r="D512" t="s">
        <v>159</v>
      </c>
      <c r="E512" t="s">
        <v>160</v>
      </c>
      <c r="F512" t="s">
        <v>161</v>
      </c>
      <c r="G512">
        <v>0.57999999999999996</v>
      </c>
      <c r="H512" t="s">
        <v>162</v>
      </c>
      <c r="I512" t="s">
        <v>229</v>
      </c>
      <c r="J512" t="s">
        <v>522</v>
      </c>
      <c r="K512" t="s">
        <v>557</v>
      </c>
      <c r="L512">
        <v>42420</v>
      </c>
      <c r="M512" s="38">
        <v>42172</v>
      </c>
      <c r="N512" s="38">
        <v>42174</v>
      </c>
      <c r="O512">
        <v>31.73</v>
      </c>
    </row>
    <row r="513" spans="1:15" x14ac:dyDescent="0.25">
      <c r="A513" t="s">
        <v>771</v>
      </c>
      <c r="B513" t="s">
        <v>175</v>
      </c>
      <c r="C513" t="s">
        <v>158</v>
      </c>
      <c r="D513" t="s">
        <v>159</v>
      </c>
      <c r="E513" t="s">
        <v>205</v>
      </c>
      <c r="F513" t="s">
        <v>183</v>
      </c>
      <c r="G513">
        <v>0.4</v>
      </c>
      <c r="H513" t="s">
        <v>162</v>
      </c>
      <c r="I513" t="s">
        <v>229</v>
      </c>
      <c r="J513" t="s">
        <v>732</v>
      </c>
      <c r="K513" t="s">
        <v>733</v>
      </c>
      <c r="L513">
        <v>71854</v>
      </c>
      <c r="M513" s="38">
        <v>42138</v>
      </c>
      <c r="N513" s="38">
        <v>42138</v>
      </c>
      <c r="O513">
        <v>85.26</v>
      </c>
    </row>
    <row r="514" spans="1:15" x14ac:dyDescent="0.25">
      <c r="A514" t="s">
        <v>772</v>
      </c>
      <c r="B514" t="s">
        <v>175</v>
      </c>
      <c r="C514" t="s">
        <v>158</v>
      </c>
      <c r="D514" t="s">
        <v>159</v>
      </c>
      <c r="E514" t="s">
        <v>205</v>
      </c>
      <c r="F514" t="s">
        <v>161</v>
      </c>
      <c r="G514">
        <v>0.36</v>
      </c>
      <c r="H514" t="s">
        <v>162</v>
      </c>
      <c r="I514" t="s">
        <v>178</v>
      </c>
      <c r="J514" t="s">
        <v>540</v>
      </c>
      <c r="K514" t="s">
        <v>773</v>
      </c>
      <c r="L514">
        <v>26003</v>
      </c>
      <c r="M514" s="38">
        <v>42035</v>
      </c>
      <c r="N514" s="38">
        <v>42037</v>
      </c>
      <c r="O514">
        <v>16.600000000000001</v>
      </c>
    </row>
    <row r="515" spans="1:15" x14ac:dyDescent="0.25">
      <c r="A515" t="s">
        <v>772</v>
      </c>
      <c r="B515" t="s">
        <v>167</v>
      </c>
      <c r="C515" t="s">
        <v>158</v>
      </c>
      <c r="D515" t="s">
        <v>169</v>
      </c>
      <c r="E515" t="s">
        <v>240</v>
      </c>
      <c r="F515" t="s">
        <v>221</v>
      </c>
      <c r="G515">
        <v>0.72</v>
      </c>
      <c r="H515" t="s">
        <v>162</v>
      </c>
      <c r="I515" t="s">
        <v>178</v>
      </c>
      <c r="J515" t="s">
        <v>540</v>
      </c>
      <c r="K515" t="s">
        <v>773</v>
      </c>
      <c r="L515">
        <v>26003</v>
      </c>
      <c r="M515" s="38">
        <v>42035</v>
      </c>
      <c r="N515" s="38">
        <v>42036</v>
      </c>
      <c r="O515">
        <v>2285.41</v>
      </c>
    </row>
    <row r="516" spans="1:15" x14ac:dyDescent="0.25">
      <c r="A516" t="s">
        <v>772</v>
      </c>
      <c r="B516" t="s">
        <v>175</v>
      </c>
      <c r="C516" t="s">
        <v>158</v>
      </c>
      <c r="D516" t="s">
        <v>159</v>
      </c>
      <c r="E516" t="s">
        <v>233</v>
      </c>
      <c r="F516" t="s">
        <v>183</v>
      </c>
      <c r="G516">
        <v>0.56999999999999995</v>
      </c>
      <c r="H516" t="s">
        <v>162</v>
      </c>
      <c r="I516" t="s">
        <v>178</v>
      </c>
      <c r="J516" t="s">
        <v>540</v>
      </c>
      <c r="K516" t="s">
        <v>773</v>
      </c>
      <c r="L516">
        <v>26003</v>
      </c>
      <c r="M516" s="38">
        <v>42098</v>
      </c>
      <c r="N516" s="38">
        <v>42100</v>
      </c>
      <c r="O516">
        <v>513.52</v>
      </c>
    </row>
    <row r="517" spans="1:15" x14ac:dyDescent="0.25">
      <c r="A517" t="s">
        <v>774</v>
      </c>
      <c r="B517" t="s">
        <v>167</v>
      </c>
      <c r="C517" t="s">
        <v>168</v>
      </c>
      <c r="D517" t="s">
        <v>169</v>
      </c>
      <c r="E517" t="s">
        <v>170</v>
      </c>
      <c r="F517" t="s">
        <v>171</v>
      </c>
      <c r="G517">
        <v>0.61</v>
      </c>
      <c r="H517" t="s">
        <v>162</v>
      </c>
      <c r="I517" t="s">
        <v>184</v>
      </c>
      <c r="J517" t="s">
        <v>225</v>
      </c>
      <c r="K517" t="s">
        <v>775</v>
      </c>
      <c r="L517">
        <v>77803</v>
      </c>
      <c r="M517" s="38">
        <v>42008</v>
      </c>
      <c r="N517" s="38">
        <v>42009</v>
      </c>
      <c r="O517">
        <v>346.52</v>
      </c>
    </row>
    <row r="518" spans="1:15" x14ac:dyDescent="0.25">
      <c r="A518" t="s">
        <v>776</v>
      </c>
      <c r="B518" t="s">
        <v>175</v>
      </c>
      <c r="C518" t="s">
        <v>158</v>
      </c>
      <c r="D518" t="s">
        <v>159</v>
      </c>
      <c r="E518" t="s">
        <v>233</v>
      </c>
      <c r="F518" t="s">
        <v>183</v>
      </c>
      <c r="G518">
        <v>0.66</v>
      </c>
      <c r="H518" t="s">
        <v>162</v>
      </c>
      <c r="I518" t="s">
        <v>184</v>
      </c>
      <c r="J518" t="s">
        <v>225</v>
      </c>
      <c r="K518" t="s">
        <v>777</v>
      </c>
      <c r="L518">
        <v>76028</v>
      </c>
      <c r="M518" s="38">
        <v>42008</v>
      </c>
      <c r="N518" s="38">
        <v>42015</v>
      </c>
      <c r="O518">
        <v>499.31</v>
      </c>
    </row>
    <row r="519" spans="1:15" x14ac:dyDescent="0.25">
      <c r="A519" t="s">
        <v>778</v>
      </c>
      <c r="B519" t="s">
        <v>175</v>
      </c>
      <c r="C519" t="s">
        <v>216</v>
      </c>
      <c r="D519" t="s">
        <v>159</v>
      </c>
      <c r="E519" t="s">
        <v>233</v>
      </c>
      <c r="F519" t="s">
        <v>183</v>
      </c>
      <c r="G519">
        <v>0.57999999999999996</v>
      </c>
      <c r="H519" t="s">
        <v>162</v>
      </c>
      <c r="I519" t="s">
        <v>163</v>
      </c>
      <c r="J519" t="s">
        <v>172</v>
      </c>
      <c r="K519" t="s">
        <v>619</v>
      </c>
      <c r="L519">
        <v>91730</v>
      </c>
      <c r="M519" s="38">
        <v>42106</v>
      </c>
      <c r="N519" s="38">
        <v>42108</v>
      </c>
      <c r="O519">
        <v>73.099999999999994</v>
      </c>
    </row>
    <row r="520" spans="1:15" x14ac:dyDescent="0.25">
      <c r="A520" t="s">
        <v>778</v>
      </c>
      <c r="B520" t="s">
        <v>167</v>
      </c>
      <c r="C520" t="s">
        <v>158</v>
      </c>
      <c r="D520" t="s">
        <v>169</v>
      </c>
      <c r="E520" t="s">
        <v>264</v>
      </c>
      <c r="F520" t="s">
        <v>221</v>
      </c>
      <c r="G520">
        <v>0.61</v>
      </c>
      <c r="H520" t="s">
        <v>162</v>
      </c>
      <c r="I520" t="s">
        <v>163</v>
      </c>
      <c r="J520" t="s">
        <v>172</v>
      </c>
      <c r="K520" t="s">
        <v>619</v>
      </c>
      <c r="L520">
        <v>91730</v>
      </c>
      <c r="M520" s="38">
        <v>42144</v>
      </c>
      <c r="N520" s="38">
        <v>42145</v>
      </c>
      <c r="O520">
        <v>2115.06</v>
      </c>
    </row>
    <row r="521" spans="1:15" x14ac:dyDescent="0.25">
      <c r="A521" t="s">
        <v>779</v>
      </c>
      <c r="B521" t="s">
        <v>175</v>
      </c>
      <c r="C521" t="s">
        <v>216</v>
      </c>
      <c r="D521" t="s">
        <v>159</v>
      </c>
      <c r="E521" t="s">
        <v>252</v>
      </c>
      <c r="F521" t="s">
        <v>177</v>
      </c>
      <c r="G521">
        <v>0.59</v>
      </c>
      <c r="H521" t="s">
        <v>162</v>
      </c>
      <c r="I521" t="s">
        <v>163</v>
      </c>
      <c r="J521" t="s">
        <v>172</v>
      </c>
      <c r="K521" t="s">
        <v>780</v>
      </c>
      <c r="L521">
        <v>96003</v>
      </c>
      <c r="M521" s="38">
        <v>42106</v>
      </c>
      <c r="N521" s="38">
        <v>42106</v>
      </c>
      <c r="O521">
        <v>47.95</v>
      </c>
    </row>
    <row r="522" spans="1:15" x14ac:dyDescent="0.25">
      <c r="A522" t="s">
        <v>781</v>
      </c>
      <c r="B522" t="s">
        <v>175</v>
      </c>
      <c r="C522" t="s">
        <v>158</v>
      </c>
      <c r="D522" t="s">
        <v>193</v>
      </c>
      <c r="E522" t="s">
        <v>256</v>
      </c>
      <c r="F522" t="s">
        <v>183</v>
      </c>
      <c r="G522">
        <v>0.37</v>
      </c>
      <c r="H522" t="s">
        <v>162</v>
      </c>
      <c r="I522" t="s">
        <v>163</v>
      </c>
      <c r="J522" t="s">
        <v>172</v>
      </c>
      <c r="K522" t="s">
        <v>782</v>
      </c>
      <c r="L522">
        <v>92374</v>
      </c>
      <c r="M522" s="38">
        <v>42090</v>
      </c>
      <c r="N522" s="38">
        <v>42095</v>
      </c>
      <c r="O522">
        <v>134.38</v>
      </c>
    </row>
    <row r="523" spans="1:15" x14ac:dyDescent="0.25">
      <c r="A523" t="s">
        <v>781</v>
      </c>
      <c r="B523" t="s">
        <v>175</v>
      </c>
      <c r="C523" t="s">
        <v>216</v>
      </c>
      <c r="D523" t="s">
        <v>159</v>
      </c>
      <c r="E523" t="s">
        <v>213</v>
      </c>
      <c r="F523" t="s">
        <v>183</v>
      </c>
      <c r="G523">
        <v>0.4</v>
      </c>
      <c r="H523" t="s">
        <v>162</v>
      </c>
      <c r="I523" t="s">
        <v>163</v>
      </c>
      <c r="J523" t="s">
        <v>172</v>
      </c>
      <c r="K523" t="s">
        <v>782</v>
      </c>
      <c r="L523">
        <v>92374</v>
      </c>
      <c r="M523" s="38">
        <v>42106</v>
      </c>
      <c r="N523" s="38">
        <v>42108</v>
      </c>
      <c r="O523">
        <v>76.77</v>
      </c>
    </row>
    <row r="524" spans="1:15" x14ac:dyDescent="0.25">
      <c r="A524" t="s">
        <v>783</v>
      </c>
      <c r="B524" t="s">
        <v>157</v>
      </c>
      <c r="C524" t="s">
        <v>182</v>
      </c>
      <c r="D524" t="s">
        <v>193</v>
      </c>
      <c r="E524" t="s">
        <v>194</v>
      </c>
      <c r="F524" t="s">
        <v>183</v>
      </c>
      <c r="G524">
        <v>0.56000000000000005</v>
      </c>
      <c r="H524" t="s">
        <v>162</v>
      </c>
      <c r="I524" t="s">
        <v>163</v>
      </c>
      <c r="J524" t="s">
        <v>172</v>
      </c>
      <c r="K524" t="s">
        <v>619</v>
      </c>
      <c r="L524">
        <v>91730</v>
      </c>
      <c r="M524" s="38">
        <v>42144</v>
      </c>
      <c r="N524" s="38">
        <v>42145</v>
      </c>
      <c r="O524">
        <v>782</v>
      </c>
    </row>
    <row r="525" spans="1:15" x14ac:dyDescent="0.25">
      <c r="A525" t="s">
        <v>784</v>
      </c>
      <c r="B525" t="s">
        <v>175</v>
      </c>
      <c r="C525" t="s">
        <v>182</v>
      </c>
      <c r="D525" t="s">
        <v>159</v>
      </c>
      <c r="E525" t="s">
        <v>187</v>
      </c>
      <c r="F525" t="s">
        <v>161</v>
      </c>
      <c r="G525">
        <v>0.44</v>
      </c>
      <c r="H525" t="s">
        <v>162</v>
      </c>
      <c r="I525" t="s">
        <v>178</v>
      </c>
      <c r="J525" t="s">
        <v>261</v>
      </c>
      <c r="K525" t="s">
        <v>785</v>
      </c>
      <c r="L525">
        <v>4330</v>
      </c>
      <c r="M525" s="38">
        <v>42100</v>
      </c>
      <c r="N525" s="38">
        <v>42100</v>
      </c>
      <c r="O525">
        <v>15.73</v>
      </c>
    </row>
    <row r="526" spans="1:15" x14ac:dyDescent="0.25">
      <c r="A526" t="s">
        <v>786</v>
      </c>
      <c r="B526" t="s">
        <v>167</v>
      </c>
      <c r="C526" t="s">
        <v>182</v>
      </c>
      <c r="D526" t="s">
        <v>169</v>
      </c>
      <c r="E526" t="s">
        <v>264</v>
      </c>
      <c r="F526" t="s">
        <v>221</v>
      </c>
      <c r="G526">
        <v>0.66</v>
      </c>
      <c r="H526" t="s">
        <v>162</v>
      </c>
      <c r="I526" t="s">
        <v>178</v>
      </c>
      <c r="J526" t="s">
        <v>179</v>
      </c>
      <c r="K526" t="s">
        <v>787</v>
      </c>
      <c r="L526">
        <v>8857</v>
      </c>
      <c r="M526" s="38">
        <v>42100</v>
      </c>
      <c r="N526" s="38">
        <v>42102</v>
      </c>
      <c r="O526">
        <v>1719.07</v>
      </c>
    </row>
    <row r="527" spans="1:15" x14ac:dyDescent="0.25">
      <c r="A527" t="s">
        <v>788</v>
      </c>
      <c r="B527" t="s">
        <v>157</v>
      </c>
      <c r="C527" t="s">
        <v>158</v>
      </c>
      <c r="D527" t="s">
        <v>159</v>
      </c>
      <c r="E527" t="s">
        <v>205</v>
      </c>
      <c r="F527" t="s">
        <v>161</v>
      </c>
      <c r="G527">
        <v>0.38</v>
      </c>
      <c r="H527" t="s">
        <v>162</v>
      </c>
      <c r="I527" t="s">
        <v>163</v>
      </c>
      <c r="J527" t="s">
        <v>172</v>
      </c>
      <c r="K527" t="s">
        <v>782</v>
      </c>
      <c r="L527">
        <v>92374</v>
      </c>
      <c r="M527" s="38">
        <v>42052</v>
      </c>
      <c r="N527" s="38">
        <v>42054</v>
      </c>
      <c r="O527">
        <v>8.41</v>
      </c>
    </row>
    <row r="528" spans="1:15" x14ac:dyDescent="0.25">
      <c r="A528" t="s">
        <v>788</v>
      </c>
      <c r="B528" t="s">
        <v>175</v>
      </c>
      <c r="C528" t="s">
        <v>158</v>
      </c>
      <c r="D528" t="s">
        <v>159</v>
      </c>
      <c r="E528" t="s">
        <v>205</v>
      </c>
      <c r="F528" t="s">
        <v>183</v>
      </c>
      <c r="G528">
        <v>0.36</v>
      </c>
      <c r="H528" t="s">
        <v>162</v>
      </c>
      <c r="I528" t="s">
        <v>163</v>
      </c>
      <c r="J528" t="s">
        <v>172</v>
      </c>
      <c r="K528" t="s">
        <v>782</v>
      </c>
      <c r="L528">
        <v>92374</v>
      </c>
      <c r="M528" s="38">
        <v>42182</v>
      </c>
      <c r="N528" s="38">
        <v>42182</v>
      </c>
      <c r="O528">
        <v>104.95</v>
      </c>
    </row>
    <row r="529" spans="1:15" x14ac:dyDescent="0.25">
      <c r="A529" t="s">
        <v>789</v>
      </c>
      <c r="B529" t="s">
        <v>175</v>
      </c>
      <c r="C529" t="s">
        <v>158</v>
      </c>
      <c r="D529" t="s">
        <v>193</v>
      </c>
      <c r="E529" t="s">
        <v>194</v>
      </c>
      <c r="F529" t="s">
        <v>183</v>
      </c>
      <c r="G529">
        <v>0.59</v>
      </c>
      <c r="H529" t="s">
        <v>162</v>
      </c>
      <c r="I529" t="s">
        <v>163</v>
      </c>
      <c r="J529" t="s">
        <v>172</v>
      </c>
      <c r="K529" t="s">
        <v>790</v>
      </c>
      <c r="L529">
        <v>90278</v>
      </c>
      <c r="M529" s="38">
        <v>42182</v>
      </c>
      <c r="N529" s="38">
        <v>42183</v>
      </c>
      <c r="O529">
        <v>166.59</v>
      </c>
    </row>
    <row r="530" spans="1:15" x14ac:dyDescent="0.25">
      <c r="A530" t="s">
        <v>791</v>
      </c>
      <c r="B530" t="s">
        <v>167</v>
      </c>
      <c r="C530" t="s">
        <v>168</v>
      </c>
      <c r="D530" t="s">
        <v>169</v>
      </c>
      <c r="E530" t="s">
        <v>264</v>
      </c>
      <c r="F530" t="s">
        <v>221</v>
      </c>
      <c r="G530">
        <v>0.62</v>
      </c>
      <c r="H530" t="s">
        <v>162</v>
      </c>
      <c r="I530" t="s">
        <v>178</v>
      </c>
      <c r="J530" t="s">
        <v>286</v>
      </c>
      <c r="K530" t="s">
        <v>792</v>
      </c>
      <c r="L530">
        <v>6776</v>
      </c>
      <c r="M530" s="38">
        <v>42108</v>
      </c>
      <c r="N530" s="38">
        <v>42113</v>
      </c>
      <c r="O530">
        <v>396.19</v>
      </c>
    </row>
    <row r="531" spans="1:15" x14ac:dyDescent="0.25">
      <c r="A531" t="s">
        <v>793</v>
      </c>
      <c r="B531" t="s">
        <v>175</v>
      </c>
      <c r="C531" t="s">
        <v>168</v>
      </c>
      <c r="D531" t="s">
        <v>159</v>
      </c>
      <c r="E531" t="s">
        <v>213</v>
      </c>
      <c r="F531" t="s">
        <v>183</v>
      </c>
      <c r="G531">
        <v>0.37</v>
      </c>
      <c r="H531" t="s">
        <v>162</v>
      </c>
      <c r="I531" t="s">
        <v>163</v>
      </c>
      <c r="J531" t="s">
        <v>172</v>
      </c>
      <c r="K531" t="s">
        <v>794</v>
      </c>
      <c r="L531">
        <v>95070</v>
      </c>
      <c r="M531" s="38">
        <v>42069</v>
      </c>
      <c r="N531" s="38">
        <v>42069</v>
      </c>
      <c r="O531">
        <v>98.7</v>
      </c>
    </row>
    <row r="532" spans="1:15" x14ac:dyDescent="0.25">
      <c r="A532" t="s">
        <v>795</v>
      </c>
      <c r="B532" t="s">
        <v>157</v>
      </c>
      <c r="C532" t="s">
        <v>168</v>
      </c>
      <c r="D532" t="s">
        <v>169</v>
      </c>
      <c r="E532" t="s">
        <v>176</v>
      </c>
      <c r="F532" t="s">
        <v>200</v>
      </c>
      <c r="G532">
        <v>0.74</v>
      </c>
      <c r="H532" t="s">
        <v>162</v>
      </c>
      <c r="I532" t="s">
        <v>178</v>
      </c>
      <c r="J532" t="s">
        <v>261</v>
      </c>
      <c r="K532" t="s">
        <v>458</v>
      </c>
      <c r="L532">
        <v>4210</v>
      </c>
      <c r="M532" s="38">
        <v>42064</v>
      </c>
      <c r="N532" s="38">
        <v>42065</v>
      </c>
      <c r="O532">
        <v>1782.44</v>
      </c>
    </row>
    <row r="533" spans="1:15" x14ac:dyDescent="0.25">
      <c r="A533" t="s">
        <v>796</v>
      </c>
      <c r="B533" t="s">
        <v>157</v>
      </c>
      <c r="C533" t="s">
        <v>168</v>
      </c>
      <c r="D533" t="s">
        <v>169</v>
      </c>
      <c r="E533" t="s">
        <v>176</v>
      </c>
      <c r="F533" t="s">
        <v>161</v>
      </c>
      <c r="G533">
        <v>0.46</v>
      </c>
      <c r="H533" t="s">
        <v>162</v>
      </c>
      <c r="I533" t="s">
        <v>178</v>
      </c>
      <c r="J533" t="s">
        <v>179</v>
      </c>
      <c r="K533" t="s">
        <v>797</v>
      </c>
      <c r="L533">
        <v>7002</v>
      </c>
      <c r="M533" s="38">
        <v>42015</v>
      </c>
      <c r="N533" s="38">
        <v>42017</v>
      </c>
      <c r="O533">
        <v>72.11</v>
      </c>
    </row>
    <row r="534" spans="1:15" x14ac:dyDescent="0.25">
      <c r="A534" t="s">
        <v>798</v>
      </c>
      <c r="B534" t="s">
        <v>175</v>
      </c>
      <c r="C534" t="s">
        <v>216</v>
      </c>
      <c r="D534" t="s">
        <v>159</v>
      </c>
      <c r="E534" t="s">
        <v>213</v>
      </c>
      <c r="F534" t="s">
        <v>183</v>
      </c>
      <c r="G534">
        <v>0.36</v>
      </c>
      <c r="H534" t="s">
        <v>162</v>
      </c>
      <c r="I534" t="s">
        <v>163</v>
      </c>
      <c r="J534" t="s">
        <v>172</v>
      </c>
      <c r="K534" t="s">
        <v>549</v>
      </c>
      <c r="L534">
        <v>90049</v>
      </c>
      <c r="M534" s="38">
        <v>42006</v>
      </c>
      <c r="N534" s="38">
        <v>42008</v>
      </c>
      <c r="O534">
        <v>124.81</v>
      </c>
    </row>
    <row r="535" spans="1:15" x14ac:dyDescent="0.25">
      <c r="A535" t="s">
        <v>798</v>
      </c>
      <c r="B535" t="s">
        <v>175</v>
      </c>
      <c r="C535" t="s">
        <v>216</v>
      </c>
      <c r="D535" t="s">
        <v>159</v>
      </c>
      <c r="E535" t="s">
        <v>205</v>
      </c>
      <c r="F535" t="s">
        <v>183</v>
      </c>
      <c r="G535">
        <v>0.37</v>
      </c>
      <c r="H535" t="s">
        <v>162</v>
      </c>
      <c r="I535" t="s">
        <v>163</v>
      </c>
      <c r="J535" t="s">
        <v>172</v>
      </c>
      <c r="K535" t="s">
        <v>549</v>
      </c>
      <c r="L535">
        <v>90049</v>
      </c>
      <c r="M535" s="38">
        <v>42085</v>
      </c>
      <c r="N535" s="38">
        <v>42089</v>
      </c>
      <c r="O535">
        <v>881.32</v>
      </c>
    </row>
    <row r="536" spans="1:15" x14ac:dyDescent="0.25">
      <c r="A536" t="s">
        <v>799</v>
      </c>
      <c r="B536" t="s">
        <v>175</v>
      </c>
      <c r="C536" t="s">
        <v>216</v>
      </c>
      <c r="D536" t="s">
        <v>159</v>
      </c>
      <c r="E536" t="s">
        <v>213</v>
      </c>
      <c r="F536" t="s">
        <v>183</v>
      </c>
      <c r="G536">
        <v>0.36</v>
      </c>
      <c r="H536" t="s">
        <v>162</v>
      </c>
      <c r="I536" t="s">
        <v>184</v>
      </c>
      <c r="J536" t="s">
        <v>185</v>
      </c>
      <c r="K536" t="s">
        <v>186</v>
      </c>
      <c r="L536">
        <v>55372</v>
      </c>
      <c r="M536" s="38">
        <v>42006</v>
      </c>
      <c r="N536" s="38">
        <v>42008</v>
      </c>
      <c r="O536">
        <v>41.6</v>
      </c>
    </row>
    <row r="537" spans="1:15" x14ac:dyDescent="0.25">
      <c r="A537" t="s">
        <v>799</v>
      </c>
      <c r="B537" t="s">
        <v>167</v>
      </c>
      <c r="C537" t="s">
        <v>216</v>
      </c>
      <c r="D537" t="s">
        <v>193</v>
      </c>
      <c r="E537" t="s">
        <v>199</v>
      </c>
      <c r="F537" t="s">
        <v>171</v>
      </c>
      <c r="G537">
        <v>0.56999999999999995</v>
      </c>
      <c r="H537" t="s">
        <v>162</v>
      </c>
      <c r="I537" t="s">
        <v>184</v>
      </c>
      <c r="J537" t="s">
        <v>185</v>
      </c>
      <c r="K537" t="s">
        <v>186</v>
      </c>
      <c r="L537">
        <v>55372</v>
      </c>
      <c r="M537" s="38">
        <v>42085</v>
      </c>
      <c r="N537" s="38">
        <v>42085</v>
      </c>
      <c r="O537">
        <v>1497.22</v>
      </c>
    </row>
    <row r="538" spans="1:15" x14ac:dyDescent="0.25">
      <c r="A538" t="s">
        <v>799</v>
      </c>
      <c r="B538" t="s">
        <v>175</v>
      </c>
      <c r="C538" t="s">
        <v>216</v>
      </c>
      <c r="D538" t="s">
        <v>159</v>
      </c>
      <c r="E538" t="s">
        <v>205</v>
      </c>
      <c r="F538" t="s">
        <v>183</v>
      </c>
      <c r="G538">
        <v>0.37</v>
      </c>
      <c r="H538" t="s">
        <v>162</v>
      </c>
      <c r="I538" t="s">
        <v>184</v>
      </c>
      <c r="J538" t="s">
        <v>185</v>
      </c>
      <c r="K538" t="s">
        <v>186</v>
      </c>
      <c r="L538">
        <v>55372</v>
      </c>
      <c r="M538" s="38">
        <v>42085</v>
      </c>
      <c r="N538" s="38">
        <v>42089</v>
      </c>
      <c r="O538">
        <v>244.81</v>
      </c>
    </row>
    <row r="539" spans="1:15" x14ac:dyDescent="0.25">
      <c r="A539" t="s">
        <v>799</v>
      </c>
      <c r="B539" t="s">
        <v>175</v>
      </c>
      <c r="C539" t="s">
        <v>216</v>
      </c>
      <c r="D539" t="s">
        <v>159</v>
      </c>
      <c r="E539" t="s">
        <v>160</v>
      </c>
      <c r="F539" t="s">
        <v>161</v>
      </c>
      <c r="G539">
        <v>0.57999999999999996</v>
      </c>
      <c r="H539" t="s">
        <v>162</v>
      </c>
      <c r="I539" t="s">
        <v>184</v>
      </c>
      <c r="J539" t="s">
        <v>185</v>
      </c>
      <c r="K539" t="s">
        <v>186</v>
      </c>
      <c r="L539">
        <v>55372</v>
      </c>
      <c r="M539" s="38">
        <v>42085</v>
      </c>
      <c r="N539" s="38">
        <v>42092</v>
      </c>
      <c r="O539">
        <v>4.55</v>
      </c>
    </row>
    <row r="540" spans="1:15" x14ac:dyDescent="0.25">
      <c r="A540" t="s">
        <v>800</v>
      </c>
      <c r="B540" t="s">
        <v>175</v>
      </c>
      <c r="C540" t="s">
        <v>182</v>
      </c>
      <c r="D540" t="s">
        <v>159</v>
      </c>
      <c r="E540" t="s">
        <v>228</v>
      </c>
      <c r="F540" t="s">
        <v>183</v>
      </c>
      <c r="G540">
        <v>0.38</v>
      </c>
      <c r="H540" t="s">
        <v>162</v>
      </c>
      <c r="I540" t="s">
        <v>184</v>
      </c>
      <c r="J540" t="s">
        <v>225</v>
      </c>
      <c r="K540" t="s">
        <v>801</v>
      </c>
      <c r="L540">
        <v>75067</v>
      </c>
      <c r="M540" s="38">
        <v>42047</v>
      </c>
      <c r="N540" s="38">
        <v>42056</v>
      </c>
      <c r="O540">
        <v>27.63</v>
      </c>
    </row>
    <row r="541" spans="1:15" x14ac:dyDescent="0.25">
      <c r="A541" t="s">
        <v>800</v>
      </c>
      <c r="B541" t="s">
        <v>175</v>
      </c>
      <c r="C541" t="s">
        <v>182</v>
      </c>
      <c r="D541" t="s">
        <v>159</v>
      </c>
      <c r="E541" t="s">
        <v>160</v>
      </c>
      <c r="F541" t="s">
        <v>161</v>
      </c>
      <c r="G541">
        <v>0.52</v>
      </c>
      <c r="H541" t="s">
        <v>162</v>
      </c>
      <c r="I541" t="s">
        <v>184</v>
      </c>
      <c r="J541" t="s">
        <v>225</v>
      </c>
      <c r="K541" t="s">
        <v>801</v>
      </c>
      <c r="L541">
        <v>75067</v>
      </c>
      <c r="M541" s="38">
        <v>42047</v>
      </c>
      <c r="N541" s="38">
        <v>42047</v>
      </c>
      <c r="O541">
        <v>31.21</v>
      </c>
    </row>
    <row r="542" spans="1:15" x14ac:dyDescent="0.25">
      <c r="A542" t="s">
        <v>802</v>
      </c>
      <c r="B542" t="s">
        <v>167</v>
      </c>
      <c r="C542" t="s">
        <v>158</v>
      </c>
      <c r="D542" t="s">
        <v>193</v>
      </c>
      <c r="E542" t="s">
        <v>199</v>
      </c>
      <c r="F542" t="s">
        <v>171</v>
      </c>
      <c r="G542">
        <v>0.56000000000000005</v>
      </c>
      <c r="H542" t="s">
        <v>162</v>
      </c>
      <c r="I542" t="s">
        <v>184</v>
      </c>
      <c r="J542" t="s">
        <v>225</v>
      </c>
      <c r="K542" t="s">
        <v>777</v>
      </c>
      <c r="L542">
        <v>76028</v>
      </c>
      <c r="M542" s="38">
        <v>42085</v>
      </c>
      <c r="N542" s="38">
        <v>42086</v>
      </c>
      <c r="O542">
        <v>1214.03</v>
      </c>
    </row>
    <row r="543" spans="1:15" x14ac:dyDescent="0.25">
      <c r="A543" t="s">
        <v>803</v>
      </c>
      <c r="B543" t="s">
        <v>175</v>
      </c>
      <c r="C543" t="s">
        <v>168</v>
      </c>
      <c r="D543" t="s">
        <v>159</v>
      </c>
      <c r="E543" t="s">
        <v>160</v>
      </c>
      <c r="F543" t="s">
        <v>161</v>
      </c>
      <c r="G543">
        <v>0.57999999999999996</v>
      </c>
      <c r="H543" t="s">
        <v>162</v>
      </c>
      <c r="I543" t="s">
        <v>163</v>
      </c>
      <c r="J543" t="s">
        <v>172</v>
      </c>
      <c r="K543" t="s">
        <v>790</v>
      </c>
      <c r="L543">
        <v>90278</v>
      </c>
      <c r="M543" s="38">
        <v>42039</v>
      </c>
      <c r="N543" s="38">
        <v>42043</v>
      </c>
      <c r="O543">
        <v>3.51</v>
      </c>
    </row>
    <row r="544" spans="1:15" x14ac:dyDescent="0.25">
      <c r="A544" t="s">
        <v>804</v>
      </c>
      <c r="B544" t="s">
        <v>167</v>
      </c>
      <c r="C544" t="s">
        <v>168</v>
      </c>
      <c r="D544" t="s">
        <v>169</v>
      </c>
      <c r="E544" t="s">
        <v>240</v>
      </c>
      <c r="F544" t="s">
        <v>221</v>
      </c>
      <c r="G544">
        <v>0.63</v>
      </c>
      <c r="H544" t="s">
        <v>162</v>
      </c>
      <c r="I544" t="s">
        <v>163</v>
      </c>
      <c r="J544" t="s">
        <v>172</v>
      </c>
      <c r="K544" t="s">
        <v>805</v>
      </c>
      <c r="L544">
        <v>94061</v>
      </c>
      <c r="M544" s="38">
        <v>42059</v>
      </c>
      <c r="N544" s="38">
        <v>42059</v>
      </c>
      <c r="O544">
        <v>120.12</v>
      </c>
    </row>
    <row r="545" spans="1:15" x14ac:dyDescent="0.25">
      <c r="A545" t="s">
        <v>806</v>
      </c>
      <c r="B545" t="s">
        <v>175</v>
      </c>
      <c r="C545" t="s">
        <v>168</v>
      </c>
      <c r="D545" t="s">
        <v>159</v>
      </c>
      <c r="E545" t="s">
        <v>160</v>
      </c>
      <c r="F545" t="s">
        <v>161</v>
      </c>
      <c r="G545">
        <v>0.57999999999999996</v>
      </c>
      <c r="H545" t="s">
        <v>162</v>
      </c>
      <c r="I545" t="s">
        <v>184</v>
      </c>
      <c r="J545" t="s">
        <v>254</v>
      </c>
      <c r="K545" t="s">
        <v>255</v>
      </c>
      <c r="L545">
        <v>60610</v>
      </c>
      <c r="M545" s="38">
        <v>42039</v>
      </c>
      <c r="N545" s="38">
        <v>42043</v>
      </c>
      <c r="O545">
        <v>7.01</v>
      </c>
    </row>
    <row r="546" spans="1:15" x14ac:dyDescent="0.25">
      <c r="A546" t="s">
        <v>807</v>
      </c>
      <c r="B546" t="s">
        <v>167</v>
      </c>
      <c r="C546" t="s">
        <v>216</v>
      </c>
      <c r="D546" t="s">
        <v>169</v>
      </c>
      <c r="E546" t="s">
        <v>264</v>
      </c>
      <c r="F546" t="s">
        <v>221</v>
      </c>
      <c r="G546">
        <v>0.66</v>
      </c>
      <c r="H546" t="s">
        <v>162</v>
      </c>
      <c r="I546" t="s">
        <v>229</v>
      </c>
      <c r="J546" t="s">
        <v>230</v>
      </c>
      <c r="K546" t="s">
        <v>637</v>
      </c>
      <c r="L546">
        <v>24281</v>
      </c>
      <c r="M546" s="38">
        <v>42114</v>
      </c>
      <c r="N546" s="38">
        <v>42115</v>
      </c>
      <c r="O546">
        <v>1452.18</v>
      </c>
    </row>
    <row r="547" spans="1:15" x14ac:dyDescent="0.25">
      <c r="A547" t="s">
        <v>808</v>
      </c>
      <c r="B547" t="s">
        <v>167</v>
      </c>
      <c r="C547" t="s">
        <v>158</v>
      </c>
      <c r="D547" t="s">
        <v>169</v>
      </c>
      <c r="E547" t="s">
        <v>170</v>
      </c>
      <c r="F547" t="s">
        <v>171</v>
      </c>
      <c r="G547">
        <v>0.6</v>
      </c>
      <c r="H547" t="s">
        <v>162</v>
      </c>
      <c r="I547" t="s">
        <v>163</v>
      </c>
      <c r="J547" t="s">
        <v>172</v>
      </c>
      <c r="K547" t="s">
        <v>809</v>
      </c>
      <c r="L547">
        <v>92503</v>
      </c>
      <c r="M547" s="38">
        <v>42063</v>
      </c>
      <c r="N547" s="38">
        <v>42068</v>
      </c>
      <c r="O547">
        <v>619.38</v>
      </c>
    </row>
    <row r="548" spans="1:15" x14ac:dyDescent="0.25">
      <c r="A548" t="s">
        <v>808</v>
      </c>
      <c r="B548" t="s">
        <v>175</v>
      </c>
      <c r="C548" t="s">
        <v>158</v>
      </c>
      <c r="D548" t="s">
        <v>169</v>
      </c>
      <c r="E548" t="s">
        <v>176</v>
      </c>
      <c r="F548" t="s">
        <v>293</v>
      </c>
      <c r="G548">
        <v>0.73</v>
      </c>
      <c r="H548" t="s">
        <v>162</v>
      </c>
      <c r="I548" t="s">
        <v>163</v>
      </c>
      <c r="J548" t="s">
        <v>172</v>
      </c>
      <c r="K548" t="s">
        <v>809</v>
      </c>
      <c r="L548">
        <v>92503</v>
      </c>
      <c r="M548" s="38">
        <v>42063</v>
      </c>
      <c r="N548" s="38">
        <v>42063</v>
      </c>
      <c r="O548">
        <v>18.690000000000001</v>
      </c>
    </row>
    <row r="549" spans="1:15" x14ac:dyDescent="0.25">
      <c r="A549" t="s">
        <v>810</v>
      </c>
      <c r="B549" t="s">
        <v>175</v>
      </c>
      <c r="C549" t="s">
        <v>158</v>
      </c>
      <c r="D549" t="s">
        <v>159</v>
      </c>
      <c r="E549" t="s">
        <v>304</v>
      </c>
      <c r="F549" t="s">
        <v>183</v>
      </c>
      <c r="G549">
        <v>0.55000000000000004</v>
      </c>
      <c r="H549" t="s">
        <v>162</v>
      </c>
      <c r="I549" t="s">
        <v>178</v>
      </c>
      <c r="J549" t="s">
        <v>265</v>
      </c>
      <c r="K549" t="s">
        <v>7</v>
      </c>
      <c r="L549">
        <v>2108</v>
      </c>
      <c r="M549" s="38">
        <v>42098</v>
      </c>
      <c r="N549" s="38">
        <v>42103</v>
      </c>
      <c r="O549">
        <v>8.8000000000000007</v>
      </c>
    </row>
    <row r="550" spans="1:15" x14ac:dyDescent="0.25">
      <c r="A550" t="s">
        <v>811</v>
      </c>
      <c r="B550" t="s">
        <v>175</v>
      </c>
      <c r="C550" t="s">
        <v>158</v>
      </c>
      <c r="D550" t="s">
        <v>159</v>
      </c>
      <c r="E550" t="s">
        <v>233</v>
      </c>
      <c r="F550" t="s">
        <v>183</v>
      </c>
      <c r="G550">
        <v>0.56999999999999995</v>
      </c>
      <c r="H550" t="s">
        <v>162</v>
      </c>
      <c r="I550" t="s">
        <v>178</v>
      </c>
      <c r="J550" t="s">
        <v>237</v>
      </c>
      <c r="K550" t="s">
        <v>623</v>
      </c>
      <c r="L550">
        <v>5403</v>
      </c>
      <c r="M550" s="38">
        <v>42040</v>
      </c>
      <c r="N550" s="38">
        <v>42041</v>
      </c>
      <c r="O550">
        <v>477.2</v>
      </c>
    </row>
    <row r="551" spans="1:15" x14ac:dyDescent="0.25">
      <c r="A551" t="s">
        <v>812</v>
      </c>
      <c r="B551" t="s">
        <v>175</v>
      </c>
      <c r="C551" t="s">
        <v>158</v>
      </c>
      <c r="D551" t="s">
        <v>193</v>
      </c>
      <c r="E551" t="s">
        <v>256</v>
      </c>
      <c r="F551" t="s">
        <v>183</v>
      </c>
      <c r="G551">
        <v>0.48</v>
      </c>
      <c r="H551" t="s">
        <v>162</v>
      </c>
      <c r="I551" t="s">
        <v>229</v>
      </c>
      <c r="J551" t="s">
        <v>732</v>
      </c>
      <c r="K551" t="s">
        <v>813</v>
      </c>
      <c r="L551">
        <v>72143</v>
      </c>
      <c r="M551" s="38">
        <v>42121</v>
      </c>
      <c r="N551" s="38">
        <v>42121</v>
      </c>
      <c r="O551">
        <v>2848.38</v>
      </c>
    </row>
    <row r="552" spans="1:15" x14ac:dyDescent="0.25">
      <c r="A552" t="s">
        <v>814</v>
      </c>
      <c r="B552" t="s">
        <v>175</v>
      </c>
      <c r="C552" t="s">
        <v>182</v>
      </c>
      <c r="D552" t="s">
        <v>159</v>
      </c>
      <c r="E552" t="s">
        <v>205</v>
      </c>
      <c r="F552" t="s">
        <v>183</v>
      </c>
      <c r="G552">
        <v>0.4</v>
      </c>
      <c r="H552" t="s">
        <v>162</v>
      </c>
      <c r="I552" t="s">
        <v>163</v>
      </c>
      <c r="J552" t="s">
        <v>172</v>
      </c>
      <c r="K552" t="s">
        <v>815</v>
      </c>
      <c r="L552">
        <v>93030</v>
      </c>
      <c r="M552" s="38">
        <v>42054</v>
      </c>
      <c r="N552" s="38">
        <v>42054</v>
      </c>
      <c r="O552">
        <v>38.58</v>
      </c>
    </row>
    <row r="553" spans="1:15" x14ac:dyDescent="0.25">
      <c r="A553" t="s">
        <v>816</v>
      </c>
      <c r="B553" t="s">
        <v>167</v>
      </c>
      <c r="C553" t="s">
        <v>182</v>
      </c>
      <c r="D553" t="s">
        <v>169</v>
      </c>
      <c r="E553" t="s">
        <v>240</v>
      </c>
      <c r="F553" t="s">
        <v>221</v>
      </c>
      <c r="G553">
        <v>0.6</v>
      </c>
      <c r="H553" t="s">
        <v>162</v>
      </c>
      <c r="I553" t="s">
        <v>178</v>
      </c>
      <c r="J553" t="s">
        <v>261</v>
      </c>
      <c r="K553" t="s">
        <v>408</v>
      </c>
      <c r="L553">
        <v>4073</v>
      </c>
      <c r="M553" s="38">
        <v>42077</v>
      </c>
      <c r="N553" s="38">
        <v>42078</v>
      </c>
      <c r="O553">
        <v>810.47</v>
      </c>
    </row>
    <row r="554" spans="1:15" x14ac:dyDescent="0.25">
      <c r="A554" t="s">
        <v>817</v>
      </c>
      <c r="B554" t="s">
        <v>175</v>
      </c>
      <c r="C554" t="s">
        <v>182</v>
      </c>
      <c r="D554" t="s">
        <v>159</v>
      </c>
      <c r="E554" t="s">
        <v>205</v>
      </c>
      <c r="F554" t="s">
        <v>161</v>
      </c>
      <c r="G554">
        <v>0.36</v>
      </c>
      <c r="H554" t="s">
        <v>162</v>
      </c>
      <c r="I554" t="s">
        <v>178</v>
      </c>
      <c r="J554" t="s">
        <v>261</v>
      </c>
      <c r="K554" t="s">
        <v>818</v>
      </c>
      <c r="L554">
        <v>4070</v>
      </c>
      <c r="M554" s="38">
        <v>42134</v>
      </c>
      <c r="N554" s="38">
        <v>42139</v>
      </c>
      <c r="O554">
        <v>72.83</v>
      </c>
    </row>
    <row r="555" spans="1:15" x14ac:dyDescent="0.25">
      <c r="A555" t="s">
        <v>819</v>
      </c>
      <c r="B555" t="s">
        <v>175</v>
      </c>
      <c r="C555" t="s">
        <v>182</v>
      </c>
      <c r="D555" t="s">
        <v>159</v>
      </c>
      <c r="E555" t="s">
        <v>304</v>
      </c>
      <c r="F555" t="s">
        <v>183</v>
      </c>
      <c r="G555">
        <v>0.57999999999999996</v>
      </c>
      <c r="H555" t="s">
        <v>162</v>
      </c>
      <c r="I555" t="s">
        <v>178</v>
      </c>
      <c r="J555" t="s">
        <v>179</v>
      </c>
      <c r="K555" t="s">
        <v>797</v>
      </c>
      <c r="L555">
        <v>7002</v>
      </c>
      <c r="M555" s="38">
        <v>42028</v>
      </c>
      <c r="N555" s="38">
        <v>42033</v>
      </c>
      <c r="O555">
        <v>63.66</v>
      </c>
    </row>
    <row r="556" spans="1:15" x14ac:dyDescent="0.25">
      <c r="A556" t="s">
        <v>820</v>
      </c>
      <c r="B556" t="s">
        <v>175</v>
      </c>
      <c r="C556" t="s">
        <v>182</v>
      </c>
      <c r="D556" t="s">
        <v>193</v>
      </c>
      <c r="E556" t="s">
        <v>256</v>
      </c>
      <c r="F556" t="s">
        <v>177</v>
      </c>
      <c r="G556">
        <v>0.55000000000000004</v>
      </c>
      <c r="H556" t="s">
        <v>162</v>
      </c>
      <c r="I556" t="s">
        <v>178</v>
      </c>
      <c r="J556" t="s">
        <v>179</v>
      </c>
      <c r="K556" t="s">
        <v>821</v>
      </c>
      <c r="L556">
        <v>7450</v>
      </c>
      <c r="M556" s="38">
        <v>42077</v>
      </c>
      <c r="N556" s="38">
        <v>42078</v>
      </c>
      <c r="O556">
        <v>127.22</v>
      </c>
    </row>
    <row r="557" spans="1:15" x14ac:dyDescent="0.25">
      <c r="A557" t="s">
        <v>822</v>
      </c>
      <c r="B557" t="s">
        <v>175</v>
      </c>
      <c r="C557" t="s">
        <v>182</v>
      </c>
      <c r="D557" t="s">
        <v>169</v>
      </c>
      <c r="E557" t="s">
        <v>176</v>
      </c>
      <c r="F557" t="s">
        <v>183</v>
      </c>
      <c r="G557">
        <v>0.55000000000000004</v>
      </c>
      <c r="H557" t="s">
        <v>162</v>
      </c>
      <c r="I557" t="s">
        <v>178</v>
      </c>
      <c r="J557" t="s">
        <v>237</v>
      </c>
      <c r="K557" t="s">
        <v>823</v>
      </c>
      <c r="L557">
        <v>5201</v>
      </c>
      <c r="M557" s="38">
        <v>42077</v>
      </c>
      <c r="N557" s="38">
        <v>42078</v>
      </c>
      <c r="O557">
        <v>432.44</v>
      </c>
    </row>
    <row r="558" spans="1:15" x14ac:dyDescent="0.25">
      <c r="A558" t="s">
        <v>824</v>
      </c>
      <c r="B558" t="s">
        <v>175</v>
      </c>
      <c r="C558" t="s">
        <v>182</v>
      </c>
      <c r="D558" t="s">
        <v>159</v>
      </c>
      <c r="E558" t="s">
        <v>205</v>
      </c>
      <c r="F558" t="s">
        <v>161</v>
      </c>
      <c r="G558">
        <v>0.36</v>
      </c>
      <c r="H558" t="s">
        <v>162</v>
      </c>
      <c r="I558" t="s">
        <v>184</v>
      </c>
      <c r="J558" t="s">
        <v>254</v>
      </c>
      <c r="K558" t="s">
        <v>615</v>
      </c>
      <c r="L558">
        <v>60089</v>
      </c>
      <c r="M558" s="38">
        <v>42067</v>
      </c>
      <c r="N558" s="38">
        <v>42067</v>
      </c>
      <c r="O558">
        <v>12.18</v>
      </c>
    </row>
    <row r="559" spans="1:15" x14ac:dyDescent="0.25">
      <c r="A559" t="s">
        <v>824</v>
      </c>
      <c r="B559" t="s">
        <v>175</v>
      </c>
      <c r="C559" t="s">
        <v>182</v>
      </c>
      <c r="D559" t="s">
        <v>159</v>
      </c>
      <c r="E559" t="s">
        <v>205</v>
      </c>
      <c r="F559" t="s">
        <v>183</v>
      </c>
      <c r="G559">
        <v>0.36</v>
      </c>
      <c r="H559" t="s">
        <v>162</v>
      </c>
      <c r="I559" t="s">
        <v>184</v>
      </c>
      <c r="J559" t="s">
        <v>254</v>
      </c>
      <c r="K559" t="s">
        <v>615</v>
      </c>
      <c r="L559">
        <v>60089</v>
      </c>
      <c r="M559" s="38">
        <v>42062</v>
      </c>
      <c r="N559" s="38">
        <v>42063</v>
      </c>
      <c r="O559">
        <v>950.43</v>
      </c>
    </row>
    <row r="560" spans="1:15" x14ac:dyDescent="0.25">
      <c r="A560" t="s">
        <v>825</v>
      </c>
      <c r="B560" t="s">
        <v>175</v>
      </c>
      <c r="C560" t="s">
        <v>168</v>
      </c>
      <c r="D560" t="s">
        <v>159</v>
      </c>
      <c r="E560" t="s">
        <v>228</v>
      </c>
      <c r="F560" t="s">
        <v>183</v>
      </c>
      <c r="G560">
        <v>0.37</v>
      </c>
      <c r="H560" t="s">
        <v>162</v>
      </c>
      <c r="I560" t="s">
        <v>178</v>
      </c>
      <c r="J560" t="s">
        <v>261</v>
      </c>
      <c r="K560" t="s">
        <v>826</v>
      </c>
      <c r="L560">
        <v>4038</v>
      </c>
      <c r="M560" s="38">
        <v>42149</v>
      </c>
      <c r="N560" s="38">
        <v>42151</v>
      </c>
      <c r="O560">
        <v>25.37</v>
      </c>
    </row>
    <row r="561" spans="1:15" x14ac:dyDescent="0.25">
      <c r="A561" t="s">
        <v>827</v>
      </c>
      <c r="B561" t="s">
        <v>167</v>
      </c>
      <c r="C561" t="s">
        <v>158</v>
      </c>
      <c r="D561" t="s">
        <v>169</v>
      </c>
      <c r="E561" t="s">
        <v>240</v>
      </c>
      <c r="F561" t="s">
        <v>221</v>
      </c>
      <c r="G561">
        <v>0.71</v>
      </c>
      <c r="H561" t="s">
        <v>162</v>
      </c>
      <c r="I561" t="s">
        <v>178</v>
      </c>
      <c r="J561" t="s">
        <v>261</v>
      </c>
      <c r="K561" t="s">
        <v>828</v>
      </c>
      <c r="L561">
        <v>4072</v>
      </c>
      <c r="M561" s="38">
        <v>42174</v>
      </c>
      <c r="N561" s="38">
        <v>42176</v>
      </c>
      <c r="O561">
        <v>6963.67</v>
      </c>
    </row>
    <row r="562" spans="1:15" x14ac:dyDescent="0.25">
      <c r="A562" t="s">
        <v>829</v>
      </c>
      <c r="B562" t="s">
        <v>175</v>
      </c>
      <c r="C562" t="s">
        <v>168</v>
      </c>
      <c r="D562" t="s">
        <v>193</v>
      </c>
      <c r="E562" t="s">
        <v>256</v>
      </c>
      <c r="F562" t="s">
        <v>177</v>
      </c>
      <c r="G562">
        <v>0.4</v>
      </c>
      <c r="H562" t="s">
        <v>162</v>
      </c>
      <c r="I562" t="s">
        <v>229</v>
      </c>
      <c r="J562" t="s">
        <v>732</v>
      </c>
      <c r="K562" t="s">
        <v>830</v>
      </c>
      <c r="L562">
        <v>72022</v>
      </c>
      <c r="M562" s="38">
        <v>42064</v>
      </c>
      <c r="N562" s="38">
        <v>42065</v>
      </c>
      <c r="O562">
        <v>160.16999999999999</v>
      </c>
    </row>
    <row r="563" spans="1:15" x14ac:dyDescent="0.25">
      <c r="A563" t="s">
        <v>829</v>
      </c>
      <c r="B563" t="s">
        <v>175</v>
      </c>
      <c r="C563" t="s">
        <v>168</v>
      </c>
      <c r="D563" t="s">
        <v>169</v>
      </c>
      <c r="E563" t="s">
        <v>176</v>
      </c>
      <c r="F563" t="s">
        <v>183</v>
      </c>
      <c r="G563">
        <v>0.43</v>
      </c>
      <c r="H563" t="s">
        <v>162</v>
      </c>
      <c r="I563" t="s">
        <v>229</v>
      </c>
      <c r="J563" t="s">
        <v>732</v>
      </c>
      <c r="K563" t="s">
        <v>830</v>
      </c>
      <c r="L563">
        <v>72022</v>
      </c>
      <c r="M563" s="38">
        <v>42064</v>
      </c>
      <c r="N563" s="38">
        <v>42066</v>
      </c>
      <c r="O563">
        <v>7.47</v>
      </c>
    </row>
    <row r="564" spans="1:15" x14ac:dyDescent="0.25">
      <c r="A564" t="s">
        <v>829</v>
      </c>
      <c r="B564" t="s">
        <v>157</v>
      </c>
      <c r="C564" t="s">
        <v>168</v>
      </c>
      <c r="D564" t="s">
        <v>193</v>
      </c>
      <c r="E564" t="s">
        <v>194</v>
      </c>
      <c r="F564" t="s">
        <v>183</v>
      </c>
      <c r="G564">
        <v>0.56000000000000005</v>
      </c>
      <c r="H564" t="s">
        <v>162</v>
      </c>
      <c r="I564" t="s">
        <v>229</v>
      </c>
      <c r="J564" t="s">
        <v>732</v>
      </c>
      <c r="K564" t="s">
        <v>830</v>
      </c>
      <c r="L564">
        <v>72022</v>
      </c>
      <c r="M564" s="38">
        <v>42064</v>
      </c>
      <c r="N564" s="38">
        <v>42065</v>
      </c>
      <c r="O564">
        <v>370.81</v>
      </c>
    </row>
    <row r="565" spans="1:15" x14ac:dyDescent="0.25">
      <c r="A565" t="s">
        <v>829</v>
      </c>
      <c r="B565" t="s">
        <v>175</v>
      </c>
      <c r="C565" t="s">
        <v>168</v>
      </c>
      <c r="D565" t="s">
        <v>159</v>
      </c>
      <c r="E565" t="s">
        <v>213</v>
      </c>
      <c r="F565" t="s">
        <v>183</v>
      </c>
      <c r="G565">
        <v>0.38</v>
      </c>
      <c r="H565" t="s">
        <v>162</v>
      </c>
      <c r="I565" t="s">
        <v>229</v>
      </c>
      <c r="J565" t="s">
        <v>732</v>
      </c>
      <c r="K565" t="s">
        <v>830</v>
      </c>
      <c r="L565">
        <v>72022</v>
      </c>
      <c r="M565" s="38">
        <v>42068</v>
      </c>
      <c r="N565" s="38">
        <v>42069</v>
      </c>
      <c r="O565">
        <v>119.99</v>
      </c>
    </row>
    <row r="566" spans="1:15" x14ac:dyDescent="0.25">
      <c r="A566" t="s">
        <v>831</v>
      </c>
      <c r="B566" t="s">
        <v>175</v>
      </c>
      <c r="C566" t="s">
        <v>168</v>
      </c>
      <c r="D566" t="s">
        <v>159</v>
      </c>
      <c r="E566" t="s">
        <v>160</v>
      </c>
      <c r="F566" t="s">
        <v>177</v>
      </c>
      <c r="G566">
        <v>0.57999999999999996</v>
      </c>
      <c r="H566" t="s">
        <v>162</v>
      </c>
      <c r="I566" t="s">
        <v>229</v>
      </c>
      <c r="J566" t="s">
        <v>340</v>
      </c>
      <c r="K566" t="s">
        <v>832</v>
      </c>
      <c r="L566">
        <v>27502</v>
      </c>
      <c r="M566" s="38">
        <v>42081</v>
      </c>
      <c r="N566" s="38">
        <v>42081</v>
      </c>
      <c r="O566">
        <v>650.70000000000005</v>
      </c>
    </row>
    <row r="567" spans="1:15" x14ac:dyDescent="0.25">
      <c r="A567" t="s">
        <v>833</v>
      </c>
      <c r="B567" t="s">
        <v>157</v>
      </c>
      <c r="C567" t="s">
        <v>168</v>
      </c>
      <c r="D567" t="s">
        <v>159</v>
      </c>
      <c r="E567" t="s">
        <v>205</v>
      </c>
      <c r="F567" t="s">
        <v>183</v>
      </c>
      <c r="G567">
        <v>0.37</v>
      </c>
      <c r="H567" t="s">
        <v>162</v>
      </c>
      <c r="I567" t="s">
        <v>229</v>
      </c>
      <c r="J567" t="s">
        <v>340</v>
      </c>
      <c r="K567" t="s">
        <v>834</v>
      </c>
      <c r="L567">
        <v>28806</v>
      </c>
      <c r="M567" s="38">
        <v>42167</v>
      </c>
      <c r="N567" s="38">
        <v>42168</v>
      </c>
      <c r="O567">
        <v>11.41</v>
      </c>
    </row>
    <row r="568" spans="1:15" x14ac:dyDescent="0.25">
      <c r="A568" t="s">
        <v>835</v>
      </c>
      <c r="B568" t="s">
        <v>175</v>
      </c>
      <c r="C568" t="s">
        <v>168</v>
      </c>
      <c r="D568" t="s">
        <v>159</v>
      </c>
      <c r="E568" t="s">
        <v>189</v>
      </c>
      <c r="F568" t="s">
        <v>183</v>
      </c>
      <c r="G568">
        <v>0.4</v>
      </c>
      <c r="H568" t="s">
        <v>162</v>
      </c>
      <c r="I568" t="s">
        <v>229</v>
      </c>
      <c r="J568" t="s">
        <v>340</v>
      </c>
      <c r="K568" t="s">
        <v>836</v>
      </c>
      <c r="L568">
        <v>27511</v>
      </c>
      <c r="M568" s="38">
        <v>42102</v>
      </c>
      <c r="N568" s="38">
        <v>42103</v>
      </c>
      <c r="O568">
        <v>680.39</v>
      </c>
    </row>
    <row r="569" spans="1:15" x14ac:dyDescent="0.25">
      <c r="A569" t="s">
        <v>835</v>
      </c>
      <c r="B569" t="s">
        <v>175</v>
      </c>
      <c r="C569" t="s">
        <v>168</v>
      </c>
      <c r="D569" t="s">
        <v>159</v>
      </c>
      <c r="E569" t="s">
        <v>205</v>
      </c>
      <c r="F569" t="s">
        <v>183</v>
      </c>
      <c r="G569">
        <v>0.36</v>
      </c>
      <c r="H569" t="s">
        <v>162</v>
      </c>
      <c r="I569" t="s">
        <v>229</v>
      </c>
      <c r="J569" t="s">
        <v>340</v>
      </c>
      <c r="K569" t="s">
        <v>836</v>
      </c>
      <c r="L569">
        <v>27511</v>
      </c>
      <c r="M569" s="38">
        <v>42102</v>
      </c>
      <c r="N569" s="38">
        <v>42102</v>
      </c>
      <c r="O569">
        <v>75.52</v>
      </c>
    </row>
    <row r="570" spans="1:15" x14ac:dyDescent="0.25">
      <c r="A570" t="s">
        <v>837</v>
      </c>
      <c r="B570" t="s">
        <v>167</v>
      </c>
      <c r="C570" t="s">
        <v>182</v>
      </c>
      <c r="D570" t="s">
        <v>193</v>
      </c>
      <c r="E570" t="s">
        <v>199</v>
      </c>
      <c r="F570" t="s">
        <v>221</v>
      </c>
      <c r="G570">
        <v>0.59</v>
      </c>
      <c r="H570" t="s">
        <v>162</v>
      </c>
      <c r="I570" t="s">
        <v>184</v>
      </c>
      <c r="J570" t="s">
        <v>258</v>
      </c>
      <c r="K570" t="s">
        <v>838</v>
      </c>
      <c r="L570">
        <v>66762</v>
      </c>
      <c r="M570" s="38">
        <v>42070</v>
      </c>
      <c r="N570" s="38">
        <v>42070</v>
      </c>
      <c r="O570">
        <v>2354.54</v>
      </c>
    </row>
    <row r="571" spans="1:15" x14ac:dyDescent="0.25">
      <c r="A571" t="s">
        <v>837</v>
      </c>
      <c r="B571" t="s">
        <v>175</v>
      </c>
      <c r="C571" t="s">
        <v>182</v>
      </c>
      <c r="D571" t="s">
        <v>159</v>
      </c>
      <c r="E571" t="s">
        <v>213</v>
      </c>
      <c r="F571" t="s">
        <v>183</v>
      </c>
      <c r="G571">
        <v>0.38</v>
      </c>
      <c r="H571" t="s">
        <v>162</v>
      </c>
      <c r="I571" t="s">
        <v>184</v>
      </c>
      <c r="J571" t="s">
        <v>258</v>
      </c>
      <c r="K571" t="s">
        <v>838</v>
      </c>
      <c r="L571">
        <v>66762</v>
      </c>
      <c r="M571" s="38">
        <v>42041</v>
      </c>
      <c r="N571" s="38">
        <v>42042</v>
      </c>
      <c r="O571">
        <v>79.06</v>
      </c>
    </row>
    <row r="572" spans="1:15" x14ac:dyDescent="0.25">
      <c r="A572" t="s">
        <v>837</v>
      </c>
      <c r="B572" t="s">
        <v>175</v>
      </c>
      <c r="C572" t="s">
        <v>182</v>
      </c>
      <c r="D572" t="s">
        <v>159</v>
      </c>
      <c r="E572" t="s">
        <v>189</v>
      </c>
      <c r="F572" t="s">
        <v>183</v>
      </c>
      <c r="G572">
        <v>0.37</v>
      </c>
      <c r="H572" t="s">
        <v>162</v>
      </c>
      <c r="I572" t="s">
        <v>184</v>
      </c>
      <c r="J572" t="s">
        <v>258</v>
      </c>
      <c r="K572" t="s">
        <v>838</v>
      </c>
      <c r="L572">
        <v>66762</v>
      </c>
      <c r="M572" s="38">
        <v>42041</v>
      </c>
      <c r="N572" s="38">
        <v>42043</v>
      </c>
      <c r="O572">
        <v>65.14</v>
      </c>
    </row>
    <row r="573" spans="1:15" x14ac:dyDescent="0.25">
      <c r="A573" t="s">
        <v>839</v>
      </c>
      <c r="B573" t="s">
        <v>175</v>
      </c>
      <c r="C573" t="s">
        <v>182</v>
      </c>
      <c r="D573" t="s">
        <v>159</v>
      </c>
      <c r="E573" t="s">
        <v>213</v>
      </c>
      <c r="F573" t="s">
        <v>183</v>
      </c>
      <c r="G573">
        <v>0.37</v>
      </c>
      <c r="H573" t="s">
        <v>162</v>
      </c>
      <c r="I573" t="s">
        <v>178</v>
      </c>
      <c r="J573" t="s">
        <v>291</v>
      </c>
      <c r="K573" t="s">
        <v>840</v>
      </c>
      <c r="L573">
        <v>15221</v>
      </c>
      <c r="M573" s="38">
        <v>42139</v>
      </c>
      <c r="N573" s="38">
        <v>42139</v>
      </c>
      <c r="O573">
        <v>640.71</v>
      </c>
    </row>
    <row r="574" spans="1:15" x14ac:dyDescent="0.25">
      <c r="A574" t="s">
        <v>839</v>
      </c>
      <c r="B574" t="s">
        <v>175</v>
      </c>
      <c r="C574" t="s">
        <v>182</v>
      </c>
      <c r="D574" t="s">
        <v>159</v>
      </c>
      <c r="E574" t="s">
        <v>213</v>
      </c>
      <c r="F574" t="s">
        <v>183</v>
      </c>
      <c r="G574">
        <v>0.35</v>
      </c>
      <c r="H574" t="s">
        <v>162</v>
      </c>
      <c r="I574" t="s">
        <v>178</v>
      </c>
      <c r="J574" t="s">
        <v>291</v>
      </c>
      <c r="K574" t="s">
        <v>840</v>
      </c>
      <c r="L574">
        <v>15221</v>
      </c>
      <c r="M574" s="38">
        <v>42139</v>
      </c>
      <c r="N574" s="38">
        <v>42140</v>
      </c>
      <c r="O574">
        <v>659.6</v>
      </c>
    </row>
    <row r="575" spans="1:15" x14ac:dyDescent="0.25">
      <c r="A575" t="s">
        <v>841</v>
      </c>
      <c r="B575" t="s">
        <v>175</v>
      </c>
      <c r="C575" t="s">
        <v>182</v>
      </c>
      <c r="D575" t="s">
        <v>193</v>
      </c>
      <c r="E575" t="s">
        <v>194</v>
      </c>
      <c r="F575" t="s">
        <v>183</v>
      </c>
      <c r="G575">
        <v>0.57999999999999996</v>
      </c>
      <c r="H575" t="s">
        <v>162</v>
      </c>
      <c r="I575" t="s">
        <v>178</v>
      </c>
      <c r="J575" t="s">
        <v>5</v>
      </c>
      <c r="K575" t="s">
        <v>842</v>
      </c>
      <c r="L575">
        <v>11722</v>
      </c>
      <c r="M575" s="38">
        <v>42042</v>
      </c>
      <c r="N575" s="38">
        <v>42042</v>
      </c>
      <c r="O575">
        <v>1137.5999999999999</v>
      </c>
    </row>
    <row r="576" spans="1:15" x14ac:dyDescent="0.25">
      <c r="A576" t="s">
        <v>841</v>
      </c>
      <c r="B576" t="s">
        <v>175</v>
      </c>
      <c r="C576" t="s">
        <v>182</v>
      </c>
      <c r="D576" t="s">
        <v>193</v>
      </c>
      <c r="E576" t="s">
        <v>256</v>
      </c>
      <c r="F576" t="s">
        <v>177</v>
      </c>
      <c r="G576">
        <v>0.68</v>
      </c>
      <c r="H576" t="s">
        <v>162</v>
      </c>
      <c r="I576" t="s">
        <v>178</v>
      </c>
      <c r="J576" t="s">
        <v>5</v>
      </c>
      <c r="K576" t="s">
        <v>842</v>
      </c>
      <c r="L576">
        <v>11722</v>
      </c>
      <c r="M576" s="38">
        <v>42153</v>
      </c>
      <c r="N576" s="38">
        <v>42154</v>
      </c>
      <c r="O576">
        <v>151.55000000000001</v>
      </c>
    </row>
    <row r="577" spans="1:15" x14ac:dyDescent="0.25">
      <c r="A577" t="s">
        <v>841</v>
      </c>
      <c r="B577" t="s">
        <v>175</v>
      </c>
      <c r="C577" t="s">
        <v>182</v>
      </c>
      <c r="D577" t="s">
        <v>159</v>
      </c>
      <c r="E577" t="s">
        <v>228</v>
      </c>
      <c r="F577" t="s">
        <v>183</v>
      </c>
      <c r="G577">
        <v>0.39</v>
      </c>
      <c r="H577" t="s">
        <v>162</v>
      </c>
      <c r="I577" t="s">
        <v>178</v>
      </c>
      <c r="J577" t="s">
        <v>5</v>
      </c>
      <c r="K577" t="s">
        <v>842</v>
      </c>
      <c r="L577">
        <v>11722</v>
      </c>
      <c r="M577" s="38">
        <v>42153</v>
      </c>
      <c r="N577" s="38">
        <v>42156</v>
      </c>
      <c r="O577">
        <v>57.03</v>
      </c>
    </row>
    <row r="578" spans="1:15" x14ac:dyDescent="0.25">
      <c r="A578" t="s">
        <v>843</v>
      </c>
      <c r="B578" t="s">
        <v>175</v>
      </c>
      <c r="C578" t="s">
        <v>182</v>
      </c>
      <c r="D578" t="s">
        <v>193</v>
      </c>
      <c r="E578" t="s">
        <v>256</v>
      </c>
      <c r="F578" t="s">
        <v>183</v>
      </c>
      <c r="G578">
        <v>0.79</v>
      </c>
      <c r="H578" t="s">
        <v>162</v>
      </c>
      <c r="I578" t="s">
        <v>178</v>
      </c>
      <c r="J578" t="s">
        <v>5</v>
      </c>
      <c r="K578" t="s">
        <v>844</v>
      </c>
      <c r="L578">
        <v>14225</v>
      </c>
      <c r="M578" s="38">
        <v>42075</v>
      </c>
      <c r="N578" s="38">
        <v>42076</v>
      </c>
      <c r="O578">
        <v>347.23</v>
      </c>
    </row>
    <row r="579" spans="1:15" x14ac:dyDescent="0.25">
      <c r="A579" t="s">
        <v>843</v>
      </c>
      <c r="B579" t="s">
        <v>175</v>
      </c>
      <c r="C579" t="s">
        <v>182</v>
      </c>
      <c r="D579" t="s">
        <v>193</v>
      </c>
      <c r="E579" t="s">
        <v>199</v>
      </c>
      <c r="F579" t="s">
        <v>200</v>
      </c>
      <c r="G579">
        <v>0.37</v>
      </c>
      <c r="H579" t="s">
        <v>162</v>
      </c>
      <c r="I579" t="s">
        <v>178</v>
      </c>
      <c r="J579" t="s">
        <v>5</v>
      </c>
      <c r="K579" t="s">
        <v>844</v>
      </c>
      <c r="L579">
        <v>14225</v>
      </c>
      <c r="M579" s="38">
        <v>42075</v>
      </c>
      <c r="N579" s="38">
        <v>42076</v>
      </c>
      <c r="O579">
        <v>478.23</v>
      </c>
    </row>
    <row r="580" spans="1:15" x14ac:dyDescent="0.25">
      <c r="A580" t="s">
        <v>845</v>
      </c>
      <c r="B580" t="s">
        <v>157</v>
      </c>
      <c r="C580" t="s">
        <v>182</v>
      </c>
      <c r="D580" t="s">
        <v>159</v>
      </c>
      <c r="E580" t="s">
        <v>160</v>
      </c>
      <c r="F580" t="s">
        <v>161</v>
      </c>
      <c r="G580">
        <v>0.47</v>
      </c>
      <c r="H580" t="s">
        <v>162</v>
      </c>
      <c r="I580" t="s">
        <v>178</v>
      </c>
      <c r="J580" t="s">
        <v>5</v>
      </c>
      <c r="K580" t="s">
        <v>846</v>
      </c>
      <c r="L580">
        <v>11725</v>
      </c>
      <c r="M580" s="38">
        <v>42092</v>
      </c>
      <c r="N580" s="38">
        <v>42093</v>
      </c>
      <c r="O580">
        <v>93.82</v>
      </c>
    </row>
    <row r="581" spans="1:15" x14ac:dyDescent="0.25">
      <c r="A581" t="s">
        <v>845</v>
      </c>
      <c r="B581" t="s">
        <v>157</v>
      </c>
      <c r="C581" t="s">
        <v>182</v>
      </c>
      <c r="D581" t="s">
        <v>193</v>
      </c>
      <c r="E581" t="s">
        <v>256</v>
      </c>
      <c r="F581" t="s">
        <v>183</v>
      </c>
      <c r="G581">
        <v>0.45</v>
      </c>
      <c r="H581" t="s">
        <v>162</v>
      </c>
      <c r="I581" t="s">
        <v>178</v>
      </c>
      <c r="J581" t="s">
        <v>5</v>
      </c>
      <c r="K581" t="s">
        <v>846</v>
      </c>
      <c r="L581">
        <v>11725</v>
      </c>
      <c r="M581" s="38">
        <v>42132</v>
      </c>
      <c r="N581" s="38">
        <v>42133</v>
      </c>
      <c r="O581">
        <v>1670.33</v>
      </c>
    </row>
    <row r="582" spans="1:15" x14ac:dyDescent="0.25">
      <c r="A582" t="s">
        <v>847</v>
      </c>
      <c r="B582" t="s">
        <v>175</v>
      </c>
      <c r="C582" t="s">
        <v>168</v>
      </c>
      <c r="D582" t="s">
        <v>193</v>
      </c>
      <c r="E582" t="s">
        <v>194</v>
      </c>
      <c r="F582" t="s">
        <v>183</v>
      </c>
      <c r="G582">
        <v>0.6</v>
      </c>
      <c r="H582" t="s">
        <v>162</v>
      </c>
      <c r="I582" t="s">
        <v>178</v>
      </c>
      <c r="J582" t="s">
        <v>241</v>
      </c>
      <c r="K582" t="s">
        <v>848</v>
      </c>
      <c r="L582">
        <v>43015</v>
      </c>
      <c r="M582" s="38">
        <v>42076</v>
      </c>
      <c r="N582" s="38">
        <v>42076</v>
      </c>
      <c r="O582">
        <v>100.59</v>
      </c>
    </row>
    <row r="583" spans="1:15" x14ac:dyDescent="0.25">
      <c r="A583" t="s">
        <v>849</v>
      </c>
      <c r="B583" t="s">
        <v>175</v>
      </c>
      <c r="C583" t="s">
        <v>168</v>
      </c>
      <c r="D583" t="s">
        <v>193</v>
      </c>
      <c r="E583" t="s">
        <v>256</v>
      </c>
      <c r="F583" t="s">
        <v>183</v>
      </c>
      <c r="G583">
        <v>0.52</v>
      </c>
      <c r="H583" t="s">
        <v>162</v>
      </c>
      <c r="I583" t="s">
        <v>178</v>
      </c>
      <c r="J583" t="s">
        <v>241</v>
      </c>
      <c r="K583" t="s">
        <v>850</v>
      </c>
      <c r="L583">
        <v>43017</v>
      </c>
      <c r="M583" s="38">
        <v>42076</v>
      </c>
      <c r="N583" s="38">
        <v>42077</v>
      </c>
      <c r="O583">
        <v>598.38</v>
      </c>
    </row>
    <row r="584" spans="1:15" x14ac:dyDescent="0.25">
      <c r="A584" t="s">
        <v>851</v>
      </c>
      <c r="B584" t="s">
        <v>175</v>
      </c>
      <c r="C584" t="s">
        <v>158</v>
      </c>
      <c r="D584" t="s">
        <v>159</v>
      </c>
      <c r="E584" t="s">
        <v>205</v>
      </c>
      <c r="F584" t="s">
        <v>161</v>
      </c>
      <c r="G584">
        <v>0.36</v>
      </c>
      <c r="H584" t="s">
        <v>162</v>
      </c>
      <c r="I584" t="s">
        <v>229</v>
      </c>
      <c r="J584" t="s">
        <v>361</v>
      </c>
      <c r="K584" t="s">
        <v>852</v>
      </c>
      <c r="L584">
        <v>33430</v>
      </c>
      <c r="M584" s="38">
        <v>42171</v>
      </c>
      <c r="N584" s="38">
        <v>42172</v>
      </c>
      <c r="O584">
        <v>39.36</v>
      </c>
    </row>
    <row r="585" spans="1:15" x14ac:dyDescent="0.25">
      <c r="A585" t="s">
        <v>853</v>
      </c>
      <c r="B585" t="s">
        <v>175</v>
      </c>
      <c r="C585" t="s">
        <v>182</v>
      </c>
      <c r="D585" t="s">
        <v>193</v>
      </c>
      <c r="E585" t="s">
        <v>256</v>
      </c>
      <c r="F585" t="s">
        <v>183</v>
      </c>
      <c r="G585">
        <v>0.74</v>
      </c>
      <c r="H585" t="s">
        <v>162</v>
      </c>
      <c r="I585" t="s">
        <v>163</v>
      </c>
      <c r="J585" t="s">
        <v>172</v>
      </c>
      <c r="K585" t="s">
        <v>854</v>
      </c>
      <c r="L585">
        <v>95695</v>
      </c>
      <c r="M585" s="38">
        <v>42111</v>
      </c>
      <c r="N585" s="38">
        <v>42112</v>
      </c>
      <c r="O585">
        <v>322.77</v>
      </c>
    </row>
    <row r="586" spans="1:15" x14ac:dyDescent="0.25">
      <c r="A586" t="s">
        <v>853</v>
      </c>
      <c r="B586" t="s">
        <v>175</v>
      </c>
      <c r="C586" t="s">
        <v>182</v>
      </c>
      <c r="D586" t="s">
        <v>159</v>
      </c>
      <c r="E586" t="s">
        <v>228</v>
      </c>
      <c r="F586" t="s">
        <v>183</v>
      </c>
      <c r="G586">
        <v>0.39</v>
      </c>
      <c r="H586" t="s">
        <v>162</v>
      </c>
      <c r="I586" t="s">
        <v>163</v>
      </c>
      <c r="J586" t="s">
        <v>172</v>
      </c>
      <c r="K586" t="s">
        <v>854</v>
      </c>
      <c r="L586">
        <v>95695</v>
      </c>
      <c r="M586" s="38">
        <v>42111</v>
      </c>
      <c r="N586" s="38">
        <v>42111</v>
      </c>
      <c r="O586">
        <v>65.09</v>
      </c>
    </row>
    <row r="587" spans="1:15" x14ac:dyDescent="0.25">
      <c r="A587" t="s">
        <v>855</v>
      </c>
      <c r="B587" t="s">
        <v>157</v>
      </c>
      <c r="C587" t="s">
        <v>182</v>
      </c>
      <c r="D587" t="s">
        <v>159</v>
      </c>
      <c r="E587" t="s">
        <v>304</v>
      </c>
      <c r="F587" t="s">
        <v>200</v>
      </c>
      <c r="G587">
        <v>0.52</v>
      </c>
      <c r="H587" t="s">
        <v>162</v>
      </c>
      <c r="I587" t="s">
        <v>163</v>
      </c>
      <c r="J587" t="s">
        <v>172</v>
      </c>
      <c r="K587" t="s">
        <v>856</v>
      </c>
      <c r="L587">
        <v>95991</v>
      </c>
      <c r="M587" s="38">
        <v>42140</v>
      </c>
      <c r="N587" s="38">
        <v>42141</v>
      </c>
      <c r="O587">
        <v>98.96</v>
      </c>
    </row>
    <row r="588" spans="1:15" x14ac:dyDescent="0.25">
      <c r="A588" t="s">
        <v>857</v>
      </c>
      <c r="B588" t="s">
        <v>175</v>
      </c>
      <c r="C588" t="s">
        <v>168</v>
      </c>
      <c r="D588" t="s">
        <v>169</v>
      </c>
      <c r="E588" t="s">
        <v>176</v>
      </c>
      <c r="F588" t="s">
        <v>293</v>
      </c>
      <c r="G588">
        <v>0.59</v>
      </c>
      <c r="H588" t="s">
        <v>162</v>
      </c>
      <c r="I588" t="s">
        <v>163</v>
      </c>
      <c r="J588" t="s">
        <v>172</v>
      </c>
      <c r="K588" t="s">
        <v>549</v>
      </c>
      <c r="L588">
        <v>90004</v>
      </c>
      <c r="M588" s="38">
        <v>42169</v>
      </c>
      <c r="N588" s="38">
        <v>42169</v>
      </c>
      <c r="O588">
        <v>13546.94</v>
      </c>
    </row>
    <row r="589" spans="1:15" x14ac:dyDescent="0.25">
      <c r="A589" t="s">
        <v>857</v>
      </c>
      <c r="B589" t="s">
        <v>175</v>
      </c>
      <c r="C589" t="s">
        <v>168</v>
      </c>
      <c r="D589" t="s">
        <v>169</v>
      </c>
      <c r="E589" t="s">
        <v>176</v>
      </c>
      <c r="F589" t="s">
        <v>293</v>
      </c>
      <c r="G589">
        <v>0.59</v>
      </c>
      <c r="H589" t="s">
        <v>162</v>
      </c>
      <c r="I589" t="s">
        <v>163</v>
      </c>
      <c r="J589" t="s">
        <v>172</v>
      </c>
      <c r="K589" t="s">
        <v>549</v>
      </c>
      <c r="L589">
        <v>90004</v>
      </c>
      <c r="M589" s="38">
        <v>42169</v>
      </c>
      <c r="N589" s="38">
        <v>42171</v>
      </c>
      <c r="O589">
        <v>6401.65</v>
      </c>
    </row>
    <row r="590" spans="1:15" x14ac:dyDescent="0.25">
      <c r="A590" t="s">
        <v>857</v>
      </c>
      <c r="B590" t="s">
        <v>175</v>
      </c>
      <c r="C590" t="s">
        <v>168</v>
      </c>
      <c r="D590" t="s">
        <v>159</v>
      </c>
      <c r="E590" t="s">
        <v>205</v>
      </c>
      <c r="F590" t="s">
        <v>183</v>
      </c>
      <c r="G590">
        <v>0.37</v>
      </c>
      <c r="H590" t="s">
        <v>162</v>
      </c>
      <c r="I590" t="s">
        <v>163</v>
      </c>
      <c r="J590" t="s">
        <v>172</v>
      </c>
      <c r="K590" t="s">
        <v>549</v>
      </c>
      <c r="L590">
        <v>90004</v>
      </c>
      <c r="M590" s="38">
        <v>42062</v>
      </c>
      <c r="N590" s="38">
        <v>42063</v>
      </c>
      <c r="O590">
        <v>617.4</v>
      </c>
    </row>
    <row r="591" spans="1:15" x14ac:dyDescent="0.25">
      <c r="A591" t="s">
        <v>858</v>
      </c>
      <c r="B591" t="s">
        <v>175</v>
      </c>
      <c r="C591" t="s">
        <v>168</v>
      </c>
      <c r="D591" t="s">
        <v>159</v>
      </c>
      <c r="E591" t="s">
        <v>205</v>
      </c>
      <c r="F591" t="s">
        <v>183</v>
      </c>
      <c r="G591">
        <v>0.37</v>
      </c>
      <c r="H591" t="s">
        <v>162</v>
      </c>
      <c r="I591" t="s">
        <v>178</v>
      </c>
      <c r="J591" t="s">
        <v>265</v>
      </c>
      <c r="K591" t="s">
        <v>7</v>
      </c>
      <c r="L591">
        <v>2109</v>
      </c>
      <c r="M591" s="38">
        <v>42062</v>
      </c>
      <c r="N591" s="38">
        <v>42063</v>
      </c>
      <c r="O591">
        <v>157.78</v>
      </c>
    </row>
    <row r="592" spans="1:15" x14ac:dyDescent="0.25">
      <c r="A592" t="s">
        <v>859</v>
      </c>
      <c r="B592" t="s">
        <v>157</v>
      </c>
      <c r="C592" t="s">
        <v>158</v>
      </c>
      <c r="D592" t="s">
        <v>159</v>
      </c>
      <c r="E592" t="s">
        <v>213</v>
      </c>
      <c r="F592" t="s">
        <v>183</v>
      </c>
      <c r="G592">
        <v>0.36</v>
      </c>
      <c r="H592" t="s">
        <v>162</v>
      </c>
      <c r="I592" t="s">
        <v>163</v>
      </c>
      <c r="J592" t="s">
        <v>371</v>
      </c>
      <c r="K592" t="s">
        <v>860</v>
      </c>
      <c r="L592">
        <v>85374</v>
      </c>
      <c r="M592" s="38">
        <v>42149</v>
      </c>
      <c r="N592" s="38">
        <v>42151</v>
      </c>
      <c r="O592">
        <v>26.31</v>
      </c>
    </row>
    <row r="593" spans="1:15" x14ac:dyDescent="0.25">
      <c r="A593" t="s">
        <v>859</v>
      </c>
      <c r="B593" t="s">
        <v>175</v>
      </c>
      <c r="C593" t="s">
        <v>158</v>
      </c>
      <c r="D593" t="s">
        <v>159</v>
      </c>
      <c r="E593" t="s">
        <v>205</v>
      </c>
      <c r="F593" t="s">
        <v>183</v>
      </c>
      <c r="G593">
        <v>0.39</v>
      </c>
      <c r="H593" t="s">
        <v>162</v>
      </c>
      <c r="I593" t="s">
        <v>163</v>
      </c>
      <c r="J593" t="s">
        <v>371</v>
      </c>
      <c r="K593" t="s">
        <v>860</v>
      </c>
      <c r="L593">
        <v>85374</v>
      </c>
      <c r="M593" s="38">
        <v>42149</v>
      </c>
      <c r="N593" s="38">
        <v>42150</v>
      </c>
      <c r="O593">
        <v>209.78</v>
      </c>
    </row>
    <row r="594" spans="1:15" x14ac:dyDescent="0.25">
      <c r="A594" t="s">
        <v>859</v>
      </c>
      <c r="B594" t="s">
        <v>175</v>
      </c>
      <c r="C594" t="s">
        <v>158</v>
      </c>
      <c r="D594" t="s">
        <v>193</v>
      </c>
      <c r="E594" t="s">
        <v>194</v>
      </c>
      <c r="F594" t="s">
        <v>161</v>
      </c>
      <c r="G594">
        <v>0.81</v>
      </c>
      <c r="H594" t="s">
        <v>162</v>
      </c>
      <c r="I594" t="s">
        <v>163</v>
      </c>
      <c r="J594" t="s">
        <v>371</v>
      </c>
      <c r="K594" t="s">
        <v>860</v>
      </c>
      <c r="L594">
        <v>85374</v>
      </c>
      <c r="M594" s="38">
        <v>42149</v>
      </c>
      <c r="N594" s="38">
        <v>42151</v>
      </c>
      <c r="O594">
        <v>17.829999999999998</v>
      </c>
    </row>
    <row r="595" spans="1:15" x14ac:dyDescent="0.25">
      <c r="A595" t="s">
        <v>861</v>
      </c>
      <c r="B595" t="s">
        <v>167</v>
      </c>
      <c r="C595" t="s">
        <v>182</v>
      </c>
      <c r="D595" t="s">
        <v>169</v>
      </c>
      <c r="E595" t="s">
        <v>240</v>
      </c>
      <c r="F595" t="s">
        <v>221</v>
      </c>
      <c r="G595">
        <v>0.74</v>
      </c>
      <c r="H595" t="s">
        <v>162</v>
      </c>
      <c r="I595" t="s">
        <v>229</v>
      </c>
      <c r="J595" t="s">
        <v>376</v>
      </c>
      <c r="K595" t="s">
        <v>13</v>
      </c>
      <c r="L595">
        <v>30318</v>
      </c>
      <c r="M595" s="38">
        <v>42087</v>
      </c>
      <c r="N595" s="38">
        <v>42088</v>
      </c>
      <c r="O595">
        <v>2527.79</v>
      </c>
    </row>
    <row r="596" spans="1:15" x14ac:dyDescent="0.25">
      <c r="A596" t="s">
        <v>861</v>
      </c>
      <c r="B596" t="s">
        <v>175</v>
      </c>
      <c r="C596" t="s">
        <v>182</v>
      </c>
      <c r="D596" t="s">
        <v>159</v>
      </c>
      <c r="E596" t="s">
        <v>228</v>
      </c>
      <c r="F596" t="s">
        <v>183</v>
      </c>
      <c r="G596">
        <v>0.39</v>
      </c>
      <c r="H596" t="s">
        <v>162</v>
      </c>
      <c r="I596" t="s">
        <v>229</v>
      </c>
      <c r="J596" t="s">
        <v>376</v>
      </c>
      <c r="K596" t="s">
        <v>13</v>
      </c>
      <c r="L596">
        <v>30318</v>
      </c>
      <c r="M596" s="38">
        <v>42154</v>
      </c>
      <c r="N596" s="38">
        <v>42154</v>
      </c>
      <c r="O596">
        <v>121.87</v>
      </c>
    </row>
    <row r="597" spans="1:15" x14ac:dyDescent="0.25">
      <c r="A597" t="s">
        <v>862</v>
      </c>
      <c r="B597" t="s">
        <v>167</v>
      </c>
      <c r="C597" t="s">
        <v>182</v>
      </c>
      <c r="D597" t="s">
        <v>169</v>
      </c>
      <c r="E597" t="s">
        <v>240</v>
      </c>
      <c r="F597" t="s">
        <v>221</v>
      </c>
      <c r="G597">
        <v>0.74</v>
      </c>
      <c r="H597" t="s">
        <v>162</v>
      </c>
      <c r="I597" t="s">
        <v>178</v>
      </c>
      <c r="J597" t="s">
        <v>5</v>
      </c>
      <c r="K597" t="s">
        <v>863</v>
      </c>
      <c r="L597">
        <v>11727</v>
      </c>
      <c r="M597" s="38">
        <v>42087</v>
      </c>
      <c r="N597" s="38">
        <v>42088</v>
      </c>
      <c r="O597">
        <v>659.42</v>
      </c>
    </row>
    <row r="598" spans="1:15" x14ac:dyDescent="0.25">
      <c r="A598" t="s">
        <v>862</v>
      </c>
      <c r="B598" t="s">
        <v>175</v>
      </c>
      <c r="C598" t="s">
        <v>182</v>
      </c>
      <c r="D598" t="s">
        <v>159</v>
      </c>
      <c r="E598" t="s">
        <v>213</v>
      </c>
      <c r="F598" t="s">
        <v>183</v>
      </c>
      <c r="G598">
        <v>0.38</v>
      </c>
      <c r="H598" t="s">
        <v>162</v>
      </c>
      <c r="I598" t="s">
        <v>178</v>
      </c>
      <c r="J598" t="s">
        <v>5</v>
      </c>
      <c r="K598" t="s">
        <v>863</v>
      </c>
      <c r="L598">
        <v>11727</v>
      </c>
      <c r="M598" s="38">
        <v>42154</v>
      </c>
      <c r="N598" s="38">
        <v>42162</v>
      </c>
      <c r="O598">
        <v>403.53</v>
      </c>
    </row>
    <row r="599" spans="1:15" x14ac:dyDescent="0.25">
      <c r="A599" t="s">
        <v>862</v>
      </c>
      <c r="B599" t="s">
        <v>175</v>
      </c>
      <c r="C599" t="s">
        <v>182</v>
      </c>
      <c r="D599" t="s">
        <v>169</v>
      </c>
      <c r="E599" t="s">
        <v>176</v>
      </c>
      <c r="F599" t="s">
        <v>183</v>
      </c>
      <c r="G599">
        <v>0.54</v>
      </c>
      <c r="H599" t="s">
        <v>162</v>
      </c>
      <c r="I599" t="s">
        <v>178</v>
      </c>
      <c r="J599" t="s">
        <v>5</v>
      </c>
      <c r="K599" t="s">
        <v>863</v>
      </c>
      <c r="L599">
        <v>11727</v>
      </c>
      <c r="M599" s="38">
        <v>42154</v>
      </c>
      <c r="N599" s="38">
        <v>42157</v>
      </c>
      <c r="O599">
        <v>55.17</v>
      </c>
    </row>
    <row r="600" spans="1:15" x14ac:dyDescent="0.25">
      <c r="A600" t="s">
        <v>864</v>
      </c>
      <c r="B600" t="s">
        <v>175</v>
      </c>
      <c r="C600" t="s">
        <v>158</v>
      </c>
      <c r="D600" t="s">
        <v>159</v>
      </c>
      <c r="E600" t="s">
        <v>213</v>
      </c>
      <c r="F600" t="s">
        <v>183</v>
      </c>
      <c r="G600">
        <v>0.37</v>
      </c>
      <c r="H600" t="s">
        <v>162</v>
      </c>
      <c r="I600" t="s">
        <v>184</v>
      </c>
      <c r="J600" t="s">
        <v>254</v>
      </c>
      <c r="K600" t="s">
        <v>865</v>
      </c>
      <c r="L600">
        <v>60459</v>
      </c>
      <c r="M600" s="38">
        <v>42053</v>
      </c>
      <c r="N600" s="38">
        <v>42055</v>
      </c>
      <c r="O600">
        <v>377.44</v>
      </c>
    </row>
    <row r="601" spans="1:15" x14ac:dyDescent="0.25">
      <c r="A601" t="s">
        <v>866</v>
      </c>
      <c r="B601" t="s">
        <v>175</v>
      </c>
      <c r="C601" t="s">
        <v>168</v>
      </c>
      <c r="D601" t="s">
        <v>159</v>
      </c>
      <c r="E601" t="s">
        <v>205</v>
      </c>
      <c r="F601" t="s">
        <v>183</v>
      </c>
      <c r="G601">
        <v>0.39</v>
      </c>
      <c r="H601" t="s">
        <v>162</v>
      </c>
      <c r="I601" t="s">
        <v>184</v>
      </c>
      <c r="J601" t="s">
        <v>254</v>
      </c>
      <c r="K601" t="s">
        <v>867</v>
      </c>
      <c r="L601">
        <v>60409</v>
      </c>
      <c r="M601" s="38">
        <v>42079</v>
      </c>
      <c r="N601" s="38">
        <v>42079</v>
      </c>
      <c r="O601">
        <v>286.39999999999998</v>
      </c>
    </row>
    <row r="602" spans="1:15" x14ac:dyDescent="0.25">
      <c r="A602" t="s">
        <v>868</v>
      </c>
      <c r="B602" t="s">
        <v>175</v>
      </c>
      <c r="C602" t="s">
        <v>168</v>
      </c>
      <c r="D602" t="s">
        <v>159</v>
      </c>
      <c r="E602" t="s">
        <v>160</v>
      </c>
      <c r="F602" t="s">
        <v>177</v>
      </c>
      <c r="G602">
        <v>0.55000000000000004</v>
      </c>
      <c r="H602" t="s">
        <v>162</v>
      </c>
      <c r="I602" t="s">
        <v>184</v>
      </c>
      <c r="J602" t="s">
        <v>254</v>
      </c>
      <c r="K602" t="s">
        <v>869</v>
      </c>
      <c r="L602">
        <v>62901</v>
      </c>
      <c r="M602" s="38">
        <v>42138</v>
      </c>
      <c r="N602" s="38">
        <v>42139</v>
      </c>
      <c r="O602">
        <v>664.34</v>
      </c>
    </row>
    <row r="603" spans="1:15" x14ac:dyDescent="0.25">
      <c r="A603" t="s">
        <v>870</v>
      </c>
      <c r="B603" t="s">
        <v>167</v>
      </c>
      <c r="C603" t="s">
        <v>158</v>
      </c>
      <c r="D603" t="s">
        <v>169</v>
      </c>
      <c r="E603" t="s">
        <v>170</v>
      </c>
      <c r="F603" t="s">
        <v>171</v>
      </c>
      <c r="G603">
        <v>0.77</v>
      </c>
      <c r="H603" t="s">
        <v>162</v>
      </c>
      <c r="I603" t="s">
        <v>178</v>
      </c>
      <c r="J603" t="s">
        <v>291</v>
      </c>
      <c r="K603" t="s">
        <v>871</v>
      </c>
      <c r="L603">
        <v>18018</v>
      </c>
      <c r="M603" s="38">
        <v>42090</v>
      </c>
      <c r="N603" s="38">
        <v>42093</v>
      </c>
      <c r="O603">
        <v>473.53</v>
      </c>
    </row>
    <row r="604" spans="1:15" x14ac:dyDescent="0.25">
      <c r="A604" t="s">
        <v>872</v>
      </c>
      <c r="B604" t="s">
        <v>175</v>
      </c>
      <c r="C604" t="s">
        <v>168</v>
      </c>
      <c r="D604" t="s">
        <v>169</v>
      </c>
      <c r="E604" t="s">
        <v>176</v>
      </c>
      <c r="F604" t="s">
        <v>177</v>
      </c>
      <c r="G604">
        <v>0.44</v>
      </c>
      <c r="H604" t="s">
        <v>162</v>
      </c>
      <c r="I604" t="s">
        <v>184</v>
      </c>
      <c r="J604" t="s">
        <v>254</v>
      </c>
      <c r="K604" t="s">
        <v>873</v>
      </c>
      <c r="L604">
        <v>60441</v>
      </c>
      <c r="M604" s="38">
        <v>42072</v>
      </c>
      <c r="N604" s="38">
        <v>42073</v>
      </c>
      <c r="O604">
        <v>220.92</v>
      </c>
    </row>
    <row r="605" spans="1:15" x14ac:dyDescent="0.25">
      <c r="A605" t="s">
        <v>874</v>
      </c>
      <c r="B605" t="s">
        <v>175</v>
      </c>
      <c r="C605" t="s">
        <v>158</v>
      </c>
      <c r="D605" t="s">
        <v>159</v>
      </c>
      <c r="E605" t="s">
        <v>252</v>
      </c>
      <c r="F605" t="s">
        <v>177</v>
      </c>
      <c r="G605">
        <v>0.56000000000000005</v>
      </c>
      <c r="H605" t="s">
        <v>162</v>
      </c>
      <c r="I605" t="s">
        <v>184</v>
      </c>
      <c r="J605" t="s">
        <v>254</v>
      </c>
      <c r="K605" t="s">
        <v>875</v>
      </c>
      <c r="L605">
        <v>60174</v>
      </c>
      <c r="M605" s="38">
        <v>42132</v>
      </c>
      <c r="N605" s="38">
        <v>42133</v>
      </c>
      <c r="O605">
        <v>196.41</v>
      </c>
    </row>
    <row r="606" spans="1:15" x14ac:dyDescent="0.25">
      <c r="A606" t="s">
        <v>876</v>
      </c>
      <c r="B606" t="s">
        <v>157</v>
      </c>
      <c r="C606" t="s">
        <v>158</v>
      </c>
      <c r="D606" t="s">
        <v>193</v>
      </c>
      <c r="E606" t="s">
        <v>194</v>
      </c>
      <c r="F606" t="s">
        <v>177</v>
      </c>
      <c r="G606">
        <v>0.83</v>
      </c>
      <c r="H606" t="s">
        <v>162</v>
      </c>
      <c r="I606" t="s">
        <v>184</v>
      </c>
      <c r="J606" t="s">
        <v>254</v>
      </c>
      <c r="K606" t="s">
        <v>877</v>
      </c>
      <c r="L606">
        <v>62701</v>
      </c>
      <c r="M606" s="38">
        <v>42094</v>
      </c>
      <c r="N606" s="38">
        <v>42096</v>
      </c>
      <c r="O606">
        <v>54.08</v>
      </c>
    </row>
    <row r="607" spans="1:15" x14ac:dyDescent="0.25">
      <c r="A607" t="s">
        <v>878</v>
      </c>
      <c r="B607" t="s">
        <v>175</v>
      </c>
      <c r="C607" t="s">
        <v>168</v>
      </c>
      <c r="D607" t="s">
        <v>159</v>
      </c>
      <c r="E607" t="s">
        <v>205</v>
      </c>
      <c r="F607" t="s">
        <v>161</v>
      </c>
      <c r="G607">
        <v>0.36</v>
      </c>
      <c r="H607" t="s">
        <v>162</v>
      </c>
      <c r="I607" t="s">
        <v>178</v>
      </c>
      <c r="J607" t="s">
        <v>5</v>
      </c>
      <c r="K607" t="s">
        <v>879</v>
      </c>
      <c r="L607">
        <v>11729</v>
      </c>
      <c r="M607" s="38">
        <v>42009</v>
      </c>
      <c r="N607" s="38">
        <v>42010</v>
      </c>
      <c r="O607">
        <v>47.18</v>
      </c>
    </row>
    <row r="608" spans="1:15" x14ac:dyDescent="0.25">
      <c r="A608" t="s">
        <v>878</v>
      </c>
      <c r="B608" t="s">
        <v>175</v>
      </c>
      <c r="C608" t="s">
        <v>168</v>
      </c>
      <c r="D608" t="s">
        <v>159</v>
      </c>
      <c r="E608" t="s">
        <v>205</v>
      </c>
      <c r="F608" t="s">
        <v>183</v>
      </c>
      <c r="G608">
        <v>0.4</v>
      </c>
      <c r="H608" t="s">
        <v>162</v>
      </c>
      <c r="I608" t="s">
        <v>178</v>
      </c>
      <c r="J608" t="s">
        <v>5</v>
      </c>
      <c r="K608" t="s">
        <v>879</v>
      </c>
      <c r="L608">
        <v>11729</v>
      </c>
      <c r="M608" s="38">
        <v>42118</v>
      </c>
      <c r="N608" s="38">
        <v>42119</v>
      </c>
      <c r="O608">
        <v>30.87</v>
      </c>
    </row>
    <row r="609" spans="1:15" x14ac:dyDescent="0.25">
      <c r="A609" t="s">
        <v>878</v>
      </c>
      <c r="B609" t="s">
        <v>175</v>
      </c>
      <c r="C609" t="s">
        <v>158</v>
      </c>
      <c r="D609" t="s">
        <v>193</v>
      </c>
      <c r="E609" t="s">
        <v>256</v>
      </c>
      <c r="F609" t="s">
        <v>183</v>
      </c>
      <c r="G609">
        <v>0.74</v>
      </c>
      <c r="H609" t="s">
        <v>162</v>
      </c>
      <c r="I609" t="s">
        <v>178</v>
      </c>
      <c r="J609" t="s">
        <v>5</v>
      </c>
      <c r="K609" t="s">
        <v>879</v>
      </c>
      <c r="L609">
        <v>11729</v>
      </c>
      <c r="M609" s="38">
        <v>42137</v>
      </c>
      <c r="N609" s="38">
        <v>42139</v>
      </c>
      <c r="O609">
        <v>309.05</v>
      </c>
    </row>
    <row r="610" spans="1:15" x14ac:dyDescent="0.25">
      <c r="A610" t="s">
        <v>878</v>
      </c>
      <c r="B610" t="s">
        <v>175</v>
      </c>
      <c r="C610" t="s">
        <v>158</v>
      </c>
      <c r="D610" t="s">
        <v>159</v>
      </c>
      <c r="E610" t="s">
        <v>205</v>
      </c>
      <c r="F610" t="s">
        <v>161</v>
      </c>
      <c r="G610">
        <v>0.38</v>
      </c>
      <c r="H610" t="s">
        <v>162</v>
      </c>
      <c r="I610" t="s">
        <v>178</v>
      </c>
      <c r="J610" t="s">
        <v>5</v>
      </c>
      <c r="K610" t="s">
        <v>879</v>
      </c>
      <c r="L610">
        <v>11729</v>
      </c>
      <c r="M610" s="38">
        <v>42137</v>
      </c>
      <c r="N610" s="38">
        <v>42138</v>
      </c>
      <c r="O610">
        <v>299.3</v>
      </c>
    </row>
    <row r="611" spans="1:15" x14ac:dyDescent="0.25">
      <c r="A611" t="s">
        <v>880</v>
      </c>
      <c r="B611" t="s">
        <v>175</v>
      </c>
      <c r="C611" t="s">
        <v>168</v>
      </c>
      <c r="D611" t="s">
        <v>159</v>
      </c>
      <c r="E611" t="s">
        <v>213</v>
      </c>
      <c r="F611" t="s">
        <v>183</v>
      </c>
      <c r="G611">
        <v>0.38</v>
      </c>
      <c r="H611" t="s">
        <v>162</v>
      </c>
      <c r="I611" t="s">
        <v>178</v>
      </c>
      <c r="J611" t="s">
        <v>5</v>
      </c>
      <c r="K611" t="s">
        <v>881</v>
      </c>
      <c r="L611">
        <v>11746</v>
      </c>
      <c r="M611" s="38">
        <v>42118</v>
      </c>
      <c r="N611" s="38">
        <v>42119</v>
      </c>
      <c r="O611">
        <v>45.24</v>
      </c>
    </row>
    <row r="612" spans="1:15" x14ac:dyDescent="0.25">
      <c r="A612" t="s">
        <v>882</v>
      </c>
      <c r="B612" t="s">
        <v>175</v>
      </c>
      <c r="C612" t="s">
        <v>182</v>
      </c>
      <c r="D612" t="s">
        <v>159</v>
      </c>
      <c r="E612" t="s">
        <v>233</v>
      </c>
      <c r="F612" t="s">
        <v>183</v>
      </c>
      <c r="G612">
        <v>0.81</v>
      </c>
      <c r="H612" t="s">
        <v>162</v>
      </c>
      <c r="I612" t="s">
        <v>163</v>
      </c>
      <c r="J612" t="s">
        <v>172</v>
      </c>
      <c r="K612" t="s">
        <v>815</v>
      </c>
      <c r="L612">
        <v>93030</v>
      </c>
      <c r="M612" s="38">
        <v>42129</v>
      </c>
      <c r="N612" s="38">
        <v>42130</v>
      </c>
      <c r="O612">
        <v>51.02</v>
      </c>
    </row>
    <row r="613" spans="1:15" x14ac:dyDescent="0.25">
      <c r="A613" t="s">
        <v>883</v>
      </c>
      <c r="B613" t="s">
        <v>167</v>
      </c>
      <c r="C613" t="s">
        <v>168</v>
      </c>
      <c r="D613" t="s">
        <v>159</v>
      </c>
      <c r="E613" t="s">
        <v>304</v>
      </c>
      <c r="F613" t="s">
        <v>171</v>
      </c>
      <c r="G613">
        <v>0.56999999999999995</v>
      </c>
      <c r="H613" t="s">
        <v>162</v>
      </c>
      <c r="I613" t="s">
        <v>184</v>
      </c>
      <c r="J613" t="s">
        <v>448</v>
      </c>
      <c r="K613" t="s">
        <v>884</v>
      </c>
      <c r="L613">
        <v>68046</v>
      </c>
      <c r="M613" s="38">
        <v>42104</v>
      </c>
      <c r="N613" s="38">
        <v>42105</v>
      </c>
      <c r="O613">
        <v>2291.39</v>
      </c>
    </row>
    <row r="614" spans="1:15" x14ac:dyDescent="0.25">
      <c r="A614" t="s">
        <v>885</v>
      </c>
      <c r="B614" t="s">
        <v>167</v>
      </c>
      <c r="C614" t="s">
        <v>168</v>
      </c>
      <c r="D614" t="s">
        <v>159</v>
      </c>
      <c r="E614" t="s">
        <v>304</v>
      </c>
      <c r="F614" t="s">
        <v>171</v>
      </c>
      <c r="G614">
        <v>0.56999999999999995</v>
      </c>
      <c r="H614" t="s">
        <v>162</v>
      </c>
      <c r="I614" t="s">
        <v>178</v>
      </c>
      <c r="J614" t="s">
        <v>5</v>
      </c>
      <c r="K614" t="s">
        <v>203</v>
      </c>
      <c r="L614">
        <v>10282</v>
      </c>
      <c r="M614" s="38">
        <v>42104</v>
      </c>
      <c r="N614" s="38">
        <v>42105</v>
      </c>
      <c r="O614">
        <v>9492.92</v>
      </c>
    </row>
    <row r="615" spans="1:15" x14ac:dyDescent="0.25">
      <c r="A615" t="s">
        <v>886</v>
      </c>
      <c r="B615" t="s">
        <v>175</v>
      </c>
      <c r="C615" t="s">
        <v>182</v>
      </c>
      <c r="D615" t="s">
        <v>159</v>
      </c>
      <c r="E615" t="s">
        <v>205</v>
      </c>
      <c r="F615" t="s">
        <v>161</v>
      </c>
      <c r="G615">
        <v>0.39</v>
      </c>
      <c r="H615" t="s">
        <v>162</v>
      </c>
      <c r="I615" t="s">
        <v>184</v>
      </c>
      <c r="J615" t="s">
        <v>225</v>
      </c>
      <c r="K615" t="s">
        <v>629</v>
      </c>
      <c r="L615">
        <v>75220</v>
      </c>
      <c r="M615" s="38">
        <v>42144</v>
      </c>
      <c r="N615" s="38">
        <v>42147</v>
      </c>
      <c r="O615">
        <v>318.47000000000003</v>
      </c>
    </row>
    <row r="616" spans="1:15" x14ac:dyDescent="0.25">
      <c r="A616" t="s">
        <v>886</v>
      </c>
      <c r="B616" t="s">
        <v>175</v>
      </c>
      <c r="C616" t="s">
        <v>182</v>
      </c>
      <c r="D616" t="s">
        <v>159</v>
      </c>
      <c r="E616" t="s">
        <v>252</v>
      </c>
      <c r="F616" t="s">
        <v>177</v>
      </c>
      <c r="G616">
        <v>0.56000000000000005</v>
      </c>
      <c r="H616" t="s">
        <v>162</v>
      </c>
      <c r="I616" t="s">
        <v>184</v>
      </c>
      <c r="J616" t="s">
        <v>225</v>
      </c>
      <c r="K616" t="s">
        <v>629</v>
      </c>
      <c r="L616">
        <v>75220</v>
      </c>
      <c r="M616" s="38">
        <v>42145</v>
      </c>
      <c r="N616" s="38">
        <v>42146</v>
      </c>
      <c r="O616">
        <v>586.96</v>
      </c>
    </row>
    <row r="617" spans="1:15" x14ac:dyDescent="0.25">
      <c r="A617" t="s">
        <v>886</v>
      </c>
      <c r="B617" t="s">
        <v>175</v>
      </c>
      <c r="C617" t="s">
        <v>216</v>
      </c>
      <c r="D617" t="s">
        <v>169</v>
      </c>
      <c r="E617" t="s">
        <v>170</v>
      </c>
      <c r="F617" t="s">
        <v>293</v>
      </c>
      <c r="G617">
        <v>0.56999999999999995</v>
      </c>
      <c r="H617" t="s">
        <v>162</v>
      </c>
      <c r="I617" t="s">
        <v>184</v>
      </c>
      <c r="J617" t="s">
        <v>225</v>
      </c>
      <c r="K617" t="s">
        <v>629</v>
      </c>
      <c r="L617">
        <v>75220</v>
      </c>
      <c r="M617" s="38">
        <v>42161</v>
      </c>
      <c r="N617" s="38">
        <v>42163</v>
      </c>
      <c r="O617">
        <v>11272.77</v>
      </c>
    </row>
    <row r="618" spans="1:15" x14ac:dyDescent="0.25">
      <c r="A618" t="s">
        <v>887</v>
      </c>
      <c r="B618" t="s">
        <v>175</v>
      </c>
      <c r="C618" t="s">
        <v>182</v>
      </c>
      <c r="D618" t="s">
        <v>159</v>
      </c>
      <c r="E618" t="s">
        <v>252</v>
      </c>
      <c r="F618" t="s">
        <v>177</v>
      </c>
      <c r="G618">
        <v>0.56000000000000005</v>
      </c>
      <c r="H618" t="s">
        <v>162</v>
      </c>
      <c r="I618" t="s">
        <v>184</v>
      </c>
      <c r="J618" t="s">
        <v>225</v>
      </c>
      <c r="K618" t="s">
        <v>888</v>
      </c>
      <c r="L618">
        <v>77566</v>
      </c>
      <c r="M618" s="38">
        <v>42145</v>
      </c>
      <c r="N618" s="38">
        <v>42146</v>
      </c>
      <c r="O618">
        <v>144.33000000000001</v>
      </c>
    </row>
    <row r="619" spans="1:15" x14ac:dyDescent="0.25">
      <c r="A619" t="s">
        <v>889</v>
      </c>
      <c r="B619" t="s">
        <v>157</v>
      </c>
      <c r="C619" t="s">
        <v>182</v>
      </c>
      <c r="D619" t="s">
        <v>159</v>
      </c>
      <c r="E619" t="s">
        <v>213</v>
      </c>
      <c r="F619" t="s">
        <v>183</v>
      </c>
      <c r="G619">
        <v>0.37</v>
      </c>
      <c r="H619" t="s">
        <v>162</v>
      </c>
      <c r="I619" t="s">
        <v>184</v>
      </c>
      <c r="J619" t="s">
        <v>225</v>
      </c>
      <c r="K619" t="s">
        <v>890</v>
      </c>
      <c r="L619">
        <v>75146</v>
      </c>
      <c r="M619" s="38">
        <v>42144</v>
      </c>
      <c r="N619" s="38">
        <v>42144</v>
      </c>
      <c r="O619">
        <v>270.55</v>
      </c>
    </row>
    <row r="620" spans="1:15" x14ac:dyDescent="0.25">
      <c r="A620" t="s">
        <v>889</v>
      </c>
      <c r="B620" t="s">
        <v>175</v>
      </c>
      <c r="C620" t="s">
        <v>182</v>
      </c>
      <c r="D620" t="s">
        <v>159</v>
      </c>
      <c r="E620" t="s">
        <v>205</v>
      </c>
      <c r="F620" t="s">
        <v>161</v>
      </c>
      <c r="G620">
        <v>0.39</v>
      </c>
      <c r="H620" t="s">
        <v>162</v>
      </c>
      <c r="I620" t="s">
        <v>184</v>
      </c>
      <c r="J620" t="s">
        <v>225</v>
      </c>
      <c r="K620" t="s">
        <v>890</v>
      </c>
      <c r="L620">
        <v>75146</v>
      </c>
      <c r="M620" s="38">
        <v>42144</v>
      </c>
      <c r="N620" s="38">
        <v>42147</v>
      </c>
      <c r="O620">
        <v>79.62</v>
      </c>
    </row>
    <row r="621" spans="1:15" x14ac:dyDescent="0.25">
      <c r="A621" t="s">
        <v>889</v>
      </c>
      <c r="B621" t="s">
        <v>157</v>
      </c>
      <c r="C621" t="s">
        <v>182</v>
      </c>
      <c r="D621" t="s">
        <v>193</v>
      </c>
      <c r="E621" t="s">
        <v>194</v>
      </c>
      <c r="F621" t="s">
        <v>183</v>
      </c>
      <c r="G621">
        <v>0.56000000000000005</v>
      </c>
      <c r="H621" t="s">
        <v>162</v>
      </c>
      <c r="I621" t="s">
        <v>184</v>
      </c>
      <c r="J621" t="s">
        <v>225</v>
      </c>
      <c r="K621" t="s">
        <v>890</v>
      </c>
      <c r="L621">
        <v>75146</v>
      </c>
      <c r="M621" s="38">
        <v>42144</v>
      </c>
      <c r="N621" s="38">
        <v>42145</v>
      </c>
      <c r="O621">
        <v>479.79</v>
      </c>
    </row>
    <row r="622" spans="1:15" x14ac:dyDescent="0.25">
      <c r="A622" t="s">
        <v>891</v>
      </c>
      <c r="B622" t="s">
        <v>175</v>
      </c>
      <c r="C622" t="s">
        <v>216</v>
      </c>
      <c r="D622" t="s">
        <v>169</v>
      </c>
      <c r="E622" t="s">
        <v>176</v>
      </c>
      <c r="F622" t="s">
        <v>293</v>
      </c>
      <c r="G622">
        <v>0.59</v>
      </c>
      <c r="H622" t="s">
        <v>162</v>
      </c>
      <c r="I622" t="s">
        <v>184</v>
      </c>
      <c r="J622" t="s">
        <v>225</v>
      </c>
      <c r="K622" t="s">
        <v>892</v>
      </c>
      <c r="L622">
        <v>78041</v>
      </c>
      <c r="M622" s="38">
        <v>42184</v>
      </c>
      <c r="N622" s="38">
        <v>42184</v>
      </c>
      <c r="O622">
        <v>108.99</v>
      </c>
    </row>
    <row r="623" spans="1:15" x14ac:dyDescent="0.25">
      <c r="A623" t="s">
        <v>893</v>
      </c>
      <c r="B623" t="s">
        <v>167</v>
      </c>
      <c r="C623" t="s">
        <v>158</v>
      </c>
      <c r="D623" t="s">
        <v>169</v>
      </c>
      <c r="E623" t="s">
        <v>264</v>
      </c>
      <c r="F623" t="s">
        <v>221</v>
      </c>
      <c r="G623">
        <v>0.55000000000000004</v>
      </c>
      <c r="H623" t="s">
        <v>162</v>
      </c>
      <c r="I623" t="s">
        <v>163</v>
      </c>
      <c r="J623" t="s">
        <v>172</v>
      </c>
      <c r="K623" t="s">
        <v>894</v>
      </c>
      <c r="L623">
        <v>92399</v>
      </c>
      <c r="M623" s="38">
        <v>42096</v>
      </c>
      <c r="N623" s="38">
        <v>42098</v>
      </c>
      <c r="O623">
        <v>3527.82</v>
      </c>
    </row>
    <row r="624" spans="1:15" x14ac:dyDescent="0.25">
      <c r="A624" t="s">
        <v>893</v>
      </c>
      <c r="B624" t="s">
        <v>167</v>
      </c>
      <c r="C624" t="s">
        <v>158</v>
      </c>
      <c r="D624" t="s">
        <v>193</v>
      </c>
      <c r="E624" t="s">
        <v>199</v>
      </c>
      <c r="F624" t="s">
        <v>171</v>
      </c>
      <c r="G624">
        <v>0.56999999999999995</v>
      </c>
      <c r="H624" t="s">
        <v>162</v>
      </c>
      <c r="I624" t="s">
        <v>163</v>
      </c>
      <c r="J624" t="s">
        <v>172</v>
      </c>
      <c r="K624" t="s">
        <v>894</v>
      </c>
      <c r="L624">
        <v>92399</v>
      </c>
      <c r="M624" s="38">
        <v>42096</v>
      </c>
      <c r="N624" s="38">
        <v>42098</v>
      </c>
      <c r="O624">
        <v>4698.21</v>
      </c>
    </row>
    <row r="625" spans="1:15" x14ac:dyDescent="0.25">
      <c r="A625" t="s">
        <v>895</v>
      </c>
      <c r="B625" t="s">
        <v>175</v>
      </c>
      <c r="C625" t="s">
        <v>158</v>
      </c>
      <c r="D625" t="s">
        <v>159</v>
      </c>
      <c r="E625" t="s">
        <v>228</v>
      </c>
      <c r="F625" t="s">
        <v>183</v>
      </c>
      <c r="G625">
        <v>0.38</v>
      </c>
      <c r="H625" t="s">
        <v>162</v>
      </c>
      <c r="I625" t="s">
        <v>163</v>
      </c>
      <c r="J625" t="s">
        <v>302</v>
      </c>
      <c r="K625" t="s">
        <v>896</v>
      </c>
      <c r="L625">
        <v>80004</v>
      </c>
      <c r="M625" s="38">
        <v>42100</v>
      </c>
      <c r="N625" s="38">
        <v>42101</v>
      </c>
      <c r="O625">
        <v>43.08</v>
      </c>
    </row>
    <row r="626" spans="1:15" x14ac:dyDescent="0.25">
      <c r="A626" t="s">
        <v>895</v>
      </c>
      <c r="B626" t="s">
        <v>175</v>
      </c>
      <c r="C626" t="s">
        <v>158</v>
      </c>
      <c r="D626" t="s">
        <v>193</v>
      </c>
      <c r="E626" t="s">
        <v>194</v>
      </c>
      <c r="F626" t="s">
        <v>177</v>
      </c>
      <c r="G626">
        <v>0.8</v>
      </c>
      <c r="H626" t="s">
        <v>162</v>
      </c>
      <c r="I626" t="s">
        <v>163</v>
      </c>
      <c r="J626" t="s">
        <v>302</v>
      </c>
      <c r="K626" t="s">
        <v>896</v>
      </c>
      <c r="L626">
        <v>80004</v>
      </c>
      <c r="M626" s="38">
        <v>42100</v>
      </c>
      <c r="N626" s="38">
        <v>42102</v>
      </c>
      <c r="O626">
        <v>258.93</v>
      </c>
    </row>
    <row r="627" spans="1:15" x14ac:dyDescent="0.25">
      <c r="A627" t="s">
        <v>897</v>
      </c>
      <c r="B627" t="s">
        <v>175</v>
      </c>
      <c r="C627" t="s">
        <v>168</v>
      </c>
      <c r="D627" t="s">
        <v>159</v>
      </c>
      <c r="E627" t="s">
        <v>233</v>
      </c>
      <c r="F627" t="s">
        <v>293</v>
      </c>
      <c r="G627">
        <v>0.8</v>
      </c>
      <c r="H627" t="s">
        <v>162</v>
      </c>
      <c r="I627" t="s">
        <v>163</v>
      </c>
      <c r="J627" t="s">
        <v>371</v>
      </c>
      <c r="K627" t="s">
        <v>898</v>
      </c>
      <c r="L627">
        <v>85705</v>
      </c>
      <c r="M627" s="38">
        <v>42040</v>
      </c>
      <c r="N627" s="38">
        <v>42041</v>
      </c>
      <c r="O627">
        <v>277.60000000000002</v>
      </c>
    </row>
    <row r="628" spans="1:15" x14ac:dyDescent="0.25">
      <c r="A628" t="s">
        <v>899</v>
      </c>
      <c r="B628" t="s">
        <v>175</v>
      </c>
      <c r="C628" t="s">
        <v>216</v>
      </c>
      <c r="D628" t="s">
        <v>159</v>
      </c>
      <c r="E628" t="s">
        <v>205</v>
      </c>
      <c r="F628" t="s">
        <v>183</v>
      </c>
      <c r="G628">
        <v>0.37</v>
      </c>
      <c r="H628" t="s">
        <v>162</v>
      </c>
      <c r="I628" t="s">
        <v>163</v>
      </c>
      <c r="J628" t="s">
        <v>172</v>
      </c>
      <c r="K628" t="s">
        <v>900</v>
      </c>
      <c r="L628">
        <v>92592</v>
      </c>
      <c r="M628" s="38">
        <v>42042</v>
      </c>
      <c r="N628" s="38">
        <v>42049</v>
      </c>
      <c r="O628">
        <v>168.04</v>
      </c>
    </row>
    <row r="629" spans="1:15" x14ac:dyDescent="0.25">
      <c r="A629" t="s">
        <v>899</v>
      </c>
      <c r="B629" t="s">
        <v>175</v>
      </c>
      <c r="C629" t="s">
        <v>216</v>
      </c>
      <c r="D629" t="s">
        <v>193</v>
      </c>
      <c r="E629" t="s">
        <v>194</v>
      </c>
      <c r="F629" t="s">
        <v>183</v>
      </c>
      <c r="G629">
        <v>0.57999999999999996</v>
      </c>
      <c r="H629" t="s">
        <v>162</v>
      </c>
      <c r="I629" t="s">
        <v>163</v>
      </c>
      <c r="J629" t="s">
        <v>172</v>
      </c>
      <c r="K629" t="s">
        <v>900</v>
      </c>
      <c r="L629">
        <v>92592</v>
      </c>
      <c r="M629" s="38">
        <v>42042</v>
      </c>
      <c r="N629" s="38">
        <v>42044</v>
      </c>
      <c r="O629">
        <v>703.46</v>
      </c>
    </row>
    <row r="630" spans="1:15" x14ac:dyDescent="0.25">
      <c r="A630" t="s">
        <v>901</v>
      </c>
      <c r="B630" t="s">
        <v>175</v>
      </c>
      <c r="C630" t="s">
        <v>182</v>
      </c>
      <c r="D630" t="s">
        <v>159</v>
      </c>
      <c r="E630" t="s">
        <v>213</v>
      </c>
      <c r="F630" t="s">
        <v>183</v>
      </c>
      <c r="G630">
        <v>0.38</v>
      </c>
      <c r="H630" t="s">
        <v>162</v>
      </c>
      <c r="I630" t="s">
        <v>163</v>
      </c>
      <c r="J630" t="s">
        <v>172</v>
      </c>
      <c r="K630" t="s">
        <v>481</v>
      </c>
      <c r="L630">
        <v>95661</v>
      </c>
      <c r="M630" s="38">
        <v>42078</v>
      </c>
      <c r="N630" s="38">
        <v>42081</v>
      </c>
      <c r="O630">
        <v>103.61</v>
      </c>
    </row>
    <row r="631" spans="1:15" x14ac:dyDescent="0.25">
      <c r="A631" t="s">
        <v>901</v>
      </c>
      <c r="B631" t="s">
        <v>175</v>
      </c>
      <c r="C631" t="s">
        <v>182</v>
      </c>
      <c r="D631" t="s">
        <v>193</v>
      </c>
      <c r="E631" t="s">
        <v>194</v>
      </c>
      <c r="F631" t="s">
        <v>183</v>
      </c>
      <c r="G631">
        <v>0.59</v>
      </c>
      <c r="H631" t="s">
        <v>162</v>
      </c>
      <c r="I631" t="s">
        <v>163</v>
      </c>
      <c r="J631" t="s">
        <v>172</v>
      </c>
      <c r="K631" t="s">
        <v>481</v>
      </c>
      <c r="L631">
        <v>95661</v>
      </c>
      <c r="M631" s="38">
        <v>42175</v>
      </c>
      <c r="N631" s="38">
        <v>42177</v>
      </c>
      <c r="O631">
        <v>3144.56</v>
      </c>
    </row>
    <row r="632" spans="1:15" x14ac:dyDescent="0.25">
      <c r="A632" t="s">
        <v>902</v>
      </c>
      <c r="B632" t="s">
        <v>167</v>
      </c>
      <c r="C632" t="s">
        <v>182</v>
      </c>
      <c r="D632" t="s">
        <v>169</v>
      </c>
      <c r="E632" t="s">
        <v>264</v>
      </c>
      <c r="F632" t="s">
        <v>221</v>
      </c>
      <c r="G632">
        <v>0.72</v>
      </c>
      <c r="H632" t="s">
        <v>162</v>
      </c>
      <c r="I632" t="s">
        <v>178</v>
      </c>
      <c r="J632" t="s">
        <v>286</v>
      </c>
      <c r="K632" t="s">
        <v>903</v>
      </c>
      <c r="L632">
        <v>6360</v>
      </c>
      <c r="M632" s="38">
        <v>42175</v>
      </c>
      <c r="N632" s="38">
        <v>42176</v>
      </c>
      <c r="O632">
        <v>2653.02</v>
      </c>
    </row>
    <row r="633" spans="1:15" x14ac:dyDescent="0.25">
      <c r="A633" t="s">
        <v>904</v>
      </c>
      <c r="B633" t="s">
        <v>175</v>
      </c>
      <c r="C633" t="s">
        <v>216</v>
      </c>
      <c r="D633" t="s">
        <v>159</v>
      </c>
      <c r="E633" t="s">
        <v>304</v>
      </c>
      <c r="F633" t="s">
        <v>183</v>
      </c>
      <c r="G633">
        <v>0.6</v>
      </c>
      <c r="H633" t="s">
        <v>162</v>
      </c>
      <c r="I633" t="s">
        <v>184</v>
      </c>
      <c r="J633" t="s">
        <v>225</v>
      </c>
      <c r="K633" t="s">
        <v>905</v>
      </c>
      <c r="L633">
        <v>78852</v>
      </c>
      <c r="M633" s="38">
        <v>42059</v>
      </c>
      <c r="N633" s="38">
        <v>42061</v>
      </c>
      <c r="O633">
        <v>66.81</v>
      </c>
    </row>
    <row r="634" spans="1:15" x14ac:dyDescent="0.25">
      <c r="A634" t="s">
        <v>904</v>
      </c>
      <c r="B634" t="s">
        <v>175</v>
      </c>
      <c r="C634" t="s">
        <v>216</v>
      </c>
      <c r="D634" t="s">
        <v>159</v>
      </c>
      <c r="E634" t="s">
        <v>187</v>
      </c>
      <c r="F634" t="s">
        <v>161</v>
      </c>
      <c r="G634">
        <v>0.8</v>
      </c>
      <c r="H634" t="s">
        <v>162</v>
      </c>
      <c r="I634" t="s">
        <v>184</v>
      </c>
      <c r="J634" t="s">
        <v>225</v>
      </c>
      <c r="K634" t="s">
        <v>905</v>
      </c>
      <c r="L634">
        <v>78852</v>
      </c>
      <c r="M634" s="38">
        <v>42177</v>
      </c>
      <c r="N634" s="38">
        <v>42181</v>
      </c>
      <c r="O634">
        <v>90.52</v>
      </c>
    </row>
    <row r="635" spans="1:15" x14ac:dyDescent="0.25">
      <c r="A635" t="s">
        <v>906</v>
      </c>
      <c r="B635" t="s">
        <v>175</v>
      </c>
      <c r="C635" t="s">
        <v>216</v>
      </c>
      <c r="D635" t="s">
        <v>159</v>
      </c>
      <c r="E635" t="s">
        <v>205</v>
      </c>
      <c r="F635" t="s">
        <v>161</v>
      </c>
      <c r="G635">
        <v>0.36</v>
      </c>
      <c r="H635" t="s">
        <v>162</v>
      </c>
      <c r="I635" t="s">
        <v>184</v>
      </c>
      <c r="J635" t="s">
        <v>225</v>
      </c>
      <c r="K635" t="s">
        <v>907</v>
      </c>
      <c r="L635">
        <v>78539</v>
      </c>
      <c r="M635" s="38">
        <v>42177</v>
      </c>
      <c r="N635" s="38">
        <v>42182</v>
      </c>
      <c r="O635">
        <v>55.97</v>
      </c>
    </row>
    <row r="636" spans="1:15" x14ac:dyDescent="0.25">
      <c r="A636" t="s">
        <v>908</v>
      </c>
      <c r="B636" t="s">
        <v>175</v>
      </c>
      <c r="C636" t="s">
        <v>168</v>
      </c>
      <c r="D636" t="s">
        <v>159</v>
      </c>
      <c r="E636" t="s">
        <v>213</v>
      </c>
      <c r="F636" t="s">
        <v>183</v>
      </c>
      <c r="G636">
        <v>0.38</v>
      </c>
      <c r="H636" t="s">
        <v>162</v>
      </c>
      <c r="I636" t="s">
        <v>178</v>
      </c>
      <c r="J636" t="s">
        <v>265</v>
      </c>
      <c r="K636" t="s">
        <v>7</v>
      </c>
      <c r="L636">
        <v>2118</v>
      </c>
      <c r="M636" s="38">
        <v>42051</v>
      </c>
      <c r="N636" s="38">
        <v>42058</v>
      </c>
      <c r="O636">
        <v>311.66000000000003</v>
      </c>
    </row>
    <row r="637" spans="1:15" x14ac:dyDescent="0.25">
      <c r="A637" t="s">
        <v>908</v>
      </c>
      <c r="B637" t="s">
        <v>175</v>
      </c>
      <c r="C637" t="s">
        <v>168</v>
      </c>
      <c r="D637" t="s">
        <v>193</v>
      </c>
      <c r="E637" t="s">
        <v>507</v>
      </c>
      <c r="F637" t="s">
        <v>293</v>
      </c>
      <c r="G637">
        <v>0.54</v>
      </c>
      <c r="H637" t="s">
        <v>162</v>
      </c>
      <c r="I637" t="s">
        <v>178</v>
      </c>
      <c r="J637" t="s">
        <v>265</v>
      </c>
      <c r="K637" t="s">
        <v>7</v>
      </c>
      <c r="L637">
        <v>2118</v>
      </c>
      <c r="M637" s="38">
        <v>42051</v>
      </c>
      <c r="N637" s="38">
        <v>42055</v>
      </c>
      <c r="O637">
        <v>9862.51</v>
      </c>
    </row>
    <row r="638" spans="1:15" x14ac:dyDescent="0.25">
      <c r="A638" t="s">
        <v>908</v>
      </c>
      <c r="B638" t="s">
        <v>157</v>
      </c>
      <c r="C638" t="s">
        <v>158</v>
      </c>
      <c r="D638" t="s">
        <v>159</v>
      </c>
      <c r="E638" t="s">
        <v>205</v>
      </c>
      <c r="F638" t="s">
        <v>183</v>
      </c>
      <c r="G638">
        <v>0.36</v>
      </c>
      <c r="H638" t="s">
        <v>162</v>
      </c>
      <c r="I638" t="s">
        <v>178</v>
      </c>
      <c r="J638" t="s">
        <v>265</v>
      </c>
      <c r="K638" t="s">
        <v>7</v>
      </c>
      <c r="L638">
        <v>2118</v>
      </c>
      <c r="M638" s="38">
        <v>42092</v>
      </c>
      <c r="N638" s="38">
        <v>42094</v>
      </c>
      <c r="O638">
        <v>177.41</v>
      </c>
    </row>
    <row r="639" spans="1:15" x14ac:dyDescent="0.25">
      <c r="A639" t="s">
        <v>908</v>
      </c>
      <c r="B639" t="s">
        <v>175</v>
      </c>
      <c r="C639" t="s">
        <v>168</v>
      </c>
      <c r="D639" t="s">
        <v>159</v>
      </c>
      <c r="E639" t="s">
        <v>189</v>
      </c>
      <c r="F639" t="s">
        <v>183</v>
      </c>
      <c r="G639">
        <v>0.36</v>
      </c>
      <c r="H639" t="s">
        <v>162</v>
      </c>
      <c r="I639" t="s">
        <v>178</v>
      </c>
      <c r="J639" t="s">
        <v>265</v>
      </c>
      <c r="K639" t="s">
        <v>7</v>
      </c>
      <c r="L639">
        <v>2118</v>
      </c>
      <c r="M639" s="38">
        <v>42145</v>
      </c>
      <c r="N639" s="38">
        <v>42147</v>
      </c>
      <c r="O639">
        <v>406.91</v>
      </c>
    </row>
    <row r="640" spans="1:15" x14ac:dyDescent="0.25">
      <c r="A640" t="s">
        <v>908</v>
      </c>
      <c r="B640" t="s">
        <v>175</v>
      </c>
      <c r="C640" t="s">
        <v>158</v>
      </c>
      <c r="D640" t="s">
        <v>193</v>
      </c>
      <c r="E640" t="s">
        <v>256</v>
      </c>
      <c r="F640" t="s">
        <v>183</v>
      </c>
      <c r="G640">
        <v>0.79</v>
      </c>
      <c r="H640" t="s">
        <v>162</v>
      </c>
      <c r="I640" t="s">
        <v>178</v>
      </c>
      <c r="J640" t="s">
        <v>265</v>
      </c>
      <c r="K640" t="s">
        <v>7</v>
      </c>
      <c r="L640">
        <v>2118</v>
      </c>
      <c r="M640" s="38">
        <v>42168</v>
      </c>
      <c r="N640" s="38">
        <v>42172</v>
      </c>
      <c r="O640">
        <v>1332.09</v>
      </c>
    </row>
    <row r="641" spans="1:15" x14ac:dyDescent="0.25">
      <c r="A641" t="s">
        <v>908</v>
      </c>
      <c r="B641" t="s">
        <v>175</v>
      </c>
      <c r="C641" t="s">
        <v>168</v>
      </c>
      <c r="D641" t="s">
        <v>159</v>
      </c>
      <c r="E641" t="s">
        <v>205</v>
      </c>
      <c r="F641" t="s">
        <v>183</v>
      </c>
      <c r="G641">
        <v>0.36</v>
      </c>
      <c r="H641" t="s">
        <v>162</v>
      </c>
      <c r="I641" t="s">
        <v>178</v>
      </c>
      <c r="J641" t="s">
        <v>265</v>
      </c>
      <c r="K641" t="s">
        <v>7</v>
      </c>
      <c r="L641">
        <v>2118</v>
      </c>
      <c r="M641" s="38">
        <v>42030</v>
      </c>
      <c r="N641" s="38">
        <v>42032</v>
      </c>
      <c r="O641">
        <v>105.5</v>
      </c>
    </row>
    <row r="642" spans="1:15" x14ac:dyDescent="0.25">
      <c r="A642" t="s">
        <v>909</v>
      </c>
      <c r="B642" t="s">
        <v>175</v>
      </c>
      <c r="C642" t="s">
        <v>168</v>
      </c>
      <c r="D642" t="s">
        <v>159</v>
      </c>
      <c r="E642" t="s">
        <v>189</v>
      </c>
      <c r="F642" t="s">
        <v>183</v>
      </c>
      <c r="G642">
        <v>0.36</v>
      </c>
      <c r="H642" t="s">
        <v>162</v>
      </c>
      <c r="I642" t="s">
        <v>184</v>
      </c>
      <c r="J642" t="s">
        <v>225</v>
      </c>
      <c r="K642" t="s">
        <v>910</v>
      </c>
      <c r="L642">
        <v>79907</v>
      </c>
      <c r="M642" s="38">
        <v>42145</v>
      </c>
      <c r="N642" s="38">
        <v>42147</v>
      </c>
      <c r="O642">
        <v>101.73</v>
      </c>
    </row>
    <row r="643" spans="1:15" x14ac:dyDescent="0.25">
      <c r="A643" t="s">
        <v>911</v>
      </c>
      <c r="B643" t="s">
        <v>175</v>
      </c>
      <c r="C643" t="s">
        <v>158</v>
      </c>
      <c r="D643" t="s">
        <v>159</v>
      </c>
      <c r="E643" t="s">
        <v>213</v>
      </c>
      <c r="F643" t="s">
        <v>183</v>
      </c>
      <c r="G643">
        <v>0.38</v>
      </c>
      <c r="H643" t="s">
        <v>162</v>
      </c>
      <c r="I643" t="s">
        <v>184</v>
      </c>
      <c r="J643" t="s">
        <v>225</v>
      </c>
      <c r="K643" t="s">
        <v>912</v>
      </c>
      <c r="L643">
        <v>76039</v>
      </c>
      <c r="M643" s="38">
        <v>42045</v>
      </c>
      <c r="N643" s="38">
        <v>42046</v>
      </c>
      <c r="O643">
        <v>37.700000000000003</v>
      </c>
    </row>
    <row r="644" spans="1:15" x14ac:dyDescent="0.25">
      <c r="A644" t="s">
        <v>911</v>
      </c>
      <c r="B644" t="s">
        <v>175</v>
      </c>
      <c r="C644" t="s">
        <v>168</v>
      </c>
      <c r="D644" t="s">
        <v>159</v>
      </c>
      <c r="E644" t="s">
        <v>213</v>
      </c>
      <c r="F644" t="s">
        <v>183</v>
      </c>
      <c r="G644">
        <v>0.38</v>
      </c>
      <c r="H644" t="s">
        <v>162</v>
      </c>
      <c r="I644" t="s">
        <v>184</v>
      </c>
      <c r="J644" t="s">
        <v>225</v>
      </c>
      <c r="K644" t="s">
        <v>912</v>
      </c>
      <c r="L644">
        <v>76039</v>
      </c>
      <c r="M644" s="38">
        <v>42051</v>
      </c>
      <c r="N644" s="38">
        <v>42058</v>
      </c>
      <c r="O644">
        <v>75.81</v>
      </c>
    </row>
    <row r="645" spans="1:15" x14ac:dyDescent="0.25">
      <c r="A645" t="s">
        <v>911</v>
      </c>
      <c r="B645" t="s">
        <v>175</v>
      </c>
      <c r="C645" t="s">
        <v>168</v>
      </c>
      <c r="D645" t="s">
        <v>193</v>
      </c>
      <c r="E645" t="s">
        <v>507</v>
      </c>
      <c r="F645" t="s">
        <v>293</v>
      </c>
      <c r="G645">
        <v>0.54</v>
      </c>
      <c r="H645" t="s">
        <v>162</v>
      </c>
      <c r="I645" t="s">
        <v>184</v>
      </c>
      <c r="J645" t="s">
        <v>225</v>
      </c>
      <c r="K645" t="s">
        <v>912</v>
      </c>
      <c r="L645">
        <v>76039</v>
      </c>
      <c r="M645" s="38">
        <v>42051</v>
      </c>
      <c r="N645" s="38">
        <v>42055</v>
      </c>
      <c r="O645">
        <v>2630</v>
      </c>
    </row>
    <row r="646" spans="1:15" x14ac:dyDescent="0.25">
      <c r="A646" t="s">
        <v>911</v>
      </c>
      <c r="B646" t="s">
        <v>175</v>
      </c>
      <c r="C646" t="s">
        <v>158</v>
      </c>
      <c r="D646" t="s">
        <v>193</v>
      </c>
      <c r="E646" t="s">
        <v>256</v>
      </c>
      <c r="F646" t="s">
        <v>183</v>
      </c>
      <c r="G646">
        <v>0.79</v>
      </c>
      <c r="H646" t="s">
        <v>162</v>
      </c>
      <c r="I646" t="s">
        <v>184</v>
      </c>
      <c r="J646" t="s">
        <v>225</v>
      </c>
      <c r="K646" t="s">
        <v>912</v>
      </c>
      <c r="L646">
        <v>76039</v>
      </c>
      <c r="M646" s="38">
        <v>42168</v>
      </c>
      <c r="N646" s="38">
        <v>42172</v>
      </c>
      <c r="O646">
        <v>333.02</v>
      </c>
    </row>
    <row r="647" spans="1:15" x14ac:dyDescent="0.25">
      <c r="A647" t="s">
        <v>913</v>
      </c>
      <c r="B647" t="s">
        <v>175</v>
      </c>
      <c r="C647" t="s">
        <v>168</v>
      </c>
      <c r="D647" t="s">
        <v>159</v>
      </c>
      <c r="E647" t="s">
        <v>205</v>
      </c>
      <c r="F647" t="s">
        <v>183</v>
      </c>
      <c r="G647">
        <v>0.36</v>
      </c>
      <c r="H647" t="s">
        <v>162</v>
      </c>
      <c r="I647" t="s">
        <v>184</v>
      </c>
      <c r="J647" t="s">
        <v>225</v>
      </c>
      <c r="K647" t="s">
        <v>914</v>
      </c>
      <c r="L647">
        <v>75234</v>
      </c>
      <c r="M647" s="38">
        <v>42030</v>
      </c>
      <c r="N647" s="38">
        <v>42032</v>
      </c>
      <c r="O647">
        <v>27.76</v>
      </c>
    </row>
    <row r="648" spans="1:15" x14ac:dyDescent="0.25">
      <c r="A648" t="s">
        <v>915</v>
      </c>
      <c r="B648" t="s">
        <v>167</v>
      </c>
      <c r="C648" t="s">
        <v>216</v>
      </c>
      <c r="D648" t="s">
        <v>193</v>
      </c>
      <c r="E648" t="s">
        <v>199</v>
      </c>
      <c r="F648" t="s">
        <v>171</v>
      </c>
      <c r="G648">
        <v>0.56000000000000005</v>
      </c>
      <c r="H648" t="s">
        <v>162</v>
      </c>
      <c r="I648" t="s">
        <v>184</v>
      </c>
      <c r="J648" t="s">
        <v>254</v>
      </c>
      <c r="K648" t="s">
        <v>916</v>
      </c>
      <c r="L648">
        <v>60188</v>
      </c>
      <c r="M648" s="38">
        <v>42006</v>
      </c>
      <c r="N648" s="38">
        <v>42008</v>
      </c>
      <c r="O648">
        <v>3855.28</v>
      </c>
    </row>
    <row r="649" spans="1:15" x14ac:dyDescent="0.25">
      <c r="A649" t="s">
        <v>917</v>
      </c>
      <c r="B649" t="s">
        <v>167</v>
      </c>
      <c r="C649" t="s">
        <v>168</v>
      </c>
      <c r="D649" t="s">
        <v>169</v>
      </c>
      <c r="E649" t="s">
        <v>170</v>
      </c>
      <c r="F649" t="s">
        <v>171</v>
      </c>
      <c r="G649">
        <v>0.62</v>
      </c>
      <c r="H649" t="s">
        <v>162</v>
      </c>
      <c r="I649" t="s">
        <v>184</v>
      </c>
      <c r="J649" t="s">
        <v>225</v>
      </c>
      <c r="K649" t="s">
        <v>918</v>
      </c>
      <c r="L649">
        <v>75056</v>
      </c>
      <c r="M649" s="38">
        <v>42051</v>
      </c>
      <c r="N649" s="38">
        <v>42054</v>
      </c>
      <c r="O649">
        <v>192.49</v>
      </c>
    </row>
    <row r="650" spans="1:15" x14ac:dyDescent="0.25">
      <c r="A650" t="s">
        <v>919</v>
      </c>
      <c r="B650" t="s">
        <v>175</v>
      </c>
      <c r="C650" t="s">
        <v>168</v>
      </c>
      <c r="D650" t="s">
        <v>159</v>
      </c>
      <c r="E650" t="s">
        <v>304</v>
      </c>
      <c r="F650" t="s">
        <v>183</v>
      </c>
      <c r="G650">
        <v>0.56999999999999995</v>
      </c>
      <c r="H650" t="s">
        <v>162</v>
      </c>
      <c r="I650" t="s">
        <v>184</v>
      </c>
      <c r="J650" t="s">
        <v>225</v>
      </c>
      <c r="K650" t="s">
        <v>920</v>
      </c>
      <c r="L650">
        <v>76706</v>
      </c>
      <c r="M650" s="38">
        <v>42008</v>
      </c>
      <c r="N650" s="38">
        <v>42010</v>
      </c>
      <c r="O650">
        <v>2560.5500000000002</v>
      </c>
    </row>
    <row r="651" spans="1:15" x14ac:dyDescent="0.25">
      <c r="A651" t="s">
        <v>919</v>
      </c>
      <c r="B651" t="s">
        <v>175</v>
      </c>
      <c r="C651" t="s">
        <v>168</v>
      </c>
      <c r="D651" t="s">
        <v>159</v>
      </c>
      <c r="E651" t="s">
        <v>205</v>
      </c>
      <c r="F651" t="s">
        <v>183</v>
      </c>
      <c r="G651">
        <v>0.37</v>
      </c>
      <c r="H651" t="s">
        <v>162</v>
      </c>
      <c r="I651" t="s">
        <v>184</v>
      </c>
      <c r="J651" t="s">
        <v>225</v>
      </c>
      <c r="K651" t="s">
        <v>920</v>
      </c>
      <c r="L651">
        <v>76706</v>
      </c>
      <c r="M651" s="38">
        <v>42161</v>
      </c>
      <c r="N651" s="38">
        <v>42164</v>
      </c>
      <c r="O651">
        <v>227.67</v>
      </c>
    </row>
    <row r="652" spans="1:15" x14ac:dyDescent="0.25">
      <c r="A652" t="s">
        <v>921</v>
      </c>
      <c r="B652" t="s">
        <v>175</v>
      </c>
      <c r="C652" t="s">
        <v>158</v>
      </c>
      <c r="D652" t="s">
        <v>169</v>
      </c>
      <c r="E652" t="s">
        <v>176</v>
      </c>
      <c r="F652" t="s">
        <v>161</v>
      </c>
      <c r="G652">
        <v>0.42</v>
      </c>
      <c r="H652" t="s">
        <v>162</v>
      </c>
      <c r="I652" t="s">
        <v>178</v>
      </c>
      <c r="J652" t="s">
        <v>265</v>
      </c>
      <c r="K652" t="s">
        <v>922</v>
      </c>
      <c r="L652">
        <v>1075</v>
      </c>
      <c r="M652" s="38">
        <v>42164</v>
      </c>
      <c r="N652" s="38">
        <v>42164</v>
      </c>
      <c r="O652">
        <v>8.83</v>
      </c>
    </row>
    <row r="653" spans="1:15" x14ac:dyDescent="0.25">
      <c r="A653" t="s">
        <v>923</v>
      </c>
      <c r="B653" t="s">
        <v>157</v>
      </c>
      <c r="C653" t="s">
        <v>216</v>
      </c>
      <c r="D653" t="s">
        <v>159</v>
      </c>
      <c r="E653" t="s">
        <v>205</v>
      </c>
      <c r="F653" t="s">
        <v>161</v>
      </c>
      <c r="G653">
        <v>0.4</v>
      </c>
      <c r="H653" t="s">
        <v>162</v>
      </c>
      <c r="I653" t="s">
        <v>163</v>
      </c>
      <c r="J653" t="s">
        <v>172</v>
      </c>
      <c r="K653" t="s">
        <v>924</v>
      </c>
      <c r="L653">
        <v>90640</v>
      </c>
      <c r="M653" s="38">
        <v>42006</v>
      </c>
      <c r="N653" s="38">
        <v>42008</v>
      </c>
      <c r="O653">
        <v>34.409999999999997</v>
      </c>
    </row>
    <row r="654" spans="1:15" x14ac:dyDescent="0.25">
      <c r="A654" t="s">
        <v>923</v>
      </c>
      <c r="B654" t="s">
        <v>175</v>
      </c>
      <c r="C654" t="s">
        <v>216</v>
      </c>
      <c r="D654" t="s">
        <v>159</v>
      </c>
      <c r="E654" t="s">
        <v>205</v>
      </c>
      <c r="F654" t="s">
        <v>161</v>
      </c>
      <c r="G654">
        <v>0.39</v>
      </c>
      <c r="H654" t="s">
        <v>162</v>
      </c>
      <c r="I654" t="s">
        <v>163</v>
      </c>
      <c r="J654" t="s">
        <v>172</v>
      </c>
      <c r="K654" t="s">
        <v>924</v>
      </c>
      <c r="L654">
        <v>90640</v>
      </c>
      <c r="M654" s="38">
        <v>42006</v>
      </c>
      <c r="N654" s="38">
        <v>42006</v>
      </c>
      <c r="O654">
        <v>157.27000000000001</v>
      </c>
    </row>
    <row r="655" spans="1:15" x14ac:dyDescent="0.25">
      <c r="A655" t="s">
        <v>925</v>
      </c>
      <c r="B655" t="s">
        <v>175</v>
      </c>
      <c r="C655" t="s">
        <v>216</v>
      </c>
      <c r="D655" t="s">
        <v>193</v>
      </c>
      <c r="E655" t="s">
        <v>194</v>
      </c>
      <c r="F655" t="s">
        <v>183</v>
      </c>
      <c r="G655">
        <v>0.56999999999999995</v>
      </c>
      <c r="H655" t="s">
        <v>162</v>
      </c>
      <c r="I655" t="s">
        <v>178</v>
      </c>
      <c r="J655" t="s">
        <v>265</v>
      </c>
      <c r="K655" t="s">
        <v>926</v>
      </c>
      <c r="L655">
        <v>1876</v>
      </c>
      <c r="M655" s="38">
        <v>42049</v>
      </c>
      <c r="N655" s="38">
        <v>42050</v>
      </c>
      <c r="O655">
        <v>1013.84</v>
      </c>
    </row>
    <row r="656" spans="1:15" x14ac:dyDescent="0.25">
      <c r="A656" t="s">
        <v>927</v>
      </c>
      <c r="B656" t="s">
        <v>167</v>
      </c>
      <c r="C656" t="s">
        <v>216</v>
      </c>
      <c r="D656" t="s">
        <v>169</v>
      </c>
      <c r="E656" t="s">
        <v>264</v>
      </c>
      <c r="F656" t="s">
        <v>221</v>
      </c>
      <c r="G656">
        <v>0.62</v>
      </c>
      <c r="H656" t="s">
        <v>162</v>
      </c>
      <c r="I656" t="s">
        <v>178</v>
      </c>
      <c r="J656" t="s">
        <v>179</v>
      </c>
      <c r="K656" t="s">
        <v>928</v>
      </c>
      <c r="L656">
        <v>7086</v>
      </c>
      <c r="M656" s="38">
        <v>42144</v>
      </c>
      <c r="N656" s="38">
        <v>42145</v>
      </c>
      <c r="O656">
        <v>110.75</v>
      </c>
    </row>
    <row r="657" spans="1:15" x14ac:dyDescent="0.25">
      <c r="A657" t="s">
        <v>929</v>
      </c>
      <c r="B657" t="s">
        <v>175</v>
      </c>
      <c r="C657" t="s">
        <v>216</v>
      </c>
      <c r="D657" t="s">
        <v>159</v>
      </c>
      <c r="E657" t="s">
        <v>189</v>
      </c>
      <c r="F657" t="s">
        <v>183</v>
      </c>
      <c r="G657">
        <v>0.39</v>
      </c>
      <c r="H657" t="s">
        <v>162</v>
      </c>
      <c r="I657" t="s">
        <v>178</v>
      </c>
      <c r="J657" t="s">
        <v>848</v>
      </c>
      <c r="K657" t="s">
        <v>387</v>
      </c>
      <c r="L657">
        <v>19711</v>
      </c>
      <c r="M657" s="38">
        <v>42157</v>
      </c>
      <c r="N657" s="38">
        <v>42158</v>
      </c>
      <c r="O657">
        <v>181.46</v>
      </c>
    </row>
    <row r="658" spans="1:15" x14ac:dyDescent="0.25">
      <c r="A658" t="s">
        <v>929</v>
      </c>
      <c r="B658" t="s">
        <v>175</v>
      </c>
      <c r="C658" t="s">
        <v>216</v>
      </c>
      <c r="D658" t="s">
        <v>193</v>
      </c>
      <c r="E658" t="s">
        <v>194</v>
      </c>
      <c r="F658" t="s">
        <v>183</v>
      </c>
      <c r="G658">
        <v>0.59</v>
      </c>
      <c r="H658" t="s">
        <v>162</v>
      </c>
      <c r="I658" t="s">
        <v>178</v>
      </c>
      <c r="J658" t="s">
        <v>848</v>
      </c>
      <c r="K658" t="s">
        <v>387</v>
      </c>
      <c r="L658">
        <v>19711</v>
      </c>
      <c r="M658" s="38">
        <v>42157</v>
      </c>
      <c r="N658" s="38">
        <v>42159</v>
      </c>
      <c r="O658">
        <v>1076.3</v>
      </c>
    </row>
    <row r="659" spans="1:15" x14ac:dyDescent="0.25">
      <c r="A659" t="s">
        <v>930</v>
      </c>
      <c r="B659" t="s">
        <v>175</v>
      </c>
      <c r="C659" t="s">
        <v>216</v>
      </c>
      <c r="D659" t="s">
        <v>159</v>
      </c>
      <c r="E659" t="s">
        <v>304</v>
      </c>
      <c r="F659" t="s">
        <v>293</v>
      </c>
      <c r="G659">
        <v>0.6</v>
      </c>
      <c r="H659" t="s">
        <v>162</v>
      </c>
      <c r="I659" t="s">
        <v>229</v>
      </c>
      <c r="J659" t="s">
        <v>361</v>
      </c>
      <c r="K659" t="s">
        <v>931</v>
      </c>
      <c r="L659">
        <v>32701</v>
      </c>
      <c r="M659" s="38">
        <v>42103</v>
      </c>
      <c r="N659" s="38">
        <v>42105</v>
      </c>
      <c r="O659">
        <v>21.46</v>
      </c>
    </row>
    <row r="660" spans="1:15" x14ac:dyDescent="0.25">
      <c r="A660" t="s">
        <v>930</v>
      </c>
      <c r="B660" t="s">
        <v>167</v>
      </c>
      <c r="C660" t="s">
        <v>216</v>
      </c>
      <c r="D660" t="s">
        <v>169</v>
      </c>
      <c r="E660" t="s">
        <v>170</v>
      </c>
      <c r="F660" t="s">
        <v>171</v>
      </c>
      <c r="G660">
        <v>0.55000000000000004</v>
      </c>
      <c r="H660" t="s">
        <v>162</v>
      </c>
      <c r="I660" t="s">
        <v>229</v>
      </c>
      <c r="J660" t="s">
        <v>361</v>
      </c>
      <c r="K660" t="s">
        <v>931</v>
      </c>
      <c r="L660">
        <v>32701</v>
      </c>
      <c r="M660" s="38">
        <v>42103</v>
      </c>
      <c r="N660" s="38">
        <v>42105</v>
      </c>
      <c r="O660">
        <v>3506.78</v>
      </c>
    </row>
    <row r="661" spans="1:15" x14ac:dyDescent="0.25">
      <c r="A661" t="s">
        <v>930</v>
      </c>
      <c r="B661" t="s">
        <v>157</v>
      </c>
      <c r="C661" t="s">
        <v>216</v>
      </c>
      <c r="D661" t="s">
        <v>193</v>
      </c>
      <c r="E661" t="s">
        <v>256</v>
      </c>
      <c r="F661" t="s">
        <v>183</v>
      </c>
      <c r="G661">
        <v>0.74</v>
      </c>
      <c r="H661" t="s">
        <v>162</v>
      </c>
      <c r="I661" t="s">
        <v>229</v>
      </c>
      <c r="J661" t="s">
        <v>361</v>
      </c>
      <c r="K661" t="s">
        <v>931</v>
      </c>
      <c r="L661">
        <v>32701</v>
      </c>
      <c r="M661" s="38">
        <v>42103</v>
      </c>
      <c r="N661" s="38">
        <v>42105</v>
      </c>
      <c r="O661">
        <v>267.69</v>
      </c>
    </row>
    <row r="662" spans="1:15" x14ac:dyDescent="0.25">
      <c r="A662" t="s">
        <v>930</v>
      </c>
      <c r="B662" t="s">
        <v>167</v>
      </c>
      <c r="C662" t="s">
        <v>216</v>
      </c>
      <c r="D662" t="s">
        <v>169</v>
      </c>
      <c r="E662" t="s">
        <v>240</v>
      </c>
      <c r="F662" t="s">
        <v>171</v>
      </c>
      <c r="H662" t="s">
        <v>162</v>
      </c>
      <c r="I662" t="s">
        <v>229</v>
      </c>
      <c r="J662" t="s">
        <v>361</v>
      </c>
      <c r="K662" t="s">
        <v>931</v>
      </c>
      <c r="L662">
        <v>32701</v>
      </c>
      <c r="M662" s="38">
        <v>42103</v>
      </c>
      <c r="N662" s="38">
        <v>42104</v>
      </c>
      <c r="O662">
        <v>2307.2600000000002</v>
      </c>
    </row>
    <row r="663" spans="1:15" x14ac:dyDescent="0.25">
      <c r="A663" t="s">
        <v>932</v>
      </c>
      <c r="B663" t="s">
        <v>175</v>
      </c>
      <c r="C663" t="s">
        <v>168</v>
      </c>
      <c r="D663" t="s">
        <v>159</v>
      </c>
      <c r="E663" t="s">
        <v>228</v>
      </c>
      <c r="F663" t="s">
        <v>183</v>
      </c>
      <c r="G663">
        <v>0.39</v>
      </c>
      <c r="H663" t="s">
        <v>162</v>
      </c>
      <c r="I663" t="s">
        <v>163</v>
      </c>
      <c r="J663" t="s">
        <v>277</v>
      </c>
      <c r="K663" t="s">
        <v>933</v>
      </c>
      <c r="L663">
        <v>84660</v>
      </c>
      <c r="M663" s="38">
        <v>42147</v>
      </c>
      <c r="N663" s="38">
        <v>42147</v>
      </c>
      <c r="O663">
        <v>39.15</v>
      </c>
    </row>
    <row r="664" spans="1:15" x14ac:dyDescent="0.25">
      <c r="A664" t="s">
        <v>934</v>
      </c>
      <c r="B664" t="s">
        <v>175</v>
      </c>
      <c r="C664" t="s">
        <v>168</v>
      </c>
      <c r="D664" t="s">
        <v>193</v>
      </c>
      <c r="E664" t="s">
        <v>194</v>
      </c>
      <c r="F664" t="s">
        <v>177</v>
      </c>
      <c r="G664">
        <v>0.39</v>
      </c>
      <c r="H664" t="s">
        <v>162</v>
      </c>
      <c r="I664" t="s">
        <v>163</v>
      </c>
      <c r="J664" t="s">
        <v>277</v>
      </c>
      <c r="K664" t="s">
        <v>935</v>
      </c>
      <c r="L664">
        <v>84663</v>
      </c>
      <c r="M664" s="38">
        <v>42184</v>
      </c>
      <c r="N664" s="38">
        <v>42184</v>
      </c>
      <c r="O664">
        <v>266.95</v>
      </c>
    </row>
    <row r="665" spans="1:15" x14ac:dyDescent="0.25">
      <c r="A665" t="s">
        <v>936</v>
      </c>
      <c r="B665" t="s">
        <v>175</v>
      </c>
      <c r="C665" t="s">
        <v>216</v>
      </c>
      <c r="D665" t="s">
        <v>193</v>
      </c>
      <c r="E665" t="s">
        <v>199</v>
      </c>
      <c r="F665" t="s">
        <v>293</v>
      </c>
      <c r="G665">
        <v>0.39</v>
      </c>
      <c r="H665" t="s">
        <v>162</v>
      </c>
      <c r="I665" t="s">
        <v>229</v>
      </c>
      <c r="J665" t="s">
        <v>937</v>
      </c>
      <c r="K665" t="s">
        <v>938</v>
      </c>
      <c r="L665">
        <v>35756</v>
      </c>
      <c r="M665" s="38">
        <v>42084</v>
      </c>
      <c r="N665" s="38">
        <v>42085</v>
      </c>
      <c r="O665">
        <v>20552.55</v>
      </c>
    </row>
    <row r="666" spans="1:15" x14ac:dyDescent="0.25">
      <c r="A666" t="s">
        <v>936</v>
      </c>
      <c r="B666" t="s">
        <v>175</v>
      </c>
      <c r="C666" t="s">
        <v>216</v>
      </c>
      <c r="D666" t="s">
        <v>159</v>
      </c>
      <c r="E666" t="s">
        <v>304</v>
      </c>
      <c r="F666" t="s">
        <v>200</v>
      </c>
      <c r="G666">
        <v>0.5</v>
      </c>
      <c r="H666" t="s">
        <v>162</v>
      </c>
      <c r="I666" t="s">
        <v>229</v>
      </c>
      <c r="J666" t="s">
        <v>937</v>
      </c>
      <c r="K666" t="s">
        <v>938</v>
      </c>
      <c r="L666">
        <v>35756</v>
      </c>
      <c r="M666" s="38">
        <v>42104</v>
      </c>
      <c r="N666" s="38">
        <v>42107</v>
      </c>
      <c r="O666">
        <v>87.8</v>
      </c>
    </row>
    <row r="667" spans="1:15" x14ac:dyDescent="0.25">
      <c r="A667" t="s">
        <v>939</v>
      </c>
      <c r="B667" t="s">
        <v>167</v>
      </c>
      <c r="C667" t="s">
        <v>216</v>
      </c>
      <c r="D667" t="s">
        <v>193</v>
      </c>
      <c r="E667" t="s">
        <v>199</v>
      </c>
      <c r="F667" t="s">
        <v>221</v>
      </c>
      <c r="G667">
        <v>0.36</v>
      </c>
      <c r="H667" t="s">
        <v>162</v>
      </c>
      <c r="I667" t="s">
        <v>163</v>
      </c>
      <c r="J667" t="s">
        <v>172</v>
      </c>
      <c r="K667" t="s">
        <v>940</v>
      </c>
      <c r="L667">
        <v>92646</v>
      </c>
      <c r="M667" s="38">
        <v>42103</v>
      </c>
      <c r="N667" s="38">
        <v>42104</v>
      </c>
      <c r="O667">
        <v>3741.39</v>
      </c>
    </row>
    <row r="668" spans="1:15" x14ac:dyDescent="0.25">
      <c r="A668" t="s">
        <v>941</v>
      </c>
      <c r="B668" t="s">
        <v>175</v>
      </c>
      <c r="C668" t="s">
        <v>216</v>
      </c>
      <c r="D668" t="s">
        <v>159</v>
      </c>
      <c r="E668" t="s">
        <v>304</v>
      </c>
      <c r="F668" t="s">
        <v>183</v>
      </c>
      <c r="G668">
        <v>0.59</v>
      </c>
      <c r="H668" t="s">
        <v>162</v>
      </c>
      <c r="I668" t="s">
        <v>163</v>
      </c>
      <c r="J668" t="s">
        <v>172</v>
      </c>
      <c r="K668" t="s">
        <v>940</v>
      </c>
      <c r="L668">
        <v>92646</v>
      </c>
      <c r="M668" s="38">
        <v>42172</v>
      </c>
      <c r="N668" s="38">
        <v>42177</v>
      </c>
      <c r="O668">
        <v>149.32</v>
      </c>
    </row>
    <row r="669" spans="1:15" x14ac:dyDescent="0.25">
      <c r="A669" t="s">
        <v>941</v>
      </c>
      <c r="B669" t="s">
        <v>175</v>
      </c>
      <c r="C669" t="s">
        <v>216</v>
      </c>
      <c r="D669" t="s">
        <v>169</v>
      </c>
      <c r="E669" t="s">
        <v>176</v>
      </c>
      <c r="F669" t="s">
        <v>183</v>
      </c>
      <c r="G669">
        <v>0.56999999999999995</v>
      </c>
      <c r="H669" t="s">
        <v>162</v>
      </c>
      <c r="I669" t="s">
        <v>163</v>
      </c>
      <c r="J669" t="s">
        <v>172</v>
      </c>
      <c r="K669" t="s">
        <v>940</v>
      </c>
      <c r="L669">
        <v>92646</v>
      </c>
      <c r="M669" s="38">
        <v>42172</v>
      </c>
      <c r="N669" s="38">
        <v>42177</v>
      </c>
      <c r="O669">
        <v>177.01</v>
      </c>
    </row>
    <row r="670" spans="1:15" x14ac:dyDescent="0.25">
      <c r="A670" t="s">
        <v>941</v>
      </c>
      <c r="B670" t="s">
        <v>175</v>
      </c>
      <c r="C670" t="s">
        <v>216</v>
      </c>
      <c r="D670" t="s">
        <v>169</v>
      </c>
      <c r="E670" t="s">
        <v>176</v>
      </c>
      <c r="F670" t="s">
        <v>183</v>
      </c>
      <c r="G670">
        <v>0.41</v>
      </c>
      <c r="H670" t="s">
        <v>162</v>
      </c>
      <c r="I670" t="s">
        <v>163</v>
      </c>
      <c r="J670" t="s">
        <v>172</v>
      </c>
      <c r="K670" t="s">
        <v>940</v>
      </c>
      <c r="L670">
        <v>92646</v>
      </c>
      <c r="M670" s="38">
        <v>42172</v>
      </c>
      <c r="N670" s="38">
        <v>42174</v>
      </c>
      <c r="O670">
        <v>35.159999999999997</v>
      </c>
    </row>
    <row r="671" spans="1:15" x14ac:dyDescent="0.25">
      <c r="A671" t="s">
        <v>942</v>
      </c>
      <c r="B671" t="s">
        <v>175</v>
      </c>
      <c r="C671" t="s">
        <v>182</v>
      </c>
      <c r="D671" t="s">
        <v>159</v>
      </c>
      <c r="E671" t="s">
        <v>213</v>
      </c>
      <c r="F671" t="s">
        <v>183</v>
      </c>
      <c r="G671">
        <v>0.38</v>
      </c>
      <c r="H671" t="s">
        <v>162</v>
      </c>
      <c r="I671" t="s">
        <v>178</v>
      </c>
      <c r="J671" t="s">
        <v>286</v>
      </c>
      <c r="K671" t="s">
        <v>943</v>
      </c>
      <c r="L671">
        <v>6050</v>
      </c>
      <c r="M671" s="38">
        <v>42183</v>
      </c>
      <c r="N671" s="38">
        <v>42186</v>
      </c>
      <c r="O671">
        <v>88.84</v>
      </c>
    </row>
    <row r="672" spans="1:15" x14ac:dyDescent="0.25">
      <c r="A672" t="s">
        <v>944</v>
      </c>
      <c r="B672" t="s">
        <v>175</v>
      </c>
      <c r="C672" t="s">
        <v>216</v>
      </c>
      <c r="D672" t="s">
        <v>169</v>
      </c>
      <c r="E672" t="s">
        <v>176</v>
      </c>
      <c r="F672" t="s">
        <v>183</v>
      </c>
      <c r="G672">
        <v>0.56999999999999995</v>
      </c>
      <c r="H672" t="s">
        <v>162</v>
      </c>
      <c r="I672" t="s">
        <v>178</v>
      </c>
      <c r="J672" t="s">
        <v>762</v>
      </c>
      <c r="K672" t="s">
        <v>164</v>
      </c>
      <c r="L672">
        <v>20016</v>
      </c>
      <c r="M672" s="38">
        <v>42172</v>
      </c>
      <c r="N672" s="38">
        <v>42177</v>
      </c>
      <c r="O672">
        <v>696.96</v>
      </c>
    </row>
    <row r="673" spans="1:15" x14ac:dyDescent="0.25">
      <c r="A673" t="s">
        <v>944</v>
      </c>
      <c r="B673" t="s">
        <v>175</v>
      </c>
      <c r="C673" t="s">
        <v>216</v>
      </c>
      <c r="D673" t="s">
        <v>169</v>
      </c>
      <c r="E673" t="s">
        <v>176</v>
      </c>
      <c r="F673" t="s">
        <v>183</v>
      </c>
      <c r="G673">
        <v>0.41</v>
      </c>
      <c r="H673" t="s">
        <v>162</v>
      </c>
      <c r="I673" t="s">
        <v>178</v>
      </c>
      <c r="J673" t="s">
        <v>762</v>
      </c>
      <c r="K673" t="s">
        <v>164</v>
      </c>
      <c r="L673">
        <v>20016</v>
      </c>
      <c r="M673" s="38">
        <v>42172</v>
      </c>
      <c r="N673" s="38">
        <v>42174</v>
      </c>
      <c r="O673">
        <v>149.41</v>
      </c>
    </row>
    <row r="674" spans="1:15" x14ac:dyDescent="0.25">
      <c r="A674" t="s">
        <v>944</v>
      </c>
      <c r="B674" t="s">
        <v>175</v>
      </c>
      <c r="C674" t="s">
        <v>216</v>
      </c>
      <c r="D674" t="s">
        <v>159</v>
      </c>
      <c r="E674" t="s">
        <v>213</v>
      </c>
      <c r="F674" t="s">
        <v>183</v>
      </c>
      <c r="G674">
        <v>0.39</v>
      </c>
      <c r="H674" t="s">
        <v>162</v>
      </c>
      <c r="I674" t="s">
        <v>178</v>
      </c>
      <c r="J674" t="s">
        <v>762</v>
      </c>
      <c r="K674" t="s">
        <v>164</v>
      </c>
      <c r="L674">
        <v>20016</v>
      </c>
      <c r="M674" s="38">
        <v>42060</v>
      </c>
      <c r="N674" s="38">
        <v>42062</v>
      </c>
      <c r="O674">
        <v>4556.63</v>
      </c>
    </row>
    <row r="675" spans="1:15" x14ac:dyDescent="0.25">
      <c r="A675" t="s">
        <v>944</v>
      </c>
      <c r="B675" t="s">
        <v>157</v>
      </c>
      <c r="C675" t="s">
        <v>216</v>
      </c>
      <c r="D675" t="s">
        <v>159</v>
      </c>
      <c r="E675" t="s">
        <v>160</v>
      </c>
      <c r="F675" t="s">
        <v>161</v>
      </c>
      <c r="G675">
        <v>0.41</v>
      </c>
      <c r="H675" t="s">
        <v>162</v>
      </c>
      <c r="I675" t="s">
        <v>178</v>
      </c>
      <c r="J675" t="s">
        <v>762</v>
      </c>
      <c r="K675" t="s">
        <v>164</v>
      </c>
      <c r="L675">
        <v>20016</v>
      </c>
      <c r="M675" s="38">
        <v>42060</v>
      </c>
      <c r="N675" s="38">
        <v>42061</v>
      </c>
      <c r="O675">
        <v>2948.61</v>
      </c>
    </row>
    <row r="676" spans="1:15" x14ac:dyDescent="0.25">
      <c r="A676" t="s">
        <v>944</v>
      </c>
      <c r="B676" t="s">
        <v>175</v>
      </c>
      <c r="C676" t="s">
        <v>182</v>
      </c>
      <c r="D676" t="s">
        <v>159</v>
      </c>
      <c r="E676" t="s">
        <v>213</v>
      </c>
      <c r="F676" t="s">
        <v>183</v>
      </c>
      <c r="G676">
        <v>0.39</v>
      </c>
      <c r="H676" t="s">
        <v>162</v>
      </c>
      <c r="I676" t="s">
        <v>178</v>
      </c>
      <c r="J676" t="s">
        <v>762</v>
      </c>
      <c r="K676" t="s">
        <v>164</v>
      </c>
      <c r="L676">
        <v>20016</v>
      </c>
      <c r="M676" s="38">
        <v>42125</v>
      </c>
      <c r="N676" s="38">
        <v>42127</v>
      </c>
      <c r="O676">
        <v>517.85</v>
      </c>
    </row>
    <row r="677" spans="1:15" x14ac:dyDescent="0.25">
      <c r="A677" t="s">
        <v>944</v>
      </c>
      <c r="B677" t="s">
        <v>175</v>
      </c>
      <c r="C677" t="s">
        <v>182</v>
      </c>
      <c r="D677" t="s">
        <v>193</v>
      </c>
      <c r="E677" t="s">
        <v>256</v>
      </c>
      <c r="F677" t="s">
        <v>183</v>
      </c>
      <c r="G677">
        <v>0.41</v>
      </c>
      <c r="H677" t="s">
        <v>162</v>
      </c>
      <c r="I677" t="s">
        <v>178</v>
      </c>
      <c r="J677" t="s">
        <v>762</v>
      </c>
      <c r="K677" t="s">
        <v>164</v>
      </c>
      <c r="L677">
        <v>20016</v>
      </c>
      <c r="M677" s="38">
        <v>42183</v>
      </c>
      <c r="N677" s="38">
        <v>42185</v>
      </c>
      <c r="O677">
        <v>2373.3200000000002</v>
      </c>
    </row>
    <row r="678" spans="1:15" x14ac:dyDescent="0.25">
      <c r="A678" t="s">
        <v>944</v>
      </c>
      <c r="B678" t="s">
        <v>175</v>
      </c>
      <c r="C678" t="s">
        <v>182</v>
      </c>
      <c r="D678" t="s">
        <v>159</v>
      </c>
      <c r="E678" t="s">
        <v>213</v>
      </c>
      <c r="F678" t="s">
        <v>183</v>
      </c>
      <c r="G678">
        <v>0.38</v>
      </c>
      <c r="H678" t="s">
        <v>162</v>
      </c>
      <c r="I678" t="s">
        <v>178</v>
      </c>
      <c r="J678" t="s">
        <v>762</v>
      </c>
      <c r="K678" t="s">
        <v>164</v>
      </c>
      <c r="L678">
        <v>20016</v>
      </c>
      <c r="M678" s="38">
        <v>42183</v>
      </c>
      <c r="N678" s="38">
        <v>42186</v>
      </c>
      <c r="O678">
        <v>325.73</v>
      </c>
    </row>
    <row r="679" spans="1:15" x14ac:dyDescent="0.25">
      <c r="A679" t="s">
        <v>945</v>
      </c>
      <c r="B679" t="s">
        <v>175</v>
      </c>
      <c r="C679" t="s">
        <v>182</v>
      </c>
      <c r="D679" t="s">
        <v>159</v>
      </c>
      <c r="E679" t="s">
        <v>213</v>
      </c>
      <c r="F679" t="s">
        <v>183</v>
      </c>
      <c r="G679">
        <v>0.39</v>
      </c>
      <c r="H679" t="s">
        <v>162</v>
      </c>
      <c r="I679" t="s">
        <v>229</v>
      </c>
      <c r="J679" t="s">
        <v>361</v>
      </c>
      <c r="K679" t="s">
        <v>946</v>
      </c>
      <c r="L679">
        <v>34142</v>
      </c>
      <c r="M679" s="38">
        <v>42125</v>
      </c>
      <c r="N679" s="38">
        <v>42127</v>
      </c>
      <c r="O679">
        <v>127.94</v>
      </c>
    </row>
    <row r="680" spans="1:15" x14ac:dyDescent="0.25">
      <c r="A680" t="s">
        <v>947</v>
      </c>
      <c r="B680" t="s">
        <v>167</v>
      </c>
      <c r="C680" t="s">
        <v>182</v>
      </c>
      <c r="D680" t="s">
        <v>169</v>
      </c>
      <c r="E680" t="s">
        <v>170</v>
      </c>
      <c r="F680" t="s">
        <v>171</v>
      </c>
      <c r="G680">
        <v>0.64</v>
      </c>
      <c r="H680" t="s">
        <v>162</v>
      </c>
      <c r="I680" t="s">
        <v>178</v>
      </c>
      <c r="J680" t="s">
        <v>265</v>
      </c>
      <c r="K680" t="s">
        <v>948</v>
      </c>
      <c r="L680">
        <v>1776</v>
      </c>
      <c r="M680" s="38">
        <v>42081</v>
      </c>
      <c r="N680" s="38">
        <v>42083</v>
      </c>
      <c r="O680">
        <v>1350.94</v>
      </c>
    </row>
    <row r="681" spans="1:15" x14ac:dyDescent="0.25">
      <c r="A681" t="s">
        <v>949</v>
      </c>
      <c r="B681" t="s">
        <v>175</v>
      </c>
      <c r="C681" t="s">
        <v>216</v>
      </c>
      <c r="D681" t="s">
        <v>159</v>
      </c>
      <c r="E681" t="s">
        <v>233</v>
      </c>
      <c r="F681" t="s">
        <v>183</v>
      </c>
      <c r="G681">
        <v>0.81</v>
      </c>
      <c r="H681" t="s">
        <v>162</v>
      </c>
      <c r="I681" t="s">
        <v>178</v>
      </c>
      <c r="J681" t="s">
        <v>267</v>
      </c>
      <c r="K681" t="s">
        <v>950</v>
      </c>
      <c r="L681">
        <v>3060</v>
      </c>
      <c r="M681" s="38">
        <v>42060</v>
      </c>
      <c r="N681" s="38">
        <v>42063</v>
      </c>
      <c r="O681">
        <v>75.17</v>
      </c>
    </row>
    <row r="682" spans="1:15" x14ac:dyDescent="0.25">
      <c r="A682" t="s">
        <v>951</v>
      </c>
      <c r="B682" t="s">
        <v>175</v>
      </c>
      <c r="C682" t="s">
        <v>216</v>
      </c>
      <c r="D682" t="s">
        <v>159</v>
      </c>
      <c r="E682" t="s">
        <v>213</v>
      </c>
      <c r="F682" t="s">
        <v>183</v>
      </c>
      <c r="G682">
        <v>0.39</v>
      </c>
      <c r="H682" t="s">
        <v>162</v>
      </c>
      <c r="I682" t="s">
        <v>178</v>
      </c>
      <c r="J682" t="s">
        <v>179</v>
      </c>
      <c r="K682" t="s">
        <v>952</v>
      </c>
      <c r="L682">
        <v>7407</v>
      </c>
      <c r="M682" s="38">
        <v>42060</v>
      </c>
      <c r="N682" s="38">
        <v>42062</v>
      </c>
      <c r="O682">
        <v>1125.76</v>
      </c>
    </row>
    <row r="683" spans="1:15" x14ac:dyDescent="0.25">
      <c r="A683" t="s">
        <v>953</v>
      </c>
      <c r="B683" t="s">
        <v>157</v>
      </c>
      <c r="C683" t="s">
        <v>216</v>
      </c>
      <c r="D683" t="s">
        <v>159</v>
      </c>
      <c r="E683" t="s">
        <v>160</v>
      </c>
      <c r="F683" t="s">
        <v>161</v>
      </c>
      <c r="G683">
        <v>0.41</v>
      </c>
      <c r="H683" t="s">
        <v>162</v>
      </c>
      <c r="I683" t="s">
        <v>178</v>
      </c>
      <c r="J683" t="s">
        <v>179</v>
      </c>
      <c r="K683" t="s">
        <v>954</v>
      </c>
      <c r="L683">
        <v>7079</v>
      </c>
      <c r="M683" s="38">
        <v>42060</v>
      </c>
      <c r="N683" s="38">
        <v>42061</v>
      </c>
      <c r="O683">
        <v>746.03</v>
      </c>
    </row>
    <row r="684" spans="1:15" x14ac:dyDescent="0.25">
      <c r="A684" t="s">
        <v>955</v>
      </c>
      <c r="B684" t="s">
        <v>175</v>
      </c>
      <c r="C684" t="s">
        <v>182</v>
      </c>
      <c r="D684" t="s">
        <v>193</v>
      </c>
      <c r="E684" t="s">
        <v>256</v>
      </c>
      <c r="F684" t="s">
        <v>183</v>
      </c>
      <c r="G684">
        <v>0.41</v>
      </c>
      <c r="H684" t="s">
        <v>162</v>
      </c>
      <c r="I684" t="s">
        <v>178</v>
      </c>
      <c r="J684" t="s">
        <v>431</v>
      </c>
      <c r="K684" t="s">
        <v>432</v>
      </c>
      <c r="L684">
        <v>2920</v>
      </c>
      <c r="M684" s="38">
        <v>42183</v>
      </c>
      <c r="N684" s="38">
        <v>42185</v>
      </c>
      <c r="O684">
        <v>593.33000000000004</v>
      </c>
    </row>
    <row r="685" spans="1:15" x14ac:dyDescent="0.25">
      <c r="A685" t="s">
        <v>956</v>
      </c>
      <c r="B685" t="s">
        <v>175</v>
      </c>
      <c r="C685" t="s">
        <v>158</v>
      </c>
      <c r="D685" t="s">
        <v>159</v>
      </c>
      <c r="E685" t="s">
        <v>228</v>
      </c>
      <c r="F685" t="s">
        <v>183</v>
      </c>
      <c r="G685">
        <v>0.37</v>
      </c>
      <c r="H685" t="s">
        <v>162</v>
      </c>
      <c r="I685" t="s">
        <v>184</v>
      </c>
      <c r="J685" t="s">
        <v>576</v>
      </c>
      <c r="K685" t="s">
        <v>957</v>
      </c>
      <c r="L685">
        <v>46806</v>
      </c>
      <c r="M685" s="38">
        <v>42036</v>
      </c>
      <c r="N685" s="38">
        <v>42041</v>
      </c>
      <c r="O685">
        <v>13.05</v>
      </c>
    </row>
    <row r="686" spans="1:15" x14ac:dyDescent="0.25">
      <c r="A686" t="s">
        <v>958</v>
      </c>
      <c r="B686" t="s">
        <v>175</v>
      </c>
      <c r="C686" t="s">
        <v>158</v>
      </c>
      <c r="D686" t="s">
        <v>159</v>
      </c>
      <c r="E686" t="s">
        <v>213</v>
      </c>
      <c r="F686" t="s">
        <v>183</v>
      </c>
      <c r="G686">
        <v>0.38</v>
      </c>
      <c r="H686" t="s">
        <v>162</v>
      </c>
      <c r="I686" t="s">
        <v>184</v>
      </c>
      <c r="J686" t="s">
        <v>576</v>
      </c>
      <c r="K686" t="s">
        <v>959</v>
      </c>
      <c r="L686">
        <v>46404</v>
      </c>
      <c r="M686" s="38">
        <v>42019</v>
      </c>
      <c r="N686" s="38">
        <v>42020</v>
      </c>
      <c r="O686">
        <v>58.95</v>
      </c>
    </row>
    <row r="687" spans="1:15" x14ac:dyDescent="0.25">
      <c r="A687" t="s">
        <v>958</v>
      </c>
      <c r="B687" t="s">
        <v>175</v>
      </c>
      <c r="C687" t="s">
        <v>158</v>
      </c>
      <c r="D687" t="s">
        <v>193</v>
      </c>
      <c r="E687" t="s">
        <v>507</v>
      </c>
      <c r="F687" t="s">
        <v>293</v>
      </c>
      <c r="G687">
        <v>0.37</v>
      </c>
      <c r="H687" t="s">
        <v>162</v>
      </c>
      <c r="I687" t="s">
        <v>184</v>
      </c>
      <c r="J687" t="s">
        <v>576</v>
      </c>
      <c r="K687" t="s">
        <v>959</v>
      </c>
      <c r="L687">
        <v>46404</v>
      </c>
      <c r="M687" s="38">
        <v>42019</v>
      </c>
      <c r="N687" s="38">
        <v>42020</v>
      </c>
      <c r="O687">
        <v>3672.89</v>
      </c>
    </row>
    <row r="688" spans="1:15" x14ac:dyDescent="0.25">
      <c r="A688" t="s">
        <v>960</v>
      </c>
      <c r="B688" t="s">
        <v>157</v>
      </c>
      <c r="C688" t="s">
        <v>158</v>
      </c>
      <c r="D688" t="s">
        <v>193</v>
      </c>
      <c r="E688" t="s">
        <v>256</v>
      </c>
      <c r="F688" t="s">
        <v>177</v>
      </c>
      <c r="G688">
        <v>0.5</v>
      </c>
      <c r="H688" t="s">
        <v>162</v>
      </c>
      <c r="I688" t="s">
        <v>184</v>
      </c>
      <c r="J688" t="s">
        <v>576</v>
      </c>
      <c r="K688" t="s">
        <v>961</v>
      </c>
      <c r="L688">
        <v>46530</v>
      </c>
      <c r="M688" s="38">
        <v>42039</v>
      </c>
      <c r="N688" s="38">
        <v>42044</v>
      </c>
      <c r="O688">
        <v>374.81</v>
      </c>
    </row>
    <row r="689" spans="1:15" x14ac:dyDescent="0.25">
      <c r="A689" t="s">
        <v>960</v>
      </c>
      <c r="B689" t="s">
        <v>175</v>
      </c>
      <c r="C689" t="s">
        <v>158</v>
      </c>
      <c r="D689" t="s">
        <v>159</v>
      </c>
      <c r="E689" t="s">
        <v>205</v>
      </c>
      <c r="F689" t="s">
        <v>183</v>
      </c>
      <c r="G689">
        <v>0.4</v>
      </c>
      <c r="H689" t="s">
        <v>162</v>
      </c>
      <c r="I689" t="s">
        <v>184</v>
      </c>
      <c r="J689" t="s">
        <v>576</v>
      </c>
      <c r="K689" t="s">
        <v>961</v>
      </c>
      <c r="L689">
        <v>46530</v>
      </c>
      <c r="M689" s="38">
        <v>42039</v>
      </c>
      <c r="N689" s="38">
        <v>42043</v>
      </c>
      <c r="O689">
        <v>43.27</v>
      </c>
    </row>
    <row r="690" spans="1:15" x14ac:dyDescent="0.25">
      <c r="A690" t="s">
        <v>960</v>
      </c>
      <c r="B690" t="s">
        <v>175</v>
      </c>
      <c r="C690" t="s">
        <v>158</v>
      </c>
      <c r="D690" t="s">
        <v>159</v>
      </c>
      <c r="E690" t="s">
        <v>160</v>
      </c>
      <c r="F690" t="s">
        <v>161</v>
      </c>
      <c r="G690">
        <v>0.55000000000000004</v>
      </c>
      <c r="H690" t="s">
        <v>162</v>
      </c>
      <c r="I690" t="s">
        <v>184</v>
      </c>
      <c r="J690" t="s">
        <v>576</v>
      </c>
      <c r="K690" t="s">
        <v>961</v>
      </c>
      <c r="L690">
        <v>46530</v>
      </c>
      <c r="M690" s="38">
        <v>42019</v>
      </c>
      <c r="N690" s="38">
        <v>42021</v>
      </c>
      <c r="O690">
        <v>11.74</v>
      </c>
    </row>
    <row r="691" spans="1:15" x14ac:dyDescent="0.25">
      <c r="A691" t="s">
        <v>962</v>
      </c>
      <c r="B691" t="s">
        <v>167</v>
      </c>
      <c r="C691" t="s">
        <v>182</v>
      </c>
      <c r="D691" t="s">
        <v>169</v>
      </c>
      <c r="E691" t="s">
        <v>170</v>
      </c>
      <c r="F691" t="s">
        <v>171</v>
      </c>
      <c r="G691">
        <v>0.78</v>
      </c>
      <c r="H691" t="s">
        <v>162</v>
      </c>
      <c r="I691" t="s">
        <v>178</v>
      </c>
      <c r="J691" t="s">
        <v>265</v>
      </c>
      <c r="K691" t="s">
        <v>7</v>
      </c>
      <c r="L691">
        <v>2112</v>
      </c>
      <c r="M691" s="38">
        <v>42122</v>
      </c>
      <c r="N691" s="38">
        <v>42125</v>
      </c>
      <c r="O691">
        <v>5258.94</v>
      </c>
    </row>
    <row r="692" spans="1:15" x14ac:dyDescent="0.25">
      <c r="A692" t="s">
        <v>963</v>
      </c>
      <c r="B692" t="s">
        <v>175</v>
      </c>
      <c r="C692" t="s">
        <v>182</v>
      </c>
      <c r="D692" t="s">
        <v>159</v>
      </c>
      <c r="E692" t="s">
        <v>252</v>
      </c>
      <c r="F692" t="s">
        <v>177</v>
      </c>
      <c r="G692">
        <v>0.59</v>
      </c>
      <c r="H692" t="s">
        <v>162</v>
      </c>
      <c r="I692" t="s">
        <v>178</v>
      </c>
      <c r="J692" t="s">
        <v>431</v>
      </c>
      <c r="K692" t="s">
        <v>964</v>
      </c>
      <c r="L692">
        <v>2861</v>
      </c>
      <c r="M692" s="38">
        <v>42122</v>
      </c>
      <c r="N692" s="38">
        <v>42124</v>
      </c>
      <c r="O692">
        <v>66.739999999999995</v>
      </c>
    </row>
    <row r="693" spans="1:15" x14ac:dyDescent="0.25">
      <c r="A693" t="s">
        <v>965</v>
      </c>
      <c r="B693" t="s">
        <v>167</v>
      </c>
      <c r="C693" t="s">
        <v>182</v>
      </c>
      <c r="D693" t="s">
        <v>169</v>
      </c>
      <c r="E693" t="s">
        <v>170</v>
      </c>
      <c r="F693" t="s">
        <v>171</v>
      </c>
      <c r="G693">
        <v>0.78</v>
      </c>
      <c r="H693" t="s">
        <v>162</v>
      </c>
      <c r="I693" t="s">
        <v>178</v>
      </c>
      <c r="J693" t="s">
        <v>237</v>
      </c>
      <c r="K693" t="s">
        <v>623</v>
      </c>
      <c r="L693">
        <v>5403</v>
      </c>
      <c r="M693" s="38">
        <v>42122</v>
      </c>
      <c r="N693" s="38">
        <v>42125</v>
      </c>
      <c r="O693">
        <v>1282.67</v>
      </c>
    </row>
    <row r="694" spans="1:15" x14ac:dyDescent="0.25">
      <c r="A694" t="s">
        <v>966</v>
      </c>
      <c r="B694" t="s">
        <v>175</v>
      </c>
      <c r="C694" t="s">
        <v>182</v>
      </c>
      <c r="D694" t="s">
        <v>159</v>
      </c>
      <c r="E694" t="s">
        <v>213</v>
      </c>
      <c r="F694" t="s">
        <v>183</v>
      </c>
      <c r="G694">
        <v>0.39</v>
      </c>
      <c r="H694" t="s">
        <v>162</v>
      </c>
      <c r="I694" t="s">
        <v>178</v>
      </c>
      <c r="J694" t="s">
        <v>291</v>
      </c>
      <c r="K694" t="s">
        <v>967</v>
      </c>
      <c r="L694">
        <v>19140</v>
      </c>
      <c r="M694" s="38">
        <v>42051</v>
      </c>
      <c r="N694" s="38">
        <v>42052</v>
      </c>
      <c r="O694">
        <v>208.83</v>
      </c>
    </row>
    <row r="695" spans="1:15" x14ac:dyDescent="0.25">
      <c r="A695" t="s">
        <v>966</v>
      </c>
      <c r="B695" t="s">
        <v>157</v>
      </c>
      <c r="C695" t="s">
        <v>182</v>
      </c>
      <c r="D695" t="s">
        <v>193</v>
      </c>
      <c r="E695" t="s">
        <v>256</v>
      </c>
      <c r="F695" t="s">
        <v>177</v>
      </c>
      <c r="G695">
        <v>0.64</v>
      </c>
      <c r="H695" t="s">
        <v>162</v>
      </c>
      <c r="I695" t="s">
        <v>178</v>
      </c>
      <c r="J695" t="s">
        <v>291</v>
      </c>
      <c r="K695" t="s">
        <v>967</v>
      </c>
      <c r="L695">
        <v>19140</v>
      </c>
      <c r="M695" s="38">
        <v>42051</v>
      </c>
      <c r="N695" s="38">
        <v>42053</v>
      </c>
      <c r="O695">
        <v>228.3</v>
      </c>
    </row>
    <row r="696" spans="1:15" x14ac:dyDescent="0.25">
      <c r="A696" t="s">
        <v>966</v>
      </c>
      <c r="B696" t="s">
        <v>175</v>
      </c>
      <c r="C696" t="s">
        <v>182</v>
      </c>
      <c r="D696" t="s">
        <v>159</v>
      </c>
      <c r="E696" t="s">
        <v>189</v>
      </c>
      <c r="F696" t="s">
        <v>183</v>
      </c>
      <c r="G696">
        <v>0.38</v>
      </c>
      <c r="H696" t="s">
        <v>162</v>
      </c>
      <c r="I696" t="s">
        <v>178</v>
      </c>
      <c r="J696" t="s">
        <v>291</v>
      </c>
      <c r="K696" t="s">
        <v>967</v>
      </c>
      <c r="L696">
        <v>19140</v>
      </c>
      <c r="M696" s="38">
        <v>42051</v>
      </c>
      <c r="N696" s="38">
        <v>42051</v>
      </c>
      <c r="O696">
        <v>129.53</v>
      </c>
    </row>
    <row r="697" spans="1:15" x14ac:dyDescent="0.25">
      <c r="A697" t="s">
        <v>968</v>
      </c>
      <c r="B697" t="s">
        <v>157</v>
      </c>
      <c r="C697" t="s">
        <v>182</v>
      </c>
      <c r="D697" t="s">
        <v>193</v>
      </c>
      <c r="E697" t="s">
        <v>256</v>
      </c>
      <c r="F697" t="s">
        <v>177</v>
      </c>
      <c r="G697">
        <v>0.64</v>
      </c>
      <c r="H697" t="s">
        <v>162</v>
      </c>
      <c r="I697" t="s">
        <v>184</v>
      </c>
      <c r="J697" t="s">
        <v>225</v>
      </c>
      <c r="K697" t="s">
        <v>969</v>
      </c>
      <c r="L697">
        <v>75482</v>
      </c>
      <c r="M697" s="38">
        <v>42051</v>
      </c>
      <c r="N697" s="38">
        <v>42053</v>
      </c>
      <c r="O697">
        <v>55.68</v>
      </c>
    </row>
    <row r="698" spans="1:15" x14ac:dyDescent="0.25">
      <c r="A698" t="s">
        <v>970</v>
      </c>
      <c r="B698" t="s">
        <v>157</v>
      </c>
      <c r="C698" t="s">
        <v>216</v>
      </c>
      <c r="D698" t="s">
        <v>159</v>
      </c>
      <c r="E698" t="s">
        <v>213</v>
      </c>
      <c r="F698" t="s">
        <v>183</v>
      </c>
      <c r="G698">
        <v>0.35</v>
      </c>
      <c r="H698" t="s">
        <v>162</v>
      </c>
      <c r="I698" t="s">
        <v>184</v>
      </c>
      <c r="J698" t="s">
        <v>225</v>
      </c>
      <c r="K698" t="s">
        <v>971</v>
      </c>
      <c r="L698">
        <v>75028</v>
      </c>
      <c r="M698" s="38">
        <v>42103</v>
      </c>
      <c r="N698" s="38">
        <v>42105</v>
      </c>
      <c r="O698">
        <v>568.24</v>
      </c>
    </row>
    <row r="699" spans="1:15" x14ac:dyDescent="0.25">
      <c r="A699" t="s">
        <v>970</v>
      </c>
      <c r="B699" t="s">
        <v>157</v>
      </c>
      <c r="C699" t="s">
        <v>216</v>
      </c>
      <c r="D699" t="s">
        <v>193</v>
      </c>
      <c r="E699" t="s">
        <v>256</v>
      </c>
      <c r="F699" t="s">
        <v>183</v>
      </c>
      <c r="G699">
        <v>0.74</v>
      </c>
      <c r="H699" t="s">
        <v>162</v>
      </c>
      <c r="I699" t="s">
        <v>184</v>
      </c>
      <c r="J699" t="s">
        <v>225</v>
      </c>
      <c r="K699" t="s">
        <v>971</v>
      </c>
      <c r="L699">
        <v>75028</v>
      </c>
      <c r="M699" s="38">
        <v>42103</v>
      </c>
      <c r="N699" s="38">
        <v>42105</v>
      </c>
      <c r="O699">
        <v>162.91</v>
      </c>
    </row>
    <row r="700" spans="1:15" x14ac:dyDescent="0.25">
      <c r="A700" t="s">
        <v>970</v>
      </c>
      <c r="B700" t="s">
        <v>175</v>
      </c>
      <c r="C700" t="s">
        <v>216</v>
      </c>
      <c r="D700" t="s">
        <v>193</v>
      </c>
      <c r="E700" t="s">
        <v>256</v>
      </c>
      <c r="F700" t="s">
        <v>183</v>
      </c>
      <c r="G700">
        <v>0.52</v>
      </c>
      <c r="H700" t="s">
        <v>162</v>
      </c>
      <c r="I700" t="s">
        <v>184</v>
      </c>
      <c r="J700" t="s">
        <v>225</v>
      </c>
      <c r="K700" t="s">
        <v>971</v>
      </c>
      <c r="L700">
        <v>75028</v>
      </c>
      <c r="M700" s="38">
        <v>42159</v>
      </c>
      <c r="N700" s="38">
        <v>42161</v>
      </c>
      <c r="O700">
        <v>97.65</v>
      </c>
    </row>
    <row r="701" spans="1:15" x14ac:dyDescent="0.25">
      <c r="A701" t="s">
        <v>970</v>
      </c>
      <c r="B701" t="s">
        <v>175</v>
      </c>
      <c r="C701" t="s">
        <v>216</v>
      </c>
      <c r="D701" t="s">
        <v>193</v>
      </c>
      <c r="E701" t="s">
        <v>194</v>
      </c>
      <c r="F701" t="s">
        <v>183</v>
      </c>
      <c r="G701">
        <v>0.56000000000000005</v>
      </c>
      <c r="H701" t="s">
        <v>162</v>
      </c>
      <c r="I701" t="s">
        <v>184</v>
      </c>
      <c r="J701" t="s">
        <v>225</v>
      </c>
      <c r="K701" t="s">
        <v>971</v>
      </c>
      <c r="L701">
        <v>75028</v>
      </c>
      <c r="M701" s="38">
        <v>42159</v>
      </c>
      <c r="N701" s="38">
        <v>42160</v>
      </c>
      <c r="O701">
        <v>1018.61</v>
      </c>
    </row>
    <row r="702" spans="1:15" x14ac:dyDescent="0.25">
      <c r="A702" t="s">
        <v>972</v>
      </c>
      <c r="B702" t="s">
        <v>175</v>
      </c>
      <c r="C702" t="s">
        <v>158</v>
      </c>
      <c r="D702" t="s">
        <v>169</v>
      </c>
      <c r="E702" t="s">
        <v>170</v>
      </c>
      <c r="F702" t="s">
        <v>200</v>
      </c>
      <c r="H702" t="s">
        <v>162</v>
      </c>
      <c r="I702" t="s">
        <v>184</v>
      </c>
      <c r="J702" t="s">
        <v>225</v>
      </c>
      <c r="K702" t="s">
        <v>973</v>
      </c>
      <c r="L702">
        <v>75007</v>
      </c>
      <c r="M702" s="38">
        <v>42035</v>
      </c>
      <c r="N702" s="38">
        <v>42037</v>
      </c>
      <c r="O702">
        <v>1145.5999999999999</v>
      </c>
    </row>
    <row r="703" spans="1:15" x14ac:dyDescent="0.25">
      <c r="A703" t="s">
        <v>972</v>
      </c>
      <c r="B703" t="s">
        <v>175</v>
      </c>
      <c r="C703" t="s">
        <v>158</v>
      </c>
      <c r="D703" t="s">
        <v>169</v>
      </c>
      <c r="E703" t="s">
        <v>176</v>
      </c>
      <c r="F703" t="s">
        <v>183</v>
      </c>
      <c r="G703">
        <v>0.56000000000000005</v>
      </c>
      <c r="H703" t="s">
        <v>162</v>
      </c>
      <c r="I703" t="s">
        <v>184</v>
      </c>
      <c r="J703" t="s">
        <v>225</v>
      </c>
      <c r="K703" t="s">
        <v>973</v>
      </c>
      <c r="L703">
        <v>75007</v>
      </c>
      <c r="M703" s="38">
        <v>42092</v>
      </c>
      <c r="N703" s="38">
        <v>42093</v>
      </c>
      <c r="O703">
        <v>24.52</v>
      </c>
    </row>
    <row r="704" spans="1:15" x14ac:dyDescent="0.25">
      <c r="A704" t="s">
        <v>972</v>
      </c>
      <c r="B704" t="s">
        <v>175</v>
      </c>
      <c r="C704" t="s">
        <v>158</v>
      </c>
      <c r="D704" t="s">
        <v>193</v>
      </c>
      <c r="E704" t="s">
        <v>199</v>
      </c>
      <c r="F704" t="s">
        <v>200</v>
      </c>
      <c r="G704">
        <v>0.39</v>
      </c>
      <c r="H704" t="s">
        <v>162</v>
      </c>
      <c r="I704" t="s">
        <v>184</v>
      </c>
      <c r="J704" t="s">
        <v>225</v>
      </c>
      <c r="K704" t="s">
        <v>973</v>
      </c>
      <c r="L704">
        <v>75007</v>
      </c>
      <c r="M704" s="38">
        <v>42149</v>
      </c>
      <c r="N704" s="38">
        <v>42150</v>
      </c>
      <c r="O704">
        <v>5775.81</v>
      </c>
    </row>
    <row r="705" spans="1:15" x14ac:dyDescent="0.25">
      <c r="A705" t="s">
        <v>972</v>
      </c>
      <c r="B705" t="s">
        <v>157</v>
      </c>
      <c r="C705" t="s">
        <v>158</v>
      </c>
      <c r="D705" t="s">
        <v>193</v>
      </c>
      <c r="E705" t="s">
        <v>194</v>
      </c>
      <c r="F705" t="s">
        <v>183</v>
      </c>
      <c r="G705">
        <v>0.59</v>
      </c>
      <c r="H705" t="s">
        <v>162</v>
      </c>
      <c r="I705" t="s">
        <v>184</v>
      </c>
      <c r="J705" t="s">
        <v>225</v>
      </c>
      <c r="K705" t="s">
        <v>973</v>
      </c>
      <c r="L705">
        <v>75007</v>
      </c>
      <c r="M705" s="38">
        <v>42149</v>
      </c>
      <c r="N705" s="38">
        <v>42150</v>
      </c>
      <c r="O705">
        <v>1878.24</v>
      </c>
    </row>
    <row r="706" spans="1:15" x14ac:dyDescent="0.25">
      <c r="A706" t="s">
        <v>974</v>
      </c>
      <c r="B706" t="s">
        <v>167</v>
      </c>
      <c r="C706" t="s">
        <v>158</v>
      </c>
      <c r="D706" t="s">
        <v>169</v>
      </c>
      <c r="E706" t="s">
        <v>170</v>
      </c>
      <c r="F706" t="s">
        <v>171</v>
      </c>
      <c r="G706">
        <v>0.62</v>
      </c>
      <c r="H706" t="s">
        <v>162</v>
      </c>
      <c r="I706" t="s">
        <v>184</v>
      </c>
      <c r="J706" t="s">
        <v>225</v>
      </c>
      <c r="K706" t="s">
        <v>975</v>
      </c>
      <c r="L706">
        <v>75104</v>
      </c>
      <c r="M706" s="38">
        <v>42035</v>
      </c>
      <c r="N706" s="38">
        <v>42037</v>
      </c>
      <c r="O706">
        <v>1634.67</v>
      </c>
    </row>
    <row r="707" spans="1:15" x14ac:dyDescent="0.25">
      <c r="A707" t="s">
        <v>976</v>
      </c>
      <c r="B707" t="s">
        <v>175</v>
      </c>
      <c r="C707" t="s">
        <v>158</v>
      </c>
      <c r="D707" t="s">
        <v>159</v>
      </c>
      <c r="E707" t="s">
        <v>213</v>
      </c>
      <c r="F707" t="s">
        <v>183</v>
      </c>
      <c r="G707">
        <v>0.38</v>
      </c>
      <c r="H707" t="s">
        <v>162</v>
      </c>
      <c r="I707" t="s">
        <v>229</v>
      </c>
      <c r="J707" t="s">
        <v>937</v>
      </c>
      <c r="K707" t="s">
        <v>458</v>
      </c>
      <c r="L707">
        <v>36830</v>
      </c>
      <c r="M707" s="38">
        <v>42079</v>
      </c>
      <c r="N707" s="38">
        <v>42080</v>
      </c>
      <c r="O707">
        <v>9280.7199999999993</v>
      </c>
    </row>
    <row r="708" spans="1:15" x14ac:dyDescent="0.25">
      <c r="A708" t="s">
        <v>976</v>
      </c>
      <c r="B708" t="s">
        <v>167</v>
      </c>
      <c r="C708" t="s">
        <v>182</v>
      </c>
      <c r="D708" t="s">
        <v>193</v>
      </c>
      <c r="E708" t="s">
        <v>199</v>
      </c>
      <c r="F708" t="s">
        <v>171</v>
      </c>
      <c r="G708">
        <v>0.36</v>
      </c>
      <c r="H708" t="s">
        <v>162</v>
      </c>
      <c r="I708" t="s">
        <v>229</v>
      </c>
      <c r="J708" t="s">
        <v>937</v>
      </c>
      <c r="K708" t="s">
        <v>458</v>
      </c>
      <c r="L708">
        <v>36830</v>
      </c>
      <c r="M708" s="38">
        <v>42088</v>
      </c>
      <c r="N708" s="38">
        <v>42088</v>
      </c>
      <c r="O708">
        <v>1348.83</v>
      </c>
    </row>
    <row r="709" spans="1:15" x14ac:dyDescent="0.25">
      <c r="A709" t="s">
        <v>977</v>
      </c>
      <c r="B709" t="s">
        <v>175</v>
      </c>
      <c r="C709" t="s">
        <v>168</v>
      </c>
      <c r="D709" t="s">
        <v>159</v>
      </c>
      <c r="E709" t="s">
        <v>213</v>
      </c>
      <c r="F709" t="s">
        <v>183</v>
      </c>
      <c r="G709">
        <v>0.38</v>
      </c>
      <c r="H709" t="s">
        <v>162</v>
      </c>
      <c r="I709" t="s">
        <v>178</v>
      </c>
      <c r="J709" t="s">
        <v>5</v>
      </c>
      <c r="K709" t="s">
        <v>203</v>
      </c>
      <c r="L709">
        <v>10009</v>
      </c>
      <c r="M709" s="38">
        <v>42099</v>
      </c>
      <c r="N709" s="38">
        <v>42100</v>
      </c>
      <c r="O709">
        <v>564.98</v>
      </c>
    </row>
    <row r="710" spans="1:15" x14ac:dyDescent="0.25">
      <c r="A710" t="s">
        <v>977</v>
      </c>
      <c r="B710" t="s">
        <v>175</v>
      </c>
      <c r="C710" t="s">
        <v>168</v>
      </c>
      <c r="D710" t="s">
        <v>169</v>
      </c>
      <c r="E710" t="s">
        <v>176</v>
      </c>
      <c r="F710" t="s">
        <v>177</v>
      </c>
      <c r="G710">
        <v>0.37</v>
      </c>
      <c r="H710" t="s">
        <v>162</v>
      </c>
      <c r="I710" t="s">
        <v>178</v>
      </c>
      <c r="J710" t="s">
        <v>5</v>
      </c>
      <c r="K710" t="s">
        <v>203</v>
      </c>
      <c r="L710">
        <v>10009</v>
      </c>
      <c r="M710" s="38">
        <v>42099</v>
      </c>
      <c r="N710" s="38">
        <v>42101</v>
      </c>
      <c r="O710">
        <v>129.47999999999999</v>
      </c>
    </row>
    <row r="711" spans="1:15" x14ac:dyDescent="0.25">
      <c r="A711" t="s">
        <v>977</v>
      </c>
      <c r="B711" t="s">
        <v>175</v>
      </c>
      <c r="C711" t="s">
        <v>168</v>
      </c>
      <c r="D711" t="s">
        <v>193</v>
      </c>
      <c r="E711" t="s">
        <v>256</v>
      </c>
      <c r="F711" t="s">
        <v>183</v>
      </c>
      <c r="G711">
        <v>0.51</v>
      </c>
      <c r="H711" t="s">
        <v>162</v>
      </c>
      <c r="I711" t="s">
        <v>178</v>
      </c>
      <c r="J711" t="s">
        <v>5</v>
      </c>
      <c r="K711" t="s">
        <v>203</v>
      </c>
      <c r="L711">
        <v>10009</v>
      </c>
      <c r="M711" s="38">
        <v>42146</v>
      </c>
      <c r="N711" s="38">
        <v>42146</v>
      </c>
      <c r="O711">
        <v>8216.2800000000007</v>
      </c>
    </row>
    <row r="712" spans="1:15" x14ac:dyDescent="0.25">
      <c r="A712" t="s">
        <v>978</v>
      </c>
      <c r="B712" t="s">
        <v>175</v>
      </c>
      <c r="C712" t="s">
        <v>168</v>
      </c>
      <c r="D712" t="s">
        <v>159</v>
      </c>
      <c r="E712" t="s">
        <v>213</v>
      </c>
      <c r="F712" t="s">
        <v>183</v>
      </c>
      <c r="G712">
        <v>0.38</v>
      </c>
      <c r="H712" t="s">
        <v>162</v>
      </c>
      <c r="I712" t="s">
        <v>184</v>
      </c>
      <c r="J712" t="s">
        <v>225</v>
      </c>
      <c r="K712" t="s">
        <v>979</v>
      </c>
      <c r="L712">
        <v>78641</v>
      </c>
      <c r="M712" s="38">
        <v>42099</v>
      </c>
      <c r="N712" s="38">
        <v>42100</v>
      </c>
      <c r="O712">
        <v>152.11000000000001</v>
      </c>
    </row>
    <row r="713" spans="1:15" x14ac:dyDescent="0.25">
      <c r="A713" t="s">
        <v>978</v>
      </c>
      <c r="B713" t="s">
        <v>175</v>
      </c>
      <c r="C713" t="s">
        <v>168</v>
      </c>
      <c r="D713" t="s">
        <v>169</v>
      </c>
      <c r="E713" t="s">
        <v>176</v>
      </c>
      <c r="F713" t="s">
        <v>177</v>
      </c>
      <c r="G713">
        <v>0.37</v>
      </c>
      <c r="H713" t="s">
        <v>162</v>
      </c>
      <c r="I713" t="s">
        <v>184</v>
      </c>
      <c r="J713" t="s">
        <v>225</v>
      </c>
      <c r="K713" t="s">
        <v>979</v>
      </c>
      <c r="L713">
        <v>78641</v>
      </c>
      <c r="M713" s="38">
        <v>42099</v>
      </c>
      <c r="N713" s="38">
        <v>42101</v>
      </c>
      <c r="O713">
        <v>35.97</v>
      </c>
    </row>
    <row r="714" spans="1:15" x14ac:dyDescent="0.25">
      <c r="A714" t="s">
        <v>980</v>
      </c>
      <c r="B714" t="s">
        <v>175</v>
      </c>
      <c r="C714" t="s">
        <v>158</v>
      </c>
      <c r="D714" t="s">
        <v>159</v>
      </c>
      <c r="E714" t="s">
        <v>213</v>
      </c>
      <c r="F714" t="s">
        <v>183</v>
      </c>
      <c r="G714">
        <v>0.37</v>
      </c>
      <c r="H714" t="s">
        <v>162</v>
      </c>
      <c r="I714" t="s">
        <v>184</v>
      </c>
      <c r="J714" t="s">
        <v>254</v>
      </c>
      <c r="K714" t="s">
        <v>981</v>
      </c>
      <c r="L714">
        <v>60110</v>
      </c>
      <c r="M714" s="38">
        <v>42103</v>
      </c>
      <c r="N714" s="38">
        <v>42103</v>
      </c>
      <c r="O714">
        <v>85.64</v>
      </c>
    </row>
    <row r="715" spans="1:15" x14ac:dyDescent="0.25">
      <c r="A715" t="s">
        <v>980</v>
      </c>
      <c r="B715" t="s">
        <v>167</v>
      </c>
      <c r="C715" t="s">
        <v>158</v>
      </c>
      <c r="D715" t="s">
        <v>169</v>
      </c>
      <c r="E715" t="s">
        <v>170</v>
      </c>
      <c r="F715" t="s">
        <v>171</v>
      </c>
      <c r="G715">
        <v>0.64</v>
      </c>
      <c r="H715" t="s">
        <v>162</v>
      </c>
      <c r="I715" t="s">
        <v>184</v>
      </c>
      <c r="J715" t="s">
        <v>254</v>
      </c>
      <c r="K715" t="s">
        <v>981</v>
      </c>
      <c r="L715">
        <v>60110</v>
      </c>
      <c r="M715" s="38">
        <v>42103</v>
      </c>
      <c r="N715" s="38">
        <v>42105</v>
      </c>
      <c r="O715">
        <v>2508.15</v>
      </c>
    </row>
    <row r="716" spans="1:15" x14ac:dyDescent="0.25">
      <c r="A716" t="s">
        <v>980</v>
      </c>
      <c r="B716" t="s">
        <v>175</v>
      </c>
      <c r="C716" t="s">
        <v>158</v>
      </c>
      <c r="D716" t="s">
        <v>159</v>
      </c>
      <c r="E716" t="s">
        <v>205</v>
      </c>
      <c r="F716" t="s">
        <v>183</v>
      </c>
      <c r="G716">
        <v>0.4</v>
      </c>
      <c r="H716" t="s">
        <v>162</v>
      </c>
      <c r="I716" t="s">
        <v>184</v>
      </c>
      <c r="J716" t="s">
        <v>254</v>
      </c>
      <c r="K716" t="s">
        <v>981</v>
      </c>
      <c r="L716">
        <v>60110</v>
      </c>
      <c r="M716" s="38">
        <v>42103</v>
      </c>
      <c r="N716" s="38">
        <v>42104</v>
      </c>
      <c r="O716">
        <v>225.62</v>
      </c>
    </row>
    <row r="717" spans="1:15" x14ac:dyDescent="0.25">
      <c r="A717" t="s">
        <v>982</v>
      </c>
      <c r="B717" t="s">
        <v>175</v>
      </c>
      <c r="C717" t="s">
        <v>168</v>
      </c>
      <c r="D717" t="s">
        <v>159</v>
      </c>
      <c r="E717" t="s">
        <v>304</v>
      </c>
      <c r="F717" t="s">
        <v>200</v>
      </c>
      <c r="G717">
        <v>0.46</v>
      </c>
      <c r="H717" t="s">
        <v>162</v>
      </c>
      <c r="I717" t="s">
        <v>184</v>
      </c>
      <c r="J717" t="s">
        <v>225</v>
      </c>
      <c r="K717" t="s">
        <v>983</v>
      </c>
      <c r="L717">
        <v>78613</v>
      </c>
      <c r="M717" s="38">
        <v>42117</v>
      </c>
      <c r="N717" s="38">
        <v>42117</v>
      </c>
      <c r="O717">
        <v>610.65</v>
      </c>
    </row>
    <row r="718" spans="1:15" x14ac:dyDescent="0.25">
      <c r="A718" t="s">
        <v>982</v>
      </c>
      <c r="B718" t="s">
        <v>167</v>
      </c>
      <c r="C718" t="s">
        <v>168</v>
      </c>
      <c r="D718" t="s">
        <v>169</v>
      </c>
      <c r="E718" t="s">
        <v>264</v>
      </c>
      <c r="F718" t="s">
        <v>221</v>
      </c>
      <c r="G718">
        <v>0.77</v>
      </c>
      <c r="H718" t="s">
        <v>162</v>
      </c>
      <c r="I718" t="s">
        <v>184</v>
      </c>
      <c r="J718" t="s">
        <v>225</v>
      </c>
      <c r="K718" t="s">
        <v>983</v>
      </c>
      <c r="L718">
        <v>78613</v>
      </c>
      <c r="M718" s="38">
        <v>42117</v>
      </c>
      <c r="N718" s="38">
        <v>42119</v>
      </c>
      <c r="O718">
        <v>699.24</v>
      </c>
    </row>
    <row r="719" spans="1:15" x14ac:dyDescent="0.25">
      <c r="A719" t="s">
        <v>982</v>
      </c>
      <c r="B719" t="s">
        <v>167</v>
      </c>
      <c r="C719" t="s">
        <v>168</v>
      </c>
      <c r="D719" t="s">
        <v>169</v>
      </c>
      <c r="E719" t="s">
        <v>240</v>
      </c>
      <c r="F719" t="s">
        <v>221</v>
      </c>
      <c r="G719">
        <v>0.73</v>
      </c>
      <c r="H719" t="s">
        <v>162</v>
      </c>
      <c r="I719" t="s">
        <v>184</v>
      </c>
      <c r="J719" t="s">
        <v>225</v>
      </c>
      <c r="K719" t="s">
        <v>983</v>
      </c>
      <c r="L719">
        <v>78613</v>
      </c>
      <c r="M719" s="38">
        <v>42117</v>
      </c>
      <c r="N719" s="38">
        <v>42119</v>
      </c>
      <c r="O719">
        <v>2346.0300000000002</v>
      </c>
    </row>
    <row r="720" spans="1:15" x14ac:dyDescent="0.25">
      <c r="A720" t="s">
        <v>984</v>
      </c>
      <c r="B720" t="s">
        <v>175</v>
      </c>
      <c r="C720" t="s">
        <v>168</v>
      </c>
      <c r="D720" t="s">
        <v>159</v>
      </c>
      <c r="E720" t="s">
        <v>213</v>
      </c>
      <c r="F720" t="s">
        <v>183</v>
      </c>
      <c r="G720">
        <v>0.36</v>
      </c>
      <c r="H720" t="s">
        <v>162</v>
      </c>
      <c r="I720" t="s">
        <v>184</v>
      </c>
      <c r="J720" t="s">
        <v>225</v>
      </c>
      <c r="K720" t="s">
        <v>985</v>
      </c>
      <c r="L720">
        <v>77530</v>
      </c>
      <c r="M720" s="38">
        <v>42145</v>
      </c>
      <c r="N720" s="38">
        <v>42147</v>
      </c>
      <c r="O720">
        <v>33.770000000000003</v>
      </c>
    </row>
    <row r="721" spans="1:15" x14ac:dyDescent="0.25">
      <c r="A721" t="s">
        <v>984</v>
      </c>
      <c r="B721" t="s">
        <v>175</v>
      </c>
      <c r="C721" t="s">
        <v>168</v>
      </c>
      <c r="D721" t="s">
        <v>159</v>
      </c>
      <c r="E721" t="s">
        <v>233</v>
      </c>
      <c r="F721" t="s">
        <v>293</v>
      </c>
      <c r="G721">
        <v>0.81</v>
      </c>
      <c r="H721" t="s">
        <v>162</v>
      </c>
      <c r="I721" t="s">
        <v>184</v>
      </c>
      <c r="J721" t="s">
        <v>225</v>
      </c>
      <c r="K721" t="s">
        <v>985</v>
      </c>
      <c r="L721">
        <v>77530</v>
      </c>
      <c r="M721" s="38">
        <v>42075</v>
      </c>
      <c r="N721" s="38">
        <v>42076</v>
      </c>
      <c r="O721">
        <v>172.79</v>
      </c>
    </row>
    <row r="722" spans="1:15" x14ac:dyDescent="0.25">
      <c r="A722" t="s">
        <v>984</v>
      </c>
      <c r="B722" t="s">
        <v>175</v>
      </c>
      <c r="C722" t="s">
        <v>168</v>
      </c>
      <c r="D722" t="s">
        <v>159</v>
      </c>
      <c r="E722" t="s">
        <v>187</v>
      </c>
      <c r="F722" t="s">
        <v>161</v>
      </c>
      <c r="G722">
        <v>0.53</v>
      </c>
      <c r="H722" t="s">
        <v>162</v>
      </c>
      <c r="I722" t="s">
        <v>184</v>
      </c>
      <c r="J722" t="s">
        <v>225</v>
      </c>
      <c r="K722" t="s">
        <v>985</v>
      </c>
      <c r="L722">
        <v>77530</v>
      </c>
      <c r="M722" s="38">
        <v>42087</v>
      </c>
      <c r="N722" s="38">
        <v>42088</v>
      </c>
      <c r="O722">
        <v>19.66</v>
      </c>
    </row>
    <row r="723" spans="1:15" x14ac:dyDescent="0.25">
      <c r="A723" t="s">
        <v>986</v>
      </c>
      <c r="B723" t="s">
        <v>167</v>
      </c>
      <c r="C723" t="s">
        <v>168</v>
      </c>
      <c r="D723" t="s">
        <v>193</v>
      </c>
      <c r="E723" t="s">
        <v>199</v>
      </c>
      <c r="F723" t="s">
        <v>171</v>
      </c>
      <c r="G723">
        <v>0.4</v>
      </c>
      <c r="H723" t="s">
        <v>162</v>
      </c>
      <c r="I723" t="s">
        <v>163</v>
      </c>
      <c r="J723" t="s">
        <v>302</v>
      </c>
      <c r="K723" t="s">
        <v>322</v>
      </c>
      <c r="L723">
        <v>80013</v>
      </c>
      <c r="M723" s="38">
        <v>42146</v>
      </c>
      <c r="N723" s="38">
        <v>42147</v>
      </c>
      <c r="O723">
        <v>604.35</v>
      </c>
    </row>
    <row r="724" spans="1:15" x14ac:dyDescent="0.25">
      <c r="A724" t="s">
        <v>986</v>
      </c>
      <c r="B724" t="s">
        <v>175</v>
      </c>
      <c r="C724" t="s">
        <v>168</v>
      </c>
      <c r="D724" t="s">
        <v>159</v>
      </c>
      <c r="E724" t="s">
        <v>252</v>
      </c>
      <c r="F724" t="s">
        <v>161</v>
      </c>
      <c r="G724">
        <v>0.82</v>
      </c>
      <c r="H724" t="s">
        <v>162</v>
      </c>
      <c r="I724" t="s">
        <v>163</v>
      </c>
      <c r="J724" t="s">
        <v>302</v>
      </c>
      <c r="K724" t="s">
        <v>322</v>
      </c>
      <c r="L724">
        <v>80013</v>
      </c>
      <c r="M724" s="38">
        <v>42118</v>
      </c>
      <c r="N724" s="38">
        <v>42118</v>
      </c>
      <c r="O724">
        <v>3.13</v>
      </c>
    </row>
    <row r="725" spans="1:15" x14ac:dyDescent="0.25">
      <c r="A725" t="s">
        <v>987</v>
      </c>
      <c r="B725" t="s">
        <v>157</v>
      </c>
      <c r="C725" t="s">
        <v>168</v>
      </c>
      <c r="D725" t="s">
        <v>159</v>
      </c>
      <c r="E725" t="s">
        <v>189</v>
      </c>
      <c r="F725" t="s">
        <v>183</v>
      </c>
      <c r="G725">
        <v>0.39</v>
      </c>
      <c r="H725" t="s">
        <v>162</v>
      </c>
      <c r="I725" t="s">
        <v>229</v>
      </c>
      <c r="J725" t="s">
        <v>522</v>
      </c>
      <c r="K725" t="s">
        <v>988</v>
      </c>
      <c r="L725">
        <v>40422</v>
      </c>
      <c r="M725" s="38">
        <v>42114</v>
      </c>
      <c r="N725" s="38">
        <v>42114</v>
      </c>
      <c r="O725">
        <v>38.65</v>
      </c>
    </row>
    <row r="726" spans="1:15" x14ac:dyDescent="0.25">
      <c r="A726" t="s">
        <v>989</v>
      </c>
      <c r="B726" t="s">
        <v>175</v>
      </c>
      <c r="C726" t="s">
        <v>168</v>
      </c>
      <c r="D726" t="s">
        <v>193</v>
      </c>
      <c r="E726" t="s">
        <v>256</v>
      </c>
      <c r="F726" t="s">
        <v>183</v>
      </c>
      <c r="G726">
        <v>0.65</v>
      </c>
      <c r="H726" t="s">
        <v>162</v>
      </c>
      <c r="I726" t="s">
        <v>163</v>
      </c>
      <c r="J726" t="s">
        <v>302</v>
      </c>
      <c r="K726" t="s">
        <v>990</v>
      </c>
      <c r="L726">
        <v>80020</v>
      </c>
      <c r="M726" s="38">
        <v>42131</v>
      </c>
      <c r="N726" s="38">
        <v>42134</v>
      </c>
      <c r="O726">
        <v>378.23</v>
      </c>
    </row>
    <row r="727" spans="1:15" x14ac:dyDescent="0.25">
      <c r="A727" t="s">
        <v>991</v>
      </c>
      <c r="B727" t="s">
        <v>175</v>
      </c>
      <c r="C727" t="s">
        <v>168</v>
      </c>
      <c r="D727" t="s">
        <v>159</v>
      </c>
      <c r="E727" t="s">
        <v>205</v>
      </c>
      <c r="F727" t="s">
        <v>183</v>
      </c>
      <c r="G727">
        <v>0.4</v>
      </c>
      <c r="H727" t="s">
        <v>162</v>
      </c>
      <c r="I727" t="s">
        <v>184</v>
      </c>
      <c r="J727" t="s">
        <v>331</v>
      </c>
      <c r="K727" t="s">
        <v>992</v>
      </c>
      <c r="L727">
        <v>73521</v>
      </c>
      <c r="M727" s="38">
        <v>42166</v>
      </c>
      <c r="N727" s="38">
        <v>42167</v>
      </c>
      <c r="O727">
        <v>7.15</v>
      </c>
    </row>
    <row r="728" spans="1:15" x14ac:dyDescent="0.25">
      <c r="A728" t="s">
        <v>993</v>
      </c>
      <c r="B728" t="s">
        <v>175</v>
      </c>
      <c r="C728" t="s">
        <v>158</v>
      </c>
      <c r="D728" t="s">
        <v>193</v>
      </c>
      <c r="E728" t="s">
        <v>199</v>
      </c>
      <c r="F728" t="s">
        <v>200</v>
      </c>
      <c r="G728">
        <v>0.39</v>
      </c>
      <c r="H728" t="s">
        <v>162</v>
      </c>
      <c r="I728" t="s">
        <v>229</v>
      </c>
      <c r="J728" t="s">
        <v>361</v>
      </c>
      <c r="K728" t="s">
        <v>994</v>
      </c>
      <c r="L728">
        <v>33433</v>
      </c>
      <c r="M728" s="38">
        <v>42045</v>
      </c>
      <c r="N728" s="38">
        <v>42046</v>
      </c>
      <c r="O728">
        <v>29.85</v>
      </c>
    </row>
    <row r="729" spans="1:15" x14ac:dyDescent="0.25">
      <c r="A729" t="s">
        <v>993</v>
      </c>
      <c r="B729" t="s">
        <v>175</v>
      </c>
      <c r="C729" t="s">
        <v>158</v>
      </c>
      <c r="D729" t="s">
        <v>169</v>
      </c>
      <c r="E729" t="s">
        <v>170</v>
      </c>
      <c r="F729" t="s">
        <v>200</v>
      </c>
      <c r="H729" t="s">
        <v>162</v>
      </c>
      <c r="I729" t="s">
        <v>229</v>
      </c>
      <c r="J729" t="s">
        <v>361</v>
      </c>
      <c r="K729" t="s">
        <v>994</v>
      </c>
      <c r="L729">
        <v>33433</v>
      </c>
      <c r="M729" s="38">
        <v>42136</v>
      </c>
      <c r="N729" s="38">
        <v>42137</v>
      </c>
      <c r="O729">
        <v>366.44</v>
      </c>
    </row>
    <row r="730" spans="1:15" x14ac:dyDescent="0.25">
      <c r="A730" t="s">
        <v>993</v>
      </c>
      <c r="B730" t="s">
        <v>175</v>
      </c>
      <c r="C730" t="s">
        <v>158</v>
      </c>
      <c r="D730" t="s">
        <v>193</v>
      </c>
      <c r="E730" t="s">
        <v>256</v>
      </c>
      <c r="F730" t="s">
        <v>177</v>
      </c>
      <c r="G730">
        <v>0.75</v>
      </c>
      <c r="H730" t="s">
        <v>162</v>
      </c>
      <c r="I730" t="s">
        <v>229</v>
      </c>
      <c r="J730" t="s">
        <v>361</v>
      </c>
      <c r="K730" t="s">
        <v>994</v>
      </c>
      <c r="L730">
        <v>33433</v>
      </c>
      <c r="M730" s="38">
        <v>42136</v>
      </c>
      <c r="N730" s="38">
        <v>42138</v>
      </c>
      <c r="O730">
        <v>69.75</v>
      </c>
    </row>
    <row r="731" spans="1:15" x14ac:dyDescent="0.25">
      <c r="A731" t="s">
        <v>995</v>
      </c>
      <c r="B731" t="s">
        <v>175</v>
      </c>
      <c r="C731" t="s">
        <v>158</v>
      </c>
      <c r="D731" t="s">
        <v>193</v>
      </c>
      <c r="E731" t="s">
        <v>194</v>
      </c>
      <c r="F731" t="s">
        <v>183</v>
      </c>
      <c r="G731">
        <v>0.59</v>
      </c>
      <c r="H731" t="s">
        <v>162</v>
      </c>
      <c r="I731" t="s">
        <v>163</v>
      </c>
      <c r="J731" t="s">
        <v>172</v>
      </c>
      <c r="K731" t="s">
        <v>996</v>
      </c>
      <c r="L731">
        <v>91941</v>
      </c>
      <c r="M731" s="38">
        <v>42103</v>
      </c>
      <c r="N731" s="38">
        <v>42104</v>
      </c>
      <c r="O731">
        <v>852.53</v>
      </c>
    </row>
    <row r="732" spans="1:15" x14ac:dyDescent="0.25">
      <c r="A732" t="s">
        <v>995</v>
      </c>
      <c r="B732" t="s">
        <v>175</v>
      </c>
      <c r="C732" t="s">
        <v>158</v>
      </c>
      <c r="D732" t="s">
        <v>169</v>
      </c>
      <c r="E732" t="s">
        <v>176</v>
      </c>
      <c r="F732" t="s">
        <v>183</v>
      </c>
      <c r="G732">
        <v>0.55000000000000004</v>
      </c>
      <c r="H732" t="s">
        <v>162</v>
      </c>
      <c r="I732" t="s">
        <v>163</v>
      </c>
      <c r="J732" t="s">
        <v>172</v>
      </c>
      <c r="K732" t="s">
        <v>996</v>
      </c>
      <c r="L732">
        <v>91941</v>
      </c>
      <c r="M732" s="38">
        <v>42125</v>
      </c>
      <c r="N732" s="38">
        <v>42130</v>
      </c>
      <c r="O732">
        <v>219.66</v>
      </c>
    </row>
    <row r="733" spans="1:15" x14ac:dyDescent="0.25">
      <c r="A733" t="s">
        <v>997</v>
      </c>
      <c r="B733" t="s">
        <v>175</v>
      </c>
      <c r="C733" t="s">
        <v>158</v>
      </c>
      <c r="D733" t="s">
        <v>159</v>
      </c>
      <c r="E733" t="s">
        <v>213</v>
      </c>
      <c r="F733" t="s">
        <v>183</v>
      </c>
      <c r="G733">
        <v>0.37</v>
      </c>
      <c r="H733" t="s">
        <v>162</v>
      </c>
      <c r="I733" t="s">
        <v>184</v>
      </c>
      <c r="J733" t="s">
        <v>576</v>
      </c>
      <c r="K733" t="s">
        <v>998</v>
      </c>
      <c r="L733">
        <v>46324</v>
      </c>
      <c r="M733" s="38">
        <v>42064</v>
      </c>
      <c r="N733" s="38">
        <v>42065</v>
      </c>
      <c r="O733">
        <v>81.900000000000006</v>
      </c>
    </row>
    <row r="734" spans="1:15" x14ac:dyDescent="0.25">
      <c r="A734" t="s">
        <v>997</v>
      </c>
      <c r="B734" t="s">
        <v>167</v>
      </c>
      <c r="C734" t="s">
        <v>158</v>
      </c>
      <c r="D734" t="s">
        <v>193</v>
      </c>
      <c r="E734" t="s">
        <v>199</v>
      </c>
      <c r="F734" t="s">
        <v>171</v>
      </c>
      <c r="G734">
        <v>0.56000000000000005</v>
      </c>
      <c r="H734" t="s">
        <v>162</v>
      </c>
      <c r="I734" t="s">
        <v>184</v>
      </c>
      <c r="J734" t="s">
        <v>576</v>
      </c>
      <c r="K734" t="s">
        <v>998</v>
      </c>
      <c r="L734">
        <v>46324</v>
      </c>
      <c r="M734" s="38">
        <v>42068</v>
      </c>
      <c r="N734" s="38">
        <v>42068</v>
      </c>
      <c r="O734">
        <v>2343.34</v>
      </c>
    </row>
    <row r="735" spans="1:15" x14ac:dyDescent="0.25">
      <c r="A735" t="s">
        <v>999</v>
      </c>
      <c r="B735" t="s">
        <v>175</v>
      </c>
      <c r="C735" t="s">
        <v>158</v>
      </c>
      <c r="D735" t="s">
        <v>159</v>
      </c>
      <c r="E735" t="s">
        <v>213</v>
      </c>
      <c r="F735" t="s">
        <v>183</v>
      </c>
      <c r="G735">
        <v>0.37</v>
      </c>
      <c r="H735" t="s">
        <v>162</v>
      </c>
      <c r="I735" t="s">
        <v>163</v>
      </c>
      <c r="J735" t="s">
        <v>164</v>
      </c>
      <c r="K735" t="s">
        <v>9</v>
      </c>
      <c r="L735">
        <v>98119</v>
      </c>
      <c r="M735" s="38">
        <v>42064</v>
      </c>
      <c r="N735" s="38">
        <v>42065</v>
      </c>
      <c r="O735">
        <v>327.61</v>
      </c>
    </row>
    <row r="736" spans="1:15" x14ac:dyDescent="0.25">
      <c r="A736" t="s">
        <v>1000</v>
      </c>
      <c r="B736" t="s">
        <v>175</v>
      </c>
      <c r="C736" t="s">
        <v>182</v>
      </c>
      <c r="D736" t="s">
        <v>169</v>
      </c>
      <c r="E736" t="s">
        <v>170</v>
      </c>
      <c r="F736" t="s">
        <v>293</v>
      </c>
      <c r="H736" t="s">
        <v>162</v>
      </c>
      <c r="I736" t="s">
        <v>184</v>
      </c>
      <c r="J736" t="s">
        <v>576</v>
      </c>
      <c r="K736" t="s">
        <v>1001</v>
      </c>
      <c r="L736">
        <v>47591</v>
      </c>
      <c r="M736" s="38">
        <v>42028</v>
      </c>
      <c r="N736" s="38">
        <v>42030</v>
      </c>
      <c r="O736">
        <v>1774.5</v>
      </c>
    </row>
    <row r="737" spans="1:15" x14ac:dyDescent="0.25">
      <c r="A737" t="s">
        <v>1000</v>
      </c>
      <c r="B737" t="s">
        <v>157</v>
      </c>
      <c r="C737" t="s">
        <v>182</v>
      </c>
      <c r="D737" t="s">
        <v>193</v>
      </c>
      <c r="E737" t="s">
        <v>507</v>
      </c>
      <c r="F737" t="s">
        <v>293</v>
      </c>
      <c r="G737">
        <v>0.46</v>
      </c>
      <c r="H737" t="s">
        <v>162</v>
      </c>
      <c r="I737" t="s">
        <v>184</v>
      </c>
      <c r="J737" t="s">
        <v>576</v>
      </c>
      <c r="K737" t="s">
        <v>1001</v>
      </c>
      <c r="L737">
        <v>47591</v>
      </c>
      <c r="M737" s="38">
        <v>42028</v>
      </c>
      <c r="N737" s="38">
        <v>42030</v>
      </c>
      <c r="O737">
        <v>1054.69</v>
      </c>
    </row>
    <row r="738" spans="1:15" x14ac:dyDescent="0.25">
      <c r="A738" t="s">
        <v>1002</v>
      </c>
      <c r="B738" t="s">
        <v>175</v>
      </c>
      <c r="C738" t="s">
        <v>182</v>
      </c>
      <c r="D738" t="s">
        <v>169</v>
      </c>
      <c r="E738" t="s">
        <v>170</v>
      </c>
      <c r="F738" t="s">
        <v>293</v>
      </c>
      <c r="H738" t="s">
        <v>162</v>
      </c>
      <c r="I738" t="s">
        <v>178</v>
      </c>
      <c r="J738" t="s">
        <v>291</v>
      </c>
      <c r="K738" t="s">
        <v>967</v>
      </c>
      <c r="L738">
        <v>19134</v>
      </c>
      <c r="M738" s="38">
        <v>42028</v>
      </c>
      <c r="N738" s="38">
        <v>42030</v>
      </c>
      <c r="O738">
        <v>6654.39</v>
      </c>
    </row>
    <row r="739" spans="1:15" x14ac:dyDescent="0.25">
      <c r="A739" t="s">
        <v>1002</v>
      </c>
      <c r="B739" t="s">
        <v>157</v>
      </c>
      <c r="C739" t="s">
        <v>182</v>
      </c>
      <c r="D739" t="s">
        <v>193</v>
      </c>
      <c r="E739" t="s">
        <v>507</v>
      </c>
      <c r="F739" t="s">
        <v>293</v>
      </c>
      <c r="G739">
        <v>0.46</v>
      </c>
      <c r="H739" t="s">
        <v>162</v>
      </c>
      <c r="I739" t="s">
        <v>178</v>
      </c>
      <c r="J739" t="s">
        <v>291</v>
      </c>
      <c r="K739" t="s">
        <v>967</v>
      </c>
      <c r="L739">
        <v>19134</v>
      </c>
      <c r="M739" s="38">
        <v>42028</v>
      </c>
      <c r="N739" s="38">
        <v>42030</v>
      </c>
      <c r="O739">
        <v>4429.6899999999996</v>
      </c>
    </row>
    <row r="740" spans="1:15" x14ac:dyDescent="0.25">
      <c r="A740" t="s">
        <v>1003</v>
      </c>
      <c r="B740" t="s">
        <v>175</v>
      </c>
      <c r="C740" t="s">
        <v>168</v>
      </c>
      <c r="D740" t="s">
        <v>193</v>
      </c>
      <c r="E740" t="s">
        <v>199</v>
      </c>
      <c r="F740" t="s">
        <v>200</v>
      </c>
      <c r="G740">
        <v>0.38</v>
      </c>
      <c r="H740" t="s">
        <v>162</v>
      </c>
      <c r="I740" t="s">
        <v>184</v>
      </c>
      <c r="J740" t="s">
        <v>225</v>
      </c>
      <c r="K740" t="s">
        <v>969</v>
      </c>
      <c r="L740">
        <v>75482</v>
      </c>
      <c r="M740" s="38">
        <v>42047</v>
      </c>
      <c r="N740" s="38">
        <v>42050</v>
      </c>
      <c r="O740">
        <v>878.34</v>
      </c>
    </row>
    <row r="741" spans="1:15" x14ac:dyDescent="0.25">
      <c r="A741" t="s">
        <v>1003</v>
      </c>
      <c r="B741" t="s">
        <v>175</v>
      </c>
      <c r="C741" t="s">
        <v>168</v>
      </c>
      <c r="D741" t="s">
        <v>159</v>
      </c>
      <c r="E741" t="s">
        <v>233</v>
      </c>
      <c r="F741" t="s">
        <v>183</v>
      </c>
      <c r="G741">
        <v>0.62</v>
      </c>
      <c r="H741" t="s">
        <v>162</v>
      </c>
      <c r="I741" t="s">
        <v>184</v>
      </c>
      <c r="J741" t="s">
        <v>225</v>
      </c>
      <c r="K741" t="s">
        <v>969</v>
      </c>
      <c r="L741">
        <v>75482</v>
      </c>
      <c r="M741" s="38">
        <v>42047</v>
      </c>
      <c r="N741" s="38">
        <v>42049</v>
      </c>
      <c r="O741">
        <v>676.57</v>
      </c>
    </row>
    <row r="742" spans="1:15" x14ac:dyDescent="0.25">
      <c r="A742" t="s">
        <v>1004</v>
      </c>
      <c r="B742" t="s">
        <v>175</v>
      </c>
      <c r="C742" t="s">
        <v>216</v>
      </c>
      <c r="D742" t="s">
        <v>193</v>
      </c>
      <c r="E742" t="s">
        <v>256</v>
      </c>
      <c r="F742" t="s">
        <v>177</v>
      </c>
      <c r="G742">
        <v>0.54</v>
      </c>
      <c r="H742" t="s">
        <v>162</v>
      </c>
      <c r="I742" t="s">
        <v>163</v>
      </c>
      <c r="J742" t="s">
        <v>277</v>
      </c>
      <c r="K742" t="s">
        <v>1005</v>
      </c>
      <c r="L742">
        <v>84074</v>
      </c>
      <c r="M742" s="38">
        <v>42054</v>
      </c>
      <c r="N742" s="38">
        <v>42056</v>
      </c>
      <c r="O742">
        <v>459.55</v>
      </c>
    </row>
    <row r="743" spans="1:15" x14ac:dyDescent="0.25">
      <c r="A743" t="s">
        <v>1004</v>
      </c>
      <c r="B743" t="s">
        <v>175</v>
      </c>
      <c r="C743" t="s">
        <v>216</v>
      </c>
      <c r="D743" t="s">
        <v>193</v>
      </c>
      <c r="E743" t="s">
        <v>194</v>
      </c>
      <c r="F743" t="s">
        <v>183</v>
      </c>
      <c r="G743">
        <v>0.56999999999999995</v>
      </c>
      <c r="H743" t="s">
        <v>162</v>
      </c>
      <c r="I743" t="s">
        <v>163</v>
      </c>
      <c r="J743" t="s">
        <v>277</v>
      </c>
      <c r="K743" t="s">
        <v>1005</v>
      </c>
      <c r="L743">
        <v>84074</v>
      </c>
      <c r="M743" s="38">
        <v>42054</v>
      </c>
      <c r="N743" s="38">
        <v>42061</v>
      </c>
      <c r="O743">
        <v>536.9</v>
      </c>
    </row>
    <row r="744" spans="1:15" x14ac:dyDescent="0.25">
      <c r="A744" t="s">
        <v>1006</v>
      </c>
      <c r="B744" t="s">
        <v>175</v>
      </c>
      <c r="C744" t="s">
        <v>216</v>
      </c>
      <c r="D744" t="s">
        <v>159</v>
      </c>
      <c r="E744" t="s">
        <v>228</v>
      </c>
      <c r="F744" t="s">
        <v>183</v>
      </c>
      <c r="G744">
        <v>0.39</v>
      </c>
      <c r="H744" t="s">
        <v>162</v>
      </c>
      <c r="I744" t="s">
        <v>163</v>
      </c>
      <c r="J744" t="s">
        <v>277</v>
      </c>
      <c r="K744" t="s">
        <v>1007</v>
      </c>
      <c r="L744">
        <v>84084</v>
      </c>
      <c r="M744" s="38">
        <v>42117</v>
      </c>
      <c r="N744" s="38">
        <v>42118</v>
      </c>
      <c r="O744">
        <v>8.74</v>
      </c>
    </row>
    <row r="745" spans="1:15" x14ac:dyDescent="0.25">
      <c r="A745" t="s">
        <v>1008</v>
      </c>
      <c r="B745" t="s">
        <v>175</v>
      </c>
      <c r="C745" t="s">
        <v>216</v>
      </c>
      <c r="D745" t="s">
        <v>169</v>
      </c>
      <c r="E745" t="s">
        <v>176</v>
      </c>
      <c r="F745" t="s">
        <v>200</v>
      </c>
      <c r="G745">
        <v>0.63</v>
      </c>
      <c r="H745" t="s">
        <v>162</v>
      </c>
      <c r="I745" t="s">
        <v>163</v>
      </c>
      <c r="J745" t="s">
        <v>277</v>
      </c>
      <c r="K745" t="s">
        <v>1009</v>
      </c>
      <c r="L745">
        <v>84120</v>
      </c>
      <c r="M745" s="38">
        <v>42052</v>
      </c>
      <c r="N745" s="38">
        <v>42054</v>
      </c>
      <c r="O745">
        <v>182.33</v>
      </c>
    </row>
    <row r="746" spans="1:15" x14ac:dyDescent="0.25">
      <c r="A746" t="s">
        <v>1010</v>
      </c>
      <c r="B746" t="s">
        <v>175</v>
      </c>
      <c r="C746" t="s">
        <v>182</v>
      </c>
      <c r="D746" t="s">
        <v>193</v>
      </c>
      <c r="E746" t="s">
        <v>256</v>
      </c>
      <c r="F746" t="s">
        <v>177</v>
      </c>
      <c r="G746">
        <v>0.52</v>
      </c>
      <c r="H746" t="s">
        <v>162</v>
      </c>
      <c r="I746" t="s">
        <v>163</v>
      </c>
      <c r="J746" t="s">
        <v>210</v>
      </c>
      <c r="K746" t="s">
        <v>1011</v>
      </c>
      <c r="L746">
        <v>97420</v>
      </c>
      <c r="M746" s="38">
        <v>42185</v>
      </c>
      <c r="N746" s="38">
        <v>42192</v>
      </c>
      <c r="O746">
        <v>131.26</v>
      </c>
    </row>
    <row r="747" spans="1:15" x14ac:dyDescent="0.25">
      <c r="A747" t="s">
        <v>1012</v>
      </c>
      <c r="B747" t="s">
        <v>175</v>
      </c>
      <c r="C747" t="s">
        <v>168</v>
      </c>
      <c r="D747" t="s">
        <v>159</v>
      </c>
      <c r="E747" t="s">
        <v>213</v>
      </c>
      <c r="F747" t="s">
        <v>183</v>
      </c>
      <c r="G747">
        <v>0.38</v>
      </c>
      <c r="H747" t="s">
        <v>162</v>
      </c>
      <c r="I747" t="s">
        <v>163</v>
      </c>
      <c r="J747" t="s">
        <v>172</v>
      </c>
      <c r="K747" t="s">
        <v>549</v>
      </c>
      <c r="L747">
        <v>90058</v>
      </c>
      <c r="M747" s="38">
        <v>42093</v>
      </c>
      <c r="N747" s="38">
        <v>42095</v>
      </c>
      <c r="O747">
        <v>240.6</v>
      </c>
    </row>
    <row r="748" spans="1:15" x14ac:dyDescent="0.25">
      <c r="A748" t="s">
        <v>1012</v>
      </c>
      <c r="B748" t="s">
        <v>175</v>
      </c>
      <c r="C748" t="s">
        <v>168</v>
      </c>
      <c r="D748" t="s">
        <v>193</v>
      </c>
      <c r="E748" t="s">
        <v>194</v>
      </c>
      <c r="F748" t="s">
        <v>177</v>
      </c>
      <c r="G748">
        <v>0.8</v>
      </c>
      <c r="H748" t="s">
        <v>162</v>
      </c>
      <c r="I748" t="s">
        <v>163</v>
      </c>
      <c r="J748" t="s">
        <v>172</v>
      </c>
      <c r="K748" t="s">
        <v>549</v>
      </c>
      <c r="L748">
        <v>90058</v>
      </c>
      <c r="M748" s="38">
        <v>42093</v>
      </c>
      <c r="N748" s="38">
        <v>42095</v>
      </c>
      <c r="O748">
        <v>236.88</v>
      </c>
    </row>
    <row r="749" spans="1:15" x14ac:dyDescent="0.25">
      <c r="A749" t="s">
        <v>1012</v>
      </c>
      <c r="B749" t="s">
        <v>175</v>
      </c>
      <c r="C749" t="s">
        <v>168</v>
      </c>
      <c r="D749" t="s">
        <v>159</v>
      </c>
      <c r="E749" t="s">
        <v>233</v>
      </c>
      <c r="F749" t="s">
        <v>293</v>
      </c>
      <c r="G749">
        <v>0.81</v>
      </c>
      <c r="H749" t="s">
        <v>162</v>
      </c>
      <c r="I749" t="s">
        <v>163</v>
      </c>
      <c r="J749" t="s">
        <v>172</v>
      </c>
      <c r="K749" t="s">
        <v>549</v>
      </c>
      <c r="L749">
        <v>90058</v>
      </c>
      <c r="M749" s="38">
        <v>42009</v>
      </c>
      <c r="N749" s="38">
        <v>42013</v>
      </c>
      <c r="O749">
        <v>2710.47</v>
      </c>
    </row>
    <row r="750" spans="1:15" x14ac:dyDescent="0.25">
      <c r="A750" t="s">
        <v>1012</v>
      </c>
      <c r="B750" t="s">
        <v>175</v>
      </c>
      <c r="C750" t="s">
        <v>168</v>
      </c>
      <c r="D750" t="s">
        <v>159</v>
      </c>
      <c r="E750" t="s">
        <v>233</v>
      </c>
      <c r="F750" t="s">
        <v>293</v>
      </c>
      <c r="G750">
        <v>0.8</v>
      </c>
      <c r="H750" t="s">
        <v>162</v>
      </c>
      <c r="I750" t="s">
        <v>163</v>
      </c>
      <c r="J750" t="s">
        <v>172</v>
      </c>
      <c r="K750" t="s">
        <v>549</v>
      </c>
      <c r="L750">
        <v>90058</v>
      </c>
      <c r="M750" s="38">
        <v>42009</v>
      </c>
      <c r="N750" s="38">
        <v>42009</v>
      </c>
      <c r="O750">
        <v>8354.73</v>
      </c>
    </row>
    <row r="751" spans="1:15" x14ac:dyDescent="0.25">
      <c r="A751" t="s">
        <v>1013</v>
      </c>
      <c r="B751" t="s">
        <v>175</v>
      </c>
      <c r="C751" t="s">
        <v>168</v>
      </c>
      <c r="D751" t="s">
        <v>159</v>
      </c>
      <c r="E751" t="s">
        <v>213</v>
      </c>
      <c r="F751" t="s">
        <v>183</v>
      </c>
      <c r="G751">
        <v>0.36</v>
      </c>
      <c r="H751" t="s">
        <v>162</v>
      </c>
      <c r="I751" t="s">
        <v>163</v>
      </c>
      <c r="J751" t="s">
        <v>302</v>
      </c>
      <c r="K751" t="s">
        <v>1014</v>
      </c>
      <c r="L751">
        <v>80906</v>
      </c>
      <c r="M751" s="38">
        <v>42093</v>
      </c>
      <c r="N751" s="38">
        <v>42094</v>
      </c>
      <c r="O751">
        <v>48.3</v>
      </c>
    </row>
    <row r="752" spans="1:15" x14ac:dyDescent="0.25">
      <c r="A752" t="s">
        <v>1015</v>
      </c>
      <c r="B752" t="s">
        <v>175</v>
      </c>
      <c r="C752" t="s">
        <v>168</v>
      </c>
      <c r="D752" t="s">
        <v>159</v>
      </c>
      <c r="E752" t="s">
        <v>213</v>
      </c>
      <c r="F752" t="s">
        <v>183</v>
      </c>
      <c r="G752">
        <v>0.38</v>
      </c>
      <c r="H752" t="s">
        <v>162</v>
      </c>
      <c r="I752" t="s">
        <v>163</v>
      </c>
      <c r="J752" t="s">
        <v>302</v>
      </c>
      <c r="K752" t="s">
        <v>1016</v>
      </c>
      <c r="L752">
        <v>80022</v>
      </c>
      <c r="M752" s="38">
        <v>42093</v>
      </c>
      <c r="N752" s="38">
        <v>42095</v>
      </c>
      <c r="O752">
        <v>58.81</v>
      </c>
    </row>
    <row r="753" spans="1:15" x14ac:dyDescent="0.25">
      <c r="A753" t="s">
        <v>1015</v>
      </c>
      <c r="B753" t="s">
        <v>175</v>
      </c>
      <c r="C753" t="s">
        <v>168</v>
      </c>
      <c r="D753" t="s">
        <v>193</v>
      </c>
      <c r="E753" t="s">
        <v>194</v>
      </c>
      <c r="F753" t="s">
        <v>177</v>
      </c>
      <c r="G753">
        <v>0.8</v>
      </c>
      <c r="H753" t="s">
        <v>162</v>
      </c>
      <c r="I753" t="s">
        <v>163</v>
      </c>
      <c r="J753" t="s">
        <v>302</v>
      </c>
      <c r="K753" t="s">
        <v>1016</v>
      </c>
      <c r="L753">
        <v>80022</v>
      </c>
      <c r="M753" s="38">
        <v>42093</v>
      </c>
      <c r="N753" s="38">
        <v>42095</v>
      </c>
      <c r="O753">
        <v>47.38</v>
      </c>
    </row>
    <row r="754" spans="1:15" x14ac:dyDescent="0.25">
      <c r="A754" t="s">
        <v>1015</v>
      </c>
      <c r="B754" t="s">
        <v>175</v>
      </c>
      <c r="C754" t="s">
        <v>168</v>
      </c>
      <c r="D754" t="s">
        <v>159</v>
      </c>
      <c r="E754" t="s">
        <v>233</v>
      </c>
      <c r="F754" t="s">
        <v>293</v>
      </c>
      <c r="G754">
        <v>0.81</v>
      </c>
      <c r="H754" t="s">
        <v>162</v>
      </c>
      <c r="I754" t="s">
        <v>163</v>
      </c>
      <c r="J754" t="s">
        <v>302</v>
      </c>
      <c r="K754" t="s">
        <v>1016</v>
      </c>
      <c r="L754">
        <v>80022</v>
      </c>
      <c r="M754" s="38">
        <v>42009</v>
      </c>
      <c r="N754" s="38">
        <v>42013</v>
      </c>
      <c r="O754">
        <v>637.76</v>
      </c>
    </row>
    <row r="755" spans="1:15" x14ac:dyDescent="0.25">
      <c r="A755" t="s">
        <v>1015</v>
      </c>
      <c r="B755" t="s">
        <v>175</v>
      </c>
      <c r="C755" t="s">
        <v>168</v>
      </c>
      <c r="D755" t="s">
        <v>159</v>
      </c>
      <c r="E755" t="s">
        <v>233</v>
      </c>
      <c r="F755" t="s">
        <v>293</v>
      </c>
      <c r="G755">
        <v>0.8</v>
      </c>
      <c r="H755" t="s">
        <v>162</v>
      </c>
      <c r="I755" t="s">
        <v>163</v>
      </c>
      <c r="J755" t="s">
        <v>302</v>
      </c>
      <c r="K755" t="s">
        <v>1016</v>
      </c>
      <c r="L755">
        <v>80022</v>
      </c>
      <c r="M755" s="38">
        <v>42009</v>
      </c>
      <c r="N755" s="38">
        <v>42009</v>
      </c>
      <c r="O755">
        <v>2156.06</v>
      </c>
    </row>
    <row r="756" spans="1:15" x14ac:dyDescent="0.25">
      <c r="A756" t="s">
        <v>1017</v>
      </c>
      <c r="B756" t="s">
        <v>175</v>
      </c>
      <c r="C756" t="s">
        <v>168</v>
      </c>
      <c r="D756" t="s">
        <v>193</v>
      </c>
      <c r="E756" t="s">
        <v>194</v>
      </c>
      <c r="F756" t="s">
        <v>177</v>
      </c>
      <c r="G756">
        <v>0.59</v>
      </c>
      <c r="H756" t="s">
        <v>162</v>
      </c>
      <c r="I756" t="s">
        <v>184</v>
      </c>
      <c r="J756" t="s">
        <v>254</v>
      </c>
      <c r="K756" t="s">
        <v>255</v>
      </c>
      <c r="L756">
        <v>60623</v>
      </c>
      <c r="M756" s="38">
        <v>42045</v>
      </c>
      <c r="N756" s="38">
        <v>42045</v>
      </c>
      <c r="O756">
        <v>761.16</v>
      </c>
    </row>
    <row r="757" spans="1:15" x14ac:dyDescent="0.25">
      <c r="A757" t="s">
        <v>1018</v>
      </c>
      <c r="B757" t="s">
        <v>157</v>
      </c>
      <c r="C757" t="s">
        <v>168</v>
      </c>
      <c r="D757" t="s">
        <v>159</v>
      </c>
      <c r="E757" t="s">
        <v>213</v>
      </c>
      <c r="F757" t="s">
        <v>183</v>
      </c>
      <c r="G757">
        <v>0.38</v>
      </c>
      <c r="H757" t="s">
        <v>162</v>
      </c>
      <c r="I757" t="s">
        <v>178</v>
      </c>
      <c r="J757" t="s">
        <v>5</v>
      </c>
      <c r="K757" t="s">
        <v>203</v>
      </c>
      <c r="L757">
        <v>10170</v>
      </c>
      <c r="M757" s="38">
        <v>42045</v>
      </c>
      <c r="N757" s="38">
        <v>42052</v>
      </c>
      <c r="O757">
        <v>682.68</v>
      </c>
    </row>
    <row r="758" spans="1:15" x14ac:dyDescent="0.25">
      <c r="A758" t="s">
        <v>1018</v>
      </c>
      <c r="B758" t="s">
        <v>175</v>
      </c>
      <c r="C758" t="s">
        <v>168</v>
      </c>
      <c r="D758" t="s">
        <v>159</v>
      </c>
      <c r="E758" t="s">
        <v>233</v>
      </c>
      <c r="F758" t="s">
        <v>183</v>
      </c>
      <c r="G758">
        <v>0.68</v>
      </c>
      <c r="H758" t="s">
        <v>162</v>
      </c>
      <c r="I758" t="s">
        <v>178</v>
      </c>
      <c r="J758" t="s">
        <v>5</v>
      </c>
      <c r="K758" t="s">
        <v>203</v>
      </c>
      <c r="L758">
        <v>10170</v>
      </c>
      <c r="M758" s="38">
        <v>42045</v>
      </c>
      <c r="N758" s="38">
        <v>42050</v>
      </c>
      <c r="O758">
        <v>73.44</v>
      </c>
    </row>
    <row r="759" spans="1:15" x14ac:dyDescent="0.25">
      <c r="A759" t="s">
        <v>1018</v>
      </c>
      <c r="B759" t="s">
        <v>175</v>
      </c>
      <c r="C759" t="s">
        <v>168</v>
      </c>
      <c r="D759" t="s">
        <v>193</v>
      </c>
      <c r="E759" t="s">
        <v>194</v>
      </c>
      <c r="F759" t="s">
        <v>177</v>
      </c>
      <c r="G759">
        <v>0.59</v>
      </c>
      <c r="H759" t="s">
        <v>162</v>
      </c>
      <c r="I759" t="s">
        <v>178</v>
      </c>
      <c r="J759" t="s">
        <v>5</v>
      </c>
      <c r="K759" t="s">
        <v>203</v>
      </c>
      <c r="L759">
        <v>10170</v>
      </c>
      <c r="M759" s="38">
        <v>42045</v>
      </c>
      <c r="N759" s="38">
        <v>42045</v>
      </c>
      <c r="O759">
        <v>2997.07</v>
      </c>
    </row>
    <row r="760" spans="1:15" x14ac:dyDescent="0.25">
      <c r="A760" t="s">
        <v>1018</v>
      </c>
      <c r="B760" t="s">
        <v>175</v>
      </c>
      <c r="C760" t="s">
        <v>168</v>
      </c>
      <c r="D760" t="s">
        <v>159</v>
      </c>
      <c r="E760" t="s">
        <v>160</v>
      </c>
      <c r="F760" t="s">
        <v>161</v>
      </c>
      <c r="G760">
        <v>0.51</v>
      </c>
      <c r="H760" t="s">
        <v>162</v>
      </c>
      <c r="I760" t="s">
        <v>178</v>
      </c>
      <c r="J760" t="s">
        <v>5</v>
      </c>
      <c r="K760" t="s">
        <v>203</v>
      </c>
      <c r="L760">
        <v>10170</v>
      </c>
      <c r="M760" s="38">
        <v>42161</v>
      </c>
      <c r="N760" s="38">
        <v>42164</v>
      </c>
      <c r="O760">
        <v>282.85000000000002</v>
      </c>
    </row>
    <row r="761" spans="1:15" x14ac:dyDescent="0.25">
      <c r="A761" t="s">
        <v>1019</v>
      </c>
      <c r="B761" t="s">
        <v>175</v>
      </c>
      <c r="C761" t="s">
        <v>168</v>
      </c>
      <c r="D761" t="s">
        <v>159</v>
      </c>
      <c r="E761" t="s">
        <v>233</v>
      </c>
      <c r="F761" t="s">
        <v>183</v>
      </c>
      <c r="G761">
        <v>0.68</v>
      </c>
      <c r="H761" t="s">
        <v>162</v>
      </c>
      <c r="I761" t="s">
        <v>178</v>
      </c>
      <c r="J761" t="s">
        <v>291</v>
      </c>
      <c r="K761" t="s">
        <v>1020</v>
      </c>
      <c r="L761">
        <v>17201</v>
      </c>
      <c r="M761" s="38">
        <v>42045</v>
      </c>
      <c r="N761" s="38">
        <v>42050</v>
      </c>
      <c r="O761">
        <v>20.03</v>
      </c>
    </row>
    <row r="762" spans="1:15" x14ac:dyDescent="0.25">
      <c r="A762" t="s">
        <v>1019</v>
      </c>
      <c r="B762" t="s">
        <v>175</v>
      </c>
      <c r="C762" t="s">
        <v>168</v>
      </c>
      <c r="D762" t="s">
        <v>193</v>
      </c>
      <c r="E762" t="s">
        <v>256</v>
      </c>
      <c r="F762" t="s">
        <v>177</v>
      </c>
      <c r="G762">
        <v>0.48</v>
      </c>
      <c r="H762" t="s">
        <v>162</v>
      </c>
      <c r="I762" t="s">
        <v>178</v>
      </c>
      <c r="J762" t="s">
        <v>291</v>
      </c>
      <c r="K762" t="s">
        <v>1020</v>
      </c>
      <c r="L762">
        <v>17201</v>
      </c>
      <c r="M762" s="38">
        <v>42161</v>
      </c>
      <c r="N762" s="38">
        <v>42163</v>
      </c>
      <c r="O762">
        <v>84.56</v>
      </c>
    </row>
    <row r="763" spans="1:15" x14ac:dyDescent="0.25">
      <c r="A763" t="s">
        <v>1019</v>
      </c>
      <c r="B763" t="s">
        <v>175</v>
      </c>
      <c r="C763" t="s">
        <v>168</v>
      </c>
      <c r="D763" t="s">
        <v>159</v>
      </c>
      <c r="E763" t="s">
        <v>160</v>
      </c>
      <c r="F763" t="s">
        <v>161</v>
      </c>
      <c r="G763">
        <v>0.51</v>
      </c>
      <c r="H763" t="s">
        <v>162</v>
      </c>
      <c r="I763" t="s">
        <v>178</v>
      </c>
      <c r="J763" t="s">
        <v>291</v>
      </c>
      <c r="K763" t="s">
        <v>1020</v>
      </c>
      <c r="L763">
        <v>17201</v>
      </c>
      <c r="M763" s="38">
        <v>42161</v>
      </c>
      <c r="N763" s="38">
        <v>42164</v>
      </c>
      <c r="O763">
        <v>70.709999999999994</v>
      </c>
    </row>
    <row r="764" spans="1:15" x14ac:dyDescent="0.25">
      <c r="A764" t="s">
        <v>1021</v>
      </c>
      <c r="B764" t="s">
        <v>175</v>
      </c>
      <c r="C764" t="s">
        <v>168</v>
      </c>
      <c r="D764" t="s">
        <v>159</v>
      </c>
      <c r="E764" t="s">
        <v>187</v>
      </c>
      <c r="F764" t="s">
        <v>161</v>
      </c>
      <c r="G764">
        <v>0.39</v>
      </c>
      <c r="H764" t="s">
        <v>162</v>
      </c>
      <c r="I764" t="s">
        <v>229</v>
      </c>
      <c r="J764" t="s">
        <v>361</v>
      </c>
      <c r="K764" t="s">
        <v>1022</v>
      </c>
      <c r="L764">
        <v>33511</v>
      </c>
      <c r="M764" s="38">
        <v>42124</v>
      </c>
      <c r="N764" s="38">
        <v>42130</v>
      </c>
      <c r="O764">
        <v>51.86</v>
      </c>
    </row>
    <row r="765" spans="1:15" x14ac:dyDescent="0.25">
      <c r="A765" t="s">
        <v>1023</v>
      </c>
      <c r="B765" t="s">
        <v>157</v>
      </c>
      <c r="C765" t="s">
        <v>168</v>
      </c>
      <c r="D765" t="s">
        <v>169</v>
      </c>
      <c r="E765" t="s">
        <v>176</v>
      </c>
      <c r="F765" t="s">
        <v>177</v>
      </c>
      <c r="G765">
        <v>0.43</v>
      </c>
      <c r="H765" t="s">
        <v>162</v>
      </c>
      <c r="I765" t="s">
        <v>229</v>
      </c>
      <c r="J765" t="s">
        <v>361</v>
      </c>
      <c r="K765" t="s">
        <v>1024</v>
      </c>
      <c r="L765">
        <v>33055</v>
      </c>
      <c r="M765" s="38">
        <v>42111</v>
      </c>
      <c r="N765" s="38">
        <v>42112</v>
      </c>
      <c r="O765">
        <v>56.24</v>
      </c>
    </row>
    <row r="766" spans="1:15" x14ac:dyDescent="0.25">
      <c r="A766" t="s">
        <v>1025</v>
      </c>
      <c r="B766" t="s">
        <v>157</v>
      </c>
      <c r="C766" t="s">
        <v>168</v>
      </c>
      <c r="D766" t="s">
        <v>193</v>
      </c>
      <c r="E766" t="s">
        <v>194</v>
      </c>
      <c r="F766" t="s">
        <v>183</v>
      </c>
      <c r="G766">
        <v>0.56999999999999995</v>
      </c>
      <c r="H766" t="s">
        <v>162</v>
      </c>
      <c r="I766" t="s">
        <v>229</v>
      </c>
      <c r="J766" t="s">
        <v>361</v>
      </c>
      <c r="K766" t="s">
        <v>1026</v>
      </c>
      <c r="L766">
        <v>33063</v>
      </c>
      <c r="M766" s="38">
        <v>42031</v>
      </c>
      <c r="N766" s="38">
        <v>42033</v>
      </c>
      <c r="O766">
        <v>627.78</v>
      </c>
    </row>
    <row r="767" spans="1:15" x14ac:dyDescent="0.25">
      <c r="A767" t="s">
        <v>1027</v>
      </c>
      <c r="B767" t="s">
        <v>175</v>
      </c>
      <c r="C767" t="s">
        <v>168</v>
      </c>
      <c r="D767" t="s">
        <v>169</v>
      </c>
      <c r="E767" t="s">
        <v>176</v>
      </c>
      <c r="F767" t="s">
        <v>177</v>
      </c>
      <c r="G767">
        <v>0.47</v>
      </c>
      <c r="H767" t="s">
        <v>162</v>
      </c>
      <c r="I767" t="s">
        <v>178</v>
      </c>
      <c r="J767" t="s">
        <v>395</v>
      </c>
      <c r="K767" t="s">
        <v>1028</v>
      </c>
      <c r="L767">
        <v>20746</v>
      </c>
      <c r="M767" s="38">
        <v>42124</v>
      </c>
      <c r="N767" s="38">
        <v>42125</v>
      </c>
      <c r="O767">
        <v>283.44</v>
      </c>
    </row>
    <row r="768" spans="1:15" x14ac:dyDescent="0.25">
      <c r="A768" t="s">
        <v>1029</v>
      </c>
      <c r="B768" t="s">
        <v>175</v>
      </c>
      <c r="C768" t="s">
        <v>216</v>
      </c>
      <c r="D768" t="s">
        <v>159</v>
      </c>
      <c r="E768" t="s">
        <v>228</v>
      </c>
      <c r="F768" t="s">
        <v>183</v>
      </c>
      <c r="G768">
        <v>0.39</v>
      </c>
      <c r="H768" t="s">
        <v>162</v>
      </c>
      <c r="I768" t="s">
        <v>184</v>
      </c>
      <c r="J768" t="s">
        <v>225</v>
      </c>
      <c r="K768" t="s">
        <v>1030</v>
      </c>
      <c r="L768">
        <v>76086</v>
      </c>
      <c r="M768" s="38">
        <v>42046</v>
      </c>
      <c r="N768" s="38">
        <v>42046</v>
      </c>
      <c r="O768">
        <v>8.3000000000000007</v>
      </c>
    </row>
    <row r="769" spans="1:15" x14ac:dyDescent="0.25">
      <c r="A769" t="s">
        <v>1029</v>
      </c>
      <c r="B769" t="s">
        <v>175</v>
      </c>
      <c r="C769" t="s">
        <v>216</v>
      </c>
      <c r="D769" t="s">
        <v>159</v>
      </c>
      <c r="E769" t="s">
        <v>228</v>
      </c>
      <c r="F769" t="s">
        <v>183</v>
      </c>
      <c r="G769">
        <v>0.39</v>
      </c>
      <c r="H769" t="s">
        <v>162</v>
      </c>
      <c r="I769" t="s">
        <v>184</v>
      </c>
      <c r="J769" t="s">
        <v>225</v>
      </c>
      <c r="K769" t="s">
        <v>1030</v>
      </c>
      <c r="L769">
        <v>76086</v>
      </c>
      <c r="M769" s="38">
        <v>42046</v>
      </c>
      <c r="N769" s="38">
        <v>42048</v>
      </c>
      <c r="O769">
        <v>10.039999999999999</v>
      </c>
    </row>
    <row r="770" spans="1:15" x14ac:dyDescent="0.25">
      <c r="A770" t="s">
        <v>1031</v>
      </c>
      <c r="B770" t="s">
        <v>175</v>
      </c>
      <c r="C770" t="s">
        <v>168</v>
      </c>
      <c r="D770" t="s">
        <v>193</v>
      </c>
      <c r="E770" t="s">
        <v>194</v>
      </c>
      <c r="F770" t="s">
        <v>183</v>
      </c>
      <c r="G770">
        <v>0.57999999999999996</v>
      </c>
      <c r="H770" t="s">
        <v>162</v>
      </c>
      <c r="I770" t="s">
        <v>184</v>
      </c>
      <c r="J770" t="s">
        <v>225</v>
      </c>
      <c r="K770" t="s">
        <v>1032</v>
      </c>
      <c r="L770">
        <v>78596</v>
      </c>
      <c r="M770" s="38">
        <v>42158</v>
      </c>
      <c r="N770" s="38">
        <v>42160</v>
      </c>
      <c r="O770">
        <v>981.65</v>
      </c>
    </row>
    <row r="771" spans="1:15" x14ac:dyDescent="0.25">
      <c r="A771" t="s">
        <v>1031</v>
      </c>
      <c r="B771" t="s">
        <v>167</v>
      </c>
      <c r="C771" t="s">
        <v>168</v>
      </c>
      <c r="D771" t="s">
        <v>193</v>
      </c>
      <c r="E771" t="s">
        <v>199</v>
      </c>
      <c r="F771" t="s">
        <v>221</v>
      </c>
      <c r="G771">
        <v>0.35</v>
      </c>
      <c r="H771" t="s">
        <v>162</v>
      </c>
      <c r="I771" t="s">
        <v>184</v>
      </c>
      <c r="J771" t="s">
        <v>225</v>
      </c>
      <c r="K771" t="s">
        <v>1032</v>
      </c>
      <c r="L771">
        <v>78596</v>
      </c>
      <c r="M771" s="38">
        <v>42183</v>
      </c>
      <c r="N771" s="38">
        <v>42185</v>
      </c>
      <c r="O771">
        <v>1748.69</v>
      </c>
    </row>
    <row r="772" spans="1:15" x14ac:dyDescent="0.25">
      <c r="A772" t="s">
        <v>1033</v>
      </c>
      <c r="B772" t="s">
        <v>175</v>
      </c>
      <c r="C772" t="s">
        <v>216</v>
      </c>
      <c r="D772" t="s">
        <v>169</v>
      </c>
      <c r="E772" t="s">
        <v>176</v>
      </c>
      <c r="F772" t="s">
        <v>177</v>
      </c>
      <c r="G772">
        <v>0.49</v>
      </c>
      <c r="H772" t="s">
        <v>162</v>
      </c>
      <c r="I772" t="s">
        <v>184</v>
      </c>
      <c r="J772" t="s">
        <v>345</v>
      </c>
      <c r="K772" t="s">
        <v>1034</v>
      </c>
      <c r="L772">
        <v>52761</v>
      </c>
      <c r="M772" s="38">
        <v>42030</v>
      </c>
      <c r="N772" s="38">
        <v>42031</v>
      </c>
      <c r="O772">
        <v>119.29</v>
      </c>
    </row>
    <row r="773" spans="1:15" x14ac:dyDescent="0.25">
      <c r="A773" t="s">
        <v>1035</v>
      </c>
      <c r="B773" t="s">
        <v>175</v>
      </c>
      <c r="C773" t="s">
        <v>216</v>
      </c>
      <c r="D773" t="s">
        <v>159</v>
      </c>
      <c r="E773" t="s">
        <v>228</v>
      </c>
      <c r="F773" t="s">
        <v>183</v>
      </c>
      <c r="G773">
        <v>0.38</v>
      </c>
      <c r="H773" t="s">
        <v>162</v>
      </c>
      <c r="I773" t="s">
        <v>184</v>
      </c>
      <c r="J773" t="s">
        <v>329</v>
      </c>
      <c r="K773" t="s">
        <v>1036</v>
      </c>
      <c r="L773">
        <v>48101</v>
      </c>
      <c r="M773" s="38">
        <v>42030</v>
      </c>
      <c r="N773" s="38">
        <v>42032</v>
      </c>
      <c r="O773">
        <v>3.08</v>
      </c>
    </row>
    <row r="774" spans="1:15" x14ac:dyDescent="0.25">
      <c r="A774" t="s">
        <v>1035</v>
      </c>
      <c r="B774" t="s">
        <v>157</v>
      </c>
      <c r="C774" t="s">
        <v>216</v>
      </c>
      <c r="D774" t="s">
        <v>159</v>
      </c>
      <c r="E774" t="s">
        <v>205</v>
      </c>
      <c r="F774" t="s">
        <v>183</v>
      </c>
      <c r="G774">
        <v>0.37</v>
      </c>
      <c r="H774" t="s">
        <v>162</v>
      </c>
      <c r="I774" t="s">
        <v>184</v>
      </c>
      <c r="J774" t="s">
        <v>329</v>
      </c>
      <c r="K774" t="s">
        <v>1036</v>
      </c>
      <c r="L774">
        <v>48101</v>
      </c>
      <c r="M774" s="38">
        <v>42045</v>
      </c>
      <c r="N774" s="38">
        <v>42046</v>
      </c>
      <c r="O774">
        <v>69.459999999999994</v>
      </c>
    </row>
    <row r="775" spans="1:15" x14ac:dyDescent="0.25">
      <c r="A775" t="s">
        <v>1035</v>
      </c>
      <c r="B775" t="s">
        <v>175</v>
      </c>
      <c r="C775" t="s">
        <v>216</v>
      </c>
      <c r="D775" t="s">
        <v>193</v>
      </c>
      <c r="E775" t="s">
        <v>194</v>
      </c>
      <c r="F775" t="s">
        <v>177</v>
      </c>
      <c r="G775">
        <v>0.37</v>
      </c>
      <c r="H775" t="s">
        <v>162</v>
      </c>
      <c r="I775" t="s">
        <v>184</v>
      </c>
      <c r="J775" t="s">
        <v>329</v>
      </c>
      <c r="K775" t="s">
        <v>1036</v>
      </c>
      <c r="L775">
        <v>48101</v>
      </c>
      <c r="M775" s="38">
        <v>42045</v>
      </c>
      <c r="N775" s="38">
        <v>42047</v>
      </c>
      <c r="O775">
        <v>1145.72</v>
      </c>
    </row>
    <row r="776" spans="1:15" x14ac:dyDescent="0.25">
      <c r="A776" t="s">
        <v>1037</v>
      </c>
      <c r="B776" t="s">
        <v>175</v>
      </c>
      <c r="C776" t="s">
        <v>216</v>
      </c>
      <c r="D776" t="s">
        <v>159</v>
      </c>
      <c r="E776" t="s">
        <v>213</v>
      </c>
      <c r="F776" t="s">
        <v>183</v>
      </c>
      <c r="G776">
        <v>0.35</v>
      </c>
      <c r="H776" t="s">
        <v>162</v>
      </c>
      <c r="I776" t="s">
        <v>229</v>
      </c>
      <c r="J776" t="s">
        <v>361</v>
      </c>
      <c r="K776" t="s">
        <v>1038</v>
      </c>
      <c r="L776">
        <v>32707</v>
      </c>
      <c r="M776" s="38">
        <v>42039</v>
      </c>
      <c r="N776" s="38">
        <v>42041</v>
      </c>
      <c r="O776">
        <v>26.37</v>
      </c>
    </row>
    <row r="777" spans="1:15" x14ac:dyDescent="0.25">
      <c r="A777" t="s">
        <v>1037</v>
      </c>
      <c r="B777" t="s">
        <v>175</v>
      </c>
      <c r="C777" t="s">
        <v>216</v>
      </c>
      <c r="D777" t="s">
        <v>159</v>
      </c>
      <c r="E777" t="s">
        <v>187</v>
      </c>
      <c r="F777" t="s">
        <v>161</v>
      </c>
      <c r="G777">
        <v>0.54</v>
      </c>
      <c r="H777" t="s">
        <v>162</v>
      </c>
      <c r="I777" t="s">
        <v>229</v>
      </c>
      <c r="J777" t="s">
        <v>361</v>
      </c>
      <c r="K777" t="s">
        <v>1038</v>
      </c>
      <c r="L777">
        <v>32707</v>
      </c>
      <c r="M777" s="38">
        <v>42039</v>
      </c>
      <c r="N777" s="38">
        <v>42041</v>
      </c>
      <c r="O777">
        <v>53.44</v>
      </c>
    </row>
    <row r="778" spans="1:15" x14ac:dyDescent="0.25">
      <c r="A778" t="s">
        <v>1039</v>
      </c>
      <c r="B778" t="s">
        <v>175</v>
      </c>
      <c r="C778" t="s">
        <v>168</v>
      </c>
      <c r="D778" t="s">
        <v>159</v>
      </c>
      <c r="E778" t="s">
        <v>205</v>
      </c>
      <c r="F778" t="s">
        <v>183</v>
      </c>
      <c r="G778">
        <v>0.4</v>
      </c>
      <c r="H778" t="s">
        <v>162</v>
      </c>
      <c r="I778" t="s">
        <v>178</v>
      </c>
      <c r="J778" t="s">
        <v>395</v>
      </c>
      <c r="K778" t="s">
        <v>1028</v>
      </c>
      <c r="L778">
        <v>20746</v>
      </c>
      <c r="M778" s="38">
        <v>42080</v>
      </c>
      <c r="N778" s="38">
        <v>42080</v>
      </c>
      <c r="O778">
        <v>57.34</v>
      </c>
    </row>
    <row r="779" spans="1:15" x14ac:dyDescent="0.25">
      <c r="A779" t="s">
        <v>1040</v>
      </c>
      <c r="B779" t="s">
        <v>175</v>
      </c>
      <c r="C779" t="s">
        <v>216</v>
      </c>
      <c r="D779" t="s">
        <v>193</v>
      </c>
      <c r="E779" t="s">
        <v>256</v>
      </c>
      <c r="F779" t="s">
        <v>183</v>
      </c>
      <c r="G779">
        <v>0.65</v>
      </c>
      <c r="H779" t="s">
        <v>162</v>
      </c>
      <c r="I779" t="s">
        <v>184</v>
      </c>
      <c r="J779" t="s">
        <v>225</v>
      </c>
      <c r="K779" t="s">
        <v>1041</v>
      </c>
      <c r="L779">
        <v>79424</v>
      </c>
      <c r="M779" s="38">
        <v>42011</v>
      </c>
      <c r="N779" s="38">
        <v>42014</v>
      </c>
      <c r="O779">
        <v>79.02</v>
      </c>
    </row>
    <row r="780" spans="1:15" x14ac:dyDescent="0.25">
      <c r="A780" t="s">
        <v>1042</v>
      </c>
      <c r="B780" t="s">
        <v>175</v>
      </c>
      <c r="C780" t="s">
        <v>216</v>
      </c>
      <c r="D780" t="s">
        <v>159</v>
      </c>
      <c r="E780" t="s">
        <v>213</v>
      </c>
      <c r="F780" t="s">
        <v>183</v>
      </c>
      <c r="G780">
        <v>0.35</v>
      </c>
      <c r="H780" t="s">
        <v>162</v>
      </c>
      <c r="I780" t="s">
        <v>184</v>
      </c>
      <c r="J780" t="s">
        <v>225</v>
      </c>
      <c r="K780" t="s">
        <v>1043</v>
      </c>
      <c r="L780">
        <v>75901</v>
      </c>
      <c r="M780" s="38">
        <v>42086</v>
      </c>
      <c r="N780" s="38">
        <v>42088</v>
      </c>
      <c r="O780">
        <v>25.45</v>
      </c>
    </row>
    <row r="781" spans="1:15" x14ac:dyDescent="0.25">
      <c r="A781" t="s">
        <v>1044</v>
      </c>
      <c r="B781" t="s">
        <v>157</v>
      </c>
      <c r="C781" t="s">
        <v>216</v>
      </c>
      <c r="D781" t="s">
        <v>159</v>
      </c>
      <c r="E781" t="s">
        <v>189</v>
      </c>
      <c r="F781" t="s">
        <v>183</v>
      </c>
      <c r="G781">
        <v>0.35</v>
      </c>
      <c r="H781" t="s">
        <v>162</v>
      </c>
      <c r="I781" t="s">
        <v>184</v>
      </c>
      <c r="J781" t="s">
        <v>225</v>
      </c>
      <c r="K781" t="s">
        <v>1045</v>
      </c>
      <c r="L781">
        <v>76063</v>
      </c>
      <c r="M781" s="38">
        <v>42086</v>
      </c>
      <c r="N781" s="38">
        <v>42088</v>
      </c>
      <c r="O781">
        <v>110.72</v>
      </c>
    </row>
    <row r="782" spans="1:15" x14ac:dyDescent="0.25">
      <c r="A782" t="s">
        <v>1046</v>
      </c>
      <c r="B782" t="s">
        <v>175</v>
      </c>
      <c r="C782" t="s">
        <v>168</v>
      </c>
      <c r="D782" t="s">
        <v>159</v>
      </c>
      <c r="E782" t="s">
        <v>304</v>
      </c>
      <c r="F782" t="s">
        <v>183</v>
      </c>
      <c r="G782">
        <v>0.59</v>
      </c>
      <c r="H782" t="s">
        <v>162</v>
      </c>
      <c r="I782" t="s">
        <v>163</v>
      </c>
      <c r="J782" t="s">
        <v>172</v>
      </c>
      <c r="K782" t="s">
        <v>1047</v>
      </c>
      <c r="L782">
        <v>95207</v>
      </c>
      <c r="M782" s="38">
        <v>42162</v>
      </c>
      <c r="N782" s="38">
        <v>42163</v>
      </c>
      <c r="O782">
        <v>46.94</v>
      </c>
    </row>
    <row r="783" spans="1:15" x14ac:dyDescent="0.25">
      <c r="A783" t="s">
        <v>1048</v>
      </c>
      <c r="B783" t="s">
        <v>175</v>
      </c>
      <c r="C783" t="s">
        <v>168</v>
      </c>
      <c r="D783" t="s">
        <v>159</v>
      </c>
      <c r="E783" t="s">
        <v>228</v>
      </c>
      <c r="F783" t="s">
        <v>183</v>
      </c>
      <c r="G783">
        <v>0.38</v>
      </c>
      <c r="H783" t="s">
        <v>162</v>
      </c>
      <c r="I783" t="s">
        <v>178</v>
      </c>
      <c r="J783" t="s">
        <v>267</v>
      </c>
      <c r="K783" t="s">
        <v>1049</v>
      </c>
      <c r="L783">
        <v>3801</v>
      </c>
      <c r="M783" s="38">
        <v>42182</v>
      </c>
      <c r="N783" s="38">
        <v>42188</v>
      </c>
      <c r="O783">
        <v>26.18</v>
      </c>
    </row>
    <row r="784" spans="1:15" x14ac:dyDescent="0.25">
      <c r="A784" t="s">
        <v>1050</v>
      </c>
      <c r="B784" t="s">
        <v>175</v>
      </c>
      <c r="C784" t="s">
        <v>216</v>
      </c>
      <c r="D784" t="s">
        <v>169</v>
      </c>
      <c r="E784" t="s">
        <v>176</v>
      </c>
      <c r="F784" t="s">
        <v>177</v>
      </c>
      <c r="G784">
        <v>0.41</v>
      </c>
      <c r="H784" t="s">
        <v>162</v>
      </c>
      <c r="I784" t="s">
        <v>163</v>
      </c>
      <c r="J784" t="s">
        <v>277</v>
      </c>
      <c r="K784" t="s">
        <v>1009</v>
      </c>
      <c r="L784">
        <v>84120</v>
      </c>
      <c r="M784" s="38">
        <v>42125</v>
      </c>
      <c r="N784" s="38">
        <v>42126</v>
      </c>
      <c r="O784">
        <v>28.66</v>
      </c>
    </row>
    <row r="785" spans="1:15" x14ac:dyDescent="0.25">
      <c r="A785" t="s">
        <v>1051</v>
      </c>
      <c r="B785" t="s">
        <v>175</v>
      </c>
      <c r="C785" t="s">
        <v>216</v>
      </c>
      <c r="D785" t="s">
        <v>159</v>
      </c>
      <c r="E785" t="s">
        <v>233</v>
      </c>
      <c r="F785" t="s">
        <v>183</v>
      </c>
      <c r="G785">
        <v>0.59</v>
      </c>
      <c r="H785" t="s">
        <v>162</v>
      </c>
      <c r="I785" t="s">
        <v>229</v>
      </c>
      <c r="J785" t="s">
        <v>230</v>
      </c>
      <c r="K785" t="s">
        <v>1052</v>
      </c>
      <c r="L785">
        <v>22304</v>
      </c>
      <c r="M785" s="38">
        <v>42185</v>
      </c>
      <c r="N785" s="38">
        <v>42187</v>
      </c>
      <c r="O785">
        <v>123.18</v>
      </c>
    </row>
    <row r="786" spans="1:15" x14ac:dyDescent="0.25">
      <c r="A786" t="s">
        <v>1051</v>
      </c>
      <c r="B786" t="s">
        <v>175</v>
      </c>
      <c r="C786" t="s">
        <v>216</v>
      </c>
      <c r="D786" t="s">
        <v>159</v>
      </c>
      <c r="E786" t="s">
        <v>304</v>
      </c>
      <c r="F786" t="s">
        <v>183</v>
      </c>
      <c r="G786">
        <v>0.59</v>
      </c>
      <c r="H786" t="s">
        <v>162</v>
      </c>
      <c r="I786" t="s">
        <v>229</v>
      </c>
      <c r="J786" t="s">
        <v>230</v>
      </c>
      <c r="K786" t="s">
        <v>1052</v>
      </c>
      <c r="L786">
        <v>22304</v>
      </c>
      <c r="M786" s="38">
        <v>42162</v>
      </c>
      <c r="N786" s="38">
        <v>42169</v>
      </c>
      <c r="O786">
        <v>1533.59</v>
      </c>
    </row>
    <row r="787" spans="1:15" x14ac:dyDescent="0.25">
      <c r="A787" t="s">
        <v>1053</v>
      </c>
      <c r="B787" t="s">
        <v>175</v>
      </c>
      <c r="C787" t="s">
        <v>158</v>
      </c>
      <c r="D787" t="s">
        <v>169</v>
      </c>
      <c r="E787" t="s">
        <v>176</v>
      </c>
      <c r="F787" t="s">
        <v>177</v>
      </c>
      <c r="G787">
        <v>0.53</v>
      </c>
      <c r="H787" t="s">
        <v>162</v>
      </c>
      <c r="I787" t="s">
        <v>163</v>
      </c>
      <c r="J787" t="s">
        <v>172</v>
      </c>
      <c r="K787" t="s">
        <v>1054</v>
      </c>
      <c r="L787">
        <v>94025</v>
      </c>
      <c r="M787" s="38">
        <v>42029</v>
      </c>
      <c r="N787" s="38">
        <v>42030</v>
      </c>
      <c r="O787">
        <v>2.77</v>
      </c>
    </row>
    <row r="788" spans="1:15" x14ac:dyDescent="0.25">
      <c r="A788" t="s">
        <v>1053</v>
      </c>
      <c r="B788" t="s">
        <v>157</v>
      </c>
      <c r="C788" t="s">
        <v>182</v>
      </c>
      <c r="D788" t="s">
        <v>159</v>
      </c>
      <c r="E788" t="s">
        <v>187</v>
      </c>
      <c r="F788" t="s">
        <v>161</v>
      </c>
      <c r="G788">
        <v>0.39</v>
      </c>
      <c r="H788" t="s">
        <v>162</v>
      </c>
      <c r="I788" t="s">
        <v>163</v>
      </c>
      <c r="J788" t="s">
        <v>172</v>
      </c>
      <c r="K788" t="s">
        <v>1054</v>
      </c>
      <c r="L788">
        <v>94025</v>
      </c>
      <c r="M788" s="38">
        <v>42137</v>
      </c>
      <c r="N788" s="38">
        <v>42139</v>
      </c>
      <c r="O788">
        <v>31.55</v>
      </c>
    </row>
    <row r="789" spans="1:15" x14ac:dyDescent="0.25">
      <c r="A789" t="s">
        <v>1053</v>
      </c>
      <c r="B789" t="s">
        <v>175</v>
      </c>
      <c r="C789" t="s">
        <v>216</v>
      </c>
      <c r="D789" t="s">
        <v>159</v>
      </c>
      <c r="E789" t="s">
        <v>228</v>
      </c>
      <c r="F789" t="s">
        <v>183</v>
      </c>
      <c r="G789">
        <v>0.39</v>
      </c>
      <c r="H789" t="s">
        <v>162</v>
      </c>
      <c r="I789" t="s">
        <v>163</v>
      </c>
      <c r="J789" t="s">
        <v>172</v>
      </c>
      <c r="K789" t="s">
        <v>1054</v>
      </c>
      <c r="L789">
        <v>94025</v>
      </c>
      <c r="M789" s="38">
        <v>42158</v>
      </c>
      <c r="N789" s="38">
        <v>42160</v>
      </c>
      <c r="O789">
        <v>42.58</v>
      </c>
    </row>
    <row r="790" spans="1:15" x14ac:dyDescent="0.25">
      <c r="A790" t="s">
        <v>1055</v>
      </c>
      <c r="B790" t="s">
        <v>175</v>
      </c>
      <c r="C790" t="s">
        <v>158</v>
      </c>
      <c r="D790" t="s">
        <v>159</v>
      </c>
      <c r="E790" t="s">
        <v>205</v>
      </c>
      <c r="F790" t="s">
        <v>161</v>
      </c>
      <c r="G790">
        <v>0.38</v>
      </c>
      <c r="H790" t="s">
        <v>162</v>
      </c>
      <c r="I790" t="s">
        <v>163</v>
      </c>
      <c r="J790" t="s">
        <v>172</v>
      </c>
      <c r="K790" t="s">
        <v>1047</v>
      </c>
      <c r="L790">
        <v>95207</v>
      </c>
      <c r="M790" s="38">
        <v>42140</v>
      </c>
      <c r="N790" s="38">
        <v>42140</v>
      </c>
      <c r="O790">
        <v>145.36000000000001</v>
      </c>
    </row>
    <row r="791" spans="1:15" x14ac:dyDescent="0.25">
      <c r="A791" t="s">
        <v>1055</v>
      </c>
      <c r="B791" t="s">
        <v>175</v>
      </c>
      <c r="C791" t="s">
        <v>158</v>
      </c>
      <c r="D791" t="s">
        <v>193</v>
      </c>
      <c r="E791" t="s">
        <v>194</v>
      </c>
      <c r="F791" t="s">
        <v>183</v>
      </c>
      <c r="G791">
        <v>0.56999999999999995</v>
      </c>
      <c r="H791" t="s">
        <v>162</v>
      </c>
      <c r="I791" t="s">
        <v>163</v>
      </c>
      <c r="J791" t="s">
        <v>172</v>
      </c>
      <c r="K791" t="s">
        <v>1047</v>
      </c>
      <c r="L791">
        <v>95207</v>
      </c>
      <c r="M791" s="38">
        <v>42140</v>
      </c>
      <c r="N791" s="38">
        <v>42142</v>
      </c>
      <c r="O791">
        <v>3616.52</v>
      </c>
    </row>
    <row r="792" spans="1:15" x14ac:dyDescent="0.25">
      <c r="A792" t="s">
        <v>1056</v>
      </c>
      <c r="B792" t="s">
        <v>157</v>
      </c>
      <c r="C792" t="s">
        <v>216</v>
      </c>
      <c r="D792" t="s">
        <v>159</v>
      </c>
      <c r="E792" t="s">
        <v>160</v>
      </c>
      <c r="F792" t="s">
        <v>161</v>
      </c>
      <c r="G792">
        <v>0.56000000000000005</v>
      </c>
      <c r="H792" t="s">
        <v>162</v>
      </c>
      <c r="I792" t="s">
        <v>163</v>
      </c>
      <c r="J792" t="s">
        <v>172</v>
      </c>
      <c r="K792" t="s">
        <v>1057</v>
      </c>
      <c r="L792">
        <v>94086</v>
      </c>
      <c r="M792" s="38">
        <v>42118</v>
      </c>
      <c r="N792" s="38">
        <v>42118</v>
      </c>
      <c r="O792">
        <v>7.96</v>
      </c>
    </row>
    <row r="793" spans="1:15" x14ac:dyDescent="0.25">
      <c r="A793" t="s">
        <v>1056</v>
      </c>
      <c r="B793" t="s">
        <v>175</v>
      </c>
      <c r="C793" t="s">
        <v>182</v>
      </c>
      <c r="D793" t="s">
        <v>159</v>
      </c>
      <c r="E793" t="s">
        <v>233</v>
      </c>
      <c r="F793" t="s">
        <v>183</v>
      </c>
      <c r="G793">
        <v>0.56999999999999995</v>
      </c>
      <c r="H793" t="s">
        <v>162</v>
      </c>
      <c r="I793" t="s">
        <v>163</v>
      </c>
      <c r="J793" t="s">
        <v>172</v>
      </c>
      <c r="K793" t="s">
        <v>1057</v>
      </c>
      <c r="L793">
        <v>94086</v>
      </c>
      <c r="M793" s="38">
        <v>42127</v>
      </c>
      <c r="N793" s="38">
        <v>42134</v>
      </c>
      <c r="O793">
        <v>389.59</v>
      </c>
    </row>
    <row r="794" spans="1:15" x14ac:dyDescent="0.25">
      <c r="A794" t="s">
        <v>1058</v>
      </c>
      <c r="B794" t="s">
        <v>175</v>
      </c>
      <c r="C794" t="s">
        <v>158</v>
      </c>
      <c r="D794" t="s">
        <v>159</v>
      </c>
      <c r="E794" t="s">
        <v>213</v>
      </c>
      <c r="F794" t="s">
        <v>183</v>
      </c>
      <c r="G794">
        <v>0.38</v>
      </c>
      <c r="H794" t="s">
        <v>162</v>
      </c>
      <c r="I794" t="s">
        <v>184</v>
      </c>
      <c r="J794" t="s">
        <v>254</v>
      </c>
      <c r="K794" t="s">
        <v>255</v>
      </c>
      <c r="L794">
        <v>60653</v>
      </c>
      <c r="M794" s="38">
        <v>42019</v>
      </c>
      <c r="N794" s="38">
        <v>42019</v>
      </c>
      <c r="O794">
        <v>447.89</v>
      </c>
    </row>
    <row r="795" spans="1:15" x14ac:dyDescent="0.25">
      <c r="A795" t="s">
        <v>1058</v>
      </c>
      <c r="B795" t="s">
        <v>175</v>
      </c>
      <c r="C795" t="s">
        <v>168</v>
      </c>
      <c r="D795" t="s">
        <v>193</v>
      </c>
      <c r="E795" t="s">
        <v>256</v>
      </c>
      <c r="F795" t="s">
        <v>183</v>
      </c>
      <c r="G795">
        <v>0.75</v>
      </c>
      <c r="H795" t="s">
        <v>162</v>
      </c>
      <c r="I795" t="s">
        <v>184</v>
      </c>
      <c r="J795" t="s">
        <v>254</v>
      </c>
      <c r="K795" t="s">
        <v>255</v>
      </c>
      <c r="L795">
        <v>60653</v>
      </c>
      <c r="M795" s="38">
        <v>42025</v>
      </c>
      <c r="N795" s="38">
        <v>42026</v>
      </c>
      <c r="O795">
        <v>1420.84</v>
      </c>
    </row>
    <row r="796" spans="1:15" x14ac:dyDescent="0.25">
      <c r="A796" t="s">
        <v>1059</v>
      </c>
      <c r="B796" t="s">
        <v>175</v>
      </c>
      <c r="C796" t="s">
        <v>158</v>
      </c>
      <c r="D796" t="s">
        <v>159</v>
      </c>
      <c r="E796" t="s">
        <v>213</v>
      </c>
      <c r="F796" t="s">
        <v>183</v>
      </c>
      <c r="G796">
        <v>0.38</v>
      </c>
      <c r="H796" t="s">
        <v>162</v>
      </c>
      <c r="I796" t="s">
        <v>184</v>
      </c>
      <c r="J796" t="s">
        <v>329</v>
      </c>
      <c r="K796" t="s">
        <v>1060</v>
      </c>
      <c r="L796">
        <v>49017</v>
      </c>
      <c r="M796" s="38">
        <v>42019</v>
      </c>
      <c r="N796" s="38">
        <v>42019</v>
      </c>
      <c r="O796">
        <v>111.97</v>
      </c>
    </row>
    <row r="797" spans="1:15" x14ac:dyDescent="0.25">
      <c r="A797" t="s">
        <v>1059</v>
      </c>
      <c r="B797" t="s">
        <v>175</v>
      </c>
      <c r="C797" t="s">
        <v>168</v>
      </c>
      <c r="D797" t="s">
        <v>193</v>
      </c>
      <c r="E797" t="s">
        <v>256</v>
      </c>
      <c r="F797" t="s">
        <v>183</v>
      </c>
      <c r="G797">
        <v>0.75</v>
      </c>
      <c r="H797" t="s">
        <v>162</v>
      </c>
      <c r="I797" t="s">
        <v>184</v>
      </c>
      <c r="J797" t="s">
        <v>329</v>
      </c>
      <c r="K797" t="s">
        <v>1060</v>
      </c>
      <c r="L797">
        <v>49017</v>
      </c>
      <c r="M797" s="38">
        <v>42025</v>
      </c>
      <c r="N797" s="38">
        <v>42026</v>
      </c>
      <c r="O797">
        <v>355.21</v>
      </c>
    </row>
    <row r="798" spans="1:15" x14ac:dyDescent="0.25">
      <c r="A798" t="s">
        <v>1061</v>
      </c>
      <c r="B798" t="s">
        <v>175</v>
      </c>
      <c r="C798" t="s">
        <v>158</v>
      </c>
      <c r="D798" t="s">
        <v>193</v>
      </c>
      <c r="E798" t="s">
        <v>194</v>
      </c>
      <c r="F798" t="s">
        <v>183</v>
      </c>
      <c r="G798">
        <v>0.59</v>
      </c>
      <c r="H798" t="s">
        <v>162</v>
      </c>
      <c r="I798" t="s">
        <v>163</v>
      </c>
      <c r="J798" t="s">
        <v>172</v>
      </c>
      <c r="K798" t="s">
        <v>1062</v>
      </c>
      <c r="L798">
        <v>92553</v>
      </c>
      <c r="M798" s="38">
        <v>42101</v>
      </c>
      <c r="N798" s="38">
        <v>42102</v>
      </c>
      <c r="O798">
        <v>536.23</v>
      </c>
    </row>
    <row r="799" spans="1:15" x14ac:dyDescent="0.25">
      <c r="A799" t="s">
        <v>1063</v>
      </c>
      <c r="B799" t="s">
        <v>175</v>
      </c>
      <c r="C799" t="s">
        <v>158</v>
      </c>
      <c r="D799" t="s">
        <v>159</v>
      </c>
      <c r="E799" t="s">
        <v>160</v>
      </c>
      <c r="F799" t="s">
        <v>161</v>
      </c>
      <c r="G799">
        <v>0.48</v>
      </c>
      <c r="H799" t="s">
        <v>162</v>
      </c>
      <c r="I799" t="s">
        <v>163</v>
      </c>
      <c r="J799" t="s">
        <v>172</v>
      </c>
      <c r="K799" t="s">
        <v>1064</v>
      </c>
      <c r="L799">
        <v>94043</v>
      </c>
      <c r="M799" s="38">
        <v>42037</v>
      </c>
      <c r="N799" s="38">
        <v>42039</v>
      </c>
      <c r="O799">
        <v>38.81</v>
      </c>
    </row>
    <row r="800" spans="1:15" x14ac:dyDescent="0.25">
      <c r="A800" t="s">
        <v>1065</v>
      </c>
      <c r="B800" t="s">
        <v>175</v>
      </c>
      <c r="C800" t="s">
        <v>158</v>
      </c>
      <c r="D800" t="s">
        <v>193</v>
      </c>
      <c r="E800" t="s">
        <v>194</v>
      </c>
      <c r="F800" t="s">
        <v>183</v>
      </c>
      <c r="G800">
        <v>0.59</v>
      </c>
      <c r="H800" t="s">
        <v>162</v>
      </c>
      <c r="I800" t="s">
        <v>178</v>
      </c>
      <c r="J800" t="s">
        <v>265</v>
      </c>
      <c r="K800" t="s">
        <v>7</v>
      </c>
      <c r="L800">
        <v>2113</v>
      </c>
      <c r="M800" s="38">
        <v>42101</v>
      </c>
      <c r="N800" s="38">
        <v>42102</v>
      </c>
      <c r="O800">
        <v>2144.92</v>
      </c>
    </row>
    <row r="801" spans="1:15" x14ac:dyDescent="0.25">
      <c r="A801" t="s">
        <v>1065</v>
      </c>
      <c r="B801" t="s">
        <v>157</v>
      </c>
      <c r="C801" t="s">
        <v>158</v>
      </c>
      <c r="D801" t="s">
        <v>193</v>
      </c>
      <c r="E801" t="s">
        <v>256</v>
      </c>
      <c r="F801" t="s">
        <v>177</v>
      </c>
      <c r="G801">
        <v>0.42</v>
      </c>
      <c r="H801" t="s">
        <v>162</v>
      </c>
      <c r="I801" t="s">
        <v>178</v>
      </c>
      <c r="J801" t="s">
        <v>265</v>
      </c>
      <c r="K801" t="s">
        <v>7</v>
      </c>
      <c r="L801">
        <v>2113</v>
      </c>
      <c r="M801" s="38">
        <v>42037</v>
      </c>
      <c r="N801" s="38">
        <v>42039</v>
      </c>
      <c r="O801">
        <v>484.56</v>
      </c>
    </row>
    <row r="802" spans="1:15" x14ac:dyDescent="0.25">
      <c r="A802" t="s">
        <v>1066</v>
      </c>
      <c r="B802" t="s">
        <v>167</v>
      </c>
      <c r="C802" t="s">
        <v>182</v>
      </c>
      <c r="D802" t="s">
        <v>169</v>
      </c>
      <c r="E802" t="s">
        <v>240</v>
      </c>
      <c r="F802" t="s">
        <v>221</v>
      </c>
      <c r="G802">
        <v>0.79</v>
      </c>
      <c r="H802" t="s">
        <v>162</v>
      </c>
      <c r="I802" t="s">
        <v>184</v>
      </c>
      <c r="J802" t="s">
        <v>576</v>
      </c>
      <c r="K802" t="s">
        <v>1067</v>
      </c>
      <c r="L802">
        <v>46203</v>
      </c>
      <c r="M802" s="38">
        <v>42130</v>
      </c>
      <c r="N802" s="38">
        <v>42131</v>
      </c>
      <c r="O802">
        <v>471.21</v>
      </c>
    </row>
    <row r="803" spans="1:15" x14ac:dyDescent="0.25">
      <c r="A803" t="s">
        <v>1066</v>
      </c>
      <c r="B803" t="s">
        <v>175</v>
      </c>
      <c r="C803" t="s">
        <v>182</v>
      </c>
      <c r="D803" t="s">
        <v>159</v>
      </c>
      <c r="E803" t="s">
        <v>304</v>
      </c>
      <c r="F803" t="s">
        <v>200</v>
      </c>
      <c r="G803">
        <v>0.46</v>
      </c>
      <c r="H803" t="s">
        <v>162</v>
      </c>
      <c r="I803" t="s">
        <v>184</v>
      </c>
      <c r="J803" t="s">
        <v>576</v>
      </c>
      <c r="K803" t="s">
        <v>1067</v>
      </c>
      <c r="L803">
        <v>46203</v>
      </c>
      <c r="M803" s="38">
        <v>42180</v>
      </c>
      <c r="N803" s="38">
        <v>42182</v>
      </c>
      <c r="O803">
        <v>182.61</v>
      </c>
    </row>
    <row r="804" spans="1:15" x14ac:dyDescent="0.25">
      <c r="A804" t="s">
        <v>1068</v>
      </c>
      <c r="B804" t="s">
        <v>175</v>
      </c>
      <c r="C804" t="s">
        <v>182</v>
      </c>
      <c r="D804" t="s">
        <v>159</v>
      </c>
      <c r="E804" t="s">
        <v>160</v>
      </c>
      <c r="F804" t="s">
        <v>161</v>
      </c>
      <c r="G804">
        <v>0.52</v>
      </c>
      <c r="H804" t="s">
        <v>162</v>
      </c>
      <c r="I804" t="s">
        <v>184</v>
      </c>
      <c r="J804" t="s">
        <v>576</v>
      </c>
      <c r="K804" t="s">
        <v>1069</v>
      </c>
      <c r="L804">
        <v>46901</v>
      </c>
      <c r="M804" s="38">
        <v>42005</v>
      </c>
      <c r="N804" s="38">
        <v>42007</v>
      </c>
      <c r="O804">
        <v>36.58</v>
      </c>
    </row>
    <row r="805" spans="1:15" x14ac:dyDescent="0.25">
      <c r="A805" t="s">
        <v>1070</v>
      </c>
      <c r="B805" t="s">
        <v>167</v>
      </c>
      <c r="C805" t="s">
        <v>182</v>
      </c>
      <c r="D805" t="s">
        <v>169</v>
      </c>
      <c r="E805" t="s">
        <v>240</v>
      </c>
      <c r="F805" t="s">
        <v>221</v>
      </c>
      <c r="G805">
        <v>0.63</v>
      </c>
      <c r="H805" t="s">
        <v>162</v>
      </c>
      <c r="I805" t="s">
        <v>184</v>
      </c>
      <c r="J805" t="s">
        <v>576</v>
      </c>
      <c r="K805" t="s">
        <v>1071</v>
      </c>
      <c r="L805">
        <v>47905</v>
      </c>
      <c r="M805" s="38">
        <v>42180</v>
      </c>
      <c r="N805" s="38">
        <v>42181</v>
      </c>
      <c r="O805">
        <v>2376.12</v>
      </c>
    </row>
    <row r="806" spans="1:15" x14ac:dyDescent="0.25">
      <c r="A806" t="s">
        <v>1072</v>
      </c>
      <c r="B806" t="s">
        <v>167</v>
      </c>
      <c r="C806" t="s">
        <v>168</v>
      </c>
      <c r="D806" t="s">
        <v>169</v>
      </c>
      <c r="E806" t="s">
        <v>170</v>
      </c>
      <c r="F806" t="s">
        <v>171</v>
      </c>
      <c r="G806">
        <v>0.55000000000000004</v>
      </c>
      <c r="H806" t="s">
        <v>162</v>
      </c>
      <c r="I806" t="s">
        <v>163</v>
      </c>
      <c r="J806" t="s">
        <v>302</v>
      </c>
      <c r="K806" t="s">
        <v>1073</v>
      </c>
      <c r="L806">
        <v>80112</v>
      </c>
      <c r="M806" s="38">
        <v>42016</v>
      </c>
      <c r="N806" s="38">
        <v>42018</v>
      </c>
      <c r="O806">
        <v>1020.08</v>
      </c>
    </row>
    <row r="807" spans="1:15" x14ac:dyDescent="0.25">
      <c r="A807" t="s">
        <v>1072</v>
      </c>
      <c r="B807" t="s">
        <v>175</v>
      </c>
      <c r="C807" t="s">
        <v>168</v>
      </c>
      <c r="D807" t="s">
        <v>159</v>
      </c>
      <c r="E807" t="s">
        <v>189</v>
      </c>
      <c r="F807" t="s">
        <v>183</v>
      </c>
      <c r="G807">
        <v>0.38</v>
      </c>
      <c r="H807" t="s">
        <v>162</v>
      </c>
      <c r="I807" t="s">
        <v>163</v>
      </c>
      <c r="J807" t="s">
        <v>302</v>
      </c>
      <c r="K807" t="s">
        <v>1073</v>
      </c>
      <c r="L807">
        <v>80112</v>
      </c>
      <c r="M807" s="38">
        <v>42016</v>
      </c>
      <c r="N807" s="38">
        <v>42020</v>
      </c>
      <c r="O807">
        <v>65.2</v>
      </c>
    </row>
    <row r="808" spans="1:15" x14ac:dyDescent="0.25">
      <c r="A808" t="s">
        <v>1072</v>
      </c>
      <c r="B808" t="s">
        <v>175</v>
      </c>
      <c r="C808" t="s">
        <v>168</v>
      </c>
      <c r="D808" t="s">
        <v>159</v>
      </c>
      <c r="E808" t="s">
        <v>187</v>
      </c>
      <c r="F808" t="s">
        <v>161</v>
      </c>
      <c r="G808">
        <v>0.83</v>
      </c>
      <c r="H808" t="s">
        <v>162</v>
      </c>
      <c r="I808" t="s">
        <v>163</v>
      </c>
      <c r="J808" t="s">
        <v>302</v>
      </c>
      <c r="K808" t="s">
        <v>1073</v>
      </c>
      <c r="L808">
        <v>80112</v>
      </c>
      <c r="M808" s="38">
        <v>42016</v>
      </c>
      <c r="N808" s="38">
        <v>42020</v>
      </c>
      <c r="O808">
        <v>22.59</v>
      </c>
    </row>
    <row r="809" spans="1:15" x14ac:dyDescent="0.25">
      <c r="A809" t="s">
        <v>1072</v>
      </c>
      <c r="B809" t="s">
        <v>175</v>
      </c>
      <c r="C809" t="s">
        <v>168</v>
      </c>
      <c r="D809" t="s">
        <v>159</v>
      </c>
      <c r="E809" t="s">
        <v>213</v>
      </c>
      <c r="F809" t="s">
        <v>183</v>
      </c>
      <c r="G809">
        <v>0.4</v>
      </c>
      <c r="H809" t="s">
        <v>162</v>
      </c>
      <c r="I809" t="s">
        <v>163</v>
      </c>
      <c r="J809" t="s">
        <v>302</v>
      </c>
      <c r="K809" t="s">
        <v>1073</v>
      </c>
      <c r="L809">
        <v>80112</v>
      </c>
      <c r="M809" s="38">
        <v>42175</v>
      </c>
      <c r="N809" s="38">
        <v>42177</v>
      </c>
      <c r="O809">
        <v>121.36</v>
      </c>
    </row>
    <row r="810" spans="1:15" x14ac:dyDescent="0.25">
      <c r="A810" t="s">
        <v>1074</v>
      </c>
      <c r="B810" t="s">
        <v>167</v>
      </c>
      <c r="C810" t="s">
        <v>182</v>
      </c>
      <c r="D810" t="s">
        <v>193</v>
      </c>
      <c r="E810" t="s">
        <v>199</v>
      </c>
      <c r="F810" t="s">
        <v>171</v>
      </c>
      <c r="G810">
        <v>0.55000000000000004</v>
      </c>
      <c r="H810" t="s">
        <v>162</v>
      </c>
      <c r="I810" t="s">
        <v>163</v>
      </c>
      <c r="J810" t="s">
        <v>302</v>
      </c>
      <c r="K810" t="s">
        <v>303</v>
      </c>
      <c r="L810">
        <v>80525</v>
      </c>
      <c r="M810" s="38">
        <v>42005</v>
      </c>
      <c r="N810" s="38">
        <v>42010</v>
      </c>
      <c r="O810">
        <v>2013.67</v>
      </c>
    </row>
    <row r="811" spans="1:15" x14ac:dyDescent="0.25">
      <c r="A811" t="s">
        <v>1075</v>
      </c>
      <c r="B811" t="s">
        <v>175</v>
      </c>
      <c r="C811" t="s">
        <v>168</v>
      </c>
      <c r="D811" t="s">
        <v>193</v>
      </c>
      <c r="E811" t="s">
        <v>194</v>
      </c>
      <c r="F811" t="s">
        <v>183</v>
      </c>
      <c r="G811">
        <v>0.6</v>
      </c>
      <c r="H811" t="s">
        <v>162</v>
      </c>
      <c r="I811" t="s">
        <v>184</v>
      </c>
      <c r="J811" t="s">
        <v>329</v>
      </c>
      <c r="K811" t="s">
        <v>1076</v>
      </c>
      <c r="L811">
        <v>48708</v>
      </c>
      <c r="M811" s="38">
        <v>42040</v>
      </c>
      <c r="N811" s="38">
        <v>42044</v>
      </c>
      <c r="O811">
        <v>1824.33</v>
      </c>
    </row>
    <row r="812" spans="1:15" x14ac:dyDescent="0.25">
      <c r="A812" t="s">
        <v>1077</v>
      </c>
      <c r="B812" t="s">
        <v>175</v>
      </c>
      <c r="C812" t="s">
        <v>158</v>
      </c>
      <c r="D812" t="s">
        <v>159</v>
      </c>
      <c r="E812" t="s">
        <v>189</v>
      </c>
      <c r="F812" t="s">
        <v>183</v>
      </c>
      <c r="G812">
        <v>0.39</v>
      </c>
      <c r="H812" t="s">
        <v>162</v>
      </c>
      <c r="I812" t="s">
        <v>184</v>
      </c>
      <c r="J812" t="s">
        <v>576</v>
      </c>
      <c r="K812" t="s">
        <v>1067</v>
      </c>
      <c r="L812">
        <v>46203</v>
      </c>
      <c r="M812" s="38">
        <v>42068</v>
      </c>
      <c r="N812" s="38">
        <v>42069</v>
      </c>
      <c r="O812">
        <v>107.65</v>
      </c>
    </row>
    <row r="813" spans="1:15" x14ac:dyDescent="0.25">
      <c r="A813" t="s">
        <v>1077</v>
      </c>
      <c r="B813" t="s">
        <v>175</v>
      </c>
      <c r="C813" t="s">
        <v>158</v>
      </c>
      <c r="D813" t="s">
        <v>159</v>
      </c>
      <c r="E813" t="s">
        <v>189</v>
      </c>
      <c r="F813" t="s">
        <v>183</v>
      </c>
      <c r="G813">
        <v>0.36</v>
      </c>
      <c r="H813" t="s">
        <v>162</v>
      </c>
      <c r="I813" t="s">
        <v>184</v>
      </c>
      <c r="J813" t="s">
        <v>576</v>
      </c>
      <c r="K813" t="s">
        <v>1067</v>
      </c>
      <c r="L813">
        <v>46203</v>
      </c>
      <c r="M813" s="38">
        <v>42175</v>
      </c>
      <c r="N813" s="38">
        <v>42182</v>
      </c>
      <c r="O813">
        <v>165.21</v>
      </c>
    </row>
    <row r="814" spans="1:15" x14ac:dyDescent="0.25">
      <c r="A814" t="s">
        <v>1078</v>
      </c>
      <c r="B814" t="s">
        <v>157</v>
      </c>
      <c r="C814" t="s">
        <v>158</v>
      </c>
      <c r="D814" t="s">
        <v>159</v>
      </c>
      <c r="E814" t="s">
        <v>160</v>
      </c>
      <c r="F814" t="s">
        <v>161</v>
      </c>
      <c r="G814">
        <v>0.56000000000000005</v>
      </c>
      <c r="H814" t="s">
        <v>162</v>
      </c>
      <c r="I814" t="s">
        <v>184</v>
      </c>
      <c r="J814" t="s">
        <v>576</v>
      </c>
      <c r="K814" t="s">
        <v>1079</v>
      </c>
      <c r="L814">
        <v>47130</v>
      </c>
      <c r="M814" s="38">
        <v>42068</v>
      </c>
      <c r="N814" s="38">
        <v>42069</v>
      </c>
      <c r="O814">
        <v>25.15</v>
      </c>
    </row>
    <row r="815" spans="1:15" x14ac:dyDescent="0.25">
      <c r="A815" t="s">
        <v>1078</v>
      </c>
      <c r="B815" t="s">
        <v>167</v>
      </c>
      <c r="C815" t="s">
        <v>158</v>
      </c>
      <c r="D815" t="s">
        <v>169</v>
      </c>
      <c r="E815" t="s">
        <v>170</v>
      </c>
      <c r="F815" t="s">
        <v>171</v>
      </c>
      <c r="G815">
        <v>0.56000000000000005</v>
      </c>
      <c r="H815" t="s">
        <v>162</v>
      </c>
      <c r="I815" t="s">
        <v>184</v>
      </c>
      <c r="J815" t="s">
        <v>576</v>
      </c>
      <c r="K815" t="s">
        <v>1079</v>
      </c>
      <c r="L815">
        <v>47130</v>
      </c>
      <c r="M815" s="38">
        <v>42143</v>
      </c>
      <c r="N815" s="38">
        <v>42145</v>
      </c>
      <c r="O815">
        <v>4285.5600000000004</v>
      </c>
    </row>
    <row r="816" spans="1:15" x14ac:dyDescent="0.25">
      <c r="A816" t="s">
        <v>1078</v>
      </c>
      <c r="B816" t="s">
        <v>167</v>
      </c>
      <c r="C816" t="s">
        <v>158</v>
      </c>
      <c r="D816" t="s">
        <v>159</v>
      </c>
      <c r="E816" t="s">
        <v>233</v>
      </c>
      <c r="F816" t="s">
        <v>171</v>
      </c>
      <c r="G816">
        <v>0.61</v>
      </c>
      <c r="H816" t="s">
        <v>162</v>
      </c>
      <c r="I816" t="s">
        <v>184</v>
      </c>
      <c r="J816" t="s">
        <v>576</v>
      </c>
      <c r="K816" t="s">
        <v>1079</v>
      </c>
      <c r="L816">
        <v>47130</v>
      </c>
      <c r="M816" s="38">
        <v>42143</v>
      </c>
      <c r="N816" s="38">
        <v>42143</v>
      </c>
      <c r="O816">
        <v>631.37</v>
      </c>
    </row>
    <row r="817" spans="1:15" x14ac:dyDescent="0.25">
      <c r="A817" t="s">
        <v>1080</v>
      </c>
      <c r="B817" t="s">
        <v>175</v>
      </c>
      <c r="C817" t="s">
        <v>158</v>
      </c>
      <c r="D817" t="s">
        <v>159</v>
      </c>
      <c r="E817" t="s">
        <v>233</v>
      </c>
      <c r="F817" t="s">
        <v>293</v>
      </c>
      <c r="G817">
        <v>0.83</v>
      </c>
      <c r="H817" t="s">
        <v>162</v>
      </c>
      <c r="I817" t="s">
        <v>178</v>
      </c>
      <c r="J817" t="s">
        <v>241</v>
      </c>
      <c r="K817" t="s">
        <v>1081</v>
      </c>
      <c r="L817">
        <v>44035</v>
      </c>
      <c r="M817" s="38">
        <v>42026</v>
      </c>
      <c r="N817" s="38">
        <v>42028</v>
      </c>
      <c r="O817">
        <v>267.83</v>
      </c>
    </row>
    <row r="818" spans="1:15" x14ac:dyDescent="0.25">
      <c r="A818" t="s">
        <v>1082</v>
      </c>
      <c r="B818" t="s">
        <v>175</v>
      </c>
      <c r="C818" t="s">
        <v>158</v>
      </c>
      <c r="D818" t="s">
        <v>159</v>
      </c>
      <c r="E818" t="s">
        <v>205</v>
      </c>
      <c r="F818" t="s">
        <v>183</v>
      </c>
      <c r="G818">
        <v>0.37</v>
      </c>
      <c r="H818" t="s">
        <v>162</v>
      </c>
      <c r="I818" t="s">
        <v>178</v>
      </c>
      <c r="J818" t="s">
        <v>241</v>
      </c>
      <c r="K818" t="s">
        <v>1083</v>
      </c>
      <c r="L818">
        <v>44117</v>
      </c>
      <c r="M818" s="38">
        <v>42122</v>
      </c>
      <c r="N818" s="38">
        <v>42123</v>
      </c>
      <c r="O818">
        <v>21.46</v>
      </c>
    </row>
    <row r="819" spans="1:15" x14ac:dyDescent="0.25">
      <c r="A819" t="s">
        <v>1084</v>
      </c>
      <c r="B819" t="s">
        <v>175</v>
      </c>
      <c r="C819" t="s">
        <v>158</v>
      </c>
      <c r="D819" t="s">
        <v>159</v>
      </c>
      <c r="E819" t="s">
        <v>304</v>
      </c>
      <c r="F819" t="s">
        <v>183</v>
      </c>
      <c r="G819">
        <v>0.56000000000000005</v>
      </c>
      <c r="H819" t="s">
        <v>162</v>
      </c>
      <c r="I819" t="s">
        <v>184</v>
      </c>
      <c r="J819" t="s">
        <v>455</v>
      </c>
      <c r="K819" t="s">
        <v>877</v>
      </c>
      <c r="L819">
        <v>65807</v>
      </c>
      <c r="M819" s="38">
        <v>42180</v>
      </c>
      <c r="N819" s="38">
        <v>42182</v>
      </c>
      <c r="O819">
        <v>2767.95</v>
      </c>
    </row>
    <row r="820" spans="1:15" x14ac:dyDescent="0.25">
      <c r="A820" t="s">
        <v>1084</v>
      </c>
      <c r="B820" t="s">
        <v>157</v>
      </c>
      <c r="C820" t="s">
        <v>158</v>
      </c>
      <c r="D820" t="s">
        <v>159</v>
      </c>
      <c r="E820" t="s">
        <v>213</v>
      </c>
      <c r="F820" t="s">
        <v>183</v>
      </c>
      <c r="G820">
        <v>0.37</v>
      </c>
      <c r="H820" t="s">
        <v>162</v>
      </c>
      <c r="I820" t="s">
        <v>184</v>
      </c>
      <c r="J820" t="s">
        <v>455</v>
      </c>
      <c r="K820" t="s">
        <v>877</v>
      </c>
      <c r="L820">
        <v>65807</v>
      </c>
      <c r="M820" s="38">
        <v>42034</v>
      </c>
      <c r="N820" s="38">
        <v>42038</v>
      </c>
      <c r="O820">
        <v>123.03</v>
      </c>
    </row>
    <row r="821" spans="1:15" x14ac:dyDescent="0.25">
      <c r="A821" t="s">
        <v>1084</v>
      </c>
      <c r="B821" t="s">
        <v>157</v>
      </c>
      <c r="C821" t="s">
        <v>158</v>
      </c>
      <c r="D821" t="s">
        <v>169</v>
      </c>
      <c r="E821" t="s">
        <v>176</v>
      </c>
      <c r="F821" t="s">
        <v>183</v>
      </c>
      <c r="G821">
        <v>0.44</v>
      </c>
      <c r="H821" t="s">
        <v>162</v>
      </c>
      <c r="I821" t="s">
        <v>184</v>
      </c>
      <c r="J821" t="s">
        <v>455</v>
      </c>
      <c r="K821" t="s">
        <v>877</v>
      </c>
      <c r="L821">
        <v>65807</v>
      </c>
      <c r="M821" s="38">
        <v>42034</v>
      </c>
      <c r="N821" s="38">
        <v>42034</v>
      </c>
      <c r="O821">
        <v>431.84</v>
      </c>
    </row>
    <row r="822" spans="1:15" x14ac:dyDescent="0.25">
      <c r="A822" t="s">
        <v>1085</v>
      </c>
      <c r="B822" t="s">
        <v>157</v>
      </c>
      <c r="C822" t="s">
        <v>216</v>
      </c>
      <c r="D822" t="s">
        <v>169</v>
      </c>
      <c r="E822" t="s">
        <v>170</v>
      </c>
      <c r="F822" t="s">
        <v>293</v>
      </c>
      <c r="G822">
        <v>0.56999999999999995</v>
      </c>
      <c r="H822" t="s">
        <v>162</v>
      </c>
      <c r="I822" t="s">
        <v>163</v>
      </c>
      <c r="J822" t="s">
        <v>172</v>
      </c>
      <c r="K822" t="s">
        <v>1086</v>
      </c>
      <c r="L822">
        <v>96150</v>
      </c>
      <c r="M822" s="38">
        <v>42148</v>
      </c>
      <c r="N822" s="38">
        <v>42149</v>
      </c>
      <c r="O822">
        <v>2366.5100000000002</v>
      </c>
    </row>
    <row r="823" spans="1:15" x14ac:dyDescent="0.25">
      <c r="A823" t="s">
        <v>1087</v>
      </c>
      <c r="B823" t="s">
        <v>175</v>
      </c>
      <c r="C823" t="s">
        <v>216</v>
      </c>
      <c r="D823" t="s">
        <v>193</v>
      </c>
      <c r="E823" t="s">
        <v>194</v>
      </c>
      <c r="F823" t="s">
        <v>161</v>
      </c>
      <c r="G823">
        <v>0.55000000000000004</v>
      </c>
      <c r="H823" t="s">
        <v>162</v>
      </c>
      <c r="I823" t="s">
        <v>229</v>
      </c>
      <c r="J823" t="s">
        <v>715</v>
      </c>
      <c r="K823" t="s">
        <v>1088</v>
      </c>
      <c r="L823">
        <v>29687</v>
      </c>
      <c r="M823" s="38">
        <v>42099</v>
      </c>
      <c r="N823" s="38">
        <v>42101</v>
      </c>
      <c r="O823">
        <v>291.64</v>
      </c>
    </row>
    <row r="824" spans="1:15" x14ac:dyDescent="0.25">
      <c r="A824" t="s">
        <v>1089</v>
      </c>
      <c r="B824" t="s">
        <v>175</v>
      </c>
      <c r="C824" t="s">
        <v>216</v>
      </c>
      <c r="D824" t="s">
        <v>159</v>
      </c>
      <c r="E824" t="s">
        <v>213</v>
      </c>
      <c r="F824" t="s">
        <v>183</v>
      </c>
      <c r="G824">
        <v>0.4</v>
      </c>
      <c r="H824" t="s">
        <v>162</v>
      </c>
      <c r="I824" t="s">
        <v>184</v>
      </c>
      <c r="J824" t="s">
        <v>576</v>
      </c>
      <c r="K824" t="s">
        <v>1071</v>
      </c>
      <c r="L824">
        <v>47905</v>
      </c>
      <c r="M824" s="38">
        <v>42157</v>
      </c>
      <c r="N824" s="38">
        <v>42159</v>
      </c>
      <c r="O824">
        <v>252.36</v>
      </c>
    </row>
    <row r="825" spans="1:15" x14ac:dyDescent="0.25">
      <c r="A825" t="s">
        <v>1090</v>
      </c>
      <c r="B825" t="s">
        <v>175</v>
      </c>
      <c r="C825" t="s">
        <v>182</v>
      </c>
      <c r="D825" t="s">
        <v>193</v>
      </c>
      <c r="E825" t="s">
        <v>194</v>
      </c>
      <c r="F825" t="s">
        <v>183</v>
      </c>
      <c r="G825">
        <v>0.56000000000000005</v>
      </c>
      <c r="H825" t="s">
        <v>162</v>
      </c>
      <c r="I825" t="s">
        <v>184</v>
      </c>
      <c r="J825" t="s">
        <v>448</v>
      </c>
      <c r="K825" t="s">
        <v>414</v>
      </c>
      <c r="L825">
        <v>68601</v>
      </c>
      <c r="M825" s="38">
        <v>42166</v>
      </c>
      <c r="N825" s="38">
        <v>42168</v>
      </c>
      <c r="O825">
        <v>575.07000000000005</v>
      </c>
    </row>
    <row r="826" spans="1:15" x14ac:dyDescent="0.25">
      <c r="A826" t="s">
        <v>1090</v>
      </c>
      <c r="B826" t="s">
        <v>167</v>
      </c>
      <c r="C826" t="s">
        <v>182</v>
      </c>
      <c r="D826" t="s">
        <v>169</v>
      </c>
      <c r="E826" t="s">
        <v>264</v>
      </c>
      <c r="F826" t="s">
        <v>221</v>
      </c>
      <c r="G826">
        <v>0.69</v>
      </c>
      <c r="H826" t="s">
        <v>162</v>
      </c>
      <c r="I826" t="s">
        <v>184</v>
      </c>
      <c r="J826" t="s">
        <v>448</v>
      </c>
      <c r="K826" t="s">
        <v>414</v>
      </c>
      <c r="L826">
        <v>68601</v>
      </c>
      <c r="M826" s="38">
        <v>42167</v>
      </c>
      <c r="N826" s="38">
        <v>42167</v>
      </c>
      <c r="O826">
        <v>1781.66</v>
      </c>
    </row>
    <row r="827" spans="1:15" x14ac:dyDescent="0.25">
      <c r="A827" t="s">
        <v>1091</v>
      </c>
      <c r="B827" t="s">
        <v>175</v>
      </c>
      <c r="C827" t="s">
        <v>182</v>
      </c>
      <c r="D827" t="s">
        <v>169</v>
      </c>
      <c r="E827" t="s">
        <v>176</v>
      </c>
      <c r="F827" t="s">
        <v>293</v>
      </c>
      <c r="G827">
        <v>0.79</v>
      </c>
      <c r="H827" t="s">
        <v>162</v>
      </c>
      <c r="I827" t="s">
        <v>163</v>
      </c>
      <c r="J827" t="s">
        <v>277</v>
      </c>
      <c r="K827" t="s">
        <v>1092</v>
      </c>
      <c r="L827">
        <v>84015</v>
      </c>
      <c r="M827" s="38">
        <v>42167</v>
      </c>
      <c r="N827" s="38">
        <v>42171</v>
      </c>
      <c r="O827">
        <v>940.64</v>
      </c>
    </row>
    <row r="828" spans="1:15" x14ac:dyDescent="0.25">
      <c r="A828" t="s">
        <v>1091</v>
      </c>
      <c r="B828" t="s">
        <v>167</v>
      </c>
      <c r="C828" t="s">
        <v>182</v>
      </c>
      <c r="D828" t="s">
        <v>169</v>
      </c>
      <c r="E828" t="s">
        <v>240</v>
      </c>
      <c r="F828" t="s">
        <v>221</v>
      </c>
      <c r="G828">
        <v>0.65</v>
      </c>
      <c r="H828" t="s">
        <v>162</v>
      </c>
      <c r="I828" t="s">
        <v>163</v>
      </c>
      <c r="J828" t="s">
        <v>277</v>
      </c>
      <c r="K828" t="s">
        <v>1092</v>
      </c>
      <c r="L828">
        <v>84015</v>
      </c>
      <c r="M828" s="38">
        <v>42167</v>
      </c>
      <c r="N828" s="38">
        <v>42169</v>
      </c>
      <c r="O828">
        <v>439.27</v>
      </c>
    </row>
    <row r="829" spans="1:15" x14ac:dyDescent="0.25">
      <c r="A829" t="s">
        <v>1093</v>
      </c>
      <c r="B829" t="s">
        <v>175</v>
      </c>
      <c r="C829" t="s">
        <v>168</v>
      </c>
      <c r="D829" t="s">
        <v>159</v>
      </c>
      <c r="E829" t="s">
        <v>213</v>
      </c>
      <c r="F829" t="s">
        <v>183</v>
      </c>
      <c r="G829">
        <v>0.35</v>
      </c>
      <c r="H829" t="s">
        <v>162</v>
      </c>
      <c r="I829" t="s">
        <v>178</v>
      </c>
      <c r="J829" t="s">
        <v>241</v>
      </c>
      <c r="K829" t="s">
        <v>1094</v>
      </c>
      <c r="L829">
        <v>43081</v>
      </c>
      <c r="M829" s="38">
        <v>42084</v>
      </c>
      <c r="N829" s="38">
        <v>42085</v>
      </c>
      <c r="O829">
        <v>4410.1899999999996</v>
      </c>
    </row>
    <row r="830" spans="1:15" x14ac:dyDescent="0.25">
      <c r="A830" t="s">
        <v>1095</v>
      </c>
      <c r="B830" t="s">
        <v>157</v>
      </c>
      <c r="C830" t="s">
        <v>168</v>
      </c>
      <c r="D830" t="s">
        <v>193</v>
      </c>
      <c r="E830" t="s">
        <v>256</v>
      </c>
      <c r="F830" t="s">
        <v>183</v>
      </c>
      <c r="G830">
        <v>0.79</v>
      </c>
      <c r="H830" t="s">
        <v>162</v>
      </c>
      <c r="I830" t="s">
        <v>178</v>
      </c>
      <c r="J830" t="s">
        <v>241</v>
      </c>
      <c r="K830" t="s">
        <v>1096</v>
      </c>
      <c r="L830">
        <v>44145</v>
      </c>
      <c r="M830" s="38">
        <v>42185</v>
      </c>
      <c r="N830" s="38">
        <v>42186</v>
      </c>
      <c r="O830">
        <v>552.89</v>
      </c>
    </row>
    <row r="831" spans="1:15" x14ac:dyDescent="0.25">
      <c r="A831" t="s">
        <v>1095</v>
      </c>
      <c r="B831" t="s">
        <v>175</v>
      </c>
      <c r="C831" t="s">
        <v>168</v>
      </c>
      <c r="D831" t="s">
        <v>159</v>
      </c>
      <c r="E831" t="s">
        <v>304</v>
      </c>
      <c r="F831" t="s">
        <v>183</v>
      </c>
      <c r="G831">
        <v>0.56999999999999995</v>
      </c>
      <c r="H831" t="s">
        <v>162</v>
      </c>
      <c r="I831" t="s">
        <v>178</v>
      </c>
      <c r="J831" t="s">
        <v>241</v>
      </c>
      <c r="K831" t="s">
        <v>1096</v>
      </c>
      <c r="L831">
        <v>44145</v>
      </c>
      <c r="M831" s="38">
        <v>42149</v>
      </c>
      <c r="N831" s="38">
        <v>42150</v>
      </c>
      <c r="O831">
        <v>621.55999999999995</v>
      </c>
    </row>
    <row r="832" spans="1:15" x14ac:dyDescent="0.25">
      <c r="A832" t="s">
        <v>1097</v>
      </c>
      <c r="B832" t="s">
        <v>157</v>
      </c>
      <c r="C832" t="s">
        <v>168</v>
      </c>
      <c r="D832" t="s">
        <v>193</v>
      </c>
      <c r="E832" t="s">
        <v>256</v>
      </c>
      <c r="F832" t="s">
        <v>177</v>
      </c>
      <c r="G832">
        <v>0.43</v>
      </c>
      <c r="H832" t="s">
        <v>162</v>
      </c>
      <c r="I832" t="s">
        <v>178</v>
      </c>
      <c r="J832" t="s">
        <v>241</v>
      </c>
      <c r="K832" t="s">
        <v>1098</v>
      </c>
      <c r="L832">
        <v>44691</v>
      </c>
      <c r="M832" s="38">
        <v>42025</v>
      </c>
      <c r="N832" s="38">
        <v>42026</v>
      </c>
      <c r="O832">
        <v>88.83</v>
      </c>
    </row>
    <row r="833" spans="1:15" x14ac:dyDescent="0.25">
      <c r="A833" t="s">
        <v>1099</v>
      </c>
      <c r="B833" t="s">
        <v>175</v>
      </c>
      <c r="C833" t="s">
        <v>158</v>
      </c>
      <c r="D833" t="s">
        <v>159</v>
      </c>
      <c r="E833" t="s">
        <v>205</v>
      </c>
      <c r="F833" t="s">
        <v>161</v>
      </c>
      <c r="G833">
        <v>0.39</v>
      </c>
      <c r="H833" t="s">
        <v>162</v>
      </c>
      <c r="I833" t="s">
        <v>163</v>
      </c>
      <c r="J833" t="s">
        <v>172</v>
      </c>
      <c r="K833" t="s">
        <v>549</v>
      </c>
      <c r="L833">
        <v>90049</v>
      </c>
      <c r="M833" s="38">
        <v>42090</v>
      </c>
      <c r="N833" s="38">
        <v>42091</v>
      </c>
      <c r="O833">
        <v>307.64999999999998</v>
      </c>
    </row>
    <row r="834" spans="1:15" x14ac:dyDescent="0.25">
      <c r="A834" t="s">
        <v>1100</v>
      </c>
      <c r="B834" t="s">
        <v>175</v>
      </c>
      <c r="C834" t="s">
        <v>158</v>
      </c>
      <c r="D834" t="s">
        <v>159</v>
      </c>
      <c r="E834" t="s">
        <v>205</v>
      </c>
      <c r="F834" t="s">
        <v>161</v>
      </c>
      <c r="G834">
        <v>0.39</v>
      </c>
      <c r="H834" t="s">
        <v>162</v>
      </c>
      <c r="I834" t="s">
        <v>184</v>
      </c>
      <c r="J834" t="s">
        <v>329</v>
      </c>
      <c r="K834" t="s">
        <v>1076</v>
      </c>
      <c r="L834">
        <v>48708</v>
      </c>
      <c r="M834" s="38">
        <v>42090</v>
      </c>
      <c r="N834" s="38">
        <v>42091</v>
      </c>
      <c r="O834">
        <v>76.91</v>
      </c>
    </row>
    <row r="835" spans="1:15" x14ac:dyDescent="0.25">
      <c r="A835" t="s">
        <v>1100</v>
      </c>
      <c r="B835" t="s">
        <v>175</v>
      </c>
      <c r="C835" t="s">
        <v>158</v>
      </c>
      <c r="D835" t="s">
        <v>169</v>
      </c>
      <c r="E835" t="s">
        <v>176</v>
      </c>
      <c r="F835" t="s">
        <v>183</v>
      </c>
      <c r="G835">
        <v>0.55000000000000004</v>
      </c>
      <c r="H835" t="s">
        <v>162</v>
      </c>
      <c r="I835" t="s">
        <v>184</v>
      </c>
      <c r="J835" t="s">
        <v>329</v>
      </c>
      <c r="K835" t="s">
        <v>1076</v>
      </c>
      <c r="L835">
        <v>48708</v>
      </c>
      <c r="M835" s="38">
        <v>42063</v>
      </c>
      <c r="N835" s="38">
        <v>42063</v>
      </c>
      <c r="O835">
        <v>151.34</v>
      </c>
    </row>
    <row r="836" spans="1:15" x14ac:dyDescent="0.25">
      <c r="A836" t="s">
        <v>1101</v>
      </c>
      <c r="B836" t="s">
        <v>175</v>
      </c>
      <c r="C836" t="s">
        <v>168</v>
      </c>
      <c r="D836" t="s">
        <v>193</v>
      </c>
      <c r="E836" t="s">
        <v>256</v>
      </c>
      <c r="F836" t="s">
        <v>183</v>
      </c>
      <c r="G836">
        <v>0.52</v>
      </c>
      <c r="H836" t="s">
        <v>162</v>
      </c>
      <c r="I836" t="s">
        <v>184</v>
      </c>
      <c r="J836" t="s">
        <v>254</v>
      </c>
      <c r="K836" t="s">
        <v>1102</v>
      </c>
      <c r="L836">
        <v>60016</v>
      </c>
      <c r="M836" s="38">
        <v>42074</v>
      </c>
      <c r="N836" s="38">
        <v>42077</v>
      </c>
      <c r="O836">
        <v>290.24</v>
      </c>
    </row>
    <row r="837" spans="1:15" x14ac:dyDescent="0.25">
      <c r="A837" t="s">
        <v>1101</v>
      </c>
      <c r="B837" t="s">
        <v>175</v>
      </c>
      <c r="C837" t="s">
        <v>168</v>
      </c>
      <c r="D837" t="s">
        <v>159</v>
      </c>
      <c r="E837" t="s">
        <v>233</v>
      </c>
      <c r="F837" t="s">
        <v>183</v>
      </c>
      <c r="G837">
        <v>0.71</v>
      </c>
      <c r="H837" t="s">
        <v>162</v>
      </c>
      <c r="I837" t="s">
        <v>184</v>
      </c>
      <c r="J837" t="s">
        <v>254</v>
      </c>
      <c r="K837" t="s">
        <v>1102</v>
      </c>
      <c r="L837">
        <v>60016</v>
      </c>
      <c r="M837" s="38">
        <v>42074</v>
      </c>
      <c r="N837" s="38">
        <v>42075</v>
      </c>
      <c r="O837">
        <v>971.4</v>
      </c>
    </row>
    <row r="838" spans="1:15" x14ac:dyDescent="0.25">
      <c r="A838" t="s">
        <v>1101</v>
      </c>
      <c r="B838" t="s">
        <v>157</v>
      </c>
      <c r="C838" t="s">
        <v>168</v>
      </c>
      <c r="D838" t="s">
        <v>193</v>
      </c>
      <c r="E838" t="s">
        <v>194</v>
      </c>
      <c r="F838" t="s">
        <v>177</v>
      </c>
      <c r="G838">
        <v>0.81</v>
      </c>
      <c r="H838" t="s">
        <v>162</v>
      </c>
      <c r="I838" t="s">
        <v>184</v>
      </c>
      <c r="J838" t="s">
        <v>254</v>
      </c>
      <c r="K838" t="s">
        <v>1102</v>
      </c>
      <c r="L838">
        <v>60016</v>
      </c>
      <c r="M838" s="38">
        <v>42074</v>
      </c>
      <c r="N838" s="38">
        <v>42074</v>
      </c>
      <c r="O838">
        <v>193.51</v>
      </c>
    </row>
    <row r="839" spans="1:15" x14ac:dyDescent="0.25">
      <c r="A839" t="s">
        <v>1103</v>
      </c>
      <c r="B839" t="s">
        <v>175</v>
      </c>
      <c r="C839" t="s">
        <v>168</v>
      </c>
      <c r="D839" t="s">
        <v>159</v>
      </c>
      <c r="E839" t="s">
        <v>213</v>
      </c>
      <c r="F839" t="s">
        <v>183</v>
      </c>
      <c r="G839">
        <v>0.4</v>
      </c>
      <c r="H839" t="s">
        <v>162</v>
      </c>
      <c r="I839" t="s">
        <v>184</v>
      </c>
      <c r="J839" t="s">
        <v>254</v>
      </c>
      <c r="K839" t="s">
        <v>1104</v>
      </c>
      <c r="L839">
        <v>60516</v>
      </c>
      <c r="M839" s="38">
        <v>42055</v>
      </c>
      <c r="N839" s="38">
        <v>42058</v>
      </c>
      <c r="O839">
        <v>157.81</v>
      </c>
    </row>
    <row r="840" spans="1:15" x14ac:dyDescent="0.25">
      <c r="A840" t="s">
        <v>1103</v>
      </c>
      <c r="B840" t="s">
        <v>175</v>
      </c>
      <c r="C840" t="s">
        <v>168</v>
      </c>
      <c r="D840" t="s">
        <v>159</v>
      </c>
      <c r="E840" t="s">
        <v>233</v>
      </c>
      <c r="F840" t="s">
        <v>183</v>
      </c>
      <c r="G840">
        <v>0.6</v>
      </c>
      <c r="H840" t="s">
        <v>162</v>
      </c>
      <c r="I840" t="s">
        <v>184</v>
      </c>
      <c r="J840" t="s">
        <v>254</v>
      </c>
      <c r="K840" t="s">
        <v>1104</v>
      </c>
      <c r="L840">
        <v>60516</v>
      </c>
      <c r="M840" s="38">
        <v>42055</v>
      </c>
      <c r="N840" s="38">
        <v>42056</v>
      </c>
      <c r="O840">
        <v>19.440000000000001</v>
      </c>
    </row>
    <row r="841" spans="1:15" x14ac:dyDescent="0.25">
      <c r="A841" t="s">
        <v>1103</v>
      </c>
      <c r="B841" t="s">
        <v>167</v>
      </c>
      <c r="C841" t="s">
        <v>168</v>
      </c>
      <c r="D841" t="s">
        <v>159</v>
      </c>
      <c r="E841" t="s">
        <v>233</v>
      </c>
      <c r="F841" t="s">
        <v>171</v>
      </c>
      <c r="G841">
        <v>0.72</v>
      </c>
      <c r="H841" t="s">
        <v>162</v>
      </c>
      <c r="I841" t="s">
        <v>184</v>
      </c>
      <c r="J841" t="s">
        <v>254</v>
      </c>
      <c r="K841" t="s">
        <v>1104</v>
      </c>
      <c r="L841">
        <v>60516</v>
      </c>
      <c r="M841" s="38">
        <v>42055</v>
      </c>
      <c r="N841" s="38">
        <v>42057</v>
      </c>
      <c r="O841">
        <v>4636.63</v>
      </c>
    </row>
    <row r="842" spans="1:15" x14ac:dyDescent="0.25">
      <c r="A842" t="s">
        <v>1105</v>
      </c>
      <c r="B842" t="s">
        <v>167</v>
      </c>
      <c r="C842" t="s">
        <v>158</v>
      </c>
      <c r="D842" t="s">
        <v>193</v>
      </c>
      <c r="E842" t="s">
        <v>199</v>
      </c>
      <c r="F842" t="s">
        <v>171</v>
      </c>
      <c r="G842">
        <v>0.36</v>
      </c>
      <c r="H842" t="s">
        <v>162</v>
      </c>
      <c r="I842" t="s">
        <v>184</v>
      </c>
      <c r="J842" t="s">
        <v>455</v>
      </c>
      <c r="K842" t="s">
        <v>1106</v>
      </c>
      <c r="L842">
        <v>65721</v>
      </c>
      <c r="M842" s="38">
        <v>42171</v>
      </c>
      <c r="N842" s="38">
        <v>42173</v>
      </c>
      <c r="O842">
        <v>739.07</v>
      </c>
    </row>
    <row r="843" spans="1:15" x14ac:dyDescent="0.25">
      <c r="A843" t="s">
        <v>1107</v>
      </c>
      <c r="B843" t="s">
        <v>175</v>
      </c>
      <c r="C843" t="s">
        <v>158</v>
      </c>
      <c r="D843" t="s">
        <v>169</v>
      </c>
      <c r="E843" t="s">
        <v>176</v>
      </c>
      <c r="F843" t="s">
        <v>293</v>
      </c>
      <c r="G843">
        <v>0.59</v>
      </c>
      <c r="H843" t="s">
        <v>162</v>
      </c>
      <c r="I843" t="s">
        <v>178</v>
      </c>
      <c r="J843" t="s">
        <v>395</v>
      </c>
      <c r="K843" t="s">
        <v>1108</v>
      </c>
      <c r="L843">
        <v>21222</v>
      </c>
      <c r="M843" s="38">
        <v>42074</v>
      </c>
      <c r="N843" s="38">
        <v>42076</v>
      </c>
      <c r="O843">
        <v>157.63999999999999</v>
      </c>
    </row>
    <row r="844" spans="1:15" x14ac:dyDescent="0.25">
      <c r="A844" t="s">
        <v>1107</v>
      </c>
      <c r="B844" t="s">
        <v>157</v>
      </c>
      <c r="C844" t="s">
        <v>158</v>
      </c>
      <c r="D844" t="s">
        <v>159</v>
      </c>
      <c r="E844" t="s">
        <v>205</v>
      </c>
      <c r="F844" t="s">
        <v>183</v>
      </c>
      <c r="G844">
        <v>0.37</v>
      </c>
      <c r="H844" t="s">
        <v>162</v>
      </c>
      <c r="I844" t="s">
        <v>178</v>
      </c>
      <c r="J844" t="s">
        <v>395</v>
      </c>
      <c r="K844" t="s">
        <v>1108</v>
      </c>
      <c r="L844">
        <v>21222</v>
      </c>
      <c r="M844" s="38">
        <v>42074</v>
      </c>
      <c r="N844" s="38">
        <v>42076</v>
      </c>
      <c r="O844">
        <v>42.16</v>
      </c>
    </row>
    <row r="845" spans="1:15" x14ac:dyDescent="0.25">
      <c r="A845" t="s">
        <v>1109</v>
      </c>
      <c r="B845" t="s">
        <v>175</v>
      </c>
      <c r="C845" t="s">
        <v>158</v>
      </c>
      <c r="D845" t="s">
        <v>169</v>
      </c>
      <c r="E845" t="s">
        <v>176</v>
      </c>
      <c r="F845" t="s">
        <v>183</v>
      </c>
      <c r="G845">
        <v>0.43</v>
      </c>
      <c r="H845" t="s">
        <v>162</v>
      </c>
      <c r="I845" t="s">
        <v>178</v>
      </c>
      <c r="J845" t="s">
        <v>5</v>
      </c>
      <c r="K845" t="s">
        <v>1110</v>
      </c>
      <c r="L845">
        <v>14901</v>
      </c>
      <c r="M845" s="38">
        <v>42074</v>
      </c>
      <c r="N845" s="38">
        <v>42075</v>
      </c>
      <c r="O845">
        <v>14.08</v>
      </c>
    </row>
    <row r="846" spans="1:15" x14ac:dyDescent="0.25">
      <c r="A846" t="s">
        <v>1109</v>
      </c>
      <c r="B846" t="s">
        <v>175</v>
      </c>
      <c r="C846" t="s">
        <v>158</v>
      </c>
      <c r="D846" t="s">
        <v>159</v>
      </c>
      <c r="E846" t="s">
        <v>233</v>
      </c>
      <c r="F846" t="s">
        <v>183</v>
      </c>
      <c r="G846">
        <v>0.81</v>
      </c>
      <c r="H846" t="s">
        <v>162</v>
      </c>
      <c r="I846" t="s">
        <v>178</v>
      </c>
      <c r="J846" t="s">
        <v>5</v>
      </c>
      <c r="K846" t="s">
        <v>1110</v>
      </c>
      <c r="L846">
        <v>14901</v>
      </c>
      <c r="M846" s="38">
        <v>42074</v>
      </c>
      <c r="N846" s="38">
        <v>42076</v>
      </c>
      <c r="O846">
        <v>256.73</v>
      </c>
    </row>
    <row r="847" spans="1:15" x14ac:dyDescent="0.25">
      <c r="A847" t="s">
        <v>1111</v>
      </c>
      <c r="B847" t="s">
        <v>175</v>
      </c>
      <c r="C847" t="s">
        <v>168</v>
      </c>
      <c r="D847" t="s">
        <v>159</v>
      </c>
      <c r="E847" t="s">
        <v>213</v>
      </c>
      <c r="F847" t="s">
        <v>183</v>
      </c>
      <c r="G847">
        <v>0.37</v>
      </c>
      <c r="H847" t="s">
        <v>162</v>
      </c>
      <c r="I847" t="s">
        <v>229</v>
      </c>
      <c r="J847" t="s">
        <v>361</v>
      </c>
      <c r="K847" t="s">
        <v>1112</v>
      </c>
      <c r="L847">
        <v>33134</v>
      </c>
      <c r="M847" s="38">
        <v>42039</v>
      </c>
      <c r="N847" s="38">
        <v>42040</v>
      </c>
      <c r="O847">
        <v>18.59</v>
      </c>
    </row>
    <row r="848" spans="1:15" x14ac:dyDescent="0.25">
      <c r="A848" t="s">
        <v>1111</v>
      </c>
      <c r="B848" t="s">
        <v>175</v>
      </c>
      <c r="C848" t="s">
        <v>168</v>
      </c>
      <c r="D848" t="s">
        <v>159</v>
      </c>
      <c r="E848" t="s">
        <v>205</v>
      </c>
      <c r="F848" t="s">
        <v>183</v>
      </c>
      <c r="G848">
        <v>0.37</v>
      </c>
      <c r="H848" t="s">
        <v>162</v>
      </c>
      <c r="I848" t="s">
        <v>229</v>
      </c>
      <c r="J848" t="s">
        <v>361</v>
      </c>
      <c r="K848" t="s">
        <v>1112</v>
      </c>
      <c r="L848">
        <v>33134</v>
      </c>
      <c r="M848" s="38">
        <v>42039</v>
      </c>
      <c r="N848" s="38">
        <v>42040</v>
      </c>
      <c r="O848">
        <v>58.83</v>
      </c>
    </row>
    <row r="849" spans="1:15" x14ac:dyDescent="0.25">
      <c r="A849" t="s">
        <v>1111</v>
      </c>
      <c r="B849" t="s">
        <v>167</v>
      </c>
      <c r="C849" t="s">
        <v>168</v>
      </c>
      <c r="D849" t="s">
        <v>169</v>
      </c>
      <c r="E849" t="s">
        <v>240</v>
      </c>
      <c r="F849" t="s">
        <v>221</v>
      </c>
      <c r="G849">
        <v>0.71</v>
      </c>
      <c r="H849" t="s">
        <v>162</v>
      </c>
      <c r="I849" t="s">
        <v>229</v>
      </c>
      <c r="J849" t="s">
        <v>361</v>
      </c>
      <c r="K849" t="s">
        <v>1112</v>
      </c>
      <c r="L849">
        <v>33134</v>
      </c>
      <c r="M849" s="38">
        <v>42039</v>
      </c>
      <c r="N849" s="38">
        <v>42040</v>
      </c>
      <c r="O849">
        <v>1557.66</v>
      </c>
    </row>
    <row r="850" spans="1:15" x14ac:dyDescent="0.25">
      <c r="A850" t="s">
        <v>1113</v>
      </c>
      <c r="B850" t="s">
        <v>175</v>
      </c>
      <c r="C850" t="s">
        <v>182</v>
      </c>
      <c r="D850" t="s">
        <v>159</v>
      </c>
      <c r="E850" t="s">
        <v>228</v>
      </c>
      <c r="F850" t="s">
        <v>183</v>
      </c>
      <c r="G850">
        <v>0.38</v>
      </c>
      <c r="H850" t="s">
        <v>162</v>
      </c>
      <c r="I850" t="s">
        <v>229</v>
      </c>
      <c r="J850" t="s">
        <v>361</v>
      </c>
      <c r="K850" t="s">
        <v>1114</v>
      </c>
      <c r="L850">
        <v>33065</v>
      </c>
      <c r="M850" s="38">
        <v>42131</v>
      </c>
      <c r="N850" s="38">
        <v>42134</v>
      </c>
      <c r="O850">
        <v>129.43</v>
      </c>
    </row>
    <row r="851" spans="1:15" x14ac:dyDescent="0.25">
      <c r="A851" t="s">
        <v>1113</v>
      </c>
      <c r="B851" t="s">
        <v>157</v>
      </c>
      <c r="C851" t="s">
        <v>182</v>
      </c>
      <c r="D851" t="s">
        <v>159</v>
      </c>
      <c r="E851" t="s">
        <v>160</v>
      </c>
      <c r="F851" t="s">
        <v>161</v>
      </c>
      <c r="G851">
        <v>0.38</v>
      </c>
      <c r="H851" t="s">
        <v>162</v>
      </c>
      <c r="I851" t="s">
        <v>229</v>
      </c>
      <c r="J851" t="s">
        <v>361</v>
      </c>
      <c r="K851" t="s">
        <v>1114</v>
      </c>
      <c r="L851">
        <v>33065</v>
      </c>
      <c r="M851" s="38">
        <v>42184</v>
      </c>
      <c r="N851" s="38">
        <v>42188</v>
      </c>
      <c r="O851">
        <v>61.39</v>
      </c>
    </row>
    <row r="852" spans="1:15" x14ac:dyDescent="0.25">
      <c r="A852" t="s">
        <v>1113</v>
      </c>
      <c r="B852" t="s">
        <v>175</v>
      </c>
      <c r="C852" t="s">
        <v>182</v>
      </c>
      <c r="D852" t="s">
        <v>193</v>
      </c>
      <c r="E852" t="s">
        <v>194</v>
      </c>
      <c r="F852" t="s">
        <v>183</v>
      </c>
      <c r="G852">
        <v>0.6</v>
      </c>
      <c r="H852" t="s">
        <v>162</v>
      </c>
      <c r="I852" t="s">
        <v>229</v>
      </c>
      <c r="J852" t="s">
        <v>361</v>
      </c>
      <c r="K852" t="s">
        <v>1114</v>
      </c>
      <c r="L852">
        <v>33065</v>
      </c>
      <c r="M852" s="38">
        <v>42184</v>
      </c>
      <c r="N852" s="38">
        <v>42187</v>
      </c>
      <c r="O852">
        <v>2435.52</v>
      </c>
    </row>
    <row r="853" spans="1:15" x14ac:dyDescent="0.25">
      <c r="A853" t="s">
        <v>1115</v>
      </c>
      <c r="B853" t="s">
        <v>175</v>
      </c>
      <c r="C853" t="s">
        <v>182</v>
      </c>
      <c r="D853" t="s">
        <v>193</v>
      </c>
      <c r="E853" t="s">
        <v>194</v>
      </c>
      <c r="F853" t="s">
        <v>161</v>
      </c>
      <c r="G853">
        <v>0.85</v>
      </c>
      <c r="H853" t="s">
        <v>162</v>
      </c>
      <c r="I853" t="s">
        <v>184</v>
      </c>
      <c r="J853" t="s">
        <v>225</v>
      </c>
      <c r="K853" t="s">
        <v>1116</v>
      </c>
      <c r="L853">
        <v>77840</v>
      </c>
      <c r="M853" s="38">
        <v>42168</v>
      </c>
      <c r="N853" s="38">
        <v>42173</v>
      </c>
      <c r="O853">
        <v>464.86</v>
      </c>
    </row>
    <row r="854" spans="1:15" x14ac:dyDescent="0.25">
      <c r="A854" t="s">
        <v>1117</v>
      </c>
      <c r="B854" t="s">
        <v>175</v>
      </c>
      <c r="C854" t="s">
        <v>158</v>
      </c>
      <c r="D854" t="s">
        <v>159</v>
      </c>
      <c r="E854" t="s">
        <v>213</v>
      </c>
      <c r="F854" t="s">
        <v>183</v>
      </c>
      <c r="G854">
        <v>0.35</v>
      </c>
      <c r="H854" t="s">
        <v>162</v>
      </c>
      <c r="I854" t="s">
        <v>184</v>
      </c>
      <c r="J854" t="s">
        <v>576</v>
      </c>
      <c r="K854" t="s">
        <v>1118</v>
      </c>
      <c r="L854">
        <v>47302</v>
      </c>
      <c r="M854" s="38">
        <v>42177</v>
      </c>
      <c r="N854" s="38">
        <v>42179</v>
      </c>
      <c r="O854">
        <v>288.67</v>
      </c>
    </row>
    <row r="855" spans="1:15" x14ac:dyDescent="0.25">
      <c r="A855" t="s">
        <v>1119</v>
      </c>
      <c r="B855" t="s">
        <v>175</v>
      </c>
      <c r="C855" t="s">
        <v>216</v>
      </c>
      <c r="D855" t="s">
        <v>159</v>
      </c>
      <c r="E855" t="s">
        <v>205</v>
      </c>
      <c r="F855" t="s">
        <v>183</v>
      </c>
      <c r="G855">
        <v>0.37</v>
      </c>
      <c r="H855" t="s">
        <v>162</v>
      </c>
      <c r="I855" t="s">
        <v>178</v>
      </c>
      <c r="J855" t="s">
        <v>261</v>
      </c>
      <c r="K855" t="s">
        <v>458</v>
      </c>
      <c r="L855">
        <v>4210</v>
      </c>
      <c r="M855" s="38">
        <v>42169</v>
      </c>
      <c r="N855" s="38">
        <v>42169</v>
      </c>
      <c r="O855">
        <v>1030.51</v>
      </c>
    </row>
    <row r="856" spans="1:15" x14ac:dyDescent="0.25">
      <c r="A856" t="s">
        <v>1120</v>
      </c>
      <c r="B856" t="s">
        <v>167</v>
      </c>
      <c r="C856" t="s">
        <v>216</v>
      </c>
      <c r="D856" t="s">
        <v>169</v>
      </c>
      <c r="E856" t="s">
        <v>170</v>
      </c>
      <c r="F856" t="s">
        <v>171</v>
      </c>
      <c r="G856">
        <v>0.74</v>
      </c>
      <c r="H856" t="s">
        <v>162</v>
      </c>
      <c r="I856" t="s">
        <v>184</v>
      </c>
      <c r="J856" t="s">
        <v>185</v>
      </c>
      <c r="K856" t="s">
        <v>1121</v>
      </c>
      <c r="L856">
        <v>55305</v>
      </c>
      <c r="M856" s="38">
        <v>42169</v>
      </c>
      <c r="N856" s="38">
        <v>42170</v>
      </c>
      <c r="O856">
        <v>2026.91</v>
      </c>
    </row>
    <row r="857" spans="1:15" x14ac:dyDescent="0.25">
      <c r="A857" t="s">
        <v>1122</v>
      </c>
      <c r="B857" t="s">
        <v>175</v>
      </c>
      <c r="C857" t="s">
        <v>168</v>
      </c>
      <c r="D857" t="s">
        <v>159</v>
      </c>
      <c r="E857" t="s">
        <v>205</v>
      </c>
      <c r="F857" t="s">
        <v>183</v>
      </c>
      <c r="G857">
        <v>0.36</v>
      </c>
      <c r="H857" t="s">
        <v>162</v>
      </c>
      <c r="I857" t="s">
        <v>229</v>
      </c>
      <c r="J857" t="s">
        <v>937</v>
      </c>
      <c r="K857" t="s">
        <v>1123</v>
      </c>
      <c r="L857">
        <v>35211</v>
      </c>
      <c r="M857" s="38">
        <v>42045</v>
      </c>
      <c r="N857" s="38">
        <v>42046</v>
      </c>
      <c r="O857">
        <v>115.53</v>
      </c>
    </row>
    <row r="858" spans="1:15" x14ac:dyDescent="0.25">
      <c r="A858" t="s">
        <v>1124</v>
      </c>
      <c r="B858" t="s">
        <v>157</v>
      </c>
      <c r="C858" t="s">
        <v>182</v>
      </c>
      <c r="D858" t="s">
        <v>159</v>
      </c>
      <c r="E858" t="s">
        <v>160</v>
      </c>
      <c r="F858" t="s">
        <v>177</v>
      </c>
      <c r="G858">
        <v>0.57999999999999996</v>
      </c>
      <c r="H858" t="s">
        <v>162</v>
      </c>
      <c r="I858" t="s">
        <v>229</v>
      </c>
      <c r="J858" t="s">
        <v>937</v>
      </c>
      <c r="K858" t="s">
        <v>1125</v>
      </c>
      <c r="L858">
        <v>35601</v>
      </c>
      <c r="M858" s="38">
        <v>42013</v>
      </c>
      <c r="N858" s="38">
        <v>42015</v>
      </c>
      <c r="O858">
        <v>162.38999999999999</v>
      </c>
    </row>
    <row r="859" spans="1:15" x14ac:dyDescent="0.25">
      <c r="A859" t="s">
        <v>1124</v>
      </c>
      <c r="B859" t="s">
        <v>175</v>
      </c>
      <c r="C859" t="s">
        <v>168</v>
      </c>
      <c r="D859" t="s">
        <v>193</v>
      </c>
      <c r="E859" t="s">
        <v>194</v>
      </c>
      <c r="F859" t="s">
        <v>183</v>
      </c>
      <c r="G859">
        <v>0.56000000000000005</v>
      </c>
      <c r="H859" t="s">
        <v>162</v>
      </c>
      <c r="I859" t="s">
        <v>229</v>
      </c>
      <c r="J859" t="s">
        <v>937</v>
      </c>
      <c r="K859" t="s">
        <v>1125</v>
      </c>
      <c r="L859">
        <v>35601</v>
      </c>
      <c r="M859" s="38">
        <v>42093</v>
      </c>
      <c r="N859" s="38">
        <v>42103</v>
      </c>
      <c r="O859">
        <v>1316.03</v>
      </c>
    </row>
    <row r="860" spans="1:15" x14ac:dyDescent="0.25">
      <c r="A860" t="s">
        <v>1124</v>
      </c>
      <c r="B860" t="s">
        <v>175</v>
      </c>
      <c r="C860" t="s">
        <v>168</v>
      </c>
      <c r="D860" t="s">
        <v>193</v>
      </c>
      <c r="E860" t="s">
        <v>256</v>
      </c>
      <c r="F860" t="s">
        <v>183</v>
      </c>
      <c r="G860">
        <v>0.73</v>
      </c>
      <c r="H860" t="s">
        <v>162</v>
      </c>
      <c r="I860" t="s">
        <v>229</v>
      </c>
      <c r="J860" t="s">
        <v>937</v>
      </c>
      <c r="K860" t="s">
        <v>1125</v>
      </c>
      <c r="L860">
        <v>35601</v>
      </c>
      <c r="M860" s="38">
        <v>42145</v>
      </c>
      <c r="N860" s="38">
        <v>42152</v>
      </c>
      <c r="O860">
        <v>1395.41</v>
      </c>
    </row>
    <row r="861" spans="1:15" x14ac:dyDescent="0.25">
      <c r="A861" t="s">
        <v>1126</v>
      </c>
      <c r="B861" t="s">
        <v>175</v>
      </c>
      <c r="C861" t="s">
        <v>182</v>
      </c>
      <c r="D861" t="s">
        <v>159</v>
      </c>
      <c r="E861" t="s">
        <v>213</v>
      </c>
      <c r="F861" t="s">
        <v>183</v>
      </c>
      <c r="G861">
        <v>0.37</v>
      </c>
      <c r="H861" t="s">
        <v>162</v>
      </c>
      <c r="I861" t="s">
        <v>229</v>
      </c>
      <c r="J861" t="s">
        <v>340</v>
      </c>
      <c r="K861" t="s">
        <v>1127</v>
      </c>
      <c r="L861">
        <v>27288</v>
      </c>
      <c r="M861" s="38">
        <v>42013</v>
      </c>
      <c r="N861" s="38">
        <v>42015</v>
      </c>
      <c r="O861">
        <v>4920.8100000000004</v>
      </c>
    </row>
    <row r="862" spans="1:15" x14ac:dyDescent="0.25">
      <c r="A862" t="s">
        <v>1128</v>
      </c>
      <c r="B862" t="s">
        <v>175</v>
      </c>
      <c r="C862" t="s">
        <v>216</v>
      </c>
      <c r="D862" t="s">
        <v>159</v>
      </c>
      <c r="E862" t="s">
        <v>228</v>
      </c>
      <c r="F862" t="s">
        <v>183</v>
      </c>
      <c r="G862">
        <v>0.36</v>
      </c>
      <c r="H862" t="s">
        <v>162</v>
      </c>
      <c r="I862" t="s">
        <v>229</v>
      </c>
      <c r="J862" t="s">
        <v>361</v>
      </c>
      <c r="K862" t="s">
        <v>1129</v>
      </c>
      <c r="L862">
        <v>32137</v>
      </c>
      <c r="M862" s="38">
        <v>42021</v>
      </c>
      <c r="N862" s="38">
        <v>42022</v>
      </c>
      <c r="O862">
        <v>28.22</v>
      </c>
    </row>
    <row r="863" spans="1:15" x14ac:dyDescent="0.25">
      <c r="A863" t="s">
        <v>1130</v>
      </c>
      <c r="B863" t="s">
        <v>175</v>
      </c>
      <c r="C863" t="s">
        <v>158</v>
      </c>
      <c r="D863" t="s">
        <v>193</v>
      </c>
      <c r="E863" t="s">
        <v>256</v>
      </c>
      <c r="F863" t="s">
        <v>177</v>
      </c>
      <c r="G863">
        <v>0.66</v>
      </c>
      <c r="H863" t="s">
        <v>162</v>
      </c>
      <c r="I863" t="s">
        <v>184</v>
      </c>
      <c r="J863" t="s">
        <v>455</v>
      </c>
      <c r="K863" t="s">
        <v>1131</v>
      </c>
      <c r="L863">
        <v>63130</v>
      </c>
      <c r="M863" s="38">
        <v>42041</v>
      </c>
      <c r="N863" s="38">
        <v>42042</v>
      </c>
      <c r="O863">
        <v>74.010000000000005</v>
      </c>
    </row>
    <row r="864" spans="1:15" x14ac:dyDescent="0.25">
      <c r="A864" t="s">
        <v>1130</v>
      </c>
      <c r="B864" t="s">
        <v>175</v>
      </c>
      <c r="C864" t="s">
        <v>158</v>
      </c>
      <c r="D864" t="s">
        <v>159</v>
      </c>
      <c r="E864" t="s">
        <v>205</v>
      </c>
      <c r="F864" t="s">
        <v>161</v>
      </c>
      <c r="G864">
        <v>0.39</v>
      </c>
      <c r="H864" t="s">
        <v>162</v>
      </c>
      <c r="I864" t="s">
        <v>184</v>
      </c>
      <c r="J864" t="s">
        <v>455</v>
      </c>
      <c r="K864" t="s">
        <v>1131</v>
      </c>
      <c r="L864">
        <v>63130</v>
      </c>
      <c r="M864" s="38">
        <v>42041</v>
      </c>
      <c r="N864" s="38">
        <v>42042</v>
      </c>
      <c r="O864">
        <v>48.1</v>
      </c>
    </row>
    <row r="865" spans="1:15" x14ac:dyDescent="0.25">
      <c r="A865" t="s">
        <v>1132</v>
      </c>
      <c r="B865" t="s">
        <v>175</v>
      </c>
      <c r="C865" t="s">
        <v>158</v>
      </c>
      <c r="D865" t="s">
        <v>193</v>
      </c>
      <c r="E865" t="s">
        <v>507</v>
      </c>
      <c r="F865" t="s">
        <v>293</v>
      </c>
      <c r="G865">
        <v>0.44</v>
      </c>
      <c r="H865" t="s">
        <v>162</v>
      </c>
      <c r="I865" t="s">
        <v>184</v>
      </c>
      <c r="J865" t="s">
        <v>576</v>
      </c>
      <c r="K865" t="s">
        <v>1133</v>
      </c>
      <c r="L865">
        <v>47374</v>
      </c>
      <c r="M865" s="38">
        <v>42178</v>
      </c>
      <c r="N865" s="38">
        <v>42180</v>
      </c>
      <c r="O865">
        <v>11015.82</v>
      </c>
    </row>
    <row r="866" spans="1:15" x14ac:dyDescent="0.25">
      <c r="A866" t="s">
        <v>1134</v>
      </c>
      <c r="B866" t="s">
        <v>175</v>
      </c>
      <c r="C866" t="s">
        <v>216</v>
      </c>
      <c r="D866" t="s">
        <v>159</v>
      </c>
      <c r="E866" t="s">
        <v>233</v>
      </c>
      <c r="F866" t="s">
        <v>183</v>
      </c>
      <c r="G866">
        <v>0.59</v>
      </c>
      <c r="H866" t="s">
        <v>162</v>
      </c>
      <c r="I866" t="s">
        <v>229</v>
      </c>
      <c r="J866" t="s">
        <v>555</v>
      </c>
      <c r="K866" t="s">
        <v>1135</v>
      </c>
      <c r="L866">
        <v>39530</v>
      </c>
      <c r="M866" s="38">
        <v>42180</v>
      </c>
      <c r="N866" s="38">
        <v>42186</v>
      </c>
      <c r="O866">
        <v>300.67</v>
      </c>
    </row>
    <row r="867" spans="1:15" x14ac:dyDescent="0.25">
      <c r="A867" t="s">
        <v>1136</v>
      </c>
      <c r="B867" t="s">
        <v>167</v>
      </c>
      <c r="C867" t="s">
        <v>182</v>
      </c>
      <c r="D867" t="s">
        <v>169</v>
      </c>
      <c r="E867" t="s">
        <v>240</v>
      </c>
      <c r="F867" t="s">
        <v>221</v>
      </c>
      <c r="G867">
        <v>0.62</v>
      </c>
      <c r="H867" t="s">
        <v>162</v>
      </c>
      <c r="I867" t="s">
        <v>229</v>
      </c>
      <c r="J867" t="s">
        <v>555</v>
      </c>
      <c r="K867" t="s">
        <v>1137</v>
      </c>
      <c r="L867">
        <v>39056</v>
      </c>
      <c r="M867" s="38">
        <v>42005</v>
      </c>
      <c r="N867" s="38">
        <v>42008</v>
      </c>
      <c r="O867">
        <v>723.54</v>
      </c>
    </row>
    <row r="868" spans="1:15" x14ac:dyDescent="0.25">
      <c r="A868" t="s">
        <v>1138</v>
      </c>
      <c r="B868" t="s">
        <v>175</v>
      </c>
      <c r="C868" t="s">
        <v>182</v>
      </c>
      <c r="D868" t="s">
        <v>159</v>
      </c>
      <c r="E868" t="s">
        <v>205</v>
      </c>
      <c r="F868" t="s">
        <v>183</v>
      </c>
      <c r="G868">
        <v>0.38</v>
      </c>
      <c r="H868" t="s">
        <v>162</v>
      </c>
      <c r="I868" t="s">
        <v>229</v>
      </c>
      <c r="J868" t="s">
        <v>555</v>
      </c>
      <c r="K868" t="s">
        <v>1139</v>
      </c>
      <c r="L868">
        <v>38701</v>
      </c>
      <c r="M868" s="38">
        <v>42085</v>
      </c>
      <c r="N868" s="38">
        <v>42087</v>
      </c>
      <c r="O868">
        <v>87.53</v>
      </c>
    </row>
    <row r="869" spans="1:15" x14ac:dyDescent="0.25">
      <c r="A869" t="s">
        <v>1140</v>
      </c>
      <c r="B869" t="s">
        <v>175</v>
      </c>
      <c r="C869" t="s">
        <v>182</v>
      </c>
      <c r="D869" t="s">
        <v>159</v>
      </c>
      <c r="E869" t="s">
        <v>304</v>
      </c>
      <c r="F869" t="s">
        <v>183</v>
      </c>
      <c r="G869">
        <v>0.57999999999999996</v>
      </c>
      <c r="H869" t="s">
        <v>162</v>
      </c>
      <c r="I869" t="s">
        <v>229</v>
      </c>
      <c r="J869" t="s">
        <v>555</v>
      </c>
      <c r="K869" t="s">
        <v>1141</v>
      </c>
      <c r="L869">
        <v>39503</v>
      </c>
      <c r="M869" s="38">
        <v>42142</v>
      </c>
      <c r="N869" s="38">
        <v>42142</v>
      </c>
      <c r="O869">
        <v>172.22</v>
      </c>
    </row>
    <row r="870" spans="1:15" x14ac:dyDescent="0.25">
      <c r="A870" t="s">
        <v>1140</v>
      </c>
      <c r="B870" t="s">
        <v>167</v>
      </c>
      <c r="C870" t="s">
        <v>216</v>
      </c>
      <c r="D870" t="s">
        <v>169</v>
      </c>
      <c r="E870" t="s">
        <v>240</v>
      </c>
      <c r="F870" t="s">
        <v>221</v>
      </c>
      <c r="G870">
        <v>0.63</v>
      </c>
      <c r="H870" t="s">
        <v>162</v>
      </c>
      <c r="I870" t="s">
        <v>229</v>
      </c>
      <c r="J870" t="s">
        <v>555</v>
      </c>
      <c r="K870" t="s">
        <v>1141</v>
      </c>
      <c r="L870">
        <v>39503</v>
      </c>
      <c r="M870" s="38">
        <v>42048</v>
      </c>
      <c r="N870" s="38">
        <v>42049</v>
      </c>
      <c r="O870">
        <v>894.88</v>
      </c>
    </row>
    <row r="871" spans="1:15" x14ac:dyDescent="0.25">
      <c r="A871" t="s">
        <v>1142</v>
      </c>
      <c r="B871" t="s">
        <v>175</v>
      </c>
      <c r="C871" t="s">
        <v>216</v>
      </c>
      <c r="D871" t="s">
        <v>159</v>
      </c>
      <c r="E871" t="s">
        <v>228</v>
      </c>
      <c r="F871" t="s">
        <v>183</v>
      </c>
      <c r="G871">
        <v>0.38</v>
      </c>
      <c r="H871" t="s">
        <v>162</v>
      </c>
      <c r="I871" t="s">
        <v>229</v>
      </c>
      <c r="J871" t="s">
        <v>230</v>
      </c>
      <c r="K871" t="s">
        <v>1052</v>
      </c>
      <c r="L871">
        <v>22304</v>
      </c>
      <c r="M871" s="38">
        <v>42156</v>
      </c>
      <c r="N871" s="38">
        <v>42158</v>
      </c>
      <c r="O871">
        <v>16.670000000000002</v>
      </c>
    </row>
    <row r="872" spans="1:15" x14ac:dyDescent="0.25">
      <c r="A872" t="s">
        <v>1142</v>
      </c>
      <c r="B872" t="s">
        <v>175</v>
      </c>
      <c r="C872" t="s">
        <v>216</v>
      </c>
      <c r="D872" t="s">
        <v>159</v>
      </c>
      <c r="E872" t="s">
        <v>205</v>
      </c>
      <c r="F872" t="s">
        <v>183</v>
      </c>
      <c r="G872">
        <v>0.39</v>
      </c>
      <c r="H872" t="s">
        <v>162</v>
      </c>
      <c r="I872" t="s">
        <v>229</v>
      </c>
      <c r="J872" t="s">
        <v>230</v>
      </c>
      <c r="K872" t="s">
        <v>1052</v>
      </c>
      <c r="L872">
        <v>22304</v>
      </c>
      <c r="M872" s="38">
        <v>42156</v>
      </c>
      <c r="N872" s="38">
        <v>42158</v>
      </c>
      <c r="O872">
        <v>195.16</v>
      </c>
    </row>
    <row r="873" spans="1:15" x14ac:dyDescent="0.25">
      <c r="A873" t="s">
        <v>1143</v>
      </c>
      <c r="B873" t="s">
        <v>175</v>
      </c>
      <c r="C873" t="s">
        <v>216</v>
      </c>
      <c r="D873" t="s">
        <v>159</v>
      </c>
      <c r="E873" t="s">
        <v>304</v>
      </c>
      <c r="F873" t="s">
        <v>293</v>
      </c>
      <c r="G873">
        <v>0.59</v>
      </c>
      <c r="H873" t="s">
        <v>162</v>
      </c>
      <c r="I873" t="s">
        <v>229</v>
      </c>
      <c r="J873" t="s">
        <v>230</v>
      </c>
      <c r="K873" t="s">
        <v>1144</v>
      </c>
      <c r="L873">
        <v>22003</v>
      </c>
      <c r="M873" s="38">
        <v>42088</v>
      </c>
      <c r="N873" s="38">
        <v>42096</v>
      </c>
      <c r="O873">
        <v>879.62</v>
      </c>
    </row>
    <row r="874" spans="1:15" x14ac:dyDescent="0.25">
      <c r="A874" t="s">
        <v>1143</v>
      </c>
      <c r="B874" t="s">
        <v>175</v>
      </c>
      <c r="C874" t="s">
        <v>216</v>
      </c>
      <c r="D874" t="s">
        <v>193</v>
      </c>
      <c r="E874" t="s">
        <v>256</v>
      </c>
      <c r="F874" t="s">
        <v>177</v>
      </c>
      <c r="G874">
        <v>0.5</v>
      </c>
      <c r="H874" t="s">
        <v>162</v>
      </c>
      <c r="I874" t="s">
        <v>229</v>
      </c>
      <c r="J874" t="s">
        <v>230</v>
      </c>
      <c r="K874" t="s">
        <v>1144</v>
      </c>
      <c r="L874">
        <v>22003</v>
      </c>
      <c r="M874" s="38">
        <v>42088</v>
      </c>
      <c r="N874" s="38">
        <v>42090</v>
      </c>
      <c r="O874">
        <v>361.19</v>
      </c>
    </row>
    <row r="875" spans="1:15" x14ac:dyDescent="0.25">
      <c r="A875" t="s">
        <v>1145</v>
      </c>
      <c r="B875" t="s">
        <v>167</v>
      </c>
      <c r="C875" t="s">
        <v>216</v>
      </c>
      <c r="D875" t="s">
        <v>169</v>
      </c>
      <c r="E875" t="s">
        <v>170</v>
      </c>
      <c r="F875" t="s">
        <v>171</v>
      </c>
      <c r="G875">
        <v>0.59</v>
      </c>
      <c r="H875" t="s">
        <v>162</v>
      </c>
      <c r="I875" t="s">
        <v>229</v>
      </c>
      <c r="J875" t="s">
        <v>230</v>
      </c>
      <c r="K875" t="s">
        <v>1146</v>
      </c>
      <c r="L875">
        <v>24060</v>
      </c>
      <c r="M875" s="38">
        <v>42109</v>
      </c>
      <c r="N875" s="38">
        <v>42111</v>
      </c>
      <c r="O875">
        <v>1088.26</v>
      </c>
    </row>
    <row r="876" spans="1:15" x14ac:dyDescent="0.25">
      <c r="A876" t="s">
        <v>1147</v>
      </c>
      <c r="B876" t="s">
        <v>175</v>
      </c>
      <c r="C876" t="s">
        <v>158</v>
      </c>
      <c r="D876" t="s">
        <v>159</v>
      </c>
      <c r="E876" t="s">
        <v>205</v>
      </c>
      <c r="F876" t="s">
        <v>183</v>
      </c>
      <c r="G876">
        <v>0.36</v>
      </c>
      <c r="H876" t="s">
        <v>162</v>
      </c>
      <c r="I876" t="s">
        <v>184</v>
      </c>
      <c r="J876" t="s">
        <v>225</v>
      </c>
      <c r="K876" t="s">
        <v>1045</v>
      </c>
      <c r="L876">
        <v>76063</v>
      </c>
      <c r="M876" s="38">
        <v>42064</v>
      </c>
      <c r="N876" s="38">
        <v>42065</v>
      </c>
      <c r="O876">
        <v>105.75</v>
      </c>
    </row>
    <row r="877" spans="1:15" x14ac:dyDescent="0.25">
      <c r="A877" t="s">
        <v>1147</v>
      </c>
      <c r="B877" t="s">
        <v>175</v>
      </c>
      <c r="C877" t="s">
        <v>158</v>
      </c>
      <c r="D877" t="s">
        <v>169</v>
      </c>
      <c r="E877" t="s">
        <v>176</v>
      </c>
      <c r="F877" t="s">
        <v>177</v>
      </c>
      <c r="G877">
        <v>0.43</v>
      </c>
      <c r="H877" t="s">
        <v>162</v>
      </c>
      <c r="I877" t="s">
        <v>184</v>
      </c>
      <c r="J877" t="s">
        <v>225</v>
      </c>
      <c r="K877" t="s">
        <v>1045</v>
      </c>
      <c r="L877">
        <v>76063</v>
      </c>
      <c r="M877" s="38">
        <v>42107</v>
      </c>
      <c r="N877" s="38">
        <v>42108</v>
      </c>
      <c r="O877">
        <v>63.93</v>
      </c>
    </row>
    <row r="878" spans="1:15" x14ac:dyDescent="0.25">
      <c r="A878" t="s">
        <v>1148</v>
      </c>
      <c r="B878" t="s">
        <v>175</v>
      </c>
      <c r="C878" t="s">
        <v>216</v>
      </c>
      <c r="D878" t="s">
        <v>193</v>
      </c>
      <c r="E878" t="s">
        <v>256</v>
      </c>
      <c r="F878" t="s">
        <v>183</v>
      </c>
      <c r="G878">
        <v>0.65</v>
      </c>
      <c r="H878" t="s">
        <v>162</v>
      </c>
      <c r="I878" t="s">
        <v>229</v>
      </c>
      <c r="J878" t="s">
        <v>340</v>
      </c>
      <c r="K878" t="s">
        <v>1149</v>
      </c>
      <c r="L878">
        <v>28314</v>
      </c>
      <c r="M878" s="38">
        <v>42044</v>
      </c>
      <c r="N878" s="38">
        <v>42045</v>
      </c>
      <c r="O878">
        <v>391.4</v>
      </c>
    </row>
    <row r="879" spans="1:15" x14ac:dyDescent="0.25">
      <c r="A879" t="s">
        <v>1150</v>
      </c>
      <c r="B879" t="s">
        <v>175</v>
      </c>
      <c r="C879" t="s">
        <v>158</v>
      </c>
      <c r="D879" t="s">
        <v>159</v>
      </c>
      <c r="E879" t="s">
        <v>189</v>
      </c>
      <c r="F879" t="s">
        <v>183</v>
      </c>
      <c r="G879">
        <v>0.35</v>
      </c>
      <c r="H879" t="s">
        <v>162</v>
      </c>
      <c r="I879" t="s">
        <v>178</v>
      </c>
      <c r="J879" t="s">
        <v>261</v>
      </c>
      <c r="K879" t="s">
        <v>1151</v>
      </c>
      <c r="L879">
        <v>4901</v>
      </c>
      <c r="M879" s="38">
        <v>42051</v>
      </c>
      <c r="N879" s="38">
        <v>42055</v>
      </c>
      <c r="O879">
        <v>14.53</v>
      </c>
    </row>
    <row r="880" spans="1:15" x14ac:dyDescent="0.25">
      <c r="A880" t="s">
        <v>1152</v>
      </c>
      <c r="B880" t="s">
        <v>157</v>
      </c>
      <c r="C880" t="s">
        <v>158</v>
      </c>
      <c r="D880" t="s">
        <v>169</v>
      </c>
      <c r="E880" t="s">
        <v>176</v>
      </c>
      <c r="F880" t="s">
        <v>183</v>
      </c>
      <c r="G880">
        <v>0.56000000000000005</v>
      </c>
      <c r="H880" t="s">
        <v>162</v>
      </c>
      <c r="I880" t="s">
        <v>178</v>
      </c>
      <c r="J880" t="s">
        <v>241</v>
      </c>
      <c r="K880" t="s">
        <v>1153</v>
      </c>
      <c r="L880">
        <v>44094</v>
      </c>
      <c r="M880" s="38">
        <v>42098</v>
      </c>
      <c r="N880" s="38">
        <v>42098</v>
      </c>
      <c r="O880">
        <v>144.03</v>
      </c>
    </row>
    <row r="881" spans="1:15" x14ac:dyDescent="0.25">
      <c r="A881" t="s">
        <v>1154</v>
      </c>
      <c r="B881" t="s">
        <v>175</v>
      </c>
      <c r="C881" t="s">
        <v>158</v>
      </c>
      <c r="D881" t="s">
        <v>159</v>
      </c>
      <c r="E881" t="s">
        <v>213</v>
      </c>
      <c r="F881" t="s">
        <v>183</v>
      </c>
      <c r="G881">
        <v>0.39</v>
      </c>
      <c r="H881" t="s">
        <v>162</v>
      </c>
      <c r="I881" t="s">
        <v>184</v>
      </c>
      <c r="J881" t="s">
        <v>331</v>
      </c>
      <c r="K881" t="s">
        <v>332</v>
      </c>
      <c r="L881">
        <v>74006</v>
      </c>
      <c r="M881" s="38">
        <v>42098</v>
      </c>
      <c r="N881" s="38">
        <v>42100</v>
      </c>
      <c r="O881">
        <v>48.81</v>
      </c>
    </row>
    <row r="882" spans="1:15" x14ac:dyDescent="0.25">
      <c r="A882" t="s">
        <v>1155</v>
      </c>
      <c r="B882" t="s">
        <v>167</v>
      </c>
      <c r="C882" t="s">
        <v>158</v>
      </c>
      <c r="D882" t="s">
        <v>169</v>
      </c>
      <c r="E882" t="s">
        <v>170</v>
      </c>
      <c r="F882" t="s">
        <v>171</v>
      </c>
      <c r="G882">
        <v>0.6</v>
      </c>
      <c r="H882" t="s">
        <v>162</v>
      </c>
      <c r="I882" t="s">
        <v>178</v>
      </c>
      <c r="J882" t="s">
        <v>540</v>
      </c>
      <c r="K882" t="s">
        <v>1156</v>
      </c>
      <c r="L882">
        <v>25705</v>
      </c>
      <c r="M882" s="38">
        <v>42135</v>
      </c>
      <c r="N882" s="38">
        <v>42136</v>
      </c>
      <c r="O882">
        <v>7360.2</v>
      </c>
    </row>
    <row r="883" spans="1:15" x14ac:dyDescent="0.25">
      <c r="A883" t="s">
        <v>1155</v>
      </c>
      <c r="B883" t="s">
        <v>175</v>
      </c>
      <c r="C883" t="s">
        <v>158</v>
      </c>
      <c r="D883" t="s">
        <v>169</v>
      </c>
      <c r="E883" t="s">
        <v>176</v>
      </c>
      <c r="F883" t="s">
        <v>200</v>
      </c>
      <c r="G883">
        <v>0.48</v>
      </c>
      <c r="H883" t="s">
        <v>162</v>
      </c>
      <c r="I883" t="s">
        <v>178</v>
      </c>
      <c r="J883" t="s">
        <v>540</v>
      </c>
      <c r="K883" t="s">
        <v>1156</v>
      </c>
      <c r="L883">
        <v>25705</v>
      </c>
      <c r="M883" s="38">
        <v>42135</v>
      </c>
      <c r="N883" s="38">
        <v>42136</v>
      </c>
      <c r="O883">
        <v>89.06</v>
      </c>
    </row>
    <row r="884" spans="1:15" x14ac:dyDescent="0.25">
      <c r="A884" t="s">
        <v>1155</v>
      </c>
      <c r="B884" t="s">
        <v>175</v>
      </c>
      <c r="C884" t="s">
        <v>158</v>
      </c>
      <c r="D884" t="s">
        <v>159</v>
      </c>
      <c r="E884" t="s">
        <v>160</v>
      </c>
      <c r="F884" t="s">
        <v>161</v>
      </c>
      <c r="G884">
        <v>0.59</v>
      </c>
      <c r="H884" t="s">
        <v>162</v>
      </c>
      <c r="I884" t="s">
        <v>178</v>
      </c>
      <c r="J884" t="s">
        <v>540</v>
      </c>
      <c r="K884" t="s">
        <v>1156</v>
      </c>
      <c r="L884">
        <v>25705</v>
      </c>
      <c r="M884" s="38">
        <v>42135</v>
      </c>
      <c r="N884" s="38">
        <v>42137</v>
      </c>
      <c r="O884">
        <v>134.97</v>
      </c>
    </row>
    <row r="885" spans="1:15" x14ac:dyDescent="0.25">
      <c r="A885" t="s">
        <v>1157</v>
      </c>
      <c r="B885" t="s">
        <v>175</v>
      </c>
      <c r="C885" t="s">
        <v>168</v>
      </c>
      <c r="D885" t="s">
        <v>159</v>
      </c>
      <c r="E885" t="s">
        <v>205</v>
      </c>
      <c r="F885" t="s">
        <v>161</v>
      </c>
      <c r="G885">
        <v>0.4</v>
      </c>
      <c r="H885" t="s">
        <v>162</v>
      </c>
      <c r="I885" t="s">
        <v>178</v>
      </c>
      <c r="J885" t="s">
        <v>395</v>
      </c>
      <c r="K885" t="s">
        <v>1158</v>
      </c>
      <c r="L885">
        <v>20601</v>
      </c>
      <c r="M885" s="38">
        <v>42104</v>
      </c>
      <c r="N885" s="38">
        <v>42106</v>
      </c>
      <c r="O885">
        <v>17.420000000000002</v>
      </c>
    </row>
    <row r="886" spans="1:15" x14ac:dyDescent="0.25">
      <c r="A886" t="s">
        <v>1159</v>
      </c>
      <c r="B886" t="s">
        <v>175</v>
      </c>
      <c r="C886" t="s">
        <v>182</v>
      </c>
      <c r="D886" t="s">
        <v>159</v>
      </c>
      <c r="E886" t="s">
        <v>187</v>
      </c>
      <c r="F886" t="s">
        <v>161</v>
      </c>
      <c r="G886">
        <v>0.52</v>
      </c>
      <c r="H886" t="s">
        <v>162</v>
      </c>
      <c r="I886" t="s">
        <v>178</v>
      </c>
      <c r="J886" t="s">
        <v>5</v>
      </c>
      <c r="K886" t="s">
        <v>1160</v>
      </c>
      <c r="L886">
        <v>11598</v>
      </c>
      <c r="M886" s="38">
        <v>42020</v>
      </c>
      <c r="N886" s="38">
        <v>42022</v>
      </c>
      <c r="O886">
        <v>19.12</v>
      </c>
    </row>
    <row r="887" spans="1:15" x14ac:dyDescent="0.25">
      <c r="A887" t="s">
        <v>1159</v>
      </c>
      <c r="B887" t="s">
        <v>167</v>
      </c>
      <c r="C887" t="s">
        <v>182</v>
      </c>
      <c r="D887" t="s">
        <v>169</v>
      </c>
      <c r="E887" t="s">
        <v>240</v>
      </c>
      <c r="F887" t="s">
        <v>221</v>
      </c>
      <c r="G887">
        <v>0.76</v>
      </c>
      <c r="H887" t="s">
        <v>162</v>
      </c>
      <c r="I887" t="s">
        <v>178</v>
      </c>
      <c r="J887" t="s">
        <v>5</v>
      </c>
      <c r="K887" t="s">
        <v>1160</v>
      </c>
      <c r="L887">
        <v>11598</v>
      </c>
      <c r="M887" s="38">
        <v>42020</v>
      </c>
      <c r="N887" s="38">
        <v>42022</v>
      </c>
      <c r="O887">
        <v>186.64</v>
      </c>
    </row>
    <row r="888" spans="1:15" x14ac:dyDescent="0.25">
      <c r="A888" t="s">
        <v>1161</v>
      </c>
      <c r="B888" t="s">
        <v>175</v>
      </c>
      <c r="C888" t="s">
        <v>168</v>
      </c>
      <c r="D888" t="s">
        <v>159</v>
      </c>
      <c r="E888" t="s">
        <v>213</v>
      </c>
      <c r="F888" t="s">
        <v>183</v>
      </c>
      <c r="G888">
        <v>0.4</v>
      </c>
      <c r="H888" t="s">
        <v>162</v>
      </c>
      <c r="I888" t="s">
        <v>178</v>
      </c>
      <c r="J888" t="s">
        <v>5</v>
      </c>
      <c r="K888" t="s">
        <v>1162</v>
      </c>
      <c r="L888">
        <v>11010</v>
      </c>
      <c r="M888" s="38">
        <v>42011</v>
      </c>
      <c r="N888" s="38">
        <v>42012</v>
      </c>
      <c r="O888">
        <v>3.53</v>
      </c>
    </row>
    <row r="889" spans="1:15" x14ac:dyDescent="0.25">
      <c r="A889" t="s">
        <v>1161</v>
      </c>
      <c r="B889" t="s">
        <v>157</v>
      </c>
      <c r="C889" t="s">
        <v>168</v>
      </c>
      <c r="D889" t="s">
        <v>193</v>
      </c>
      <c r="E889" t="s">
        <v>507</v>
      </c>
      <c r="F889" t="s">
        <v>293</v>
      </c>
      <c r="G889">
        <v>0.41</v>
      </c>
      <c r="H889" t="s">
        <v>162</v>
      </c>
      <c r="I889" t="s">
        <v>178</v>
      </c>
      <c r="J889" t="s">
        <v>5</v>
      </c>
      <c r="K889" t="s">
        <v>1162</v>
      </c>
      <c r="L889">
        <v>11010</v>
      </c>
      <c r="M889" s="38">
        <v>42011</v>
      </c>
      <c r="N889" s="38">
        <v>42012</v>
      </c>
      <c r="O889">
        <v>706.56</v>
      </c>
    </row>
    <row r="890" spans="1:15" x14ac:dyDescent="0.25">
      <c r="A890" t="s">
        <v>1161</v>
      </c>
      <c r="B890" t="s">
        <v>175</v>
      </c>
      <c r="C890" t="s">
        <v>168</v>
      </c>
      <c r="D890" t="s">
        <v>193</v>
      </c>
      <c r="E890" t="s">
        <v>199</v>
      </c>
      <c r="F890" t="s">
        <v>293</v>
      </c>
      <c r="G890">
        <v>0.39</v>
      </c>
      <c r="H890" t="s">
        <v>162</v>
      </c>
      <c r="I890" t="s">
        <v>178</v>
      </c>
      <c r="J890" t="s">
        <v>5</v>
      </c>
      <c r="K890" t="s">
        <v>1162</v>
      </c>
      <c r="L890">
        <v>11010</v>
      </c>
      <c r="M890" s="38">
        <v>42011</v>
      </c>
      <c r="N890" s="38">
        <v>42012</v>
      </c>
      <c r="O890">
        <v>13121.07</v>
      </c>
    </row>
    <row r="891" spans="1:15" x14ac:dyDescent="0.25">
      <c r="A891" t="s">
        <v>1163</v>
      </c>
      <c r="B891" t="s">
        <v>175</v>
      </c>
      <c r="C891" t="s">
        <v>168</v>
      </c>
      <c r="D891" t="s">
        <v>159</v>
      </c>
      <c r="E891" t="s">
        <v>213</v>
      </c>
      <c r="F891" t="s">
        <v>183</v>
      </c>
      <c r="G891">
        <v>0.39</v>
      </c>
      <c r="H891" t="s">
        <v>162</v>
      </c>
      <c r="I891" t="s">
        <v>178</v>
      </c>
      <c r="J891" t="s">
        <v>5</v>
      </c>
      <c r="K891" t="s">
        <v>1164</v>
      </c>
      <c r="L891">
        <v>11520</v>
      </c>
      <c r="M891" s="38">
        <v>42109</v>
      </c>
      <c r="N891" s="38">
        <v>42109</v>
      </c>
      <c r="O891">
        <v>110.93</v>
      </c>
    </row>
    <row r="892" spans="1:15" x14ac:dyDescent="0.25">
      <c r="A892" t="s">
        <v>1163</v>
      </c>
      <c r="B892" t="s">
        <v>157</v>
      </c>
      <c r="C892" t="s">
        <v>168</v>
      </c>
      <c r="D892" t="s">
        <v>159</v>
      </c>
      <c r="E892" t="s">
        <v>252</v>
      </c>
      <c r="F892" t="s">
        <v>177</v>
      </c>
      <c r="G892">
        <v>0.56000000000000005</v>
      </c>
      <c r="H892" t="s">
        <v>162</v>
      </c>
      <c r="I892" t="s">
        <v>178</v>
      </c>
      <c r="J892" t="s">
        <v>5</v>
      </c>
      <c r="K892" t="s">
        <v>1164</v>
      </c>
      <c r="L892">
        <v>11520</v>
      </c>
      <c r="M892" s="38">
        <v>42041</v>
      </c>
      <c r="N892" s="38">
        <v>42045</v>
      </c>
      <c r="O892">
        <v>118.35</v>
      </c>
    </row>
    <row r="893" spans="1:15" x14ac:dyDescent="0.25">
      <c r="A893" t="s">
        <v>1165</v>
      </c>
      <c r="B893" t="s">
        <v>175</v>
      </c>
      <c r="C893" t="s">
        <v>216</v>
      </c>
      <c r="D893" t="s">
        <v>159</v>
      </c>
      <c r="E893" t="s">
        <v>213</v>
      </c>
      <c r="F893" t="s">
        <v>183</v>
      </c>
      <c r="G893">
        <v>0.37</v>
      </c>
      <c r="H893" t="s">
        <v>162</v>
      </c>
      <c r="I893" t="s">
        <v>163</v>
      </c>
      <c r="J893" t="s">
        <v>172</v>
      </c>
      <c r="K893" t="s">
        <v>1166</v>
      </c>
      <c r="L893">
        <v>95823</v>
      </c>
      <c r="M893" s="38">
        <v>42135</v>
      </c>
      <c r="N893" s="38">
        <v>42136</v>
      </c>
      <c r="O893">
        <v>17.309999999999999</v>
      </c>
    </row>
    <row r="894" spans="1:15" x14ac:dyDescent="0.25">
      <c r="A894" t="s">
        <v>1165</v>
      </c>
      <c r="B894" t="s">
        <v>175</v>
      </c>
      <c r="C894" t="s">
        <v>216</v>
      </c>
      <c r="D894" t="s">
        <v>159</v>
      </c>
      <c r="E894" t="s">
        <v>233</v>
      </c>
      <c r="F894" t="s">
        <v>183</v>
      </c>
      <c r="G894">
        <v>0.6</v>
      </c>
      <c r="H894" t="s">
        <v>162</v>
      </c>
      <c r="I894" t="s">
        <v>163</v>
      </c>
      <c r="J894" t="s">
        <v>172</v>
      </c>
      <c r="K894" t="s">
        <v>1166</v>
      </c>
      <c r="L894">
        <v>95823</v>
      </c>
      <c r="M894" s="38">
        <v>42135</v>
      </c>
      <c r="N894" s="38">
        <v>42135</v>
      </c>
      <c r="O894">
        <v>23.56</v>
      </c>
    </row>
    <row r="895" spans="1:15" x14ac:dyDescent="0.25">
      <c r="A895" t="s">
        <v>1167</v>
      </c>
      <c r="B895" t="s">
        <v>175</v>
      </c>
      <c r="C895" t="s">
        <v>216</v>
      </c>
      <c r="D895" t="s">
        <v>193</v>
      </c>
      <c r="E895" t="s">
        <v>256</v>
      </c>
      <c r="F895" t="s">
        <v>177</v>
      </c>
      <c r="G895">
        <v>0.42</v>
      </c>
      <c r="H895" t="s">
        <v>162</v>
      </c>
      <c r="I895" t="s">
        <v>178</v>
      </c>
      <c r="J895" t="s">
        <v>265</v>
      </c>
      <c r="K895" t="s">
        <v>1168</v>
      </c>
      <c r="L895">
        <v>1748</v>
      </c>
      <c r="M895" s="38">
        <v>42102</v>
      </c>
      <c r="N895" s="38">
        <v>42106</v>
      </c>
      <c r="O895">
        <v>494.49</v>
      </c>
    </row>
    <row r="896" spans="1:15" x14ac:dyDescent="0.25">
      <c r="A896" t="s">
        <v>1169</v>
      </c>
      <c r="B896" t="s">
        <v>175</v>
      </c>
      <c r="C896" t="s">
        <v>216</v>
      </c>
      <c r="D896" t="s">
        <v>159</v>
      </c>
      <c r="E896" t="s">
        <v>252</v>
      </c>
      <c r="F896" t="s">
        <v>161</v>
      </c>
      <c r="G896">
        <v>0.82</v>
      </c>
      <c r="H896" t="s">
        <v>162</v>
      </c>
      <c r="I896" t="s">
        <v>184</v>
      </c>
      <c r="J896" t="s">
        <v>576</v>
      </c>
      <c r="K896" t="s">
        <v>1170</v>
      </c>
      <c r="L896">
        <v>46322</v>
      </c>
      <c r="M896" s="38">
        <v>42100</v>
      </c>
      <c r="N896" s="38">
        <v>42100</v>
      </c>
      <c r="O896">
        <v>158.13</v>
      </c>
    </row>
    <row r="897" spans="1:15" x14ac:dyDescent="0.25">
      <c r="A897" t="s">
        <v>1171</v>
      </c>
      <c r="B897" t="s">
        <v>157</v>
      </c>
      <c r="C897" t="s">
        <v>216</v>
      </c>
      <c r="D897" t="s">
        <v>193</v>
      </c>
      <c r="E897" t="s">
        <v>194</v>
      </c>
      <c r="F897" t="s">
        <v>183</v>
      </c>
      <c r="G897">
        <v>0.56999999999999995</v>
      </c>
      <c r="H897" t="s">
        <v>162</v>
      </c>
      <c r="I897" t="s">
        <v>178</v>
      </c>
      <c r="J897" t="s">
        <v>291</v>
      </c>
      <c r="K897" t="s">
        <v>890</v>
      </c>
      <c r="L897">
        <v>17602</v>
      </c>
      <c r="M897" s="38">
        <v>42100</v>
      </c>
      <c r="N897" s="38">
        <v>42101</v>
      </c>
      <c r="O897">
        <v>163.01</v>
      </c>
    </row>
    <row r="898" spans="1:15" x14ac:dyDescent="0.25">
      <c r="A898" t="s">
        <v>1172</v>
      </c>
      <c r="B898" t="s">
        <v>175</v>
      </c>
      <c r="C898" t="s">
        <v>182</v>
      </c>
      <c r="D898" t="s">
        <v>159</v>
      </c>
      <c r="E898" t="s">
        <v>213</v>
      </c>
      <c r="F898" t="s">
        <v>183</v>
      </c>
      <c r="G898">
        <v>0.39</v>
      </c>
      <c r="H898" t="s">
        <v>162</v>
      </c>
      <c r="I898" t="s">
        <v>184</v>
      </c>
      <c r="J898" t="s">
        <v>576</v>
      </c>
      <c r="K898" t="s">
        <v>1173</v>
      </c>
      <c r="L898">
        <v>46375</v>
      </c>
      <c r="M898" s="38">
        <v>42148</v>
      </c>
      <c r="N898" s="38">
        <v>42150</v>
      </c>
      <c r="O898">
        <v>333.04</v>
      </c>
    </row>
    <row r="899" spans="1:15" x14ac:dyDescent="0.25">
      <c r="A899" t="s">
        <v>1172</v>
      </c>
      <c r="B899" t="s">
        <v>175</v>
      </c>
      <c r="C899" t="s">
        <v>182</v>
      </c>
      <c r="D899" t="s">
        <v>193</v>
      </c>
      <c r="E899" t="s">
        <v>256</v>
      </c>
      <c r="F899" t="s">
        <v>183</v>
      </c>
      <c r="G899">
        <v>0.77</v>
      </c>
      <c r="H899" t="s">
        <v>162</v>
      </c>
      <c r="I899" t="s">
        <v>184</v>
      </c>
      <c r="J899" t="s">
        <v>576</v>
      </c>
      <c r="K899" t="s">
        <v>1173</v>
      </c>
      <c r="L899">
        <v>46375</v>
      </c>
      <c r="M899" s="38">
        <v>42148</v>
      </c>
      <c r="N899" s="38">
        <v>42150</v>
      </c>
      <c r="O899">
        <v>472.44</v>
      </c>
    </row>
    <row r="900" spans="1:15" x14ac:dyDescent="0.25">
      <c r="A900" t="s">
        <v>1172</v>
      </c>
      <c r="B900" t="s">
        <v>175</v>
      </c>
      <c r="C900" t="s">
        <v>182</v>
      </c>
      <c r="D900" t="s">
        <v>159</v>
      </c>
      <c r="E900" t="s">
        <v>233</v>
      </c>
      <c r="F900" t="s">
        <v>183</v>
      </c>
      <c r="G900">
        <v>0.56999999999999995</v>
      </c>
      <c r="H900" t="s">
        <v>162</v>
      </c>
      <c r="I900" t="s">
        <v>184</v>
      </c>
      <c r="J900" t="s">
        <v>576</v>
      </c>
      <c r="K900" t="s">
        <v>1173</v>
      </c>
      <c r="L900">
        <v>46375</v>
      </c>
      <c r="M900" s="38">
        <v>42148</v>
      </c>
      <c r="N900" s="38">
        <v>42149</v>
      </c>
      <c r="O900">
        <v>18.73</v>
      </c>
    </row>
    <row r="901" spans="1:15" x14ac:dyDescent="0.25">
      <c r="A901" t="s">
        <v>1174</v>
      </c>
      <c r="B901" t="s">
        <v>167</v>
      </c>
      <c r="C901" t="s">
        <v>168</v>
      </c>
      <c r="D901" t="s">
        <v>193</v>
      </c>
      <c r="E901" t="s">
        <v>199</v>
      </c>
      <c r="F901" t="s">
        <v>171</v>
      </c>
      <c r="G901">
        <v>0.59</v>
      </c>
      <c r="H901" t="s">
        <v>162</v>
      </c>
      <c r="I901" t="s">
        <v>178</v>
      </c>
      <c r="J901" t="s">
        <v>5</v>
      </c>
      <c r="K901" t="s">
        <v>1175</v>
      </c>
      <c r="L901">
        <v>11542</v>
      </c>
      <c r="M901" s="38">
        <v>42090</v>
      </c>
      <c r="N901" s="38">
        <v>42092</v>
      </c>
      <c r="O901">
        <v>2427.1799999999998</v>
      </c>
    </row>
    <row r="902" spans="1:15" x14ac:dyDescent="0.25">
      <c r="A902" t="s">
        <v>1174</v>
      </c>
      <c r="B902" t="s">
        <v>175</v>
      </c>
      <c r="C902" t="s">
        <v>168</v>
      </c>
      <c r="D902" t="s">
        <v>159</v>
      </c>
      <c r="E902" t="s">
        <v>205</v>
      </c>
      <c r="F902" t="s">
        <v>183</v>
      </c>
      <c r="G902">
        <v>0.36</v>
      </c>
      <c r="H902" t="s">
        <v>162</v>
      </c>
      <c r="I902" t="s">
        <v>178</v>
      </c>
      <c r="J902" t="s">
        <v>5</v>
      </c>
      <c r="K902" t="s">
        <v>1175</v>
      </c>
      <c r="L902">
        <v>11542</v>
      </c>
      <c r="M902" s="38">
        <v>42090</v>
      </c>
      <c r="N902" s="38">
        <v>42092</v>
      </c>
      <c r="O902">
        <v>434.85</v>
      </c>
    </row>
    <row r="903" spans="1:15" x14ac:dyDescent="0.25">
      <c r="A903" t="s">
        <v>1174</v>
      </c>
      <c r="B903" t="s">
        <v>175</v>
      </c>
      <c r="C903" t="s">
        <v>168</v>
      </c>
      <c r="D903" t="s">
        <v>159</v>
      </c>
      <c r="E903" t="s">
        <v>233</v>
      </c>
      <c r="F903" t="s">
        <v>183</v>
      </c>
      <c r="G903">
        <v>0.59</v>
      </c>
      <c r="H903" t="s">
        <v>162</v>
      </c>
      <c r="I903" t="s">
        <v>178</v>
      </c>
      <c r="J903" t="s">
        <v>5</v>
      </c>
      <c r="K903" t="s">
        <v>1175</v>
      </c>
      <c r="L903">
        <v>11542</v>
      </c>
      <c r="M903" s="38">
        <v>42090</v>
      </c>
      <c r="N903" s="38">
        <v>42091</v>
      </c>
      <c r="O903">
        <v>19.16</v>
      </c>
    </row>
    <row r="904" spans="1:15" x14ac:dyDescent="0.25">
      <c r="A904" t="s">
        <v>1174</v>
      </c>
      <c r="B904" t="s">
        <v>175</v>
      </c>
      <c r="C904" t="s">
        <v>168</v>
      </c>
      <c r="D904" t="s">
        <v>169</v>
      </c>
      <c r="E904" t="s">
        <v>240</v>
      </c>
      <c r="F904" t="s">
        <v>293</v>
      </c>
      <c r="G904">
        <v>0.79</v>
      </c>
      <c r="H904" t="s">
        <v>162</v>
      </c>
      <c r="I904" t="s">
        <v>178</v>
      </c>
      <c r="J904" t="s">
        <v>5</v>
      </c>
      <c r="K904" t="s">
        <v>1175</v>
      </c>
      <c r="L904">
        <v>11542</v>
      </c>
      <c r="M904" s="38">
        <v>42051</v>
      </c>
      <c r="N904" s="38">
        <v>42053</v>
      </c>
      <c r="O904">
        <v>1959.88</v>
      </c>
    </row>
    <row r="905" spans="1:15" x14ac:dyDescent="0.25">
      <c r="A905" t="s">
        <v>1176</v>
      </c>
      <c r="B905" t="s">
        <v>175</v>
      </c>
      <c r="C905" t="s">
        <v>158</v>
      </c>
      <c r="D905" t="s">
        <v>159</v>
      </c>
      <c r="E905" t="s">
        <v>233</v>
      </c>
      <c r="F905" t="s">
        <v>183</v>
      </c>
      <c r="G905">
        <v>0.55000000000000004</v>
      </c>
      <c r="H905" t="s">
        <v>162</v>
      </c>
      <c r="I905" t="s">
        <v>229</v>
      </c>
      <c r="J905" t="s">
        <v>297</v>
      </c>
      <c r="K905" t="s">
        <v>1177</v>
      </c>
      <c r="L905">
        <v>37743</v>
      </c>
      <c r="M905" s="38">
        <v>42152</v>
      </c>
      <c r="N905" s="38">
        <v>42154</v>
      </c>
      <c r="O905">
        <v>710.16</v>
      </c>
    </row>
    <row r="906" spans="1:15" x14ac:dyDescent="0.25">
      <c r="A906" t="s">
        <v>1178</v>
      </c>
      <c r="B906" t="s">
        <v>157</v>
      </c>
      <c r="C906" t="s">
        <v>168</v>
      </c>
      <c r="D906" t="s">
        <v>169</v>
      </c>
      <c r="E906" t="s">
        <v>176</v>
      </c>
      <c r="F906" t="s">
        <v>183</v>
      </c>
      <c r="G906">
        <v>0.49</v>
      </c>
      <c r="H906" t="s">
        <v>162</v>
      </c>
      <c r="I906" t="s">
        <v>229</v>
      </c>
      <c r="J906" t="s">
        <v>555</v>
      </c>
      <c r="K906" t="s">
        <v>1179</v>
      </c>
      <c r="L906">
        <v>39401</v>
      </c>
      <c r="M906" s="38">
        <v>42019</v>
      </c>
      <c r="N906" s="38">
        <v>42020</v>
      </c>
      <c r="O906">
        <v>48.25</v>
      </c>
    </row>
    <row r="907" spans="1:15" x14ac:dyDescent="0.25">
      <c r="A907" t="s">
        <v>1178</v>
      </c>
      <c r="B907" t="s">
        <v>175</v>
      </c>
      <c r="C907" t="s">
        <v>168</v>
      </c>
      <c r="D907" t="s">
        <v>159</v>
      </c>
      <c r="E907" t="s">
        <v>160</v>
      </c>
      <c r="F907" t="s">
        <v>183</v>
      </c>
      <c r="G907">
        <v>0.56000000000000005</v>
      </c>
      <c r="H907" t="s">
        <v>162</v>
      </c>
      <c r="I907" t="s">
        <v>229</v>
      </c>
      <c r="J907" t="s">
        <v>555</v>
      </c>
      <c r="K907" t="s">
        <v>1179</v>
      </c>
      <c r="L907">
        <v>39401</v>
      </c>
      <c r="M907" s="38">
        <v>42109</v>
      </c>
      <c r="N907" s="38">
        <v>42111</v>
      </c>
      <c r="O907">
        <v>243.24</v>
      </c>
    </row>
    <row r="908" spans="1:15" x14ac:dyDescent="0.25">
      <c r="A908" t="s">
        <v>1180</v>
      </c>
      <c r="B908" t="s">
        <v>175</v>
      </c>
      <c r="C908" t="s">
        <v>168</v>
      </c>
      <c r="D908" t="s">
        <v>193</v>
      </c>
      <c r="E908" t="s">
        <v>256</v>
      </c>
      <c r="F908" t="s">
        <v>177</v>
      </c>
      <c r="G908">
        <v>0.68</v>
      </c>
      <c r="H908" t="s">
        <v>162</v>
      </c>
      <c r="I908" t="s">
        <v>229</v>
      </c>
      <c r="J908" t="s">
        <v>555</v>
      </c>
      <c r="K908" t="s">
        <v>1181</v>
      </c>
      <c r="L908">
        <v>38637</v>
      </c>
      <c r="M908" s="38">
        <v>42045</v>
      </c>
      <c r="N908" s="38">
        <v>42047</v>
      </c>
      <c r="O908">
        <v>38.54</v>
      </c>
    </row>
    <row r="909" spans="1:15" x14ac:dyDescent="0.25">
      <c r="A909" t="s">
        <v>1182</v>
      </c>
      <c r="B909" t="s">
        <v>167</v>
      </c>
      <c r="C909" t="s">
        <v>168</v>
      </c>
      <c r="D909" t="s">
        <v>193</v>
      </c>
      <c r="E909" t="s">
        <v>199</v>
      </c>
      <c r="F909" t="s">
        <v>171</v>
      </c>
      <c r="G909">
        <v>0.37</v>
      </c>
      <c r="H909" t="s">
        <v>162</v>
      </c>
      <c r="I909" t="s">
        <v>229</v>
      </c>
      <c r="J909" t="s">
        <v>555</v>
      </c>
      <c r="K909" t="s">
        <v>1183</v>
      </c>
      <c r="L909">
        <v>39212</v>
      </c>
      <c r="M909" s="38">
        <v>42103</v>
      </c>
      <c r="N909" s="38">
        <v>42104</v>
      </c>
      <c r="O909">
        <v>1483.16</v>
      </c>
    </row>
    <row r="910" spans="1:15" x14ac:dyDescent="0.25">
      <c r="A910" t="s">
        <v>1184</v>
      </c>
      <c r="B910" t="s">
        <v>167</v>
      </c>
      <c r="C910" t="s">
        <v>168</v>
      </c>
      <c r="D910" t="s">
        <v>193</v>
      </c>
      <c r="E910" t="s">
        <v>199</v>
      </c>
      <c r="F910" t="s">
        <v>171</v>
      </c>
      <c r="G910">
        <v>0.4</v>
      </c>
      <c r="H910" t="s">
        <v>162</v>
      </c>
      <c r="I910" t="s">
        <v>163</v>
      </c>
      <c r="J910" t="s">
        <v>172</v>
      </c>
      <c r="K910" t="s">
        <v>1185</v>
      </c>
      <c r="L910">
        <v>93905</v>
      </c>
      <c r="M910" s="38">
        <v>42018</v>
      </c>
      <c r="N910" s="38">
        <v>42020</v>
      </c>
      <c r="O910">
        <v>562.92999999999995</v>
      </c>
    </row>
    <row r="911" spans="1:15" x14ac:dyDescent="0.25">
      <c r="A911" t="s">
        <v>1184</v>
      </c>
      <c r="B911" t="s">
        <v>175</v>
      </c>
      <c r="C911" t="s">
        <v>168</v>
      </c>
      <c r="D911" t="s">
        <v>159</v>
      </c>
      <c r="E911" t="s">
        <v>160</v>
      </c>
      <c r="F911" t="s">
        <v>161</v>
      </c>
      <c r="G911">
        <v>0.56000000000000005</v>
      </c>
      <c r="H911" t="s">
        <v>162</v>
      </c>
      <c r="I911" t="s">
        <v>163</v>
      </c>
      <c r="J911" t="s">
        <v>172</v>
      </c>
      <c r="K911" t="s">
        <v>1185</v>
      </c>
      <c r="L911">
        <v>93905</v>
      </c>
      <c r="M911" s="38">
        <v>42018</v>
      </c>
      <c r="N911" s="38">
        <v>42021</v>
      </c>
      <c r="O911">
        <v>29.18</v>
      </c>
    </row>
    <row r="912" spans="1:15" x14ac:dyDescent="0.25">
      <c r="A912" t="s">
        <v>1184</v>
      </c>
      <c r="B912" t="s">
        <v>157</v>
      </c>
      <c r="C912" t="s">
        <v>168</v>
      </c>
      <c r="D912" t="s">
        <v>169</v>
      </c>
      <c r="E912" t="s">
        <v>176</v>
      </c>
      <c r="F912" t="s">
        <v>293</v>
      </c>
      <c r="G912">
        <v>0.59</v>
      </c>
      <c r="H912" t="s">
        <v>162</v>
      </c>
      <c r="I912" t="s">
        <v>163</v>
      </c>
      <c r="J912" t="s">
        <v>172</v>
      </c>
      <c r="K912" t="s">
        <v>1185</v>
      </c>
      <c r="L912">
        <v>93905</v>
      </c>
      <c r="M912" s="38">
        <v>42016</v>
      </c>
      <c r="N912" s="38">
        <v>42018</v>
      </c>
      <c r="O912">
        <v>1634.13</v>
      </c>
    </row>
    <row r="913" spans="1:15" x14ac:dyDescent="0.25">
      <c r="A913" t="s">
        <v>1186</v>
      </c>
      <c r="B913" t="s">
        <v>175</v>
      </c>
      <c r="C913" t="s">
        <v>168</v>
      </c>
      <c r="D913" t="s">
        <v>159</v>
      </c>
      <c r="E913" t="s">
        <v>205</v>
      </c>
      <c r="F913" t="s">
        <v>183</v>
      </c>
      <c r="G913">
        <v>0.37</v>
      </c>
      <c r="H913" t="s">
        <v>162</v>
      </c>
      <c r="I913" t="s">
        <v>178</v>
      </c>
      <c r="J913" t="s">
        <v>286</v>
      </c>
      <c r="K913" t="s">
        <v>1187</v>
      </c>
      <c r="L913">
        <v>6901</v>
      </c>
      <c r="M913" s="38">
        <v>42061</v>
      </c>
      <c r="N913" s="38">
        <v>42063</v>
      </c>
      <c r="O913">
        <v>214.14</v>
      </c>
    </row>
    <row r="914" spans="1:15" x14ac:dyDescent="0.25">
      <c r="A914" t="s">
        <v>1188</v>
      </c>
      <c r="B914" t="s">
        <v>175</v>
      </c>
      <c r="C914" t="s">
        <v>182</v>
      </c>
      <c r="D914" t="s">
        <v>169</v>
      </c>
      <c r="E914" t="s">
        <v>176</v>
      </c>
      <c r="F914" t="s">
        <v>200</v>
      </c>
      <c r="G914">
        <v>0.65</v>
      </c>
      <c r="H914" t="s">
        <v>162</v>
      </c>
      <c r="I914" t="s">
        <v>184</v>
      </c>
      <c r="J914" t="s">
        <v>225</v>
      </c>
      <c r="K914" t="s">
        <v>1189</v>
      </c>
      <c r="L914">
        <v>77546</v>
      </c>
      <c r="M914" s="38">
        <v>42169</v>
      </c>
      <c r="N914" s="38">
        <v>42171</v>
      </c>
      <c r="O914">
        <v>100.79</v>
      </c>
    </row>
    <row r="915" spans="1:15" x14ac:dyDescent="0.25">
      <c r="A915" t="s">
        <v>1190</v>
      </c>
      <c r="B915" t="s">
        <v>175</v>
      </c>
      <c r="C915" t="s">
        <v>182</v>
      </c>
      <c r="D915" t="s">
        <v>159</v>
      </c>
      <c r="E915" t="s">
        <v>187</v>
      </c>
      <c r="F915" t="s">
        <v>161</v>
      </c>
      <c r="G915">
        <v>0.4</v>
      </c>
      <c r="H915" t="s">
        <v>162</v>
      </c>
      <c r="I915" t="s">
        <v>178</v>
      </c>
      <c r="J915" t="s">
        <v>5</v>
      </c>
      <c r="K915" t="s">
        <v>1191</v>
      </c>
      <c r="L915">
        <v>11714</v>
      </c>
      <c r="M915" s="38">
        <v>42078</v>
      </c>
      <c r="N915" s="38">
        <v>42080</v>
      </c>
      <c r="O915">
        <v>35.97</v>
      </c>
    </row>
    <row r="916" spans="1:15" x14ac:dyDescent="0.25">
      <c r="A916" t="s">
        <v>1192</v>
      </c>
      <c r="B916" t="s">
        <v>175</v>
      </c>
      <c r="C916" t="s">
        <v>158</v>
      </c>
      <c r="D916" t="s">
        <v>159</v>
      </c>
      <c r="E916" t="s">
        <v>304</v>
      </c>
      <c r="F916" t="s">
        <v>200</v>
      </c>
      <c r="G916">
        <v>0.46</v>
      </c>
      <c r="H916" t="s">
        <v>162</v>
      </c>
      <c r="I916" t="s">
        <v>184</v>
      </c>
      <c r="J916" t="s">
        <v>254</v>
      </c>
      <c r="K916" t="s">
        <v>1193</v>
      </c>
      <c r="L916">
        <v>60098</v>
      </c>
      <c r="M916" s="38">
        <v>42088</v>
      </c>
      <c r="N916" s="38">
        <v>42090</v>
      </c>
      <c r="O916">
        <v>735.7</v>
      </c>
    </row>
    <row r="917" spans="1:15" x14ac:dyDescent="0.25">
      <c r="A917" t="s">
        <v>1192</v>
      </c>
      <c r="B917" t="s">
        <v>175</v>
      </c>
      <c r="C917" t="s">
        <v>158</v>
      </c>
      <c r="D917" t="s">
        <v>159</v>
      </c>
      <c r="E917" t="s">
        <v>252</v>
      </c>
      <c r="F917" t="s">
        <v>177</v>
      </c>
      <c r="G917">
        <v>0.6</v>
      </c>
      <c r="H917" t="s">
        <v>162</v>
      </c>
      <c r="I917" t="s">
        <v>184</v>
      </c>
      <c r="J917" t="s">
        <v>254</v>
      </c>
      <c r="K917" t="s">
        <v>1193</v>
      </c>
      <c r="L917">
        <v>60098</v>
      </c>
      <c r="M917" s="38">
        <v>42088</v>
      </c>
      <c r="N917" s="38">
        <v>42088</v>
      </c>
      <c r="O917">
        <v>225.59</v>
      </c>
    </row>
    <row r="918" spans="1:15" x14ac:dyDescent="0.25">
      <c r="A918" t="s">
        <v>1194</v>
      </c>
      <c r="B918" t="s">
        <v>157</v>
      </c>
      <c r="C918" t="s">
        <v>158</v>
      </c>
      <c r="D918" t="s">
        <v>159</v>
      </c>
      <c r="E918" t="s">
        <v>304</v>
      </c>
      <c r="F918" t="s">
        <v>183</v>
      </c>
      <c r="G918">
        <v>0.56000000000000005</v>
      </c>
      <c r="H918" t="s">
        <v>162</v>
      </c>
      <c r="I918" t="s">
        <v>178</v>
      </c>
      <c r="J918" t="s">
        <v>5</v>
      </c>
      <c r="K918" t="s">
        <v>1160</v>
      </c>
      <c r="L918">
        <v>11598</v>
      </c>
      <c r="M918" s="38">
        <v>42059</v>
      </c>
      <c r="N918" s="38">
        <v>42061</v>
      </c>
      <c r="O918">
        <v>145.12</v>
      </c>
    </row>
    <row r="919" spans="1:15" x14ac:dyDescent="0.25">
      <c r="A919" t="s">
        <v>1195</v>
      </c>
      <c r="B919" t="s">
        <v>175</v>
      </c>
      <c r="C919" t="s">
        <v>158</v>
      </c>
      <c r="D919" t="s">
        <v>193</v>
      </c>
      <c r="E919" t="s">
        <v>256</v>
      </c>
      <c r="F919" t="s">
        <v>177</v>
      </c>
      <c r="G919">
        <v>0.71</v>
      </c>
      <c r="H919" t="s">
        <v>162</v>
      </c>
      <c r="I919" t="s">
        <v>229</v>
      </c>
      <c r="J919" t="s">
        <v>340</v>
      </c>
      <c r="K919" t="s">
        <v>1196</v>
      </c>
      <c r="L919">
        <v>27203</v>
      </c>
      <c r="M919" s="38">
        <v>42133</v>
      </c>
      <c r="N919" s="38">
        <v>42133</v>
      </c>
      <c r="O919">
        <v>94.27</v>
      </c>
    </row>
    <row r="920" spans="1:15" x14ac:dyDescent="0.25">
      <c r="A920" t="s">
        <v>1195</v>
      </c>
      <c r="B920" t="s">
        <v>175</v>
      </c>
      <c r="C920" t="s">
        <v>158</v>
      </c>
      <c r="D920" t="s">
        <v>159</v>
      </c>
      <c r="E920" t="s">
        <v>228</v>
      </c>
      <c r="F920" t="s">
        <v>183</v>
      </c>
      <c r="G920">
        <v>0.38</v>
      </c>
      <c r="H920" t="s">
        <v>162</v>
      </c>
      <c r="I920" t="s">
        <v>229</v>
      </c>
      <c r="J920" t="s">
        <v>340</v>
      </c>
      <c r="K920" t="s">
        <v>1196</v>
      </c>
      <c r="L920">
        <v>27203</v>
      </c>
      <c r="M920" s="38">
        <v>42133</v>
      </c>
      <c r="N920" s="38">
        <v>42134</v>
      </c>
      <c r="O920">
        <v>82.21</v>
      </c>
    </row>
    <row r="921" spans="1:15" x14ac:dyDescent="0.25">
      <c r="A921" t="s">
        <v>1195</v>
      </c>
      <c r="B921" t="s">
        <v>157</v>
      </c>
      <c r="C921" t="s">
        <v>158</v>
      </c>
      <c r="D921" t="s">
        <v>193</v>
      </c>
      <c r="E921" t="s">
        <v>194</v>
      </c>
      <c r="F921" t="s">
        <v>183</v>
      </c>
      <c r="G921">
        <v>0.55000000000000004</v>
      </c>
      <c r="H921" t="s">
        <v>162</v>
      </c>
      <c r="I921" t="s">
        <v>229</v>
      </c>
      <c r="J921" t="s">
        <v>340</v>
      </c>
      <c r="K921" t="s">
        <v>1196</v>
      </c>
      <c r="L921">
        <v>27203</v>
      </c>
      <c r="M921" s="38">
        <v>42133</v>
      </c>
      <c r="N921" s="38">
        <v>42135</v>
      </c>
      <c r="O921">
        <v>417.47</v>
      </c>
    </row>
    <row r="922" spans="1:15" x14ac:dyDescent="0.25">
      <c r="A922" t="s">
        <v>1197</v>
      </c>
      <c r="B922" t="s">
        <v>157</v>
      </c>
      <c r="C922" t="s">
        <v>158</v>
      </c>
      <c r="D922" t="s">
        <v>159</v>
      </c>
      <c r="E922" t="s">
        <v>233</v>
      </c>
      <c r="F922" t="s">
        <v>293</v>
      </c>
      <c r="G922">
        <v>0.82</v>
      </c>
      <c r="H922" t="s">
        <v>162</v>
      </c>
      <c r="I922" t="s">
        <v>163</v>
      </c>
      <c r="J922" t="s">
        <v>172</v>
      </c>
      <c r="K922" t="s">
        <v>1198</v>
      </c>
      <c r="L922">
        <v>91360</v>
      </c>
      <c r="M922" s="38">
        <v>42028</v>
      </c>
      <c r="N922" s="38">
        <v>42029</v>
      </c>
      <c r="O922">
        <v>1104.32</v>
      </c>
    </row>
    <row r="923" spans="1:15" x14ac:dyDescent="0.25">
      <c r="A923" t="s">
        <v>1197</v>
      </c>
      <c r="B923" t="s">
        <v>175</v>
      </c>
      <c r="C923" t="s">
        <v>158</v>
      </c>
      <c r="D923" t="s">
        <v>193</v>
      </c>
      <c r="E923" t="s">
        <v>194</v>
      </c>
      <c r="F923" t="s">
        <v>183</v>
      </c>
      <c r="G923">
        <v>0.56000000000000005</v>
      </c>
      <c r="H923" t="s">
        <v>162</v>
      </c>
      <c r="I923" t="s">
        <v>163</v>
      </c>
      <c r="J923" t="s">
        <v>172</v>
      </c>
      <c r="K923" t="s">
        <v>1198</v>
      </c>
      <c r="L923">
        <v>91360</v>
      </c>
      <c r="M923" s="38">
        <v>42028</v>
      </c>
      <c r="N923" s="38">
        <v>42029</v>
      </c>
      <c r="O923">
        <v>149.80000000000001</v>
      </c>
    </row>
    <row r="924" spans="1:15" x14ac:dyDescent="0.25">
      <c r="A924" t="s">
        <v>1199</v>
      </c>
      <c r="B924" t="s">
        <v>175</v>
      </c>
      <c r="C924" t="s">
        <v>216</v>
      </c>
      <c r="D924" t="s">
        <v>159</v>
      </c>
      <c r="E924" t="s">
        <v>205</v>
      </c>
      <c r="F924" t="s">
        <v>161</v>
      </c>
      <c r="G924">
        <v>0.39</v>
      </c>
      <c r="H924" t="s">
        <v>162</v>
      </c>
      <c r="I924" t="s">
        <v>163</v>
      </c>
      <c r="J924" t="s">
        <v>172</v>
      </c>
      <c r="K924" t="s">
        <v>1200</v>
      </c>
      <c r="L924">
        <v>92653</v>
      </c>
      <c r="M924" s="38">
        <v>42061</v>
      </c>
      <c r="N924" s="38">
        <v>42062</v>
      </c>
      <c r="O924">
        <v>6.97</v>
      </c>
    </row>
    <row r="925" spans="1:15" x14ac:dyDescent="0.25">
      <c r="A925" t="s">
        <v>1201</v>
      </c>
      <c r="B925" t="s">
        <v>175</v>
      </c>
      <c r="C925" t="s">
        <v>182</v>
      </c>
      <c r="D925" t="s">
        <v>193</v>
      </c>
      <c r="E925" t="s">
        <v>256</v>
      </c>
      <c r="F925" t="s">
        <v>177</v>
      </c>
      <c r="G925">
        <v>0.43</v>
      </c>
      <c r="H925" t="s">
        <v>162</v>
      </c>
      <c r="I925" t="s">
        <v>229</v>
      </c>
      <c r="J925" t="s">
        <v>230</v>
      </c>
      <c r="K925" t="s">
        <v>1146</v>
      </c>
      <c r="L925">
        <v>24060</v>
      </c>
      <c r="M925" s="38">
        <v>42118</v>
      </c>
      <c r="N925" s="38">
        <v>42120</v>
      </c>
      <c r="O925">
        <v>367.52</v>
      </c>
    </row>
    <row r="926" spans="1:15" x14ac:dyDescent="0.25">
      <c r="A926" t="s">
        <v>1201</v>
      </c>
      <c r="B926" t="s">
        <v>175</v>
      </c>
      <c r="C926" t="s">
        <v>182</v>
      </c>
      <c r="D926" t="s">
        <v>159</v>
      </c>
      <c r="E926" t="s">
        <v>233</v>
      </c>
      <c r="F926" t="s">
        <v>183</v>
      </c>
      <c r="G926">
        <v>0.56000000000000005</v>
      </c>
      <c r="H926" t="s">
        <v>162</v>
      </c>
      <c r="I926" t="s">
        <v>229</v>
      </c>
      <c r="J926" t="s">
        <v>230</v>
      </c>
      <c r="K926" t="s">
        <v>1146</v>
      </c>
      <c r="L926">
        <v>24060</v>
      </c>
      <c r="M926" s="38">
        <v>42118</v>
      </c>
      <c r="N926" s="38">
        <v>42127</v>
      </c>
      <c r="O926">
        <v>1576.35</v>
      </c>
    </row>
    <row r="927" spans="1:15" x14ac:dyDescent="0.25">
      <c r="A927" t="s">
        <v>1202</v>
      </c>
      <c r="B927" t="s">
        <v>175</v>
      </c>
      <c r="C927" t="s">
        <v>182</v>
      </c>
      <c r="D927" t="s">
        <v>159</v>
      </c>
      <c r="E927" t="s">
        <v>228</v>
      </c>
      <c r="F927" t="s">
        <v>183</v>
      </c>
      <c r="G927">
        <v>0.39</v>
      </c>
      <c r="H927" t="s">
        <v>162</v>
      </c>
      <c r="I927" t="s">
        <v>229</v>
      </c>
      <c r="J927" t="s">
        <v>230</v>
      </c>
      <c r="K927" t="s">
        <v>1203</v>
      </c>
      <c r="L927">
        <v>22015</v>
      </c>
      <c r="M927" s="38">
        <v>42044</v>
      </c>
      <c r="N927" s="38">
        <v>42048</v>
      </c>
      <c r="O927">
        <v>52.16</v>
      </c>
    </row>
    <row r="928" spans="1:15" x14ac:dyDescent="0.25">
      <c r="A928" t="s">
        <v>1202</v>
      </c>
      <c r="B928" t="s">
        <v>175</v>
      </c>
      <c r="C928" t="s">
        <v>182</v>
      </c>
      <c r="D928" t="s">
        <v>159</v>
      </c>
      <c r="E928" t="s">
        <v>213</v>
      </c>
      <c r="F928" t="s">
        <v>183</v>
      </c>
      <c r="G928">
        <v>0.38</v>
      </c>
      <c r="H928" t="s">
        <v>162</v>
      </c>
      <c r="I928" t="s">
        <v>229</v>
      </c>
      <c r="J928" t="s">
        <v>230</v>
      </c>
      <c r="K928" t="s">
        <v>1203</v>
      </c>
      <c r="L928">
        <v>22015</v>
      </c>
      <c r="M928" s="38">
        <v>42136</v>
      </c>
      <c r="N928" s="38">
        <v>42137</v>
      </c>
      <c r="O928">
        <v>4881.84</v>
      </c>
    </row>
    <row r="929" spans="1:15" x14ac:dyDescent="0.25">
      <c r="A929" t="s">
        <v>1204</v>
      </c>
      <c r="B929" t="s">
        <v>167</v>
      </c>
      <c r="C929" t="s">
        <v>182</v>
      </c>
      <c r="D929" t="s">
        <v>169</v>
      </c>
      <c r="E929" t="s">
        <v>170</v>
      </c>
      <c r="F929" t="s">
        <v>171</v>
      </c>
      <c r="G929">
        <v>0.6</v>
      </c>
      <c r="H929" t="s">
        <v>162</v>
      </c>
      <c r="I929" t="s">
        <v>229</v>
      </c>
      <c r="J929" t="s">
        <v>230</v>
      </c>
      <c r="K929" t="s">
        <v>1205</v>
      </c>
      <c r="L929">
        <v>22901</v>
      </c>
      <c r="M929" s="38">
        <v>42162</v>
      </c>
      <c r="N929" s="38">
        <v>42167</v>
      </c>
      <c r="O929">
        <v>926.3</v>
      </c>
    </row>
    <row r="930" spans="1:15" x14ac:dyDescent="0.25">
      <c r="A930" t="s">
        <v>1204</v>
      </c>
      <c r="B930" t="s">
        <v>175</v>
      </c>
      <c r="C930" t="s">
        <v>182</v>
      </c>
      <c r="D930" t="s">
        <v>159</v>
      </c>
      <c r="E930" t="s">
        <v>205</v>
      </c>
      <c r="F930" t="s">
        <v>183</v>
      </c>
      <c r="G930">
        <v>0.37</v>
      </c>
      <c r="H930" t="s">
        <v>162</v>
      </c>
      <c r="I930" t="s">
        <v>229</v>
      </c>
      <c r="J930" t="s">
        <v>230</v>
      </c>
      <c r="K930" t="s">
        <v>1205</v>
      </c>
      <c r="L930">
        <v>22901</v>
      </c>
      <c r="M930" s="38">
        <v>42162</v>
      </c>
      <c r="N930" s="38">
        <v>42164</v>
      </c>
      <c r="O930">
        <v>942.53</v>
      </c>
    </row>
    <row r="931" spans="1:15" x14ac:dyDescent="0.25">
      <c r="A931" t="s">
        <v>1206</v>
      </c>
      <c r="B931" t="s">
        <v>175</v>
      </c>
      <c r="C931" t="s">
        <v>216</v>
      </c>
      <c r="D931" t="s">
        <v>169</v>
      </c>
      <c r="E931" t="s">
        <v>176</v>
      </c>
      <c r="F931" t="s">
        <v>161</v>
      </c>
      <c r="G931">
        <v>0.54</v>
      </c>
      <c r="H931" t="s">
        <v>162</v>
      </c>
      <c r="I931" t="s">
        <v>178</v>
      </c>
      <c r="J931" t="s">
        <v>241</v>
      </c>
      <c r="K931" t="s">
        <v>1207</v>
      </c>
      <c r="L931">
        <v>45324</v>
      </c>
      <c r="M931" s="38">
        <v>42083</v>
      </c>
      <c r="N931" s="38">
        <v>42084</v>
      </c>
      <c r="O931">
        <v>276.64</v>
      </c>
    </row>
    <row r="932" spans="1:15" x14ac:dyDescent="0.25">
      <c r="A932" t="s">
        <v>1208</v>
      </c>
      <c r="B932" t="s">
        <v>175</v>
      </c>
      <c r="C932" t="s">
        <v>216</v>
      </c>
      <c r="D932" t="s">
        <v>159</v>
      </c>
      <c r="E932" t="s">
        <v>189</v>
      </c>
      <c r="F932" t="s">
        <v>183</v>
      </c>
      <c r="G932">
        <v>0.36</v>
      </c>
      <c r="H932" t="s">
        <v>162</v>
      </c>
      <c r="I932" t="s">
        <v>178</v>
      </c>
      <c r="J932" t="s">
        <v>241</v>
      </c>
      <c r="K932" t="s">
        <v>381</v>
      </c>
      <c r="L932">
        <v>45014</v>
      </c>
      <c r="M932" s="38">
        <v>42127</v>
      </c>
      <c r="N932" s="38">
        <v>42129</v>
      </c>
      <c r="O932">
        <v>514.62</v>
      </c>
    </row>
    <row r="933" spans="1:15" x14ac:dyDescent="0.25">
      <c r="A933" t="s">
        <v>1208</v>
      </c>
      <c r="B933" t="s">
        <v>175</v>
      </c>
      <c r="C933" t="s">
        <v>216</v>
      </c>
      <c r="D933" t="s">
        <v>169</v>
      </c>
      <c r="E933" t="s">
        <v>176</v>
      </c>
      <c r="F933" t="s">
        <v>293</v>
      </c>
      <c r="G933">
        <v>0.56999999999999995</v>
      </c>
      <c r="H933" t="s">
        <v>162</v>
      </c>
      <c r="I933" t="s">
        <v>178</v>
      </c>
      <c r="J933" t="s">
        <v>241</v>
      </c>
      <c r="K933" t="s">
        <v>381</v>
      </c>
      <c r="L933">
        <v>45014</v>
      </c>
      <c r="M933" s="38">
        <v>42127</v>
      </c>
      <c r="N933" s="38">
        <v>42129</v>
      </c>
      <c r="O933">
        <v>817.32</v>
      </c>
    </row>
    <row r="934" spans="1:15" x14ac:dyDescent="0.25">
      <c r="A934" t="s">
        <v>1209</v>
      </c>
      <c r="B934" t="s">
        <v>175</v>
      </c>
      <c r="C934" t="s">
        <v>216</v>
      </c>
      <c r="D934" t="s">
        <v>169</v>
      </c>
      <c r="E934" t="s">
        <v>176</v>
      </c>
      <c r="F934" t="s">
        <v>183</v>
      </c>
      <c r="G934">
        <v>0.53</v>
      </c>
      <c r="H934" t="s">
        <v>162</v>
      </c>
      <c r="I934" t="s">
        <v>184</v>
      </c>
      <c r="J934" t="s">
        <v>254</v>
      </c>
      <c r="K934" t="s">
        <v>255</v>
      </c>
      <c r="L934">
        <v>60611</v>
      </c>
      <c r="M934" s="38">
        <v>42049</v>
      </c>
      <c r="N934" s="38">
        <v>42051</v>
      </c>
      <c r="O934">
        <v>284.48</v>
      </c>
    </row>
    <row r="935" spans="1:15" x14ac:dyDescent="0.25">
      <c r="A935" t="s">
        <v>1209</v>
      </c>
      <c r="B935" t="s">
        <v>175</v>
      </c>
      <c r="C935" t="s">
        <v>216</v>
      </c>
      <c r="D935" t="s">
        <v>159</v>
      </c>
      <c r="E935" t="s">
        <v>205</v>
      </c>
      <c r="F935" t="s">
        <v>183</v>
      </c>
      <c r="G935">
        <v>0.38</v>
      </c>
      <c r="H935" t="s">
        <v>162</v>
      </c>
      <c r="I935" t="s">
        <v>184</v>
      </c>
      <c r="J935" t="s">
        <v>254</v>
      </c>
      <c r="K935" t="s">
        <v>255</v>
      </c>
      <c r="L935">
        <v>60611</v>
      </c>
      <c r="M935" s="38">
        <v>42077</v>
      </c>
      <c r="N935" s="38">
        <v>42078</v>
      </c>
      <c r="O935">
        <v>225.98</v>
      </c>
    </row>
    <row r="936" spans="1:15" x14ac:dyDescent="0.25">
      <c r="A936" t="s">
        <v>1210</v>
      </c>
      <c r="B936" t="s">
        <v>175</v>
      </c>
      <c r="C936" t="s">
        <v>216</v>
      </c>
      <c r="D936" t="s">
        <v>169</v>
      </c>
      <c r="E936" t="s">
        <v>176</v>
      </c>
      <c r="F936" t="s">
        <v>183</v>
      </c>
      <c r="G936">
        <v>0.53</v>
      </c>
      <c r="H936" t="s">
        <v>162</v>
      </c>
      <c r="I936" t="s">
        <v>184</v>
      </c>
      <c r="J936" t="s">
        <v>225</v>
      </c>
      <c r="K936" t="s">
        <v>1211</v>
      </c>
      <c r="L936">
        <v>77301</v>
      </c>
      <c r="M936" s="38">
        <v>42049</v>
      </c>
      <c r="N936" s="38">
        <v>42051</v>
      </c>
      <c r="O936">
        <v>72.77</v>
      </c>
    </row>
    <row r="937" spans="1:15" x14ac:dyDescent="0.25">
      <c r="A937" t="s">
        <v>1210</v>
      </c>
      <c r="B937" t="s">
        <v>175</v>
      </c>
      <c r="C937" t="s">
        <v>216</v>
      </c>
      <c r="D937" t="s">
        <v>159</v>
      </c>
      <c r="E937" t="s">
        <v>205</v>
      </c>
      <c r="F937" t="s">
        <v>183</v>
      </c>
      <c r="G937">
        <v>0.38</v>
      </c>
      <c r="H937" t="s">
        <v>162</v>
      </c>
      <c r="I937" t="s">
        <v>184</v>
      </c>
      <c r="J937" t="s">
        <v>225</v>
      </c>
      <c r="K937" t="s">
        <v>1211</v>
      </c>
      <c r="L937">
        <v>77301</v>
      </c>
      <c r="M937" s="38">
        <v>42077</v>
      </c>
      <c r="N937" s="38">
        <v>42078</v>
      </c>
      <c r="O937">
        <v>57.7</v>
      </c>
    </row>
    <row r="938" spans="1:15" x14ac:dyDescent="0.25">
      <c r="A938" t="s">
        <v>1212</v>
      </c>
      <c r="B938" t="s">
        <v>175</v>
      </c>
      <c r="C938" t="s">
        <v>158</v>
      </c>
      <c r="D938" t="s">
        <v>169</v>
      </c>
      <c r="E938" t="s">
        <v>176</v>
      </c>
      <c r="F938" t="s">
        <v>183</v>
      </c>
      <c r="G938">
        <v>0.43</v>
      </c>
      <c r="H938" t="s">
        <v>162</v>
      </c>
      <c r="I938" t="s">
        <v>184</v>
      </c>
      <c r="J938" t="s">
        <v>254</v>
      </c>
      <c r="K938" t="s">
        <v>1213</v>
      </c>
      <c r="L938">
        <v>60123</v>
      </c>
      <c r="M938" s="38">
        <v>42066</v>
      </c>
      <c r="N938" s="38">
        <v>42073</v>
      </c>
      <c r="O938">
        <v>19.670000000000002</v>
      </c>
    </row>
    <row r="939" spans="1:15" x14ac:dyDescent="0.25">
      <c r="A939" t="s">
        <v>1214</v>
      </c>
      <c r="B939" t="s">
        <v>175</v>
      </c>
      <c r="C939" t="s">
        <v>158</v>
      </c>
      <c r="D939" t="s">
        <v>159</v>
      </c>
      <c r="E939" t="s">
        <v>233</v>
      </c>
      <c r="F939" t="s">
        <v>293</v>
      </c>
      <c r="G939">
        <v>0.83</v>
      </c>
      <c r="H939" t="s">
        <v>162</v>
      </c>
      <c r="I939" t="s">
        <v>184</v>
      </c>
      <c r="J939" t="s">
        <v>576</v>
      </c>
      <c r="K939" t="s">
        <v>1170</v>
      </c>
      <c r="L939">
        <v>46322</v>
      </c>
      <c r="M939" s="38">
        <v>42087</v>
      </c>
      <c r="N939" s="38">
        <v>42088</v>
      </c>
      <c r="O939">
        <v>514.79</v>
      </c>
    </row>
    <row r="940" spans="1:15" x14ac:dyDescent="0.25">
      <c r="A940" t="s">
        <v>1215</v>
      </c>
      <c r="B940" t="s">
        <v>175</v>
      </c>
      <c r="C940" t="s">
        <v>158</v>
      </c>
      <c r="D940" t="s">
        <v>193</v>
      </c>
      <c r="E940" t="s">
        <v>194</v>
      </c>
      <c r="F940" t="s">
        <v>183</v>
      </c>
      <c r="G940">
        <v>0.56999999999999995</v>
      </c>
      <c r="H940" t="s">
        <v>162</v>
      </c>
      <c r="I940" t="s">
        <v>178</v>
      </c>
      <c r="J940" t="s">
        <v>291</v>
      </c>
      <c r="K940" t="s">
        <v>1216</v>
      </c>
      <c r="L940">
        <v>17112</v>
      </c>
      <c r="M940" s="38">
        <v>42028</v>
      </c>
      <c r="N940" s="38">
        <v>42032</v>
      </c>
      <c r="O940">
        <v>893.53</v>
      </c>
    </row>
    <row r="941" spans="1:15" x14ac:dyDescent="0.25">
      <c r="A941" t="s">
        <v>1215</v>
      </c>
      <c r="B941" t="s">
        <v>175</v>
      </c>
      <c r="C941" t="s">
        <v>158</v>
      </c>
      <c r="D941" t="s">
        <v>159</v>
      </c>
      <c r="E941" t="s">
        <v>233</v>
      </c>
      <c r="F941" t="s">
        <v>183</v>
      </c>
      <c r="G941">
        <v>0.79</v>
      </c>
      <c r="H941" t="s">
        <v>162</v>
      </c>
      <c r="I941" t="s">
        <v>178</v>
      </c>
      <c r="J941" t="s">
        <v>291</v>
      </c>
      <c r="K941" t="s">
        <v>1216</v>
      </c>
      <c r="L941">
        <v>17112</v>
      </c>
      <c r="M941" s="38">
        <v>42156</v>
      </c>
      <c r="N941" s="38">
        <v>42157</v>
      </c>
      <c r="O941">
        <v>2053.6</v>
      </c>
    </row>
    <row r="942" spans="1:15" x14ac:dyDescent="0.25">
      <c r="A942" t="s">
        <v>1217</v>
      </c>
      <c r="B942" t="s">
        <v>175</v>
      </c>
      <c r="C942" t="s">
        <v>216</v>
      </c>
      <c r="D942" t="s">
        <v>159</v>
      </c>
      <c r="E942" t="s">
        <v>252</v>
      </c>
      <c r="F942" t="s">
        <v>177</v>
      </c>
      <c r="G942">
        <v>0.57999999999999996</v>
      </c>
      <c r="H942" t="s">
        <v>162</v>
      </c>
      <c r="I942" t="s">
        <v>184</v>
      </c>
      <c r="J942" t="s">
        <v>258</v>
      </c>
      <c r="K942" t="s">
        <v>346</v>
      </c>
      <c r="L942">
        <v>67114</v>
      </c>
      <c r="M942" s="38">
        <v>42027</v>
      </c>
      <c r="N942" s="38">
        <v>42028</v>
      </c>
      <c r="O942">
        <v>37.89</v>
      </c>
    </row>
    <row r="943" spans="1:15" x14ac:dyDescent="0.25">
      <c r="A943" t="s">
        <v>1218</v>
      </c>
      <c r="B943" t="s">
        <v>175</v>
      </c>
      <c r="C943" t="s">
        <v>216</v>
      </c>
      <c r="D943" t="s">
        <v>159</v>
      </c>
      <c r="E943" t="s">
        <v>205</v>
      </c>
      <c r="F943" t="s">
        <v>183</v>
      </c>
      <c r="G943">
        <v>0.4</v>
      </c>
      <c r="H943" t="s">
        <v>162</v>
      </c>
      <c r="I943" t="s">
        <v>229</v>
      </c>
      <c r="J943" t="s">
        <v>230</v>
      </c>
      <c r="K943" t="s">
        <v>1219</v>
      </c>
      <c r="L943">
        <v>20190</v>
      </c>
      <c r="M943" s="38">
        <v>42027</v>
      </c>
      <c r="N943" s="38">
        <v>42029</v>
      </c>
      <c r="O943">
        <v>343.79</v>
      </c>
    </row>
    <row r="944" spans="1:15" x14ac:dyDescent="0.25">
      <c r="A944" t="s">
        <v>1218</v>
      </c>
      <c r="B944" t="s">
        <v>157</v>
      </c>
      <c r="C944" t="s">
        <v>216</v>
      </c>
      <c r="D944" t="s">
        <v>159</v>
      </c>
      <c r="E944" t="s">
        <v>189</v>
      </c>
      <c r="F944" t="s">
        <v>183</v>
      </c>
      <c r="G944">
        <v>0.38</v>
      </c>
      <c r="H944" t="s">
        <v>162</v>
      </c>
      <c r="I944" t="s">
        <v>229</v>
      </c>
      <c r="J944" t="s">
        <v>230</v>
      </c>
      <c r="K944" t="s">
        <v>1219</v>
      </c>
      <c r="L944">
        <v>20190</v>
      </c>
      <c r="M944" s="38">
        <v>42135</v>
      </c>
      <c r="N944" s="38">
        <v>42135</v>
      </c>
      <c r="O944">
        <v>188.09</v>
      </c>
    </row>
    <row r="945" spans="1:15" x14ac:dyDescent="0.25">
      <c r="A945" t="s">
        <v>1220</v>
      </c>
      <c r="B945" t="s">
        <v>175</v>
      </c>
      <c r="C945" t="s">
        <v>168</v>
      </c>
      <c r="D945" t="s">
        <v>159</v>
      </c>
      <c r="E945" t="s">
        <v>233</v>
      </c>
      <c r="F945" t="s">
        <v>183</v>
      </c>
      <c r="G945">
        <v>0.56999999999999995</v>
      </c>
      <c r="H945" t="s">
        <v>162</v>
      </c>
      <c r="I945" t="s">
        <v>229</v>
      </c>
      <c r="J945" t="s">
        <v>732</v>
      </c>
      <c r="K945" t="s">
        <v>1221</v>
      </c>
      <c r="L945">
        <v>71901</v>
      </c>
      <c r="M945" s="38">
        <v>42020</v>
      </c>
      <c r="N945" s="38">
        <v>42021</v>
      </c>
      <c r="O945">
        <v>129.54</v>
      </c>
    </row>
    <row r="946" spans="1:15" x14ac:dyDescent="0.25">
      <c r="A946" t="s">
        <v>1222</v>
      </c>
      <c r="B946" t="s">
        <v>175</v>
      </c>
      <c r="C946" t="s">
        <v>182</v>
      </c>
      <c r="D946" t="s">
        <v>159</v>
      </c>
      <c r="E946" t="s">
        <v>213</v>
      </c>
      <c r="F946" t="s">
        <v>183</v>
      </c>
      <c r="G946">
        <v>0.38</v>
      </c>
      <c r="H946" t="s">
        <v>162</v>
      </c>
      <c r="I946" t="s">
        <v>178</v>
      </c>
      <c r="J946" t="s">
        <v>291</v>
      </c>
      <c r="K946" t="s">
        <v>1223</v>
      </c>
      <c r="L946">
        <v>19057</v>
      </c>
      <c r="M946" s="38">
        <v>42088</v>
      </c>
      <c r="N946" s="38">
        <v>42092</v>
      </c>
      <c r="O946">
        <v>49.44</v>
      </c>
    </row>
    <row r="947" spans="1:15" x14ac:dyDescent="0.25">
      <c r="A947" t="s">
        <v>1222</v>
      </c>
      <c r="B947" t="s">
        <v>175</v>
      </c>
      <c r="C947" t="s">
        <v>182</v>
      </c>
      <c r="D947" t="s">
        <v>159</v>
      </c>
      <c r="E947" t="s">
        <v>205</v>
      </c>
      <c r="F947" t="s">
        <v>183</v>
      </c>
      <c r="G947">
        <v>0.37</v>
      </c>
      <c r="H947" t="s">
        <v>162</v>
      </c>
      <c r="I947" t="s">
        <v>178</v>
      </c>
      <c r="J947" t="s">
        <v>291</v>
      </c>
      <c r="K947" t="s">
        <v>1223</v>
      </c>
      <c r="L947">
        <v>19057</v>
      </c>
      <c r="M947" s="38">
        <v>42088</v>
      </c>
      <c r="N947" s="38">
        <v>42088</v>
      </c>
      <c r="O947">
        <v>14.29</v>
      </c>
    </row>
    <row r="948" spans="1:15" x14ac:dyDescent="0.25">
      <c r="A948" t="s">
        <v>1224</v>
      </c>
      <c r="B948" t="s">
        <v>175</v>
      </c>
      <c r="C948" t="s">
        <v>168</v>
      </c>
      <c r="D948" t="s">
        <v>159</v>
      </c>
      <c r="E948" t="s">
        <v>304</v>
      </c>
      <c r="F948" t="s">
        <v>183</v>
      </c>
      <c r="G948">
        <v>0.43</v>
      </c>
      <c r="H948" t="s">
        <v>162</v>
      </c>
      <c r="I948" t="s">
        <v>229</v>
      </c>
      <c r="J948" t="s">
        <v>555</v>
      </c>
      <c r="K948" t="s">
        <v>1225</v>
      </c>
      <c r="L948">
        <v>39301</v>
      </c>
      <c r="M948" s="38">
        <v>42021</v>
      </c>
      <c r="N948" s="38">
        <v>42024</v>
      </c>
      <c r="O948">
        <v>45.28</v>
      </c>
    </row>
    <row r="949" spans="1:15" x14ac:dyDescent="0.25">
      <c r="A949" t="s">
        <v>1224</v>
      </c>
      <c r="B949" t="s">
        <v>157</v>
      </c>
      <c r="C949" t="s">
        <v>168</v>
      </c>
      <c r="D949" t="s">
        <v>159</v>
      </c>
      <c r="E949" t="s">
        <v>205</v>
      </c>
      <c r="F949" t="s">
        <v>161</v>
      </c>
      <c r="G949">
        <v>0.36</v>
      </c>
      <c r="H949" t="s">
        <v>162</v>
      </c>
      <c r="I949" t="s">
        <v>229</v>
      </c>
      <c r="J949" t="s">
        <v>555</v>
      </c>
      <c r="K949" t="s">
        <v>1225</v>
      </c>
      <c r="L949">
        <v>39301</v>
      </c>
      <c r="M949" s="38">
        <v>42021</v>
      </c>
      <c r="N949" s="38">
        <v>42023</v>
      </c>
      <c r="O949">
        <v>13.57</v>
      </c>
    </row>
    <row r="950" spans="1:15" x14ac:dyDescent="0.25">
      <c r="A950" t="s">
        <v>1226</v>
      </c>
      <c r="B950" t="s">
        <v>175</v>
      </c>
      <c r="C950" t="s">
        <v>182</v>
      </c>
      <c r="D950" t="s">
        <v>159</v>
      </c>
      <c r="E950" t="s">
        <v>189</v>
      </c>
      <c r="F950" t="s">
        <v>183</v>
      </c>
      <c r="G950">
        <v>0.38</v>
      </c>
      <c r="H950" t="s">
        <v>162</v>
      </c>
      <c r="I950" t="s">
        <v>178</v>
      </c>
      <c r="J950" t="s">
        <v>241</v>
      </c>
      <c r="K950" t="s">
        <v>1227</v>
      </c>
      <c r="L950">
        <v>44118</v>
      </c>
      <c r="M950" s="38">
        <v>42021</v>
      </c>
      <c r="N950" s="38">
        <v>42022</v>
      </c>
      <c r="O950">
        <v>55.48</v>
      </c>
    </row>
    <row r="951" spans="1:15" x14ac:dyDescent="0.25">
      <c r="A951" t="s">
        <v>1226</v>
      </c>
      <c r="B951" t="s">
        <v>175</v>
      </c>
      <c r="C951" t="s">
        <v>182</v>
      </c>
      <c r="D951" t="s">
        <v>193</v>
      </c>
      <c r="E951" t="s">
        <v>194</v>
      </c>
      <c r="F951" t="s">
        <v>183</v>
      </c>
      <c r="G951">
        <v>0.57999999999999996</v>
      </c>
      <c r="H951" t="s">
        <v>162</v>
      </c>
      <c r="I951" t="s">
        <v>178</v>
      </c>
      <c r="J951" t="s">
        <v>241</v>
      </c>
      <c r="K951" t="s">
        <v>1227</v>
      </c>
      <c r="L951">
        <v>44118</v>
      </c>
      <c r="M951" s="38">
        <v>42144</v>
      </c>
      <c r="N951" s="38">
        <v>42145</v>
      </c>
      <c r="O951">
        <v>5319.35</v>
      </c>
    </row>
    <row r="952" spans="1:15" x14ac:dyDescent="0.25">
      <c r="A952" t="s">
        <v>1228</v>
      </c>
      <c r="B952" t="s">
        <v>175</v>
      </c>
      <c r="C952" t="s">
        <v>216</v>
      </c>
      <c r="D952" t="s">
        <v>159</v>
      </c>
      <c r="E952" t="s">
        <v>213</v>
      </c>
      <c r="F952" t="s">
        <v>183</v>
      </c>
      <c r="G952">
        <v>0.39</v>
      </c>
      <c r="H952" t="s">
        <v>162</v>
      </c>
      <c r="I952" t="s">
        <v>178</v>
      </c>
      <c r="J952" t="s">
        <v>291</v>
      </c>
      <c r="K952" t="s">
        <v>1229</v>
      </c>
      <c r="L952">
        <v>19464</v>
      </c>
      <c r="M952" s="38">
        <v>42025</v>
      </c>
      <c r="N952" s="38">
        <v>42026</v>
      </c>
      <c r="O952">
        <v>30.44</v>
      </c>
    </row>
    <row r="953" spans="1:15" x14ac:dyDescent="0.25">
      <c r="A953" t="s">
        <v>1228</v>
      </c>
      <c r="B953" t="s">
        <v>175</v>
      </c>
      <c r="C953" t="s">
        <v>182</v>
      </c>
      <c r="D953" t="s">
        <v>159</v>
      </c>
      <c r="E953" t="s">
        <v>233</v>
      </c>
      <c r="F953" t="s">
        <v>183</v>
      </c>
      <c r="G953">
        <v>0.79</v>
      </c>
      <c r="H953" t="s">
        <v>162</v>
      </c>
      <c r="I953" t="s">
        <v>178</v>
      </c>
      <c r="J953" t="s">
        <v>291</v>
      </c>
      <c r="K953" t="s">
        <v>1229</v>
      </c>
      <c r="L953">
        <v>19464</v>
      </c>
      <c r="M953" s="38">
        <v>42134</v>
      </c>
      <c r="N953" s="38">
        <v>42136</v>
      </c>
      <c r="O953">
        <v>3251.76</v>
      </c>
    </row>
    <row r="954" spans="1:15" x14ac:dyDescent="0.25">
      <c r="A954" t="s">
        <v>1230</v>
      </c>
      <c r="B954" t="s">
        <v>175</v>
      </c>
      <c r="C954" t="s">
        <v>158</v>
      </c>
      <c r="D954" t="s">
        <v>169</v>
      </c>
      <c r="E954" t="s">
        <v>176</v>
      </c>
      <c r="F954" t="s">
        <v>161</v>
      </c>
      <c r="G954">
        <v>0.42</v>
      </c>
      <c r="H954" t="s">
        <v>162</v>
      </c>
      <c r="I954" t="s">
        <v>229</v>
      </c>
      <c r="J954" t="s">
        <v>376</v>
      </c>
      <c r="K954" t="s">
        <v>1231</v>
      </c>
      <c r="L954">
        <v>30062</v>
      </c>
      <c r="M954" s="38">
        <v>42079</v>
      </c>
      <c r="N954" s="38">
        <v>42081</v>
      </c>
      <c r="O954">
        <v>22.48</v>
      </c>
    </row>
    <row r="955" spans="1:15" x14ac:dyDescent="0.25">
      <c r="A955" t="s">
        <v>1232</v>
      </c>
      <c r="B955" t="s">
        <v>175</v>
      </c>
      <c r="C955" t="s">
        <v>158</v>
      </c>
      <c r="D955" t="s">
        <v>159</v>
      </c>
      <c r="E955" t="s">
        <v>160</v>
      </c>
      <c r="F955" t="s">
        <v>177</v>
      </c>
      <c r="G955">
        <v>0.57999999999999996</v>
      </c>
      <c r="H955" t="s">
        <v>162</v>
      </c>
      <c r="I955" t="s">
        <v>229</v>
      </c>
      <c r="J955" t="s">
        <v>376</v>
      </c>
      <c r="K955" t="s">
        <v>1233</v>
      </c>
      <c r="L955">
        <v>30907</v>
      </c>
      <c r="M955" s="38">
        <v>42105</v>
      </c>
      <c r="N955" s="38">
        <v>42114</v>
      </c>
      <c r="O955">
        <v>267.32</v>
      </c>
    </row>
    <row r="956" spans="1:15" x14ac:dyDescent="0.25">
      <c r="A956" t="s">
        <v>1234</v>
      </c>
      <c r="B956" t="s">
        <v>175</v>
      </c>
      <c r="C956" t="s">
        <v>158</v>
      </c>
      <c r="D956" t="s">
        <v>193</v>
      </c>
      <c r="E956" t="s">
        <v>199</v>
      </c>
      <c r="F956" t="s">
        <v>200</v>
      </c>
      <c r="G956">
        <v>0.38</v>
      </c>
      <c r="H956" t="s">
        <v>162</v>
      </c>
      <c r="I956" t="s">
        <v>229</v>
      </c>
      <c r="J956" t="s">
        <v>376</v>
      </c>
      <c r="K956" t="s">
        <v>1235</v>
      </c>
      <c r="L956">
        <v>30265</v>
      </c>
      <c r="M956" s="38">
        <v>42153</v>
      </c>
      <c r="N956" s="38">
        <v>42155</v>
      </c>
      <c r="O956">
        <v>284.39</v>
      </c>
    </row>
    <row r="957" spans="1:15" x14ac:dyDescent="0.25">
      <c r="A957" t="s">
        <v>1236</v>
      </c>
      <c r="B957" t="s">
        <v>167</v>
      </c>
      <c r="C957" t="s">
        <v>216</v>
      </c>
      <c r="D957" t="s">
        <v>169</v>
      </c>
      <c r="E957" t="s">
        <v>170</v>
      </c>
      <c r="F957" t="s">
        <v>171</v>
      </c>
      <c r="G957">
        <v>0.56000000000000005</v>
      </c>
      <c r="H957" t="s">
        <v>162</v>
      </c>
      <c r="I957" t="s">
        <v>229</v>
      </c>
      <c r="J957" t="s">
        <v>340</v>
      </c>
      <c r="K957" t="s">
        <v>1237</v>
      </c>
      <c r="L957">
        <v>27529</v>
      </c>
      <c r="M957" s="38">
        <v>42071</v>
      </c>
      <c r="N957" s="38">
        <v>42078</v>
      </c>
      <c r="O957">
        <v>974.14</v>
      </c>
    </row>
    <row r="958" spans="1:15" x14ac:dyDescent="0.25">
      <c r="A958" t="s">
        <v>1238</v>
      </c>
      <c r="B958" t="s">
        <v>175</v>
      </c>
      <c r="C958" t="s">
        <v>158</v>
      </c>
      <c r="D958" t="s">
        <v>193</v>
      </c>
      <c r="E958" t="s">
        <v>256</v>
      </c>
      <c r="F958" t="s">
        <v>177</v>
      </c>
      <c r="G958">
        <v>0.42</v>
      </c>
      <c r="H958" t="s">
        <v>162</v>
      </c>
      <c r="I958" t="s">
        <v>229</v>
      </c>
      <c r="J958" t="s">
        <v>937</v>
      </c>
      <c r="K958" t="s">
        <v>1239</v>
      </c>
      <c r="L958">
        <v>35473</v>
      </c>
      <c r="M958" s="38">
        <v>42021</v>
      </c>
      <c r="N958" s="38">
        <v>42023</v>
      </c>
      <c r="O958">
        <v>128.13</v>
      </c>
    </row>
    <row r="959" spans="1:15" x14ac:dyDescent="0.25">
      <c r="A959" t="s">
        <v>1240</v>
      </c>
      <c r="B959" t="s">
        <v>175</v>
      </c>
      <c r="C959" t="s">
        <v>158</v>
      </c>
      <c r="D959" t="s">
        <v>159</v>
      </c>
      <c r="E959" t="s">
        <v>233</v>
      </c>
      <c r="F959" t="s">
        <v>200</v>
      </c>
      <c r="G959">
        <v>0.56999999999999995</v>
      </c>
      <c r="H959" t="s">
        <v>162</v>
      </c>
      <c r="I959" t="s">
        <v>229</v>
      </c>
      <c r="J959" t="s">
        <v>732</v>
      </c>
      <c r="K959" t="s">
        <v>1241</v>
      </c>
      <c r="L959">
        <v>72401</v>
      </c>
      <c r="M959" s="38">
        <v>42140</v>
      </c>
      <c r="N959" s="38">
        <v>42141</v>
      </c>
      <c r="O959">
        <v>464.94</v>
      </c>
    </row>
    <row r="960" spans="1:15" x14ac:dyDescent="0.25">
      <c r="A960" t="s">
        <v>1242</v>
      </c>
      <c r="B960" t="s">
        <v>157</v>
      </c>
      <c r="C960" t="s">
        <v>158</v>
      </c>
      <c r="D960" t="s">
        <v>193</v>
      </c>
      <c r="E960" t="s">
        <v>256</v>
      </c>
      <c r="F960" t="s">
        <v>183</v>
      </c>
      <c r="G960">
        <v>0.45</v>
      </c>
      <c r="H960" t="s">
        <v>162</v>
      </c>
      <c r="I960" t="s">
        <v>163</v>
      </c>
      <c r="J960" t="s">
        <v>172</v>
      </c>
      <c r="K960" t="s">
        <v>1243</v>
      </c>
      <c r="L960">
        <v>92037</v>
      </c>
      <c r="M960" s="38">
        <v>42035</v>
      </c>
      <c r="N960" s="38">
        <v>42040</v>
      </c>
      <c r="O960">
        <v>2188.06</v>
      </c>
    </row>
    <row r="961" spans="1:15" x14ac:dyDescent="0.25">
      <c r="A961" t="s">
        <v>1242</v>
      </c>
      <c r="B961" t="s">
        <v>175</v>
      </c>
      <c r="C961" t="s">
        <v>158</v>
      </c>
      <c r="D961" t="s">
        <v>159</v>
      </c>
      <c r="E961" t="s">
        <v>205</v>
      </c>
      <c r="F961" t="s">
        <v>183</v>
      </c>
      <c r="G961">
        <v>0.37</v>
      </c>
      <c r="H961" t="s">
        <v>162</v>
      </c>
      <c r="I961" t="s">
        <v>163</v>
      </c>
      <c r="J961" t="s">
        <v>172</v>
      </c>
      <c r="K961" t="s">
        <v>1243</v>
      </c>
      <c r="L961">
        <v>92037</v>
      </c>
      <c r="M961" s="38">
        <v>42042</v>
      </c>
      <c r="N961" s="38">
        <v>42044</v>
      </c>
      <c r="O961">
        <v>320.93</v>
      </c>
    </row>
    <row r="962" spans="1:15" x14ac:dyDescent="0.25">
      <c r="A962" t="s">
        <v>1242</v>
      </c>
      <c r="B962" t="s">
        <v>175</v>
      </c>
      <c r="C962" t="s">
        <v>158</v>
      </c>
      <c r="D962" t="s">
        <v>159</v>
      </c>
      <c r="E962" t="s">
        <v>233</v>
      </c>
      <c r="F962" t="s">
        <v>183</v>
      </c>
      <c r="G962">
        <v>0.59</v>
      </c>
      <c r="H962" t="s">
        <v>162</v>
      </c>
      <c r="I962" t="s">
        <v>163</v>
      </c>
      <c r="J962" t="s">
        <v>172</v>
      </c>
      <c r="K962" t="s">
        <v>1243</v>
      </c>
      <c r="L962">
        <v>92037</v>
      </c>
      <c r="M962" s="38">
        <v>42042</v>
      </c>
      <c r="N962" s="38">
        <v>42042</v>
      </c>
      <c r="O962">
        <v>261.85000000000002</v>
      </c>
    </row>
    <row r="963" spans="1:15" x14ac:dyDescent="0.25">
      <c r="A963" t="s">
        <v>1242</v>
      </c>
      <c r="B963" t="s">
        <v>175</v>
      </c>
      <c r="C963" t="s">
        <v>158</v>
      </c>
      <c r="D963" t="s">
        <v>159</v>
      </c>
      <c r="E963" t="s">
        <v>233</v>
      </c>
      <c r="F963" t="s">
        <v>200</v>
      </c>
      <c r="G963">
        <v>0.56999999999999995</v>
      </c>
      <c r="H963" t="s">
        <v>162</v>
      </c>
      <c r="I963" t="s">
        <v>163</v>
      </c>
      <c r="J963" t="s">
        <v>172</v>
      </c>
      <c r="K963" t="s">
        <v>1243</v>
      </c>
      <c r="L963">
        <v>92037</v>
      </c>
      <c r="M963" s="38">
        <v>42140</v>
      </c>
      <c r="N963" s="38">
        <v>42141</v>
      </c>
      <c r="O963">
        <v>1834.61</v>
      </c>
    </row>
    <row r="964" spans="1:15" x14ac:dyDescent="0.25">
      <c r="A964" t="s">
        <v>1244</v>
      </c>
      <c r="B964" t="s">
        <v>175</v>
      </c>
      <c r="C964" t="s">
        <v>158</v>
      </c>
      <c r="D964" t="s">
        <v>193</v>
      </c>
      <c r="E964" t="s">
        <v>194</v>
      </c>
      <c r="F964" t="s">
        <v>183</v>
      </c>
      <c r="G964">
        <v>0.55000000000000004</v>
      </c>
      <c r="H964" t="s">
        <v>162</v>
      </c>
      <c r="I964" t="s">
        <v>178</v>
      </c>
      <c r="J964" t="s">
        <v>241</v>
      </c>
      <c r="K964" t="s">
        <v>1245</v>
      </c>
      <c r="L964">
        <v>43026</v>
      </c>
      <c r="M964" s="38">
        <v>42131</v>
      </c>
      <c r="N964" s="38">
        <v>42133</v>
      </c>
      <c r="O964">
        <v>261.56</v>
      </c>
    </row>
    <row r="965" spans="1:15" x14ac:dyDescent="0.25">
      <c r="A965" t="s">
        <v>1246</v>
      </c>
      <c r="B965" t="s">
        <v>157</v>
      </c>
      <c r="C965" t="s">
        <v>182</v>
      </c>
      <c r="D965" t="s">
        <v>159</v>
      </c>
      <c r="E965" t="s">
        <v>233</v>
      </c>
      <c r="F965" t="s">
        <v>183</v>
      </c>
      <c r="G965">
        <v>0.56999999999999995</v>
      </c>
      <c r="H965" t="s">
        <v>162</v>
      </c>
      <c r="I965" t="s">
        <v>178</v>
      </c>
      <c r="J965" t="s">
        <v>241</v>
      </c>
      <c r="K965" t="s">
        <v>1247</v>
      </c>
      <c r="L965">
        <v>44240</v>
      </c>
      <c r="M965" s="38">
        <v>42025</v>
      </c>
      <c r="N965" s="38">
        <v>42027</v>
      </c>
      <c r="O965">
        <v>114.81</v>
      </c>
    </row>
    <row r="966" spans="1:15" x14ac:dyDescent="0.25">
      <c r="A966" t="s">
        <v>1248</v>
      </c>
      <c r="B966" t="s">
        <v>175</v>
      </c>
      <c r="C966" t="s">
        <v>158</v>
      </c>
      <c r="D966" t="s">
        <v>159</v>
      </c>
      <c r="E966" t="s">
        <v>205</v>
      </c>
      <c r="F966" t="s">
        <v>183</v>
      </c>
      <c r="G966">
        <v>0.37</v>
      </c>
      <c r="H966" t="s">
        <v>162</v>
      </c>
      <c r="I966" t="s">
        <v>178</v>
      </c>
      <c r="J966" t="s">
        <v>241</v>
      </c>
      <c r="K966" t="s">
        <v>1249</v>
      </c>
      <c r="L966">
        <v>45429</v>
      </c>
      <c r="M966" s="38">
        <v>42057</v>
      </c>
      <c r="N966" s="38">
        <v>42059</v>
      </c>
      <c r="O966">
        <v>546.21</v>
      </c>
    </row>
    <row r="967" spans="1:15" x14ac:dyDescent="0.25">
      <c r="A967" t="s">
        <v>1250</v>
      </c>
      <c r="B967" t="s">
        <v>157</v>
      </c>
      <c r="C967" t="s">
        <v>182</v>
      </c>
      <c r="D967" t="s">
        <v>193</v>
      </c>
      <c r="E967" t="s">
        <v>194</v>
      </c>
      <c r="F967" t="s">
        <v>183</v>
      </c>
      <c r="G967">
        <v>0.59</v>
      </c>
      <c r="H967" t="s">
        <v>162</v>
      </c>
      <c r="I967" t="s">
        <v>163</v>
      </c>
      <c r="J967" t="s">
        <v>1251</v>
      </c>
      <c r="K967" t="s">
        <v>1252</v>
      </c>
      <c r="L967">
        <v>83843</v>
      </c>
      <c r="M967" s="38">
        <v>42101</v>
      </c>
      <c r="N967" s="38">
        <v>42103</v>
      </c>
      <c r="O967">
        <v>272.86</v>
      </c>
    </row>
    <row r="968" spans="1:15" x14ac:dyDescent="0.25">
      <c r="A968" t="s">
        <v>1253</v>
      </c>
      <c r="B968" t="s">
        <v>175</v>
      </c>
      <c r="C968" t="s">
        <v>182</v>
      </c>
      <c r="D968" t="s">
        <v>159</v>
      </c>
      <c r="E968" t="s">
        <v>304</v>
      </c>
      <c r="F968" t="s">
        <v>293</v>
      </c>
      <c r="G968">
        <v>0.59</v>
      </c>
      <c r="H968" t="s">
        <v>162</v>
      </c>
      <c r="I968" t="s">
        <v>178</v>
      </c>
      <c r="J968" t="s">
        <v>762</v>
      </c>
      <c r="K968" t="s">
        <v>164</v>
      </c>
      <c r="L968">
        <v>20012</v>
      </c>
      <c r="M968" s="38">
        <v>42098</v>
      </c>
      <c r="N968" s="38">
        <v>42100</v>
      </c>
      <c r="O968">
        <v>2119.54</v>
      </c>
    </row>
    <row r="969" spans="1:15" x14ac:dyDescent="0.25">
      <c r="A969" t="s">
        <v>1253</v>
      </c>
      <c r="B969" t="s">
        <v>175</v>
      </c>
      <c r="C969" t="s">
        <v>182</v>
      </c>
      <c r="D969" t="s">
        <v>159</v>
      </c>
      <c r="E969" t="s">
        <v>213</v>
      </c>
      <c r="F969" t="s">
        <v>183</v>
      </c>
      <c r="G969">
        <v>0.35</v>
      </c>
      <c r="H969" t="s">
        <v>162</v>
      </c>
      <c r="I969" t="s">
        <v>178</v>
      </c>
      <c r="J969" t="s">
        <v>762</v>
      </c>
      <c r="K969" t="s">
        <v>164</v>
      </c>
      <c r="L969">
        <v>20012</v>
      </c>
      <c r="M969" s="38">
        <v>42098</v>
      </c>
      <c r="N969" s="38">
        <v>42100</v>
      </c>
      <c r="O969">
        <v>45737.33</v>
      </c>
    </row>
    <row r="970" spans="1:15" x14ac:dyDescent="0.25">
      <c r="A970" t="s">
        <v>1253</v>
      </c>
      <c r="B970" t="s">
        <v>175</v>
      </c>
      <c r="C970" t="s">
        <v>182</v>
      </c>
      <c r="D970" t="s">
        <v>159</v>
      </c>
      <c r="E970" t="s">
        <v>205</v>
      </c>
      <c r="F970" t="s">
        <v>183</v>
      </c>
      <c r="G970">
        <v>0.4</v>
      </c>
      <c r="H970" t="s">
        <v>162</v>
      </c>
      <c r="I970" t="s">
        <v>178</v>
      </c>
      <c r="J970" t="s">
        <v>762</v>
      </c>
      <c r="K970" t="s">
        <v>164</v>
      </c>
      <c r="L970">
        <v>20012</v>
      </c>
      <c r="M970" s="38">
        <v>42183</v>
      </c>
      <c r="N970" s="38">
        <v>42184</v>
      </c>
      <c r="O970">
        <v>438.25</v>
      </c>
    </row>
    <row r="971" spans="1:15" x14ac:dyDescent="0.25">
      <c r="A971" t="s">
        <v>1254</v>
      </c>
      <c r="B971" t="s">
        <v>175</v>
      </c>
      <c r="C971" t="s">
        <v>182</v>
      </c>
      <c r="D971" t="s">
        <v>159</v>
      </c>
      <c r="E971" t="s">
        <v>304</v>
      </c>
      <c r="F971" t="s">
        <v>293</v>
      </c>
      <c r="G971">
        <v>0.59</v>
      </c>
      <c r="H971" t="s">
        <v>162</v>
      </c>
      <c r="I971" t="s">
        <v>178</v>
      </c>
      <c r="J971" t="s">
        <v>5</v>
      </c>
      <c r="K971" t="s">
        <v>1255</v>
      </c>
      <c r="L971">
        <v>10528</v>
      </c>
      <c r="M971" s="38">
        <v>42098</v>
      </c>
      <c r="N971" s="38">
        <v>42100</v>
      </c>
      <c r="O971">
        <v>561.05999999999995</v>
      </c>
    </row>
    <row r="972" spans="1:15" x14ac:dyDescent="0.25">
      <c r="A972" t="s">
        <v>1254</v>
      </c>
      <c r="B972" t="s">
        <v>175</v>
      </c>
      <c r="C972" t="s">
        <v>182</v>
      </c>
      <c r="D972" t="s">
        <v>159</v>
      </c>
      <c r="E972" t="s">
        <v>213</v>
      </c>
      <c r="F972" t="s">
        <v>183</v>
      </c>
      <c r="G972">
        <v>0.35</v>
      </c>
      <c r="H972" t="s">
        <v>162</v>
      </c>
      <c r="I972" t="s">
        <v>178</v>
      </c>
      <c r="J972" t="s">
        <v>5</v>
      </c>
      <c r="K972" t="s">
        <v>1255</v>
      </c>
      <c r="L972">
        <v>10528</v>
      </c>
      <c r="M972" s="38">
        <v>42098</v>
      </c>
      <c r="N972" s="38">
        <v>42100</v>
      </c>
      <c r="O972">
        <v>11434.33</v>
      </c>
    </row>
    <row r="973" spans="1:15" x14ac:dyDescent="0.25">
      <c r="A973" t="s">
        <v>1254</v>
      </c>
      <c r="B973" t="s">
        <v>157</v>
      </c>
      <c r="C973" t="s">
        <v>182</v>
      </c>
      <c r="D973" t="s">
        <v>193</v>
      </c>
      <c r="E973" t="s">
        <v>194</v>
      </c>
      <c r="F973" t="s">
        <v>183</v>
      </c>
      <c r="G973">
        <v>0.6</v>
      </c>
      <c r="H973" t="s">
        <v>162</v>
      </c>
      <c r="I973" t="s">
        <v>178</v>
      </c>
      <c r="J973" t="s">
        <v>5</v>
      </c>
      <c r="K973" t="s">
        <v>1255</v>
      </c>
      <c r="L973">
        <v>10528</v>
      </c>
      <c r="M973" s="38">
        <v>42098</v>
      </c>
      <c r="N973" s="38">
        <v>42100</v>
      </c>
      <c r="O973">
        <v>3229.24</v>
      </c>
    </row>
    <row r="974" spans="1:15" x14ac:dyDescent="0.25">
      <c r="A974" t="s">
        <v>1256</v>
      </c>
      <c r="B974" t="s">
        <v>175</v>
      </c>
      <c r="C974" t="s">
        <v>182</v>
      </c>
      <c r="D974" t="s">
        <v>159</v>
      </c>
      <c r="E974" t="s">
        <v>205</v>
      </c>
      <c r="F974" t="s">
        <v>183</v>
      </c>
      <c r="G974">
        <v>0.4</v>
      </c>
      <c r="H974" t="s">
        <v>162</v>
      </c>
      <c r="I974" t="s">
        <v>178</v>
      </c>
      <c r="J974" t="s">
        <v>5</v>
      </c>
      <c r="K974" t="s">
        <v>1257</v>
      </c>
      <c r="L974">
        <v>11550</v>
      </c>
      <c r="M974" s="38">
        <v>42183</v>
      </c>
      <c r="N974" s="38">
        <v>42184</v>
      </c>
      <c r="O974">
        <v>101.13</v>
      </c>
    </row>
    <row r="975" spans="1:15" x14ac:dyDescent="0.25">
      <c r="A975" t="s">
        <v>1258</v>
      </c>
      <c r="B975" t="s">
        <v>175</v>
      </c>
      <c r="C975" t="s">
        <v>158</v>
      </c>
      <c r="D975" t="s">
        <v>169</v>
      </c>
      <c r="E975" t="s">
        <v>176</v>
      </c>
      <c r="F975" t="s">
        <v>177</v>
      </c>
      <c r="G975">
        <v>0.44</v>
      </c>
      <c r="H975" t="s">
        <v>162</v>
      </c>
      <c r="I975" t="s">
        <v>229</v>
      </c>
      <c r="J975" t="s">
        <v>340</v>
      </c>
      <c r="K975" t="s">
        <v>1237</v>
      </c>
      <c r="L975">
        <v>27529</v>
      </c>
      <c r="M975" s="38">
        <v>42158</v>
      </c>
      <c r="N975" s="38">
        <v>42160</v>
      </c>
      <c r="O975">
        <v>451.83</v>
      </c>
    </row>
    <row r="976" spans="1:15" x14ac:dyDescent="0.25">
      <c r="A976" t="s">
        <v>1258</v>
      </c>
      <c r="B976" t="s">
        <v>157</v>
      </c>
      <c r="C976" t="s">
        <v>158</v>
      </c>
      <c r="D976" t="s">
        <v>159</v>
      </c>
      <c r="E976" t="s">
        <v>160</v>
      </c>
      <c r="F976" t="s">
        <v>161</v>
      </c>
      <c r="G976">
        <v>0.6</v>
      </c>
      <c r="H976" t="s">
        <v>162</v>
      </c>
      <c r="I976" t="s">
        <v>229</v>
      </c>
      <c r="J976" t="s">
        <v>340</v>
      </c>
      <c r="K976" t="s">
        <v>1237</v>
      </c>
      <c r="L976">
        <v>27529</v>
      </c>
      <c r="M976" s="38">
        <v>42158</v>
      </c>
      <c r="N976" s="38">
        <v>42160</v>
      </c>
      <c r="O976">
        <v>20.239999999999998</v>
      </c>
    </row>
    <row r="977" spans="1:15" x14ac:dyDescent="0.25">
      <c r="A977" t="s">
        <v>1259</v>
      </c>
      <c r="B977" t="s">
        <v>175</v>
      </c>
      <c r="C977" t="s">
        <v>158</v>
      </c>
      <c r="D977" t="s">
        <v>193</v>
      </c>
      <c r="E977" t="s">
        <v>194</v>
      </c>
      <c r="F977" t="s">
        <v>183</v>
      </c>
      <c r="G977">
        <v>0.59</v>
      </c>
      <c r="H977" t="s">
        <v>162</v>
      </c>
      <c r="I977" t="s">
        <v>229</v>
      </c>
      <c r="J977" t="s">
        <v>340</v>
      </c>
      <c r="K977" t="s">
        <v>1260</v>
      </c>
      <c r="L977">
        <v>28052</v>
      </c>
      <c r="M977" s="38">
        <v>42091</v>
      </c>
      <c r="N977" s="38">
        <v>42091</v>
      </c>
      <c r="O977">
        <v>1486.34</v>
      </c>
    </row>
    <row r="978" spans="1:15" x14ac:dyDescent="0.25">
      <c r="A978" t="s">
        <v>1259</v>
      </c>
      <c r="B978" t="s">
        <v>175</v>
      </c>
      <c r="C978" t="s">
        <v>158</v>
      </c>
      <c r="D978" t="s">
        <v>159</v>
      </c>
      <c r="E978" t="s">
        <v>205</v>
      </c>
      <c r="F978" t="s">
        <v>183</v>
      </c>
      <c r="G978">
        <v>0.38</v>
      </c>
      <c r="H978" t="s">
        <v>162</v>
      </c>
      <c r="I978" t="s">
        <v>229</v>
      </c>
      <c r="J978" t="s">
        <v>340</v>
      </c>
      <c r="K978" t="s">
        <v>1260</v>
      </c>
      <c r="L978">
        <v>28052</v>
      </c>
      <c r="M978" s="38">
        <v>42169</v>
      </c>
      <c r="N978" s="38">
        <v>42176</v>
      </c>
      <c r="O978">
        <v>406.26</v>
      </c>
    </row>
    <row r="979" spans="1:15" x14ac:dyDescent="0.25">
      <c r="A979" t="s">
        <v>1261</v>
      </c>
      <c r="B979" t="s">
        <v>167</v>
      </c>
      <c r="C979" t="s">
        <v>158</v>
      </c>
      <c r="D979" t="s">
        <v>169</v>
      </c>
      <c r="E979" t="s">
        <v>240</v>
      </c>
      <c r="F979" t="s">
        <v>171</v>
      </c>
      <c r="H979" t="s">
        <v>162</v>
      </c>
      <c r="I979" t="s">
        <v>229</v>
      </c>
      <c r="J979" t="s">
        <v>340</v>
      </c>
      <c r="K979" t="s">
        <v>1262</v>
      </c>
      <c r="L979">
        <v>27534</v>
      </c>
      <c r="M979" s="38">
        <v>42127</v>
      </c>
      <c r="N979" s="38">
        <v>42128</v>
      </c>
      <c r="O979">
        <v>5835.41</v>
      </c>
    </row>
    <row r="980" spans="1:15" x14ac:dyDescent="0.25">
      <c r="A980" t="s">
        <v>1263</v>
      </c>
      <c r="B980" t="s">
        <v>175</v>
      </c>
      <c r="C980" t="s">
        <v>216</v>
      </c>
      <c r="D980" t="s">
        <v>193</v>
      </c>
      <c r="E980" t="s">
        <v>194</v>
      </c>
      <c r="F980" t="s">
        <v>177</v>
      </c>
      <c r="G980">
        <v>0.83</v>
      </c>
      <c r="H980" t="s">
        <v>162</v>
      </c>
      <c r="I980" t="s">
        <v>184</v>
      </c>
      <c r="J980" t="s">
        <v>225</v>
      </c>
      <c r="K980" t="s">
        <v>1189</v>
      </c>
      <c r="L980">
        <v>77546</v>
      </c>
      <c r="M980" s="38">
        <v>42047</v>
      </c>
      <c r="N980" s="38">
        <v>42049</v>
      </c>
      <c r="O980">
        <v>52.1</v>
      </c>
    </row>
    <row r="981" spans="1:15" x14ac:dyDescent="0.25">
      <c r="A981" t="s">
        <v>1264</v>
      </c>
      <c r="B981" t="s">
        <v>175</v>
      </c>
      <c r="C981" t="s">
        <v>168</v>
      </c>
      <c r="D981" t="s">
        <v>159</v>
      </c>
      <c r="E981" t="s">
        <v>228</v>
      </c>
      <c r="F981" t="s">
        <v>183</v>
      </c>
      <c r="G981">
        <v>0.39</v>
      </c>
      <c r="H981" t="s">
        <v>162</v>
      </c>
      <c r="I981" t="s">
        <v>229</v>
      </c>
      <c r="J981" t="s">
        <v>376</v>
      </c>
      <c r="K981" t="s">
        <v>13</v>
      </c>
      <c r="L981">
        <v>30305</v>
      </c>
      <c r="M981" s="38">
        <v>42013</v>
      </c>
      <c r="N981" s="38">
        <v>42014</v>
      </c>
      <c r="O981">
        <v>45.87</v>
      </c>
    </row>
    <row r="982" spans="1:15" x14ac:dyDescent="0.25">
      <c r="A982" t="s">
        <v>1264</v>
      </c>
      <c r="B982" t="s">
        <v>175</v>
      </c>
      <c r="C982" t="s">
        <v>168</v>
      </c>
      <c r="D982" t="s">
        <v>169</v>
      </c>
      <c r="E982" t="s">
        <v>176</v>
      </c>
      <c r="F982" t="s">
        <v>200</v>
      </c>
      <c r="G982">
        <v>0.64</v>
      </c>
      <c r="H982" t="s">
        <v>162</v>
      </c>
      <c r="I982" t="s">
        <v>229</v>
      </c>
      <c r="J982" t="s">
        <v>376</v>
      </c>
      <c r="K982" t="s">
        <v>13</v>
      </c>
      <c r="L982">
        <v>30305</v>
      </c>
      <c r="M982" s="38">
        <v>42049</v>
      </c>
      <c r="N982" s="38">
        <v>42051</v>
      </c>
      <c r="O982">
        <v>256.77</v>
      </c>
    </row>
    <row r="983" spans="1:15" x14ac:dyDescent="0.25">
      <c r="A983" t="s">
        <v>1264</v>
      </c>
      <c r="B983" t="s">
        <v>167</v>
      </c>
      <c r="C983" t="s">
        <v>216</v>
      </c>
      <c r="D983" t="s">
        <v>169</v>
      </c>
      <c r="E983" t="s">
        <v>240</v>
      </c>
      <c r="F983" t="s">
        <v>221</v>
      </c>
      <c r="G983">
        <v>0.63</v>
      </c>
      <c r="H983" t="s">
        <v>162</v>
      </c>
      <c r="I983" t="s">
        <v>229</v>
      </c>
      <c r="J983" t="s">
        <v>376</v>
      </c>
      <c r="K983" t="s">
        <v>13</v>
      </c>
      <c r="L983">
        <v>30305</v>
      </c>
      <c r="M983" s="38">
        <v>42167</v>
      </c>
      <c r="N983" s="38">
        <v>42169</v>
      </c>
      <c r="O983">
        <v>605.82000000000005</v>
      </c>
    </row>
    <row r="984" spans="1:15" x14ac:dyDescent="0.25">
      <c r="A984" t="s">
        <v>1264</v>
      </c>
      <c r="B984" t="s">
        <v>175</v>
      </c>
      <c r="C984" t="s">
        <v>216</v>
      </c>
      <c r="D984" t="s">
        <v>193</v>
      </c>
      <c r="E984" t="s">
        <v>194</v>
      </c>
      <c r="F984" t="s">
        <v>161</v>
      </c>
      <c r="G984">
        <v>0.82</v>
      </c>
      <c r="H984" t="s">
        <v>162</v>
      </c>
      <c r="I984" t="s">
        <v>229</v>
      </c>
      <c r="J984" t="s">
        <v>376</v>
      </c>
      <c r="K984" t="s">
        <v>13</v>
      </c>
      <c r="L984">
        <v>30305</v>
      </c>
      <c r="M984" s="38">
        <v>42167</v>
      </c>
      <c r="N984" s="38">
        <v>42167</v>
      </c>
      <c r="O984">
        <v>1569</v>
      </c>
    </row>
    <row r="985" spans="1:15" x14ac:dyDescent="0.25">
      <c r="A985" t="s">
        <v>1265</v>
      </c>
      <c r="B985" t="s">
        <v>167</v>
      </c>
      <c r="C985" t="s">
        <v>216</v>
      </c>
      <c r="D985" t="s">
        <v>169</v>
      </c>
      <c r="E985" t="s">
        <v>240</v>
      </c>
      <c r="F985" t="s">
        <v>221</v>
      </c>
      <c r="G985">
        <v>0.63</v>
      </c>
      <c r="H985" t="s">
        <v>162</v>
      </c>
      <c r="I985" t="s">
        <v>184</v>
      </c>
      <c r="J985" t="s">
        <v>331</v>
      </c>
      <c r="K985" t="s">
        <v>1266</v>
      </c>
      <c r="L985">
        <v>73703</v>
      </c>
      <c r="M985" s="38">
        <v>42167</v>
      </c>
      <c r="N985" s="38">
        <v>42169</v>
      </c>
      <c r="O985">
        <v>151.46</v>
      </c>
    </row>
    <row r="986" spans="1:15" x14ac:dyDescent="0.25">
      <c r="A986" t="s">
        <v>1267</v>
      </c>
      <c r="B986" t="s">
        <v>175</v>
      </c>
      <c r="C986" t="s">
        <v>168</v>
      </c>
      <c r="D986" t="s">
        <v>159</v>
      </c>
      <c r="E986" t="s">
        <v>228</v>
      </c>
      <c r="F986" t="s">
        <v>183</v>
      </c>
      <c r="G986">
        <v>0.39</v>
      </c>
      <c r="H986" t="s">
        <v>162</v>
      </c>
      <c r="I986" t="s">
        <v>184</v>
      </c>
      <c r="J986" t="s">
        <v>331</v>
      </c>
      <c r="K986" t="s">
        <v>1268</v>
      </c>
      <c r="L986">
        <v>73505</v>
      </c>
      <c r="M986" s="38">
        <v>42013</v>
      </c>
      <c r="N986" s="38">
        <v>42014</v>
      </c>
      <c r="O986">
        <v>10.19</v>
      </c>
    </row>
    <row r="987" spans="1:15" x14ac:dyDescent="0.25">
      <c r="A987" t="s">
        <v>1267</v>
      </c>
      <c r="B987" t="s">
        <v>175</v>
      </c>
      <c r="C987" t="s">
        <v>168</v>
      </c>
      <c r="D987" t="s">
        <v>169</v>
      </c>
      <c r="E987" t="s">
        <v>176</v>
      </c>
      <c r="F987" t="s">
        <v>200</v>
      </c>
      <c r="G987">
        <v>0.64</v>
      </c>
      <c r="H987" t="s">
        <v>162</v>
      </c>
      <c r="I987" t="s">
        <v>184</v>
      </c>
      <c r="J987" t="s">
        <v>331</v>
      </c>
      <c r="K987" t="s">
        <v>1268</v>
      </c>
      <c r="L987">
        <v>73505</v>
      </c>
      <c r="M987" s="38">
        <v>42049</v>
      </c>
      <c r="N987" s="38">
        <v>42051</v>
      </c>
      <c r="O987">
        <v>64.19</v>
      </c>
    </row>
    <row r="988" spans="1:15" x14ac:dyDescent="0.25">
      <c r="A988" t="s">
        <v>1269</v>
      </c>
      <c r="B988" t="s">
        <v>175</v>
      </c>
      <c r="C988" t="s">
        <v>216</v>
      </c>
      <c r="D988" t="s">
        <v>193</v>
      </c>
      <c r="E988" t="s">
        <v>256</v>
      </c>
      <c r="F988" t="s">
        <v>177</v>
      </c>
      <c r="G988">
        <v>0.49</v>
      </c>
      <c r="H988" t="s">
        <v>162</v>
      </c>
      <c r="I988" t="s">
        <v>163</v>
      </c>
      <c r="J988" t="s">
        <v>172</v>
      </c>
      <c r="K988" t="s">
        <v>1270</v>
      </c>
      <c r="L988">
        <v>90503</v>
      </c>
      <c r="M988" s="38">
        <v>42062</v>
      </c>
      <c r="N988" s="38">
        <v>42063</v>
      </c>
      <c r="O988">
        <v>118.57</v>
      </c>
    </row>
    <row r="989" spans="1:15" x14ac:dyDescent="0.25">
      <c r="A989" t="s">
        <v>1269</v>
      </c>
      <c r="B989" t="s">
        <v>175</v>
      </c>
      <c r="C989" t="s">
        <v>216</v>
      </c>
      <c r="D989" t="s">
        <v>193</v>
      </c>
      <c r="E989" t="s">
        <v>199</v>
      </c>
      <c r="F989" t="s">
        <v>183</v>
      </c>
      <c r="G989">
        <v>0.49</v>
      </c>
      <c r="H989" t="s">
        <v>162</v>
      </c>
      <c r="I989" t="s">
        <v>163</v>
      </c>
      <c r="J989" t="s">
        <v>172</v>
      </c>
      <c r="K989" t="s">
        <v>1270</v>
      </c>
      <c r="L989">
        <v>90503</v>
      </c>
      <c r="M989" s="38">
        <v>42062</v>
      </c>
      <c r="N989" s="38">
        <v>42062</v>
      </c>
      <c r="O989">
        <v>79.47</v>
      </c>
    </row>
    <row r="990" spans="1:15" x14ac:dyDescent="0.25">
      <c r="A990" t="s">
        <v>1269</v>
      </c>
      <c r="B990" t="s">
        <v>175</v>
      </c>
      <c r="C990" t="s">
        <v>216</v>
      </c>
      <c r="D990" t="s">
        <v>193</v>
      </c>
      <c r="E990" t="s">
        <v>194</v>
      </c>
      <c r="F990" t="s">
        <v>183</v>
      </c>
      <c r="G990">
        <v>0.56999999999999995</v>
      </c>
      <c r="H990" t="s">
        <v>162</v>
      </c>
      <c r="I990" t="s">
        <v>163</v>
      </c>
      <c r="J990" t="s">
        <v>172</v>
      </c>
      <c r="K990" t="s">
        <v>1270</v>
      </c>
      <c r="L990">
        <v>90503</v>
      </c>
      <c r="M990" s="38">
        <v>42062</v>
      </c>
      <c r="N990" s="38">
        <v>42066</v>
      </c>
      <c r="O990">
        <v>627.28</v>
      </c>
    </row>
    <row r="991" spans="1:15" x14ac:dyDescent="0.25">
      <c r="A991" t="s">
        <v>1271</v>
      </c>
      <c r="B991" t="s">
        <v>175</v>
      </c>
      <c r="C991" t="s">
        <v>216</v>
      </c>
      <c r="D991" t="s">
        <v>193</v>
      </c>
      <c r="E991" t="s">
        <v>194</v>
      </c>
      <c r="F991" t="s">
        <v>183</v>
      </c>
      <c r="G991">
        <v>0.57999999999999996</v>
      </c>
      <c r="H991" t="s">
        <v>162</v>
      </c>
      <c r="I991" t="s">
        <v>229</v>
      </c>
      <c r="J991" t="s">
        <v>361</v>
      </c>
      <c r="K991" t="s">
        <v>1272</v>
      </c>
      <c r="L991">
        <v>34698</v>
      </c>
      <c r="M991" s="38">
        <v>42026</v>
      </c>
      <c r="N991" s="38">
        <v>42026</v>
      </c>
      <c r="O991">
        <v>1160.42</v>
      </c>
    </row>
    <row r="992" spans="1:15" x14ac:dyDescent="0.25">
      <c r="A992" t="s">
        <v>1271</v>
      </c>
      <c r="B992" t="s">
        <v>175</v>
      </c>
      <c r="C992" t="s">
        <v>216</v>
      </c>
      <c r="D992" t="s">
        <v>169</v>
      </c>
      <c r="E992" t="s">
        <v>176</v>
      </c>
      <c r="F992" t="s">
        <v>183</v>
      </c>
      <c r="G992">
        <v>0.49</v>
      </c>
      <c r="H992" t="s">
        <v>162</v>
      </c>
      <c r="I992" t="s">
        <v>229</v>
      </c>
      <c r="J992" t="s">
        <v>361</v>
      </c>
      <c r="K992" t="s">
        <v>1272</v>
      </c>
      <c r="L992">
        <v>34698</v>
      </c>
      <c r="M992" s="38">
        <v>42064</v>
      </c>
      <c r="N992" s="38">
        <v>42066</v>
      </c>
      <c r="O992">
        <v>103.37</v>
      </c>
    </row>
    <row r="993" spans="1:15" x14ac:dyDescent="0.25">
      <c r="A993" t="s">
        <v>1271</v>
      </c>
      <c r="B993" t="s">
        <v>175</v>
      </c>
      <c r="C993" t="s">
        <v>216</v>
      </c>
      <c r="D993" t="s">
        <v>169</v>
      </c>
      <c r="E993" t="s">
        <v>176</v>
      </c>
      <c r="F993" t="s">
        <v>183</v>
      </c>
      <c r="G993">
        <v>0.41</v>
      </c>
      <c r="H993" t="s">
        <v>162</v>
      </c>
      <c r="I993" t="s">
        <v>229</v>
      </c>
      <c r="J993" t="s">
        <v>361</v>
      </c>
      <c r="K993" t="s">
        <v>1272</v>
      </c>
      <c r="L993">
        <v>34698</v>
      </c>
      <c r="M993" s="38">
        <v>42064</v>
      </c>
      <c r="N993" s="38">
        <v>42065</v>
      </c>
      <c r="O993">
        <v>40.22</v>
      </c>
    </row>
    <row r="994" spans="1:15" x14ac:dyDescent="0.25">
      <c r="A994" t="s">
        <v>1273</v>
      </c>
      <c r="B994" t="s">
        <v>175</v>
      </c>
      <c r="C994" t="s">
        <v>216</v>
      </c>
      <c r="D994" t="s">
        <v>159</v>
      </c>
      <c r="E994" t="s">
        <v>213</v>
      </c>
      <c r="F994" t="s">
        <v>183</v>
      </c>
      <c r="G994">
        <v>0.35</v>
      </c>
      <c r="H994" t="s">
        <v>162</v>
      </c>
      <c r="I994" t="s">
        <v>184</v>
      </c>
      <c r="J994" t="s">
        <v>455</v>
      </c>
      <c r="K994" t="s">
        <v>1274</v>
      </c>
      <c r="L994">
        <v>63141</v>
      </c>
      <c r="M994" s="38">
        <v>42128</v>
      </c>
      <c r="N994" s="38">
        <v>42129</v>
      </c>
      <c r="O994">
        <v>52.43</v>
      </c>
    </row>
    <row r="995" spans="1:15" x14ac:dyDescent="0.25">
      <c r="A995" t="s">
        <v>1275</v>
      </c>
      <c r="B995" t="s">
        <v>175</v>
      </c>
      <c r="C995" t="s">
        <v>168</v>
      </c>
      <c r="D995" t="s">
        <v>193</v>
      </c>
      <c r="E995" t="s">
        <v>256</v>
      </c>
      <c r="F995" t="s">
        <v>183</v>
      </c>
      <c r="G995">
        <v>0.73</v>
      </c>
      <c r="H995" t="s">
        <v>162</v>
      </c>
      <c r="I995" t="s">
        <v>229</v>
      </c>
      <c r="J995" t="s">
        <v>376</v>
      </c>
      <c r="K995" t="s">
        <v>1235</v>
      </c>
      <c r="L995">
        <v>30265</v>
      </c>
      <c r="M995" s="38">
        <v>42089</v>
      </c>
      <c r="N995" s="38">
        <v>42090</v>
      </c>
      <c r="O995">
        <v>818.49</v>
      </c>
    </row>
    <row r="996" spans="1:15" x14ac:dyDescent="0.25">
      <c r="A996" t="s">
        <v>1276</v>
      </c>
      <c r="B996" t="s">
        <v>175</v>
      </c>
      <c r="C996" t="s">
        <v>168</v>
      </c>
      <c r="D996" t="s">
        <v>159</v>
      </c>
      <c r="E996" t="s">
        <v>304</v>
      </c>
      <c r="F996" t="s">
        <v>293</v>
      </c>
      <c r="G996">
        <v>0.59</v>
      </c>
      <c r="H996" t="s">
        <v>162</v>
      </c>
      <c r="I996" t="s">
        <v>184</v>
      </c>
      <c r="J996" t="s">
        <v>254</v>
      </c>
      <c r="K996" t="s">
        <v>1164</v>
      </c>
      <c r="L996">
        <v>61032</v>
      </c>
      <c r="M996" s="38">
        <v>42069</v>
      </c>
      <c r="N996" s="38">
        <v>42070</v>
      </c>
      <c r="O996">
        <v>410.17</v>
      </c>
    </row>
    <row r="997" spans="1:15" x14ac:dyDescent="0.25">
      <c r="A997" t="s">
        <v>1277</v>
      </c>
      <c r="B997" t="s">
        <v>175</v>
      </c>
      <c r="C997" t="s">
        <v>216</v>
      </c>
      <c r="D997" t="s">
        <v>159</v>
      </c>
      <c r="E997" t="s">
        <v>213</v>
      </c>
      <c r="F997" t="s">
        <v>183</v>
      </c>
      <c r="G997">
        <v>0.4</v>
      </c>
      <c r="H997" t="s">
        <v>162</v>
      </c>
      <c r="I997" t="s">
        <v>184</v>
      </c>
      <c r="J997" t="s">
        <v>576</v>
      </c>
      <c r="K997" t="s">
        <v>1278</v>
      </c>
      <c r="L997">
        <v>46614</v>
      </c>
      <c r="M997" s="38">
        <v>42169</v>
      </c>
      <c r="N997" s="38">
        <v>42176</v>
      </c>
      <c r="O997">
        <v>269.54000000000002</v>
      </c>
    </row>
    <row r="998" spans="1:15" x14ac:dyDescent="0.25">
      <c r="A998" t="s">
        <v>1279</v>
      </c>
      <c r="B998" t="s">
        <v>175</v>
      </c>
      <c r="C998" t="s">
        <v>216</v>
      </c>
      <c r="D998" t="s">
        <v>159</v>
      </c>
      <c r="E998" t="s">
        <v>205</v>
      </c>
      <c r="F998" t="s">
        <v>183</v>
      </c>
      <c r="G998">
        <v>0.36</v>
      </c>
      <c r="H998" t="s">
        <v>162</v>
      </c>
      <c r="I998" t="s">
        <v>184</v>
      </c>
      <c r="J998" t="s">
        <v>576</v>
      </c>
      <c r="K998" t="s">
        <v>1280</v>
      </c>
      <c r="L998">
        <v>47802</v>
      </c>
      <c r="M998" s="38">
        <v>42039</v>
      </c>
      <c r="N998" s="38">
        <v>42040</v>
      </c>
      <c r="O998">
        <v>106.57</v>
      </c>
    </row>
    <row r="999" spans="1:15" x14ac:dyDescent="0.25">
      <c r="A999" t="s">
        <v>1281</v>
      </c>
      <c r="B999" t="s">
        <v>175</v>
      </c>
      <c r="C999" t="s">
        <v>216</v>
      </c>
      <c r="D999" t="s">
        <v>159</v>
      </c>
      <c r="E999" t="s">
        <v>205</v>
      </c>
      <c r="F999" t="s">
        <v>161</v>
      </c>
      <c r="G999">
        <v>0.36</v>
      </c>
      <c r="H999" t="s">
        <v>162</v>
      </c>
      <c r="I999" t="s">
        <v>184</v>
      </c>
      <c r="J999" t="s">
        <v>576</v>
      </c>
      <c r="K999" t="s">
        <v>1282</v>
      </c>
      <c r="L999">
        <v>46383</v>
      </c>
      <c r="M999" s="38">
        <v>42116</v>
      </c>
      <c r="N999" s="38">
        <v>42120</v>
      </c>
      <c r="O999">
        <v>38.409999999999997</v>
      </c>
    </row>
    <row r="1000" spans="1:15" x14ac:dyDescent="0.25">
      <c r="A1000" t="s">
        <v>1281</v>
      </c>
      <c r="B1000" t="s">
        <v>175</v>
      </c>
      <c r="C1000" t="s">
        <v>216</v>
      </c>
      <c r="D1000" t="s">
        <v>159</v>
      </c>
      <c r="E1000" t="s">
        <v>205</v>
      </c>
      <c r="F1000" t="s">
        <v>161</v>
      </c>
      <c r="G1000">
        <v>0.39</v>
      </c>
      <c r="H1000" t="s">
        <v>162</v>
      </c>
      <c r="I1000" t="s">
        <v>184</v>
      </c>
      <c r="J1000" t="s">
        <v>576</v>
      </c>
      <c r="K1000" t="s">
        <v>1282</v>
      </c>
      <c r="L1000">
        <v>46383</v>
      </c>
      <c r="M1000" s="38">
        <v>42007</v>
      </c>
      <c r="N1000" s="38">
        <v>42012</v>
      </c>
      <c r="O1000">
        <v>131.34</v>
      </c>
    </row>
    <row r="1001" spans="1:15" x14ac:dyDescent="0.25">
      <c r="A1001" t="s">
        <v>1281</v>
      </c>
      <c r="B1001" t="s">
        <v>175</v>
      </c>
      <c r="C1001" t="s">
        <v>158</v>
      </c>
      <c r="D1001" t="s">
        <v>169</v>
      </c>
      <c r="E1001" t="s">
        <v>176</v>
      </c>
      <c r="F1001" t="s">
        <v>293</v>
      </c>
      <c r="G1001">
        <v>0.6</v>
      </c>
      <c r="H1001" t="s">
        <v>162</v>
      </c>
      <c r="I1001" t="s">
        <v>184</v>
      </c>
      <c r="J1001" t="s">
        <v>576</v>
      </c>
      <c r="K1001" t="s">
        <v>1282</v>
      </c>
      <c r="L1001">
        <v>46383</v>
      </c>
      <c r="M1001" s="38">
        <v>42096</v>
      </c>
      <c r="N1001" s="38">
        <v>42097</v>
      </c>
      <c r="O1001">
        <v>251.61</v>
      </c>
    </row>
    <row r="1002" spans="1:15" x14ac:dyDescent="0.25">
      <c r="A1002" t="s">
        <v>1283</v>
      </c>
      <c r="B1002" t="s">
        <v>175</v>
      </c>
      <c r="C1002" t="s">
        <v>216</v>
      </c>
      <c r="D1002" t="s">
        <v>193</v>
      </c>
      <c r="E1002" t="s">
        <v>199</v>
      </c>
      <c r="F1002" t="s">
        <v>200</v>
      </c>
      <c r="G1002">
        <v>0.39</v>
      </c>
      <c r="H1002" t="s">
        <v>162</v>
      </c>
      <c r="I1002" t="s">
        <v>184</v>
      </c>
      <c r="J1002" t="s">
        <v>576</v>
      </c>
      <c r="K1002" t="s">
        <v>1284</v>
      </c>
      <c r="L1002">
        <v>47906</v>
      </c>
      <c r="M1002" s="38">
        <v>42134</v>
      </c>
      <c r="N1002" s="38">
        <v>42136</v>
      </c>
      <c r="O1002">
        <v>287.99</v>
      </c>
    </row>
    <row r="1003" spans="1:15" x14ac:dyDescent="0.25">
      <c r="A1003" t="s">
        <v>1283</v>
      </c>
      <c r="B1003" t="s">
        <v>175</v>
      </c>
      <c r="C1003" t="s">
        <v>216</v>
      </c>
      <c r="D1003" t="s">
        <v>159</v>
      </c>
      <c r="E1003" t="s">
        <v>205</v>
      </c>
      <c r="F1003" t="s">
        <v>161</v>
      </c>
      <c r="G1003">
        <v>0.39</v>
      </c>
      <c r="H1003" t="s">
        <v>162</v>
      </c>
      <c r="I1003" t="s">
        <v>184</v>
      </c>
      <c r="J1003" t="s">
        <v>576</v>
      </c>
      <c r="K1003" t="s">
        <v>1284</v>
      </c>
      <c r="L1003">
        <v>47906</v>
      </c>
      <c r="M1003" s="38">
        <v>42134</v>
      </c>
      <c r="N1003" s="38">
        <v>42134</v>
      </c>
      <c r="O1003">
        <v>46.86</v>
      </c>
    </row>
    <row r="1004" spans="1:15" x14ac:dyDescent="0.25">
      <c r="A1004" t="s">
        <v>1285</v>
      </c>
      <c r="B1004" t="s">
        <v>175</v>
      </c>
      <c r="C1004" t="s">
        <v>158</v>
      </c>
      <c r="D1004" t="s">
        <v>159</v>
      </c>
      <c r="E1004" t="s">
        <v>205</v>
      </c>
      <c r="F1004" t="s">
        <v>183</v>
      </c>
      <c r="G1004">
        <v>0.37</v>
      </c>
      <c r="H1004" t="s">
        <v>162</v>
      </c>
      <c r="I1004" t="s">
        <v>163</v>
      </c>
      <c r="J1004" t="s">
        <v>172</v>
      </c>
      <c r="K1004" t="s">
        <v>1286</v>
      </c>
      <c r="L1004">
        <v>94070</v>
      </c>
      <c r="M1004" s="38">
        <v>42167</v>
      </c>
      <c r="N1004" s="38">
        <v>42169</v>
      </c>
      <c r="O1004">
        <v>658.62</v>
      </c>
    </row>
    <row r="1005" spans="1:15" x14ac:dyDescent="0.25">
      <c r="A1005" t="s">
        <v>1285</v>
      </c>
      <c r="B1005" t="s">
        <v>175</v>
      </c>
      <c r="C1005" t="s">
        <v>168</v>
      </c>
      <c r="D1005" t="s">
        <v>169</v>
      </c>
      <c r="E1005" t="s">
        <v>176</v>
      </c>
      <c r="F1005" t="s">
        <v>161</v>
      </c>
      <c r="G1005">
        <v>0.51</v>
      </c>
      <c r="H1005" t="s">
        <v>162</v>
      </c>
      <c r="I1005" t="s">
        <v>163</v>
      </c>
      <c r="J1005" t="s">
        <v>172</v>
      </c>
      <c r="K1005" t="s">
        <v>1286</v>
      </c>
      <c r="L1005">
        <v>94070</v>
      </c>
      <c r="M1005" s="38">
        <v>42011</v>
      </c>
      <c r="N1005" s="38">
        <v>42016</v>
      </c>
      <c r="O1005">
        <v>21.96</v>
      </c>
    </row>
    <row r="1006" spans="1:15" x14ac:dyDescent="0.25">
      <c r="A1006" t="s">
        <v>1287</v>
      </c>
      <c r="B1006" t="s">
        <v>175</v>
      </c>
      <c r="C1006" t="s">
        <v>168</v>
      </c>
      <c r="D1006" t="s">
        <v>159</v>
      </c>
      <c r="E1006" t="s">
        <v>160</v>
      </c>
      <c r="F1006" t="s">
        <v>161</v>
      </c>
      <c r="G1006">
        <v>0.56000000000000005</v>
      </c>
      <c r="H1006" t="s">
        <v>162</v>
      </c>
      <c r="I1006" t="s">
        <v>163</v>
      </c>
      <c r="J1006" t="s">
        <v>172</v>
      </c>
      <c r="K1006" t="s">
        <v>1288</v>
      </c>
      <c r="L1006">
        <v>92672</v>
      </c>
      <c r="M1006" s="38">
        <v>42010</v>
      </c>
      <c r="N1006" s="38">
        <v>42012</v>
      </c>
      <c r="O1006">
        <v>24.57</v>
      </c>
    </row>
    <row r="1007" spans="1:15" x14ac:dyDescent="0.25">
      <c r="A1007" t="s">
        <v>1289</v>
      </c>
      <c r="B1007" t="s">
        <v>175</v>
      </c>
      <c r="C1007" t="s">
        <v>216</v>
      </c>
      <c r="D1007" t="s">
        <v>193</v>
      </c>
      <c r="E1007" t="s">
        <v>194</v>
      </c>
      <c r="F1007" t="s">
        <v>183</v>
      </c>
      <c r="G1007">
        <v>0.56000000000000005</v>
      </c>
      <c r="H1007" t="s">
        <v>162</v>
      </c>
      <c r="I1007" t="s">
        <v>229</v>
      </c>
      <c r="J1007" t="s">
        <v>376</v>
      </c>
      <c r="K1007" t="s">
        <v>1193</v>
      </c>
      <c r="L1007">
        <v>30188</v>
      </c>
      <c r="M1007" s="38">
        <v>42025</v>
      </c>
      <c r="N1007" s="38">
        <v>42026</v>
      </c>
      <c r="O1007">
        <v>1008.53</v>
      </c>
    </row>
    <row r="1008" spans="1:15" x14ac:dyDescent="0.25">
      <c r="A1008" t="s">
        <v>1290</v>
      </c>
      <c r="B1008" t="s">
        <v>167</v>
      </c>
      <c r="C1008" t="s">
        <v>168</v>
      </c>
      <c r="D1008" t="s">
        <v>169</v>
      </c>
      <c r="E1008" t="s">
        <v>264</v>
      </c>
      <c r="F1008" t="s">
        <v>221</v>
      </c>
      <c r="G1008">
        <v>0.62</v>
      </c>
      <c r="H1008" t="s">
        <v>162</v>
      </c>
      <c r="I1008" t="s">
        <v>184</v>
      </c>
      <c r="J1008" t="s">
        <v>254</v>
      </c>
      <c r="K1008" t="s">
        <v>1291</v>
      </c>
      <c r="L1008">
        <v>61401</v>
      </c>
      <c r="M1008" s="38">
        <v>42010</v>
      </c>
      <c r="N1008" s="38">
        <v>42011</v>
      </c>
      <c r="O1008">
        <v>6968.9</v>
      </c>
    </row>
    <row r="1009" spans="1:15" x14ac:dyDescent="0.25">
      <c r="A1009" t="s">
        <v>1292</v>
      </c>
      <c r="B1009" t="s">
        <v>175</v>
      </c>
      <c r="C1009" t="s">
        <v>158</v>
      </c>
      <c r="D1009" t="s">
        <v>159</v>
      </c>
      <c r="E1009" t="s">
        <v>252</v>
      </c>
      <c r="F1009" t="s">
        <v>161</v>
      </c>
      <c r="G1009">
        <v>0.83</v>
      </c>
      <c r="H1009" t="s">
        <v>162</v>
      </c>
      <c r="I1009" t="s">
        <v>229</v>
      </c>
      <c r="J1009" t="s">
        <v>361</v>
      </c>
      <c r="K1009" t="s">
        <v>1272</v>
      </c>
      <c r="L1009">
        <v>34698</v>
      </c>
      <c r="M1009" s="38">
        <v>42156</v>
      </c>
      <c r="N1009" s="38">
        <v>42157</v>
      </c>
      <c r="O1009">
        <v>41.29</v>
      </c>
    </row>
    <row r="1010" spans="1:15" x14ac:dyDescent="0.25">
      <c r="A1010" t="s">
        <v>1293</v>
      </c>
      <c r="B1010" t="s">
        <v>157</v>
      </c>
      <c r="C1010" t="s">
        <v>168</v>
      </c>
      <c r="D1010" t="s">
        <v>193</v>
      </c>
      <c r="E1010" t="s">
        <v>256</v>
      </c>
      <c r="F1010" t="s">
        <v>177</v>
      </c>
      <c r="G1010">
        <v>0.77</v>
      </c>
      <c r="H1010" t="s">
        <v>162</v>
      </c>
      <c r="I1010" t="s">
        <v>178</v>
      </c>
      <c r="J1010" t="s">
        <v>540</v>
      </c>
      <c r="K1010" t="s">
        <v>1294</v>
      </c>
      <c r="L1010">
        <v>26101</v>
      </c>
      <c r="M1010" s="38">
        <v>42080</v>
      </c>
      <c r="N1010" s="38">
        <v>42081</v>
      </c>
      <c r="O1010">
        <v>88.64</v>
      </c>
    </row>
    <row r="1011" spans="1:15" x14ac:dyDescent="0.25">
      <c r="A1011" t="s">
        <v>1295</v>
      </c>
      <c r="B1011" t="s">
        <v>157</v>
      </c>
      <c r="C1011" t="s">
        <v>168</v>
      </c>
      <c r="D1011" t="s">
        <v>193</v>
      </c>
      <c r="E1011" t="s">
        <v>256</v>
      </c>
      <c r="F1011" t="s">
        <v>183</v>
      </c>
      <c r="G1011">
        <v>0.76</v>
      </c>
      <c r="H1011" t="s">
        <v>162</v>
      </c>
      <c r="I1011" t="s">
        <v>229</v>
      </c>
      <c r="J1011" t="s">
        <v>555</v>
      </c>
      <c r="K1011" t="s">
        <v>1296</v>
      </c>
      <c r="L1011">
        <v>38654</v>
      </c>
      <c r="M1011" s="38">
        <v>42147</v>
      </c>
      <c r="N1011" s="38">
        <v>42149</v>
      </c>
      <c r="O1011">
        <v>1300.54</v>
      </c>
    </row>
    <row r="1012" spans="1:15" x14ac:dyDescent="0.25">
      <c r="A1012" t="s">
        <v>1295</v>
      </c>
      <c r="B1012" t="s">
        <v>175</v>
      </c>
      <c r="C1012" t="s">
        <v>168</v>
      </c>
      <c r="D1012" t="s">
        <v>159</v>
      </c>
      <c r="E1012" t="s">
        <v>160</v>
      </c>
      <c r="F1012" t="s">
        <v>161</v>
      </c>
      <c r="G1012">
        <v>0.56000000000000005</v>
      </c>
      <c r="H1012" t="s">
        <v>162</v>
      </c>
      <c r="I1012" t="s">
        <v>229</v>
      </c>
      <c r="J1012" t="s">
        <v>555</v>
      </c>
      <c r="K1012" t="s">
        <v>1296</v>
      </c>
      <c r="L1012">
        <v>38654</v>
      </c>
      <c r="M1012" s="38">
        <v>42147</v>
      </c>
      <c r="N1012" s="38">
        <v>42149</v>
      </c>
      <c r="O1012">
        <v>38.06</v>
      </c>
    </row>
    <row r="1013" spans="1:15" x14ac:dyDescent="0.25">
      <c r="A1013" t="s">
        <v>1297</v>
      </c>
      <c r="B1013" t="s">
        <v>167</v>
      </c>
      <c r="C1013" t="s">
        <v>168</v>
      </c>
      <c r="D1013" t="s">
        <v>193</v>
      </c>
      <c r="E1013" t="s">
        <v>199</v>
      </c>
      <c r="F1013" t="s">
        <v>171</v>
      </c>
      <c r="G1013">
        <v>0.36</v>
      </c>
      <c r="H1013" t="s">
        <v>162</v>
      </c>
      <c r="I1013" t="s">
        <v>229</v>
      </c>
      <c r="J1013" t="s">
        <v>555</v>
      </c>
      <c r="K1013" t="s">
        <v>1298</v>
      </c>
      <c r="L1013">
        <v>39208</v>
      </c>
      <c r="M1013" s="38">
        <v>42046</v>
      </c>
      <c r="N1013" s="38">
        <v>42047</v>
      </c>
      <c r="O1013">
        <v>1263.3499999999999</v>
      </c>
    </row>
    <row r="1014" spans="1:15" x14ac:dyDescent="0.25">
      <c r="A1014" t="s">
        <v>1299</v>
      </c>
      <c r="B1014" t="s">
        <v>175</v>
      </c>
      <c r="C1014" t="s">
        <v>216</v>
      </c>
      <c r="D1014" t="s">
        <v>159</v>
      </c>
      <c r="E1014" t="s">
        <v>160</v>
      </c>
      <c r="F1014" t="s">
        <v>177</v>
      </c>
      <c r="G1014">
        <v>0.6</v>
      </c>
      <c r="H1014" t="s">
        <v>162</v>
      </c>
      <c r="I1014" t="s">
        <v>184</v>
      </c>
      <c r="J1014" t="s">
        <v>329</v>
      </c>
      <c r="K1014" t="s">
        <v>242</v>
      </c>
      <c r="L1014">
        <v>48187</v>
      </c>
      <c r="M1014" s="38">
        <v>42040</v>
      </c>
      <c r="N1014" s="38">
        <v>42042</v>
      </c>
      <c r="O1014">
        <v>202.38</v>
      </c>
    </row>
    <row r="1015" spans="1:15" x14ac:dyDescent="0.25">
      <c r="A1015" t="s">
        <v>1300</v>
      </c>
      <c r="B1015" t="s">
        <v>175</v>
      </c>
      <c r="C1015" t="s">
        <v>216</v>
      </c>
      <c r="D1015" t="s">
        <v>193</v>
      </c>
      <c r="E1015" t="s">
        <v>199</v>
      </c>
      <c r="F1015" t="s">
        <v>200</v>
      </c>
      <c r="G1015">
        <v>0.4</v>
      </c>
      <c r="H1015" t="s">
        <v>162</v>
      </c>
      <c r="I1015" t="s">
        <v>184</v>
      </c>
      <c r="J1015" t="s">
        <v>329</v>
      </c>
      <c r="K1015" t="s">
        <v>1301</v>
      </c>
      <c r="L1015">
        <v>48126</v>
      </c>
      <c r="M1015" s="38">
        <v>42109</v>
      </c>
      <c r="N1015" s="38">
        <v>42111</v>
      </c>
      <c r="O1015">
        <v>56.38</v>
      </c>
    </row>
    <row r="1016" spans="1:15" x14ac:dyDescent="0.25">
      <c r="A1016" t="s">
        <v>1300</v>
      </c>
      <c r="B1016" t="s">
        <v>157</v>
      </c>
      <c r="C1016" t="s">
        <v>216</v>
      </c>
      <c r="D1016" t="s">
        <v>159</v>
      </c>
      <c r="E1016" t="s">
        <v>205</v>
      </c>
      <c r="F1016" t="s">
        <v>183</v>
      </c>
      <c r="G1016">
        <v>0.4</v>
      </c>
      <c r="H1016" t="s">
        <v>162</v>
      </c>
      <c r="I1016" t="s">
        <v>184</v>
      </c>
      <c r="J1016" t="s">
        <v>329</v>
      </c>
      <c r="K1016" t="s">
        <v>1301</v>
      </c>
      <c r="L1016">
        <v>48126</v>
      </c>
      <c r="M1016" s="38">
        <v>42109</v>
      </c>
      <c r="N1016" s="38">
        <v>42112</v>
      </c>
      <c r="O1016">
        <v>119.13</v>
      </c>
    </row>
    <row r="1017" spans="1:15" x14ac:dyDescent="0.25">
      <c r="A1017" t="s">
        <v>1302</v>
      </c>
      <c r="B1017" t="s">
        <v>175</v>
      </c>
      <c r="C1017" t="s">
        <v>216</v>
      </c>
      <c r="D1017" t="s">
        <v>159</v>
      </c>
      <c r="E1017" t="s">
        <v>160</v>
      </c>
      <c r="F1017" t="s">
        <v>177</v>
      </c>
      <c r="G1017">
        <v>0.6</v>
      </c>
      <c r="H1017" t="s">
        <v>162</v>
      </c>
      <c r="I1017" t="s">
        <v>178</v>
      </c>
      <c r="J1017" t="s">
        <v>5</v>
      </c>
      <c r="K1017" t="s">
        <v>203</v>
      </c>
      <c r="L1017">
        <v>10177</v>
      </c>
      <c r="M1017" s="38">
        <v>42040</v>
      </c>
      <c r="N1017" s="38">
        <v>42042</v>
      </c>
      <c r="O1017">
        <v>809.51</v>
      </c>
    </row>
    <row r="1018" spans="1:15" x14ac:dyDescent="0.25">
      <c r="A1018" t="s">
        <v>1302</v>
      </c>
      <c r="B1018" t="s">
        <v>175</v>
      </c>
      <c r="C1018" t="s">
        <v>216</v>
      </c>
      <c r="D1018" t="s">
        <v>169</v>
      </c>
      <c r="E1018" t="s">
        <v>176</v>
      </c>
      <c r="F1018" t="s">
        <v>177</v>
      </c>
      <c r="G1018">
        <v>0.39</v>
      </c>
      <c r="H1018" t="s">
        <v>162</v>
      </c>
      <c r="I1018" t="s">
        <v>178</v>
      </c>
      <c r="J1018" t="s">
        <v>5</v>
      </c>
      <c r="K1018" t="s">
        <v>203</v>
      </c>
      <c r="L1018">
        <v>10177</v>
      </c>
      <c r="M1018" s="38">
        <v>42109</v>
      </c>
      <c r="N1018" s="38">
        <v>42110</v>
      </c>
      <c r="O1018">
        <v>643.64</v>
      </c>
    </row>
    <row r="1019" spans="1:15" x14ac:dyDescent="0.25">
      <c r="A1019" t="s">
        <v>1302</v>
      </c>
      <c r="B1019" t="s">
        <v>175</v>
      </c>
      <c r="C1019" t="s">
        <v>216</v>
      </c>
      <c r="D1019" t="s">
        <v>193</v>
      </c>
      <c r="E1019" t="s">
        <v>199</v>
      </c>
      <c r="F1019" t="s">
        <v>200</v>
      </c>
      <c r="G1019">
        <v>0.4</v>
      </c>
      <c r="H1019" t="s">
        <v>162</v>
      </c>
      <c r="I1019" t="s">
        <v>178</v>
      </c>
      <c r="J1019" t="s">
        <v>5</v>
      </c>
      <c r="K1019" t="s">
        <v>203</v>
      </c>
      <c r="L1019">
        <v>10177</v>
      </c>
      <c r="M1019" s="38">
        <v>42109</v>
      </c>
      <c r="N1019" s="38">
        <v>42111</v>
      </c>
      <c r="O1019">
        <v>244.31</v>
      </c>
    </row>
    <row r="1020" spans="1:15" x14ac:dyDescent="0.25">
      <c r="A1020" t="s">
        <v>1302</v>
      </c>
      <c r="B1020" t="s">
        <v>157</v>
      </c>
      <c r="C1020" t="s">
        <v>216</v>
      </c>
      <c r="D1020" t="s">
        <v>159</v>
      </c>
      <c r="E1020" t="s">
        <v>205</v>
      </c>
      <c r="F1020" t="s">
        <v>183</v>
      </c>
      <c r="G1020">
        <v>0.4</v>
      </c>
      <c r="H1020" t="s">
        <v>162</v>
      </c>
      <c r="I1020" t="s">
        <v>178</v>
      </c>
      <c r="J1020" t="s">
        <v>5</v>
      </c>
      <c r="K1020" t="s">
        <v>203</v>
      </c>
      <c r="L1020">
        <v>10177</v>
      </c>
      <c r="M1020" s="38">
        <v>42109</v>
      </c>
      <c r="N1020" s="38">
        <v>42112</v>
      </c>
      <c r="O1020">
        <v>466.58</v>
      </c>
    </row>
    <row r="1021" spans="1:15" x14ac:dyDescent="0.25">
      <c r="A1021" t="s">
        <v>1302</v>
      </c>
      <c r="B1021" t="s">
        <v>157</v>
      </c>
      <c r="C1021" t="s">
        <v>216</v>
      </c>
      <c r="D1021" t="s">
        <v>193</v>
      </c>
      <c r="E1021" t="s">
        <v>194</v>
      </c>
      <c r="F1021" t="s">
        <v>183</v>
      </c>
      <c r="G1021">
        <v>0.56999999999999995</v>
      </c>
      <c r="H1021" t="s">
        <v>162</v>
      </c>
      <c r="I1021" t="s">
        <v>178</v>
      </c>
      <c r="J1021" t="s">
        <v>5</v>
      </c>
      <c r="K1021" t="s">
        <v>203</v>
      </c>
      <c r="L1021">
        <v>10177</v>
      </c>
      <c r="M1021" s="38">
        <v>42109</v>
      </c>
      <c r="N1021" s="38">
        <v>42110</v>
      </c>
      <c r="O1021">
        <v>2290.69</v>
      </c>
    </row>
    <row r="1022" spans="1:15" x14ac:dyDescent="0.25">
      <c r="A1022" t="s">
        <v>1303</v>
      </c>
      <c r="B1022" t="s">
        <v>157</v>
      </c>
      <c r="C1022" t="s">
        <v>158</v>
      </c>
      <c r="D1022" t="s">
        <v>159</v>
      </c>
      <c r="E1022" t="s">
        <v>233</v>
      </c>
      <c r="F1022" t="s">
        <v>183</v>
      </c>
      <c r="G1022">
        <v>0.81</v>
      </c>
      <c r="H1022" t="s">
        <v>162</v>
      </c>
      <c r="I1022" t="s">
        <v>184</v>
      </c>
      <c r="J1022" t="s">
        <v>345</v>
      </c>
      <c r="K1022" t="s">
        <v>1304</v>
      </c>
      <c r="L1022">
        <v>52722</v>
      </c>
      <c r="M1022" s="38">
        <v>42112</v>
      </c>
      <c r="N1022" s="38">
        <v>42113</v>
      </c>
      <c r="O1022">
        <v>337.59</v>
      </c>
    </row>
    <row r="1023" spans="1:15" x14ac:dyDescent="0.25">
      <c r="A1023" t="s">
        <v>1303</v>
      </c>
      <c r="B1023" t="s">
        <v>175</v>
      </c>
      <c r="C1023" t="s">
        <v>158</v>
      </c>
      <c r="D1023" t="s">
        <v>159</v>
      </c>
      <c r="E1023" t="s">
        <v>205</v>
      </c>
      <c r="F1023" t="s">
        <v>161</v>
      </c>
      <c r="G1023">
        <v>0.38</v>
      </c>
      <c r="H1023" t="s">
        <v>162</v>
      </c>
      <c r="I1023" t="s">
        <v>184</v>
      </c>
      <c r="J1023" t="s">
        <v>345</v>
      </c>
      <c r="K1023" t="s">
        <v>1304</v>
      </c>
      <c r="L1023">
        <v>52722</v>
      </c>
      <c r="M1023" s="38">
        <v>42136</v>
      </c>
      <c r="N1023" s="38">
        <v>42138</v>
      </c>
      <c r="O1023">
        <v>10.65</v>
      </c>
    </row>
    <row r="1024" spans="1:15" x14ac:dyDescent="0.25">
      <c r="A1024" t="s">
        <v>1305</v>
      </c>
      <c r="B1024" t="s">
        <v>175</v>
      </c>
      <c r="C1024" t="s">
        <v>158</v>
      </c>
      <c r="D1024" t="s">
        <v>159</v>
      </c>
      <c r="E1024" t="s">
        <v>160</v>
      </c>
      <c r="F1024" t="s">
        <v>161</v>
      </c>
      <c r="G1024">
        <v>0.6</v>
      </c>
      <c r="H1024" t="s">
        <v>162</v>
      </c>
      <c r="I1024" t="s">
        <v>184</v>
      </c>
      <c r="J1024" t="s">
        <v>345</v>
      </c>
      <c r="K1024" t="s">
        <v>238</v>
      </c>
      <c r="L1024">
        <v>52601</v>
      </c>
      <c r="M1024" s="38">
        <v>42054</v>
      </c>
      <c r="N1024" s="38">
        <v>42055</v>
      </c>
      <c r="O1024">
        <v>55.13</v>
      </c>
    </row>
    <row r="1025" spans="1:15" x14ac:dyDescent="0.25">
      <c r="A1025" t="s">
        <v>1305</v>
      </c>
      <c r="B1025" t="s">
        <v>167</v>
      </c>
      <c r="C1025" t="s">
        <v>158</v>
      </c>
      <c r="D1025" t="s">
        <v>169</v>
      </c>
      <c r="E1025" t="s">
        <v>264</v>
      </c>
      <c r="F1025" t="s">
        <v>221</v>
      </c>
      <c r="G1025">
        <v>0.78</v>
      </c>
      <c r="H1025" t="s">
        <v>162</v>
      </c>
      <c r="I1025" t="s">
        <v>184</v>
      </c>
      <c r="J1025" t="s">
        <v>345</v>
      </c>
      <c r="K1025" t="s">
        <v>238</v>
      </c>
      <c r="L1025">
        <v>52601</v>
      </c>
      <c r="M1025" s="38">
        <v>42112</v>
      </c>
      <c r="N1025" s="38">
        <v>42115</v>
      </c>
      <c r="O1025">
        <v>215.32</v>
      </c>
    </row>
    <row r="1026" spans="1:15" x14ac:dyDescent="0.25">
      <c r="A1026" t="s">
        <v>1305</v>
      </c>
      <c r="B1026" t="s">
        <v>175</v>
      </c>
      <c r="C1026" t="s">
        <v>158</v>
      </c>
      <c r="D1026" t="s">
        <v>193</v>
      </c>
      <c r="E1026" t="s">
        <v>194</v>
      </c>
      <c r="F1026" t="s">
        <v>161</v>
      </c>
      <c r="G1026">
        <v>0.55000000000000004</v>
      </c>
      <c r="H1026" t="s">
        <v>162</v>
      </c>
      <c r="I1026" t="s">
        <v>184</v>
      </c>
      <c r="J1026" t="s">
        <v>345</v>
      </c>
      <c r="K1026" t="s">
        <v>238</v>
      </c>
      <c r="L1026">
        <v>52601</v>
      </c>
      <c r="M1026" s="38">
        <v>42112</v>
      </c>
      <c r="N1026" s="38">
        <v>42114</v>
      </c>
      <c r="O1026">
        <v>382.85</v>
      </c>
    </row>
    <row r="1027" spans="1:15" x14ac:dyDescent="0.25">
      <c r="A1027" t="s">
        <v>1306</v>
      </c>
      <c r="B1027" t="s">
        <v>175</v>
      </c>
      <c r="C1027" t="s">
        <v>158</v>
      </c>
      <c r="D1027" t="s">
        <v>159</v>
      </c>
      <c r="E1027" t="s">
        <v>205</v>
      </c>
      <c r="F1027" t="s">
        <v>183</v>
      </c>
      <c r="G1027">
        <v>0.36</v>
      </c>
      <c r="H1027" t="s">
        <v>162</v>
      </c>
      <c r="I1027" t="s">
        <v>184</v>
      </c>
      <c r="J1027" t="s">
        <v>345</v>
      </c>
      <c r="K1027" t="s">
        <v>1307</v>
      </c>
      <c r="L1027">
        <v>50613</v>
      </c>
      <c r="M1027" s="38">
        <v>42054</v>
      </c>
      <c r="N1027" s="38">
        <v>42055</v>
      </c>
      <c r="O1027">
        <v>44.8</v>
      </c>
    </row>
    <row r="1028" spans="1:15" x14ac:dyDescent="0.25">
      <c r="A1028" t="s">
        <v>1306</v>
      </c>
      <c r="B1028" t="s">
        <v>175</v>
      </c>
      <c r="C1028" t="s">
        <v>158</v>
      </c>
      <c r="D1028" t="s">
        <v>159</v>
      </c>
      <c r="E1028" t="s">
        <v>213</v>
      </c>
      <c r="F1028" t="s">
        <v>183</v>
      </c>
      <c r="G1028">
        <v>0.39</v>
      </c>
      <c r="H1028" t="s">
        <v>162</v>
      </c>
      <c r="I1028" t="s">
        <v>184</v>
      </c>
      <c r="J1028" t="s">
        <v>345</v>
      </c>
      <c r="K1028" t="s">
        <v>1307</v>
      </c>
      <c r="L1028">
        <v>50613</v>
      </c>
      <c r="M1028" s="38">
        <v>42010</v>
      </c>
      <c r="N1028" s="38">
        <v>42010</v>
      </c>
      <c r="O1028">
        <v>100.99</v>
      </c>
    </row>
    <row r="1029" spans="1:15" x14ac:dyDescent="0.25">
      <c r="A1029" t="s">
        <v>1306</v>
      </c>
      <c r="B1029" t="s">
        <v>175</v>
      </c>
      <c r="C1029" t="s">
        <v>158</v>
      </c>
      <c r="D1029" t="s">
        <v>193</v>
      </c>
      <c r="E1029" t="s">
        <v>256</v>
      </c>
      <c r="F1029" t="s">
        <v>183</v>
      </c>
      <c r="G1029">
        <v>0.6</v>
      </c>
      <c r="H1029" t="s">
        <v>162</v>
      </c>
      <c r="I1029" t="s">
        <v>184</v>
      </c>
      <c r="J1029" t="s">
        <v>345</v>
      </c>
      <c r="K1029" t="s">
        <v>1307</v>
      </c>
      <c r="L1029">
        <v>50613</v>
      </c>
      <c r="M1029" s="38">
        <v>42010</v>
      </c>
      <c r="N1029" s="38">
        <v>42015</v>
      </c>
      <c r="O1029">
        <v>142.06</v>
      </c>
    </row>
    <row r="1030" spans="1:15" x14ac:dyDescent="0.25">
      <c r="A1030" t="s">
        <v>1308</v>
      </c>
      <c r="B1030" t="s">
        <v>157</v>
      </c>
      <c r="C1030" t="s">
        <v>158</v>
      </c>
      <c r="D1030" t="s">
        <v>169</v>
      </c>
      <c r="E1030" t="s">
        <v>176</v>
      </c>
      <c r="F1030" t="s">
        <v>183</v>
      </c>
      <c r="G1030">
        <v>0.56999999999999995</v>
      </c>
      <c r="H1030" t="s">
        <v>162</v>
      </c>
      <c r="I1030" t="s">
        <v>184</v>
      </c>
      <c r="J1030" t="s">
        <v>345</v>
      </c>
      <c r="K1030" t="s">
        <v>1309</v>
      </c>
      <c r="L1030">
        <v>52402</v>
      </c>
      <c r="M1030" s="38">
        <v>42088</v>
      </c>
      <c r="N1030" s="38">
        <v>42090</v>
      </c>
      <c r="O1030">
        <v>58.52</v>
      </c>
    </row>
    <row r="1031" spans="1:15" x14ac:dyDescent="0.25">
      <c r="A1031" t="s">
        <v>1308</v>
      </c>
      <c r="B1031" t="s">
        <v>175</v>
      </c>
      <c r="C1031" t="s">
        <v>158</v>
      </c>
      <c r="D1031" t="s">
        <v>159</v>
      </c>
      <c r="E1031" t="s">
        <v>213</v>
      </c>
      <c r="F1031" t="s">
        <v>183</v>
      </c>
      <c r="G1031">
        <v>0.37</v>
      </c>
      <c r="H1031" t="s">
        <v>162</v>
      </c>
      <c r="I1031" t="s">
        <v>184</v>
      </c>
      <c r="J1031" t="s">
        <v>345</v>
      </c>
      <c r="K1031" t="s">
        <v>1309</v>
      </c>
      <c r="L1031">
        <v>52402</v>
      </c>
      <c r="M1031" s="38">
        <v>42010</v>
      </c>
      <c r="N1031" s="38">
        <v>42017</v>
      </c>
      <c r="O1031">
        <v>363.74</v>
      </c>
    </row>
    <row r="1032" spans="1:15" x14ac:dyDescent="0.25">
      <c r="A1032" t="s">
        <v>1308</v>
      </c>
      <c r="B1032" t="s">
        <v>175</v>
      </c>
      <c r="C1032" t="s">
        <v>158</v>
      </c>
      <c r="D1032" t="s">
        <v>159</v>
      </c>
      <c r="E1032" t="s">
        <v>213</v>
      </c>
      <c r="F1032" t="s">
        <v>183</v>
      </c>
      <c r="G1032">
        <v>0.38</v>
      </c>
      <c r="H1032" t="s">
        <v>162</v>
      </c>
      <c r="I1032" t="s">
        <v>184</v>
      </c>
      <c r="J1032" t="s">
        <v>345</v>
      </c>
      <c r="K1032" t="s">
        <v>1309</v>
      </c>
      <c r="L1032">
        <v>52402</v>
      </c>
      <c r="M1032" s="38">
        <v>42010</v>
      </c>
      <c r="N1032" s="38">
        <v>42019</v>
      </c>
      <c r="O1032">
        <v>15.93</v>
      </c>
    </row>
    <row r="1033" spans="1:15" x14ac:dyDescent="0.25">
      <c r="A1033" t="s">
        <v>1308</v>
      </c>
      <c r="B1033" t="s">
        <v>175</v>
      </c>
      <c r="C1033" t="s">
        <v>158</v>
      </c>
      <c r="D1033" t="s">
        <v>159</v>
      </c>
      <c r="E1033" t="s">
        <v>233</v>
      </c>
      <c r="F1033" t="s">
        <v>183</v>
      </c>
      <c r="G1033">
        <v>0.59</v>
      </c>
      <c r="H1033" t="s">
        <v>162</v>
      </c>
      <c r="I1033" t="s">
        <v>184</v>
      </c>
      <c r="J1033" t="s">
        <v>345</v>
      </c>
      <c r="K1033" t="s">
        <v>1309</v>
      </c>
      <c r="L1033">
        <v>52402</v>
      </c>
      <c r="M1033" s="38">
        <v>42010</v>
      </c>
      <c r="N1033" s="38">
        <v>42017</v>
      </c>
      <c r="O1033">
        <v>21.28</v>
      </c>
    </row>
    <row r="1034" spans="1:15" x14ac:dyDescent="0.25">
      <c r="A1034" t="s">
        <v>1310</v>
      </c>
      <c r="B1034" t="s">
        <v>157</v>
      </c>
      <c r="C1034" t="s">
        <v>158</v>
      </c>
      <c r="D1034" t="s">
        <v>193</v>
      </c>
      <c r="E1034" t="s">
        <v>194</v>
      </c>
      <c r="F1034" t="s">
        <v>183</v>
      </c>
      <c r="G1034">
        <v>0.57999999999999996</v>
      </c>
      <c r="H1034" t="s">
        <v>162</v>
      </c>
      <c r="I1034" t="s">
        <v>163</v>
      </c>
      <c r="J1034" t="s">
        <v>172</v>
      </c>
      <c r="K1034" t="s">
        <v>314</v>
      </c>
      <c r="L1034">
        <v>94110</v>
      </c>
      <c r="M1034" s="38">
        <v>42113</v>
      </c>
      <c r="N1034" s="38">
        <v>42114</v>
      </c>
      <c r="O1034">
        <v>675.83</v>
      </c>
    </row>
    <row r="1035" spans="1:15" x14ac:dyDescent="0.25">
      <c r="A1035" t="s">
        <v>1311</v>
      </c>
      <c r="B1035" t="s">
        <v>175</v>
      </c>
      <c r="C1035" t="s">
        <v>158</v>
      </c>
      <c r="D1035" t="s">
        <v>159</v>
      </c>
      <c r="E1035" t="s">
        <v>205</v>
      </c>
      <c r="F1035" t="s">
        <v>183</v>
      </c>
      <c r="G1035">
        <v>0.36</v>
      </c>
      <c r="H1035" t="s">
        <v>162</v>
      </c>
      <c r="I1035" t="s">
        <v>163</v>
      </c>
      <c r="J1035" t="s">
        <v>172</v>
      </c>
      <c r="K1035" t="s">
        <v>173</v>
      </c>
      <c r="L1035">
        <v>91776</v>
      </c>
      <c r="M1035" s="38">
        <v>42113</v>
      </c>
      <c r="N1035" s="38">
        <v>42115</v>
      </c>
      <c r="O1035">
        <v>28</v>
      </c>
    </row>
    <row r="1036" spans="1:15" x14ac:dyDescent="0.25">
      <c r="A1036" t="s">
        <v>1312</v>
      </c>
      <c r="B1036" t="s">
        <v>175</v>
      </c>
      <c r="C1036" t="s">
        <v>168</v>
      </c>
      <c r="D1036" t="s">
        <v>159</v>
      </c>
      <c r="E1036" t="s">
        <v>213</v>
      </c>
      <c r="F1036" t="s">
        <v>183</v>
      </c>
      <c r="G1036">
        <v>0.36</v>
      </c>
      <c r="H1036" t="s">
        <v>162</v>
      </c>
      <c r="I1036" t="s">
        <v>178</v>
      </c>
      <c r="J1036" t="s">
        <v>265</v>
      </c>
      <c r="K1036" t="s">
        <v>1313</v>
      </c>
      <c r="L1036">
        <v>1469</v>
      </c>
      <c r="M1036" s="38">
        <v>42093</v>
      </c>
      <c r="N1036" s="38">
        <v>42095</v>
      </c>
      <c r="O1036">
        <v>535.08000000000004</v>
      </c>
    </row>
    <row r="1037" spans="1:15" x14ac:dyDescent="0.25">
      <c r="A1037" t="s">
        <v>1314</v>
      </c>
      <c r="B1037" t="s">
        <v>175</v>
      </c>
      <c r="C1037" t="s">
        <v>216</v>
      </c>
      <c r="D1037" t="s">
        <v>193</v>
      </c>
      <c r="E1037" t="s">
        <v>194</v>
      </c>
      <c r="F1037" t="s">
        <v>183</v>
      </c>
      <c r="G1037">
        <v>0.55000000000000004</v>
      </c>
      <c r="H1037" t="s">
        <v>162</v>
      </c>
      <c r="I1037" t="s">
        <v>229</v>
      </c>
      <c r="J1037" t="s">
        <v>937</v>
      </c>
      <c r="K1037" t="s">
        <v>1315</v>
      </c>
      <c r="L1037">
        <v>36330</v>
      </c>
      <c r="M1037" s="38">
        <v>42095</v>
      </c>
      <c r="N1037" s="38">
        <v>42097</v>
      </c>
      <c r="O1037">
        <v>222.71</v>
      </c>
    </row>
    <row r="1038" spans="1:15" x14ac:dyDescent="0.25">
      <c r="A1038" t="s">
        <v>1314</v>
      </c>
      <c r="B1038" t="s">
        <v>175</v>
      </c>
      <c r="C1038" t="s">
        <v>216</v>
      </c>
      <c r="D1038" t="s">
        <v>193</v>
      </c>
      <c r="E1038" t="s">
        <v>194</v>
      </c>
      <c r="F1038" t="s">
        <v>183</v>
      </c>
      <c r="G1038">
        <v>0.6</v>
      </c>
      <c r="H1038" t="s">
        <v>162</v>
      </c>
      <c r="I1038" t="s">
        <v>229</v>
      </c>
      <c r="J1038" t="s">
        <v>937</v>
      </c>
      <c r="K1038" t="s">
        <v>1315</v>
      </c>
      <c r="L1038">
        <v>36330</v>
      </c>
      <c r="M1038" s="38">
        <v>42095</v>
      </c>
      <c r="N1038" s="38">
        <v>42096</v>
      </c>
      <c r="O1038">
        <v>220.52</v>
      </c>
    </row>
    <row r="1039" spans="1:15" x14ac:dyDescent="0.25">
      <c r="A1039" t="s">
        <v>1316</v>
      </c>
      <c r="B1039" t="s">
        <v>157</v>
      </c>
      <c r="C1039" t="s">
        <v>168</v>
      </c>
      <c r="D1039" t="s">
        <v>159</v>
      </c>
      <c r="E1039" t="s">
        <v>205</v>
      </c>
      <c r="F1039" t="s">
        <v>183</v>
      </c>
      <c r="G1039">
        <v>0.37</v>
      </c>
      <c r="H1039" t="s">
        <v>162</v>
      </c>
      <c r="I1039" t="s">
        <v>163</v>
      </c>
      <c r="J1039" t="s">
        <v>172</v>
      </c>
      <c r="K1039" t="s">
        <v>1317</v>
      </c>
      <c r="L1039">
        <v>92008</v>
      </c>
      <c r="M1039" s="38">
        <v>42082</v>
      </c>
      <c r="N1039" s="38">
        <v>42084</v>
      </c>
      <c r="O1039">
        <v>68.34</v>
      </c>
    </row>
    <row r="1040" spans="1:15" x14ac:dyDescent="0.25">
      <c r="A1040" t="s">
        <v>1318</v>
      </c>
      <c r="B1040" t="s">
        <v>175</v>
      </c>
      <c r="C1040" t="s">
        <v>168</v>
      </c>
      <c r="D1040" t="s">
        <v>193</v>
      </c>
      <c r="E1040" t="s">
        <v>256</v>
      </c>
      <c r="F1040" t="s">
        <v>183</v>
      </c>
      <c r="G1040">
        <v>0.75</v>
      </c>
      <c r="H1040" t="s">
        <v>162</v>
      </c>
      <c r="I1040" t="s">
        <v>178</v>
      </c>
      <c r="J1040" t="s">
        <v>286</v>
      </c>
      <c r="K1040" t="s">
        <v>565</v>
      </c>
      <c r="L1040">
        <v>6478</v>
      </c>
      <c r="M1040" s="38">
        <v>42082</v>
      </c>
      <c r="N1040" s="38">
        <v>42085</v>
      </c>
      <c r="O1040">
        <v>522.22</v>
      </c>
    </row>
    <row r="1041" spans="1:15" x14ac:dyDescent="0.25">
      <c r="A1041" t="s">
        <v>1319</v>
      </c>
      <c r="B1041" t="s">
        <v>175</v>
      </c>
      <c r="C1041" t="s">
        <v>168</v>
      </c>
      <c r="D1041" t="s">
        <v>159</v>
      </c>
      <c r="E1041" t="s">
        <v>213</v>
      </c>
      <c r="F1041" t="s">
        <v>183</v>
      </c>
      <c r="G1041">
        <v>0.39</v>
      </c>
      <c r="H1041" t="s">
        <v>162</v>
      </c>
      <c r="I1041" t="s">
        <v>178</v>
      </c>
      <c r="J1041" t="s">
        <v>265</v>
      </c>
      <c r="K1041" t="s">
        <v>1320</v>
      </c>
      <c r="L1041">
        <v>1570</v>
      </c>
      <c r="M1041" s="38">
        <v>42170</v>
      </c>
      <c r="N1041" s="38">
        <v>42172</v>
      </c>
      <c r="O1041">
        <v>28.01</v>
      </c>
    </row>
    <row r="1042" spans="1:15" x14ac:dyDescent="0.25">
      <c r="A1042" t="s">
        <v>1321</v>
      </c>
      <c r="B1042" t="s">
        <v>175</v>
      </c>
      <c r="C1042" t="s">
        <v>216</v>
      </c>
      <c r="D1042" t="s">
        <v>169</v>
      </c>
      <c r="E1042" t="s">
        <v>176</v>
      </c>
      <c r="F1042" t="s">
        <v>183</v>
      </c>
      <c r="G1042">
        <v>0.49</v>
      </c>
      <c r="H1042" t="s">
        <v>162</v>
      </c>
      <c r="I1042" t="s">
        <v>163</v>
      </c>
      <c r="J1042" t="s">
        <v>364</v>
      </c>
      <c r="K1042" t="s">
        <v>1322</v>
      </c>
      <c r="L1042">
        <v>88310</v>
      </c>
      <c r="M1042" s="38">
        <v>42127</v>
      </c>
      <c r="N1042" s="38">
        <v>42128</v>
      </c>
      <c r="O1042">
        <v>80.349999999999994</v>
      </c>
    </row>
    <row r="1043" spans="1:15" x14ac:dyDescent="0.25">
      <c r="A1043" t="s">
        <v>1323</v>
      </c>
      <c r="B1043" t="s">
        <v>175</v>
      </c>
      <c r="C1043" t="s">
        <v>158</v>
      </c>
      <c r="D1043" t="s">
        <v>159</v>
      </c>
      <c r="E1043" t="s">
        <v>189</v>
      </c>
      <c r="F1043" t="s">
        <v>183</v>
      </c>
      <c r="G1043">
        <v>0.4</v>
      </c>
      <c r="H1043" t="s">
        <v>162</v>
      </c>
      <c r="I1043" t="s">
        <v>229</v>
      </c>
      <c r="J1043" t="s">
        <v>361</v>
      </c>
      <c r="K1043" t="s">
        <v>1324</v>
      </c>
      <c r="L1043">
        <v>33403</v>
      </c>
      <c r="M1043" s="38">
        <v>42021</v>
      </c>
      <c r="N1043" s="38">
        <v>42023</v>
      </c>
      <c r="O1043">
        <v>99.69</v>
      </c>
    </row>
    <row r="1044" spans="1:15" x14ac:dyDescent="0.25">
      <c r="A1044" t="s">
        <v>1323</v>
      </c>
      <c r="B1044" t="s">
        <v>175</v>
      </c>
      <c r="C1044" t="s">
        <v>158</v>
      </c>
      <c r="D1044" t="s">
        <v>159</v>
      </c>
      <c r="E1044" t="s">
        <v>205</v>
      </c>
      <c r="F1044" t="s">
        <v>183</v>
      </c>
      <c r="G1044">
        <v>0.39</v>
      </c>
      <c r="H1044" t="s">
        <v>162</v>
      </c>
      <c r="I1044" t="s">
        <v>229</v>
      </c>
      <c r="J1044" t="s">
        <v>361</v>
      </c>
      <c r="K1044" t="s">
        <v>1324</v>
      </c>
      <c r="L1044">
        <v>33403</v>
      </c>
      <c r="M1044" s="38">
        <v>42021</v>
      </c>
      <c r="N1044" s="38">
        <v>42021</v>
      </c>
      <c r="O1044">
        <v>152.49</v>
      </c>
    </row>
    <row r="1045" spans="1:15" x14ac:dyDescent="0.25">
      <c r="A1045" t="s">
        <v>1325</v>
      </c>
      <c r="B1045" t="s">
        <v>175</v>
      </c>
      <c r="C1045" t="s">
        <v>216</v>
      </c>
      <c r="D1045" t="s">
        <v>193</v>
      </c>
      <c r="E1045" t="s">
        <v>194</v>
      </c>
      <c r="F1045" t="s">
        <v>183</v>
      </c>
      <c r="G1045">
        <v>0.56000000000000005</v>
      </c>
      <c r="H1045" t="s">
        <v>162</v>
      </c>
      <c r="I1045" t="s">
        <v>229</v>
      </c>
      <c r="J1045" t="s">
        <v>230</v>
      </c>
      <c r="K1045" t="s">
        <v>1326</v>
      </c>
      <c r="L1045">
        <v>23320</v>
      </c>
      <c r="M1045" s="38">
        <v>42033</v>
      </c>
      <c r="N1045" s="38">
        <v>42035</v>
      </c>
      <c r="O1045">
        <v>320.75</v>
      </c>
    </row>
    <row r="1046" spans="1:15" x14ac:dyDescent="0.25">
      <c r="A1046" t="s">
        <v>1327</v>
      </c>
      <c r="B1046" t="s">
        <v>175</v>
      </c>
      <c r="C1046" t="s">
        <v>168</v>
      </c>
      <c r="D1046" t="s">
        <v>159</v>
      </c>
      <c r="E1046" t="s">
        <v>205</v>
      </c>
      <c r="F1046" t="s">
        <v>183</v>
      </c>
      <c r="G1046">
        <v>0.36</v>
      </c>
      <c r="H1046" t="s">
        <v>162</v>
      </c>
      <c r="I1046" t="s">
        <v>178</v>
      </c>
      <c r="J1046" t="s">
        <v>179</v>
      </c>
      <c r="K1046" t="s">
        <v>1328</v>
      </c>
      <c r="L1046">
        <v>7036</v>
      </c>
      <c r="M1046" s="38">
        <v>42064</v>
      </c>
      <c r="N1046" s="38">
        <v>42066</v>
      </c>
      <c r="O1046">
        <v>11.35</v>
      </c>
    </row>
    <row r="1047" spans="1:15" x14ac:dyDescent="0.25">
      <c r="A1047" t="s">
        <v>1329</v>
      </c>
      <c r="B1047" t="s">
        <v>167</v>
      </c>
      <c r="C1047" t="s">
        <v>168</v>
      </c>
      <c r="D1047" t="s">
        <v>193</v>
      </c>
      <c r="E1047" t="s">
        <v>199</v>
      </c>
      <c r="F1047" t="s">
        <v>171</v>
      </c>
      <c r="G1047">
        <v>0.59</v>
      </c>
      <c r="H1047" t="s">
        <v>162</v>
      </c>
      <c r="I1047" t="s">
        <v>178</v>
      </c>
      <c r="J1047" t="s">
        <v>431</v>
      </c>
      <c r="K1047" t="s">
        <v>1330</v>
      </c>
      <c r="L1047">
        <v>2806</v>
      </c>
      <c r="M1047" s="38">
        <v>42064</v>
      </c>
      <c r="N1047" s="38">
        <v>42066</v>
      </c>
      <c r="O1047">
        <v>7029.1</v>
      </c>
    </row>
    <row r="1048" spans="1:15" x14ac:dyDescent="0.25">
      <c r="A1048" t="s">
        <v>1331</v>
      </c>
      <c r="B1048" t="s">
        <v>175</v>
      </c>
      <c r="C1048" t="s">
        <v>168</v>
      </c>
      <c r="D1048" t="s">
        <v>159</v>
      </c>
      <c r="E1048" t="s">
        <v>233</v>
      </c>
      <c r="F1048" t="s">
        <v>293</v>
      </c>
      <c r="G1048">
        <v>0.83</v>
      </c>
      <c r="H1048" t="s">
        <v>162</v>
      </c>
      <c r="I1048" t="s">
        <v>178</v>
      </c>
      <c r="J1048" t="s">
        <v>241</v>
      </c>
      <c r="K1048" t="s">
        <v>1249</v>
      </c>
      <c r="L1048">
        <v>45429</v>
      </c>
      <c r="M1048" s="38">
        <v>42111</v>
      </c>
      <c r="N1048" s="38">
        <v>42115</v>
      </c>
      <c r="O1048">
        <v>1059.3800000000001</v>
      </c>
    </row>
    <row r="1049" spans="1:15" x14ac:dyDescent="0.25">
      <c r="A1049" t="s">
        <v>1332</v>
      </c>
      <c r="B1049" t="s">
        <v>167</v>
      </c>
      <c r="C1049" t="s">
        <v>168</v>
      </c>
      <c r="D1049" t="s">
        <v>169</v>
      </c>
      <c r="E1049" t="s">
        <v>240</v>
      </c>
      <c r="F1049" t="s">
        <v>221</v>
      </c>
      <c r="G1049">
        <v>0.66</v>
      </c>
      <c r="H1049" t="s">
        <v>162</v>
      </c>
      <c r="I1049" t="s">
        <v>178</v>
      </c>
      <c r="J1049" t="s">
        <v>241</v>
      </c>
      <c r="K1049" t="s">
        <v>1333</v>
      </c>
      <c r="L1049">
        <v>45801</v>
      </c>
      <c r="M1049" s="38">
        <v>42099</v>
      </c>
      <c r="N1049" s="38">
        <v>42101</v>
      </c>
      <c r="O1049">
        <v>2233.46</v>
      </c>
    </row>
    <row r="1050" spans="1:15" x14ac:dyDescent="0.25">
      <c r="A1050" t="s">
        <v>1334</v>
      </c>
      <c r="B1050" t="s">
        <v>167</v>
      </c>
      <c r="C1050" t="s">
        <v>216</v>
      </c>
      <c r="D1050" t="s">
        <v>169</v>
      </c>
      <c r="E1050" t="s">
        <v>170</v>
      </c>
      <c r="F1050" t="s">
        <v>171</v>
      </c>
      <c r="G1050">
        <v>0.59</v>
      </c>
      <c r="H1050" t="s">
        <v>162</v>
      </c>
      <c r="I1050" t="s">
        <v>184</v>
      </c>
      <c r="J1050" t="s">
        <v>455</v>
      </c>
      <c r="K1050" t="s">
        <v>1335</v>
      </c>
      <c r="L1050">
        <v>63119</v>
      </c>
      <c r="M1050" s="38">
        <v>42120</v>
      </c>
      <c r="N1050" s="38">
        <v>42124</v>
      </c>
      <c r="O1050">
        <v>928.92</v>
      </c>
    </row>
    <row r="1051" spans="1:15" x14ac:dyDescent="0.25">
      <c r="A1051" t="s">
        <v>1336</v>
      </c>
      <c r="B1051" t="s">
        <v>167</v>
      </c>
      <c r="C1051" t="s">
        <v>168</v>
      </c>
      <c r="D1051" t="s">
        <v>169</v>
      </c>
      <c r="E1051" t="s">
        <v>170</v>
      </c>
      <c r="F1051" t="s">
        <v>171</v>
      </c>
      <c r="G1051">
        <v>0.56000000000000005</v>
      </c>
      <c r="H1051" t="s">
        <v>162</v>
      </c>
      <c r="I1051" t="s">
        <v>184</v>
      </c>
      <c r="J1051" t="s">
        <v>1337</v>
      </c>
      <c r="K1051" t="s">
        <v>1338</v>
      </c>
      <c r="L1051">
        <v>54915</v>
      </c>
      <c r="M1051" s="38">
        <v>42059</v>
      </c>
      <c r="N1051" s="38">
        <v>42060</v>
      </c>
      <c r="O1051">
        <v>3845.35</v>
      </c>
    </row>
    <row r="1052" spans="1:15" x14ac:dyDescent="0.25">
      <c r="A1052" t="s">
        <v>1336</v>
      </c>
      <c r="B1052" t="s">
        <v>175</v>
      </c>
      <c r="C1052" t="s">
        <v>168</v>
      </c>
      <c r="D1052" t="s">
        <v>159</v>
      </c>
      <c r="E1052" t="s">
        <v>160</v>
      </c>
      <c r="F1052" t="s">
        <v>161</v>
      </c>
      <c r="G1052">
        <v>0.57999999999999996</v>
      </c>
      <c r="H1052" t="s">
        <v>162</v>
      </c>
      <c r="I1052" t="s">
        <v>184</v>
      </c>
      <c r="J1052" t="s">
        <v>1337</v>
      </c>
      <c r="K1052" t="s">
        <v>1338</v>
      </c>
      <c r="L1052">
        <v>54915</v>
      </c>
      <c r="M1052" s="38">
        <v>42059</v>
      </c>
      <c r="N1052" s="38">
        <v>42061</v>
      </c>
      <c r="O1052">
        <v>3.77</v>
      </c>
    </row>
    <row r="1053" spans="1:15" x14ac:dyDescent="0.25">
      <c r="A1053" t="s">
        <v>1336</v>
      </c>
      <c r="B1053" t="s">
        <v>175</v>
      </c>
      <c r="C1053" t="s">
        <v>216</v>
      </c>
      <c r="D1053" t="s">
        <v>159</v>
      </c>
      <c r="E1053" t="s">
        <v>189</v>
      </c>
      <c r="F1053" t="s">
        <v>183</v>
      </c>
      <c r="G1053">
        <v>0.38</v>
      </c>
      <c r="H1053" t="s">
        <v>162</v>
      </c>
      <c r="I1053" t="s">
        <v>184</v>
      </c>
      <c r="J1053" t="s">
        <v>1337</v>
      </c>
      <c r="K1053" t="s">
        <v>1338</v>
      </c>
      <c r="L1053">
        <v>54915</v>
      </c>
      <c r="M1053" s="38">
        <v>42081</v>
      </c>
      <c r="N1053" s="38">
        <v>42082</v>
      </c>
      <c r="O1053">
        <v>343.54</v>
      </c>
    </row>
    <row r="1054" spans="1:15" x14ac:dyDescent="0.25">
      <c r="A1054" t="s">
        <v>1339</v>
      </c>
      <c r="B1054" t="s">
        <v>175</v>
      </c>
      <c r="C1054" t="s">
        <v>158</v>
      </c>
      <c r="D1054" t="s">
        <v>159</v>
      </c>
      <c r="E1054" t="s">
        <v>213</v>
      </c>
      <c r="F1054" t="s">
        <v>183</v>
      </c>
      <c r="G1054">
        <v>0.39</v>
      </c>
      <c r="H1054" t="s">
        <v>162</v>
      </c>
      <c r="I1054" t="s">
        <v>178</v>
      </c>
      <c r="J1054" t="s">
        <v>241</v>
      </c>
      <c r="K1054" t="s">
        <v>1333</v>
      </c>
      <c r="L1054">
        <v>45801</v>
      </c>
      <c r="M1054" s="38">
        <v>42141</v>
      </c>
      <c r="N1054" s="38">
        <v>42141</v>
      </c>
      <c r="O1054">
        <v>3627.08</v>
      </c>
    </row>
    <row r="1055" spans="1:15" x14ac:dyDescent="0.25">
      <c r="A1055" t="s">
        <v>1340</v>
      </c>
      <c r="B1055" t="s">
        <v>175</v>
      </c>
      <c r="C1055" t="s">
        <v>158</v>
      </c>
      <c r="D1055" t="s">
        <v>159</v>
      </c>
      <c r="E1055" t="s">
        <v>189</v>
      </c>
      <c r="F1055" t="s">
        <v>183</v>
      </c>
      <c r="G1055">
        <v>0.36</v>
      </c>
      <c r="H1055" t="s">
        <v>162</v>
      </c>
      <c r="I1055" t="s">
        <v>178</v>
      </c>
      <c r="J1055" t="s">
        <v>241</v>
      </c>
      <c r="K1055" t="s">
        <v>1341</v>
      </c>
      <c r="L1055">
        <v>44052</v>
      </c>
      <c r="M1055" s="38">
        <v>42141</v>
      </c>
      <c r="N1055" s="38">
        <v>42150</v>
      </c>
      <c r="O1055">
        <v>8.34</v>
      </c>
    </row>
    <row r="1056" spans="1:15" x14ac:dyDescent="0.25">
      <c r="A1056" t="s">
        <v>1342</v>
      </c>
      <c r="B1056" t="s">
        <v>175</v>
      </c>
      <c r="C1056" t="s">
        <v>168</v>
      </c>
      <c r="D1056" t="s">
        <v>159</v>
      </c>
      <c r="E1056" t="s">
        <v>213</v>
      </c>
      <c r="F1056" t="s">
        <v>183</v>
      </c>
      <c r="G1056">
        <v>0.37</v>
      </c>
      <c r="H1056" t="s">
        <v>162</v>
      </c>
      <c r="I1056" t="s">
        <v>229</v>
      </c>
      <c r="J1056" t="s">
        <v>376</v>
      </c>
      <c r="K1056" t="s">
        <v>1343</v>
      </c>
      <c r="L1056">
        <v>30269</v>
      </c>
      <c r="M1056" s="38">
        <v>42005</v>
      </c>
      <c r="N1056" s="38">
        <v>42006</v>
      </c>
      <c r="O1056">
        <v>63.32</v>
      </c>
    </row>
    <row r="1057" spans="1:15" x14ac:dyDescent="0.25">
      <c r="A1057" t="s">
        <v>1344</v>
      </c>
      <c r="B1057" t="s">
        <v>175</v>
      </c>
      <c r="C1057" t="s">
        <v>168</v>
      </c>
      <c r="D1057" t="s">
        <v>193</v>
      </c>
      <c r="E1057" t="s">
        <v>199</v>
      </c>
      <c r="F1057" t="s">
        <v>200</v>
      </c>
      <c r="G1057">
        <v>0.36</v>
      </c>
      <c r="H1057" t="s">
        <v>162</v>
      </c>
      <c r="I1057" t="s">
        <v>229</v>
      </c>
      <c r="J1057" t="s">
        <v>732</v>
      </c>
      <c r="K1057" t="s">
        <v>1345</v>
      </c>
      <c r="L1057">
        <v>72209</v>
      </c>
      <c r="M1057" s="38">
        <v>42062</v>
      </c>
      <c r="N1057" s="38">
        <v>42063</v>
      </c>
      <c r="O1057">
        <v>83.72</v>
      </c>
    </row>
    <row r="1058" spans="1:15" x14ac:dyDescent="0.25">
      <c r="A1058" t="s">
        <v>1344</v>
      </c>
      <c r="B1058" t="s">
        <v>175</v>
      </c>
      <c r="C1058" t="s">
        <v>168</v>
      </c>
      <c r="D1058" t="s">
        <v>193</v>
      </c>
      <c r="E1058" t="s">
        <v>194</v>
      </c>
      <c r="F1058" t="s">
        <v>183</v>
      </c>
      <c r="G1058">
        <v>0.55000000000000004</v>
      </c>
      <c r="H1058" t="s">
        <v>162</v>
      </c>
      <c r="I1058" t="s">
        <v>229</v>
      </c>
      <c r="J1058" t="s">
        <v>732</v>
      </c>
      <c r="K1058" t="s">
        <v>1345</v>
      </c>
      <c r="L1058">
        <v>72209</v>
      </c>
      <c r="M1058" s="38">
        <v>42110</v>
      </c>
      <c r="N1058" s="38">
        <v>42112</v>
      </c>
      <c r="O1058">
        <v>1011.44</v>
      </c>
    </row>
    <row r="1059" spans="1:15" x14ac:dyDescent="0.25">
      <c r="A1059" t="s">
        <v>1346</v>
      </c>
      <c r="B1059" t="s">
        <v>175</v>
      </c>
      <c r="C1059" t="s">
        <v>168</v>
      </c>
      <c r="D1059" t="s">
        <v>169</v>
      </c>
      <c r="E1059" t="s">
        <v>176</v>
      </c>
      <c r="F1059" t="s">
        <v>177</v>
      </c>
      <c r="G1059">
        <v>0.47</v>
      </c>
      <c r="H1059" t="s">
        <v>162</v>
      </c>
      <c r="I1059" t="s">
        <v>229</v>
      </c>
      <c r="J1059" t="s">
        <v>732</v>
      </c>
      <c r="K1059" t="s">
        <v>1347</v>
      </c>
      <c r="L1059">
        <v>72113</v>
      </c>
      <c r="M1059" s="38">
        <v>42090</v>
      </c>
      <c r="N1059" s="38">
        <v>42091</v>
      </c>
      <c r="O1059">
        <v>132.22999999999999</v>
      </c>
    </row>
    <row r="1060" spans="1:15" x14ac:dyDescent="0.25">
      <c r="A1060" t="s">
        <v>1346</v>
      </c>
      <c r="B1060" t="s">
        <v>175</v>
      </c>
      <c r="C1060" t="s">
        <v>168</v>
      </c>
      <c r="D1060" t="s">
        <v>169</v>
      </c>
      <c r="E1060" t="s">
        <v>176</v>
      </c>
      <c r="F1060" t="s">
        <v>177</v>
      </c>
      <c r="G1060">
        <v>0.52</v>
      </c>
      <c r="H1060" t="s">
        <v>162</v>
      </c>
      <c r="I1060" t="s">
        <v>229</v>
      </c>
      <c r="J1060" t="s">
        <v>732</v>
      </c>
      <c r="K1060" t="s">
        <v>1347</v>
      </c>
      <c r="L1060">
        <v>72113</v>
      </c>
      <c r="M1060" s="38">
        <v>42064</v>
      </c>
      <c r="N1060" s="38">
        <v>42066</v>
      </c>
      <c r="O1060">
        <v>210.33</v>
      </c>
    </row>
    <row r="1061" spans="1:15" x14ac:dyDescent="0.25">
      <c r="A1061" t="s">
        <v>1348</v>
      </c>
      <c r="B1061" t="s">
        <v>157</v>
      </c>
      <c r="C1061" t="s">
        <v>168</v>
      </c>
      <c r="D1061" t="s">
        <v>159</v>
      </c>
      <c r="E1061" t="s">
        <v>213</v>
      </c>
      <c r="F1061" t="s">
        <v>183</v>
      </c>
      <c r="G1061">
        <v>0.39</v>
      </c>
      <c r="H1061" t="s">
        <v>162</v>
      </c>
      <c r="I1061" t="s">
        <v>229</v>
      </c>
      <c r="J1061" t="s">
        <v>732</v>
      </c>
      <c r="K1061" t="s">
        <v>1349</v>
      </c>
      <c r="L1061">
        <v>72450</v>
      </c>
      <c r="M1061" s="38">
        <v>42098</v>
      </c>
      <c r="N1061" s="38">
        <v>42105</v>
      </c>
      <c r="O1061">
        <v>168.04</v>
      </c>
    </row>
    <row r="1062" spans="1:15" x14ac:dyDescent="0.25">
      <c r="A1062" t="s">
        <v>1350</v>
      </c>
      <c r="B1062" t="s">
        <v>175</v>
      </c>
      <c r="C1062" t="s">
        <v>168</v>
      </c>
      <c r="D1062" t="s">
        <v>193</v>
      </c>
      <c r="E1062" t="s">
        <v>194</v>
      </c>
      <c r="F1062" t="s">
        <v>183</v>
      </c>
      <c r="G1062">
        <v>0.6</v>
      </c>
      <c r="H1062" t="s">
        <v>162</v>
      </c>
      <c r="I1062" t="s">
        <v>229</v>
      </c>
      <c r="J1062" t="s">
        <v>732</v>
      </c>
      <c r="K1062" t="s">
        <v>1351</v>
      </c>
      <c r="L1062">
        <v>71603</v>
      </c>
      <c r="M1062" s="38">
        <v>42059</v>
      </c>
      <c r="N1062" s="38">
        <v>42060</v>
      </c>
      <c r="O1062">
        <v>882.93</v>
      </c>
    </row>
    <row r="1063" spans="1:15" x14ac:dyDescent="0.25">
      <c r="A1063" t="s">
        <v>1352</v>
      </c>
      <c r="B1063" t="s">
        <v>167</v>
      </c>
      <c r="C1063" t="s">
        <v>168</v>
      </c>
      <c r="D1063" t="s">
        <v>169</v>
      </c>
      <c r="E1063" t="s">
        <v>240</v>
      </c>
      <c r="F1063" t="s">
        <v>221</v>
      </c>
      <c r="G1063">
        <v>0.65</v>
      </c>
      <c r="H1063" t="s">
        <v>162</v>
      </c>
      <c r="I1063" t="s">
        <v>229</v>
      </c>
      <c r="J1063" t="s">
        <v>715</v>
      </c>
      <c r="K1063" t="s">
        <v>1139</v>
      </c>
      <c r="L1063">
        <v>29611</v>
      </c>
      <c r="M1063" s="38">
        <v>42041</v>
      </c>
      <c r="N1063" s="38">
        <v>42041</v>
      </c>
      <c r="O1063">
        <v>1757.15</v>
      </c>
    </row>
    <row r="1064" spans="1:15" x14ac:dyDescent="0.25">
      <c r="A1064" t="s">
        <v>1353</v>
      </c>
      <c r="B1064" t="s">
        <v>175</v>
      </c>
      <c r="C1064" t="s">
        <v>168</v>
      </c>
      <c r="D1064" t="s">
        <v>159</v>
      </c>
      <c r="E1064" t="s">
        <v>213</v>
      </c>
      <c r="F1064" t="s">
        <v>183</v>
      </c>
      <c r="G1064">
        <v>0.36</v>
      </c>
      <c r="H1064" t="s">
        <v>162</v>
      </c>
      <c r="I1064" t="s">
        <v>229</v>
      </c>
      <c r="J1064" t="s">
        <v>715</v>
      </c>
      <c r="K1064" t="s">
        <v>1354</v>
      </c>
      <c r="L1064">
        <v>29651</v>
      </c>
      <c r="M1064" s="38">
        <v>42025</v>
      </c>
      <c r="N1064" s="38">
        <v>42025</v>
      </c>
      <c r="O1064">
        <v>1786.04</v>
      </c>
    </row>
    <row r="1065" spans="1:15" x14ac:dyDescent="0.25">
      <c r="A1065" t="s">
        <v>1355</v>
      </c>
      <c r="B1065" t="s">
        <v>175</v>
      </c>
      <c r="C1065" t="s">
        <v>158</v>
      </c>
      <c r="D1065" t="s">
        <v>159</v>
      </c>
      <c r="E1065" t="s">
        <v>187</v>
      </c>
      <c r="F1065" t="s">
        <v>161</v>
      </c>
      <c r="G1065">
        <v>0.36</v>
      </c>
      <c r="H1065" t="s">
        <v>162</v>
      </c>
      <c r="I1065" t="s">
        <v>184</v>
      </c>
      <c r="J1065" t="s">
        <v>225</v>
      </c>
      <c r="K1065" t="s">
        <v>1356</v>
      </c>
      <c r="L1065">
        <v>75043</v>
      </c>
      <c r="M1065" s="38">
        <v>42113</v>
      </c>
      <c r="N1065" s="38">
        <v>42117</v>
      </c>
      <c r="O1065">
        <v>34.76</v>
      </c>
    </row>
    <row r="1066" spans="1:15" x14ac:dyDescent="0.25">
      <c r="A1066" t="s">
        <v>1357</v>
      </c>
      <c r="B1066" t="s">
        <v>167</v>
      </c>
      <c r="C1066" t="s">
        <v>168</v>
      </c>
      <c r="D1066" t="s">
        <v>169</v>
      </c>
      <c r="E1066" t="s">
        <v>170</v>
      </c>
      <c r="F1066" t="s">
        <v>171</v>
      </c>
      <c r="G1066">
        <v>0.69</v>
      </c>
      <c r="H1066" t="s">
        <v>162</v>
      </c>
      <c r="I1066" t="s">
        <v>184</v>
      </c>
      <c r="J1066" t="s">
        <v>225</v>
      </c>
      <c r="K1066" t="s">
        <v>685</v>
      </c>
      <c r="L1066">
        <v>78626</v>
      </c>
      <c r="M1066" s="38">
        <v>42154</v>
      </c>
      <c r="N1066" s="38">
        <v>42154</v>
      </c>
      <c r="O1066">
        <v>561.65</v>
      </c>
    </row>
    <row r="1067" spans="1:15" x14ac:dyDescent="0.25">
      <c r="A1067" t="s">
        <v>1358</v>
      </c>
      <c r="B1067" t="s">
        <v>157</v>
      </c>
      <c r="C1067" t="s">
        <v>158</v>
      </c>
      <c r="D1067" t="s">
        <v>159</v>
      </c>
      <c r="E1067" t="s">
        <v>304</v>
      </c>
      <c r="F1067" t="s">
        <v>183</v>
      </c>
      <c r="G1067">
        <v>0.56000000000000005</v>
      </c>
      <c r="H1067" t="s">
        <v>162</v>
      </c>
      <c r="I1067" t="s">
        <v>184</v>
      </c>
      <c r="J1067" t="s">
        <v>225</v>
      </c>
      <c r="K1067" t="s">
        <v>1359</v>
      </c>
      <c r="L1067">
        <v>75051</v>
      </c>
      <c r="M1067" s="38">
        <v>42102</v>
      </c>
      <c r="N1067" s="38">
        <v>42104</v>
      </c>
      <c r="O1067">
        <v>413.73</v>
      </c>
    </row>
    <row r="1068" spans="1:15" x14ac:dyDescent="0.25">
      <c r="A1068" t="s">
        <v>1358</v>
      </c>
      <c r="B1068" t="s">
        <v>175</v>
      </c>
      <c r="C1068" t="s">
        <v>168</v>
      </c>
      <c r="D1068" t="s">
        <v>159</v>
      </c>
      <c r="E1068" t="s">
        <v>304</v>
      </c>
      <c r="F1068" t="s">
        <v>293</v>
      </c>
      <c r="G1068">
        <v>0.56000000000000005</v>
      </c>
      <c r="H1068" t="s">
        <v>162</v>
      </c>
      <c r="I1068" t="s">
        <v>184</v>
      </c>
      <c r="J1068" t="s">
        <v>225</v>
      </c>
      <c r="K1068" t="s">
        <v>1359</v>
      </c>
      <c r="L1068">
        <v>75051</v>
      </c>
      <c r="M1068" s="38">
        <v>42154</v>
      </c>
      <c r="N1068" s="38">
        <v>42160</v>
      </c>
      <c r="O1068">
        <v>55.6</v>
      </c>
    </row>
    <row r="1069" spans="1:15" x14ac:dyDescent="0.25">
      <c r="A1069" t="s">
        <v>1358</v>
      </c>
      <c r="B1069" t="s">
        <v>175</v>
      </c>
      <c r="C1069" t="s">
        <v>168</v>
      </c>
      <c r="D1069" t="s">
        <v>169</v>
      </c>
      <c r="E1069" t="s">
        <v>176</v>
      </c>
      <c r="F1069" t="s">
        <v>200</v>
      </c>
      <c r="G1069">
        <v>0.69</v>
      </c>
      <c r="H1069" t="s">
        <v>162</v>
      </c>
      <c r="I1069" t="s">
        <v>184</v>
      </c>
      <c r="J1069" t="s">
        <v>225</v>
      </c>
      <c r="K1069" t="s">
        <v>1359</v>
      </c>
      <c r="L1069">
        <v>75051</v>
      </c>
      <c r="M1069" s="38">
        <v>42154</v>
      </c>
      <c r="N1069" s="38">
        <v>42159</v>
      </c>
      <c r="O1069">
        <v>2099.61</v>
      </c>
    </row>
    <row r="1070" spans="1:15" x14ac:dyDescent="0.25">
      <c r="A1070" t="s">
        <v>1358</v>
      </c>
      <c r="B1070" t="s">
        <v>157</v>
      </c>
      <c r="C1070" t="s">
        <v>168</v>
      </c>
      <c r="D1070" t="s">
        <v>159</v>
      </c>
      <c r="E1070" t="s">
        <v>187</v>
      </c>
      <c r="F1070" t="s">
        <v>161</v>
      </c>
      <c r="G1070">
        <v>0.53</v>
      </c>
      <c r="H1070" t="s">
        <v>162</v>
      </c>
      <c r="I1070" t="s">
        <v>184</v>
      </c>
      <c r="J1070" t="s">
        <v>225</v>
      </c>
      <c r="K1070" t="s">
        <v>1359</v>
      </c>
      <c r="L1070">
        <v>75051</v>
      </c>
      <c r="M1070" s="38">
        <v>42154</v>
      </c>
      <c r="N1070" s="38">
        <v>42162</v>
      </c>
      <c r="O1070">
        <v>96.6</v>
      </c>
    </row>
    <row r="1071" spans="1:15" x14ac:dyDescent="0.25">
      <c r="A1071" t="s">
        <v>1360</v>
      </c>
      <c r="B1071" t="s">
        <v>157</v>
      </c>
      <c r="C1071" t="s">
        <v>158</v>
      </c>
      <c r="D1071" t="s">
        <v>193</v>
      </c>
      <c r="E1071" t="s">
        <v>256</v>
      </c>
      <c r="F1071" t="s">
        <v>183</v>
      </c>
      <c r="G1071">
        <v>0.79</v>
      </c>
      <c r="H1071" t="s">
        <v>162</v>
      </c>
      <c r="I1071" t="s">
        <v>184</v>
      </c>
      <c r="J1071" t="s">
        <v>258</v>
      </c>
      <c r="K1071" t="s">
        <v>1361</v>
      </c>
      <c r="L1071">
        <v>66801</v>
      </c>
      <c r="M1071" s="38">
        <v>42085</v>
      </c>
      <c r="N1071" s="38">
        <v>42086</v>
      </c>
      <c r="O1071">
        <v>558.16999999999996</v>
      </c>
    </row>
    <row r="1072" spans="1:15" x14ac:dyDescent="0.25">
      <c r="A1072" t="s">
        <v>1362</v>
      </c>
      <c r="B1072" t="s">
        <v>175</v>
      </c>
      <c r="C1072" t="s">
        <v>158</v>
      </c>
      <c r="D1072" t="s">
        <v>159</v>
      </c>
      <c r="E1072" t="s">
        <v>252</v>
      </c>
      <c r="F1072" t="s">
        <v>177</v>
      </c>
      <c r="G1072">
        <v>0.57999999999999996</v>
      </c>
      <c r="H1072" t="s">
        <v>162</v>
      </c>
      <c r="I1072" t="s">
        <v>163</v>
      </c>
      <c r="J1072" t="s">
        <v>277</v>
      </c>
      <c r="K1072" t="s">
        <v>1363</v>
      </c>
      <c r="L1072">
        <v>84020</v>
      </c>
      <c r="M1072" s="38">
        <v>42085</v>
      </c>
      <c r="N1072" s="38">
        <v>42087</v>
      </c>
      <c r="O1072">
        <v>8.39</v>
      </c>
    </row>
    <row r="1073" spans="1:15" x14ac:dyDescent="0.25">
      <c r="A1073" t="s">
        <v>1362</v>
      </c>
      <c r="B1073" t="s">
        <v>175</v>
      </c>
      <c r="C1073" t="s">
        <v>158</v>
      </c>
      <c r="D1073" t="s">
        <v>159</v>
      </c>
      <c r="E1073" t="s">
        <v>304</v>
      </c>
      <c r="F1073" t="s">
        <v>200</v>
      </c>
      <c r="G1073">
        <v>0.52</v>
      </c>
      <c r="H1073" t="s">
        <v>162</v>
      </c>
      <c r="I1073" t="s">
        <v>163</v>
      </c>
      <c r="J1073" t="s">
        <v>277</v>
      </c>
      <c r="K1073" t="s">
        <v>1363</v>
      </c>
      <c r="L1073">
        <v>84020</v>
      </c>
      <c r="M1073" s="38">
        <v>42113</v>
      </c>
      <c r="N1073" s="38">
        <v>42120</v>
      </c>
      <c r="O1073">
        <v>559.42999999999995</v>
      </c>
    </row>
    <row r="1074" spans="1:15" x14ac:dyDescent="0.25">
      <c r="A1074" t="s">
        <v>1362</v>
      </c>
      <c r="B1074" t="s">
        <v>167</v>
      </c>
      <c r="C1074" t="s">
        <v>158</v>
      </c>
      <c r="D1074" t="s">
        <v>169</v>
      </c>
      <c r="E1074" t="s">
        <v>170</v>
      </c>
      <c r="F1074" t="s">
        <v>171</v>
      </c>
      <c r="G1074">
        <v>0.74</v>
      </c>
      <c r="H1074" t="s">
        <v>162</v>
      </c>
      <c r="I1074" t="s">
        <v>163</v>
      </c>
      <c r="J1074" t="s">
        <v>277</v>
      </c>
      <c r="K1074" t="s">
        <v>1363</v>
      </c>
      <c r="L1074">
        <v>84020</v>
      </c>
      <c r="M1074" s="38">
        <v>42113</v>
      </c>
      <c r="N1074" s="38">
        <v>42118</v>
      </c>
      <c r="O1074">
        <v>1216.52</v>
      </c>
    </row>
    <row r="1075" spans="1:15" x14ac:dyDescent="0.25">
      <c r="A1075" t="s">
        <v>1364</v>
      </c>
      <c r="B1075" t="s">
        <v>175</v>
      </c>
      <c r="C1075" t="s">
        <v>216</v>
      </c>
      <c r="D1075" t="s">
        <v>169</v>
      </c>
      <c r="E1075" t="s">
        <v>176</v>
      </c>
      <c r="F1075" t="s">
        <v>200</v>
      </c>
      <c r="G1075">
        <v>0.74</v>
      </c>
      <c r="H1075" t="s">
        <v>162</v>
      </c>
      <c r="I1075" t="s">
        <v>178</v>
      </c>
      <c r="J1075" t="s">
        <v>291</v>
      </c>
      <c r="K1075" t="s">
        <v>1365</v>
      </c>
      <c r="L1075">
        <v>15228</v>
      </c>
      <c r="M1075" s="38">
        <v>42030</v>
      </c>
      <c r="N1075" s="38">
        <v>42032</v>
      </c>
      <c r="O1075">
        <v>1058.3599999999999</v>
      </c>
    </row>
    <row r="1076" spans="1:15" x14ac:dyDescent="0.25">
      <c r="A1076" t="s">
        <v>1364</v>
      </c>
      <c r="B1076" t="s">
        <v>175</v>
      </c>
      <c r="C1076" t="s">
        <v>216</v>
      </c>
      <c r="D1076" t="s">
        <v>159</v>
      </c>
      <c r="E1076" t="s">
        <v>205</v>
      </c>
      <c r="F1076" t="s">
        <v>183</v>
      </c>
      <c r="G1076">
        <v>0.4</v>
      </c>
      <c r="H1076" t="s">
        <v>162</v>
      </c>
      <c r="I1076" t="s">
        <v>178</v>
      </c>
      <c r="J1076" t="s">
        <v>291</v>
      </c>
      <c r="K1076" t="s">
        <v>1365</v>
      </c>
      <c r="L1076">
        <v>15228</v>
      </c>
      <c r="M1076" s="38">
        <v>42030</v>
      </c>
      <c r="N1076" s="38">
        <v>42032</v>
      </c>
      <c r="O1076">
        <v>18.309999999999999</v>
      </c>
    </row>
    <row r="1077" spans="1:15" x14ac:dyDescent="0.25">
      <c r="A1077" t="s">
        <v>1366</v>
      </c>
      <c r="B1077" t="s">
        <v>167</v>
      </c>
      <c r="C1077" t="s">
        <v>182</v>
      </c>
      <c r="D1077" t="s">
        <v>169</v>
      </c>
      <c r="E1077" t="s">
        <v>240</v>
      </c>
      <c r="F1077" t="s">
        <v>221</v>
      </c>
      <c r="G1077">
        <v>0.67</v>
      </c>
      <c r="H1077" t="s">
        <v>162</v>
      </c>
      <c r="I1077" t="s">
        <v>163</v>
      </c>
      <c r="J1077" t="s">
        <v>196</v>
      </c>
      <c r="K1077" t="s">
        <v>1367</v>
      </c>
      <c r="L1077">
        <v>59715</v>
      </c>
      <c r="M1077" s="38">
        <v>42036</v>
      </c>
      <c r="N1077" s="38">
        <v>42040</v>
      </c>
      <c r="O1077">
        <v>4935.22</v>
      </c>
    </row>
    <row r="1078" spans="1:15" x14ac:dyDescent="0.25">
      <c r="A1078" t="s">
        <v>1368</v>
      </c>
      <c r="B1078" t="s">
        <v>175</v>
      </c>
      <c r="C1078" t="s">
        <v>182</v>
      </c>
      <c r="D1078" t="s">
        <v>159</v>
      </c>
      <c r="E1078" t="s">
        <v>205</v>
      </c>
      <c r="F1078" t="s">
        <v>183</v>
      </c>
      <c r="G1078">
        <v>0.37</v>
      </c>
      <c r="H1078" t="s">
        <v>162</v>
      </c>
      <c r="I1078" t="s">
        <v>163</v>
      </c>
      <c r="J1078" t="s">
        <v>196</v>
      </c>
      <c r="K1078" t="s">
        <v>1369</v>
      </c>
      <c r="L1078">
        <v>59750</v>
      </c>
      <c r="M1078" s="38">
        <v>42010</v>
      </c>
      <c r="N1078" s="38">
        <v>42012</v>
      </c>
      <c r="O1078">
        <v>51.03</v>
      </c>
    </row>
    <row r="1079" spans="1:15" x14ac:dyDescent="0.25">
      <c r="A1079" t="s">
        <v>1370</v>
      </c>
      <c r="B1079" t="s">
        <v>175</v>
      </c>
      <c r="C1079" t="s">
        <v>216</v>
      </c>
      <c r="D1079" t="s">
        <v>193</v>
      </c>
      <c r="E1079" t="s">
        <v>256</v>
      </c>
      <c r="F1079" t="s">
        <v>183</v>
      </c>
      <c r="G1079">
        <v>0.74</v>
      </c>
      <c r="H1079" t="s">
        <v>162</v>
      </c>
      <c r="I1079" t="s">
        <v>163</v>
      </c>
      <c r="J1079" t="s">
        <v>302</v>
      </c>
      <c r="K1079" t="s">
        <v>348</v>
      </c>
      <c r="L1079">
        <v>80027</v>
      </c>
      <c r="M1079" s="38">
        <v>42174</v>
      </c>
      <c r="N1079" s="38">
        <v>42176</v>
      </c>
      <c r="O1079">
        <v>746.91</v>
      </c>
    </row>
    <row r="1080" spans="1:15" x14ac:dyDescent="0.25">
      <c r="A1080" t="s">
        <v>1371</v>
      </c>
      <c r="B1080" t="s">
        <v>175</v>
      </c>
      <c r="C1080" t="s">
        <v>216</v>
      </c>
      <c r="D1080" t="s">
        <v>193</v>
      </c>
      <c r="E1080" t="s">
        <v>256</v>
      </c>
      <c r="F1080" t="s">
        <v>183</v>
      </c>
      <c r="G1080">
        <v>0.76</v>
      </c>
      <c r="H1080" t="s">
        <v>162</v>
      </c>
      <c r="I1080" t="s">
        <v>184</v>
      </c>
      <c r="J1080" t="s">
        <v>455</v>
      </c>
      <c r="K1080" t="s">
        <v>1131</v>
      </c>
      <c r="L1080">
        <v>63130</v>
      </c>
      <c r="M1080" s="38">
        <v>42101</v>
      </c>
      <c r="N1080" s="38">
        <v>42103</v>
      </c>
      <c r="O1080">
        <v>77.47</v>
      </c>
    </row>
    <row r="1081" spans="1:15" x14ac:dyDescent="0.25">
      <c r="A1081" t="s">
        <v>1372</v>
      </c>
      <c r="B1081" t="s">
        <v>157</v>
      </c>
      <c r="C1081" t="s">
        <v>216</v>
      </c>
      <c r="D1081" t="s">
        <v>193</v>
      </c>
      <c r="E1081" t="s">
        <v>256</v>
      </c>
      <c r="F1081" t="s">
        <v>183</v>
      </c>
      <c r="G1081">
        <v>0.64</v>
      </c>
      <c r="H1081" t="s">
        <v>162</v>
      </c>
      <c r="I1081" t="s">
        <v>163</v>
      </c>
      <c r="J1081" t="s">
        <v>210</v>
      </c>
      <c r="K1081" t="s">
        <v>700</v>
      </c>
      <c r="L1081">
        <v>97068</v>
      </c>
      <c r="M1081" s="38">
        <v>42173</v>
      </c>
      <c r="N1081" s="38">
        <v>42177</v>
      </c>
      <c r="O1081">
        <v>204.34</v>
      </c>
    </row>
    <row r="1082" spans="1:15" x14ac:dyDescent="0.25">
      <c r="A1082" t="s">
        <v>1373</v>
      </c>
      <c r="B1082" t="s">
        <v>175</v>
      </c>
      <c r="C1082" t="s">
        <v>158</v>
      </c>
      <c r="D1082" t="s">
        <v>169</v>
      </c>
      <c r="E1082" t="s">
        <v>176</v>
      </c>
      <c r="F1082" t="s">
        <v>183</v>
      </c>
      <c r="G1082">
        <v>0.47</v>
      </c>
      <c r="H1082" t="s">
        <v>162</v>
      </c>
      <c r="I1082" t="s">
        <v>229</v>
      </c>
      <c r="J1082" t="s">
        <v>361</v>
      </c>
      <c r="K1082" t="s">
        <v>416</v>
      </c>
      <c r="L1082">
        <v>33916</v>
      </c>
      <c r="M1082" s="38">
        <v>42026</v>
      </c>
      <c r="N1082" s="38">
        <v>42026</v>
      </c>
      <c r="O1082">
        <v>206.04</v>
      </c>
    </row>
    <row r="1083" spans="1:15" x14ac:dyDescent="0.25">
      <c r="A1083" t="s">
        <v>1373</v>
      </c>
      <c r="B1083" t="s">
        <v>175</v>
      </c>
      <c r="C1083" t="s">
        <v>168</v>
      </c>
      <c r="D1083" t="s">
        <v>159</v>
      </c>
      <c r="E1083" t="s">
        <v>205</v>
      </c>
      <c r="F1083" t="s">
        <v>183</v>
      </c>
      <c r="G1083">
        <v>0.4</v>
      </c>
      <c r="H1083" t="s">
        <v>162</v>
      </c>
      <c r="I1083" t="s">
        <v>229</v>
      </c>
      <c r="J1083" t="s">
        <v>361</v>
      </c>
      <c r="K1083" t="s">
        <v>416</v>
      </c>
      <c r="L1083">
        <v>33916</v>
      </c>
      <c r="M1083" s="38">
        <v>42112</v>
      </c>
      <c r="N1083" s="38">
        <v>42121</v>
      </c>
      <c r="O1083">
        <v>475.42</v>
      </c>
    </row>
    <row r="1084" spans="1:15" x14ac:dyDescent="0.25">
      <c r="A1084" t="s">
        <v>1373</v>
      </c>
      <c r="B1084" t="s">
        <v>175</v>
      </c>
      <c r="C1084" t="s">
        <v>168</v>
      </c>
      <c r="D1084" t="s">
        <v>159</v>
      </c>
      <c r="E1084" t="s">
        <v>205</v>
      </c>
      <c r="F1084" t="s">
        <v>183</v>
      </c>
      <c r="G1084">
        <v>0.37</v>
      </c>
      <c r="H1084" t="s">
        <v>162</v>
      </c>
      <c r="I1084" t="s">
        <v>229</v>
      </c>
      <c r="J1084" t="s">
        <v>361</v>
      </c>
      <c r="K1084" t="s">
        <v>416</v>
      </c>
      <c r="L1084">
        <v>33916</v>
      </c>
      <c r="M1084" s="38">
        <v>42112</v>
      </c>
      <c r="N1084" s="38">
        <v>42117</v>
      </c>
      <c r="O1084">
        <v>3598.82</v>
      </c>
    </row>
    <row r="1085" spans="1:15" x14ac:dyDescent="0.25">
      <c r="A1085" t="s">
        <v>1373</v>
      </c>
      <c r="B1085" t="s">
        <v>175</v>
      </c>
      <c r="C1085" t="s">
        <v>168</v>
      </c>
      <c r="D1085" t="s">
        <v>159</v>
      </c>
      <c r="E1085" t="s">
        <v>205</v>
      </c>
      <c r="F1085" t="s">
        <v>183</v>
      </c>
      <c r="G1085">
        <v>0.37</v>
      </c>
      <c r="H1085" t="s">
        <v>162</v>
      </c>
      <c r="I1085" t="s">
        <v>229</v>
      </c>
      <c r="J1085" t="s">
        <v>361</v>
      </c>
      <c r="K1085" t="s">
        <v>416</v>
      </c>
      <c r="L1085">
        <v>33916</v>
      </c>
      <c r="M1085" s="38">
        <v>42112</v>
      </c>
      <c r="N1085" s="38">
        <v>42119</v>
      </c>
      <c r="O1085">
        <v>41.22</v>
      </c>
    </row>
    <row r="1086" spans="1:15" x14ac:dyDescent="0.25">
      <c r="A1086" t="s">
        <v>1374</v>
      </c>
      <c r="B1086" t="s">
        <v>175</v>
      </c>
      <c r="C1086" t="s">
        <v>168</v>
      </c>
      <c r="D1086" t="s">
        <v>159</v>
      </c>
      <c r="E1086" t="s">
        <v>205</v>
      </c>
      <c r="F1086" t="s">
        <v>183</v>
      </c>
      <c r="G1086">
        <v>0.37</v>
      </c>
      <c r="H1086" t="s">
        <v>162</v>
      </c>
      <c r="I1086" t="s">
        <v>184</v>
      </c>
      <c r="J1086" t="s">
        <v>329</v>
      </c>
      <c r="K1086" t="s">
        <v>1375</v>
      </c>
      <c r="L1086">
        <v>48601</v>
      </c>
      <c r="M1086" s="38">
        <v>42112</v>
      </c>
      <c r="N1086" s="38">
        <v>42117</v>
      </c>
      <c r="O1086">
        <v>875.39</v>
      </c>
    </row>
    <row r="1087" spans="1:15" x14ac:dyDescent="0.25">
      <c r="A1087" t="s">
        <v>1374</v>
      </c>
      <c r="B1087" t="s">
        <v>175</v>
      </c>
      <c r="C1087" t="s">
        <v>168</v>
      </c>
      <c r="D1087" t="s">
        <v>159</v>
      </c>
      <c r="E1087" t="s">
        <v>205</v>
      </c>
      <c r="F1087" t="s">
        <v>183</v>
      </c>
      <c r="G1087">
        <v>0.37</v>
      </c>
      <c r="H1087" t="s">
        <v>162</v>
      </c>
      <c r="I1087" t="s">
        <v>184</v>
      </c>
      <c r="J1087" t="s">
        <v>329</v>
      </c>
      <c r="K1087" t="s">
        <v>1375</v>
      </c>
      <c r="L1087">
        <v>48601</v>
      </c>
      <c r="M1087" s="38">
        <v>42112</v>
      </c>
      <c r="N1087" s="38">
        <v>42119</v>
      </c>
      <c r="O1087">
        <v>8.24</v>
      </c>
    </row>
    <row r="1088" spans="1:15" x14ac:dyDescent="0.25">
      <c r="A1088" t="s">
        <v>1376</v>
      </c>
      <c r="B1088" t="s">
        <v>157</v>
      </c>
      <c r="C1088" t="s">
        <v>182</v>
      </c>
      <c r="D1088" t="s">
        <v>159</v>
      </c>
      <c r="E1088" t="s">
        <v>304</v>
      </c>
      <c r="F1088" t="s">
        <v>200</v>
      </c>
      <c r="G1088">
        <v>0.52</v>
      </c>
      <c r="H1088" t="s">
        <v>162</v>
      </c>
      <c r="I1088" t="s">
        <v>184</v>
      </c>
      <c r="J1088" t="s">
        <v>345</v>
      </c>
      <c r="K1088" t="s">
        <v>1137</v>
      </c>
      <c r="L1088">
        <v>52732</v>
      </c>
      <c r="M1088" s="38">
        <v>42081</v>
      </c>
      <c r="N1088" s="38">
        <v>42082</v>
      </c>
      <c r="O1088">
        <v>641.11</v>
      </c>
    </row>
    <row r="1089" spans="1:15" x14ac:dyDescent="0.25">
      <c r="A1089" t="s">
        <v>1377</v>
      </c>
      <c r="B1089" t="s">
        <v>175</v>
      </c>
      <c r="C1089" t="s">
        <v>158</v>
      </c>
      <c r="D1089" t="s">
        <v>159</v>
      </c>
      <c r="E1089" t="s">
        <v>189</v>
      </c>
      <c r="F1089" t="s">
        <v>183</v>
      </c>
      <c r="G1089">
        <v>0.35</v>
      </c>
      <c r="H1089" t="s">
        <v>162</v>
      </c>
      <c r="I1089" t="s">
        <v>229</v>
      </c>
      <c r="J1089" t="s">
        <v>555</v>
      </c>
      <c r="K1089" t="s">
        <v>1378</v>
      </c>
      <c r="L1089">
        <v>38801</v>
      </c>
      <c r="M1089" s="38">
        <v>42022</v>
      </c>
      <c r="N1089" s="38">
        <v>42023</v>
      </c>
      <c r="O1089">
        <v>35.479999999999997</v>
      </c>
    </row>
    <row r="1090" spans="1:15" x14ac:dyDescent="0.25">
      <c r="A1090" t="s">
        <v>1379</v>
      </c>
      <c r="B1090" t="s">
        <v>167</v>
      </c>
      <c r="C1090" t="s">
        <v>158</v>
      </c>
      <c r="D1090" t="s">
        <v>169</v>
      </c>
      <c r="E1090" t="s">
        <v>170</v>
      </c>
      <c r="F1090" t="s">
        <v>171</v>
      </c>
      <c r="G1090">
        <v>0.55000000000000004</v>
      </c>
      <c r="H1090" t="s">
        <v>162</v>
      </c>
      <c r="I1090" t="s">
        <v>178</v>
      </c>
      <c r="J1090" t="s">
        <v>291</v>
      </c>
      <c r="K1090" t="s">
        <v>1380</v>
      </c>
      <c r="L1090">
        <v>19090</v>
      </c>
      <c r="M1090" s="38">
        <v>42022</v>
      </c>
      <c r="N1090" s="38">
        <v>42024</v>
      </c>
      <c r="O1090">
        <v>2130.04</v>
      </c>
    </row>
    <row r="1091" spans="1:15" x14ac:dyDescent="0.25">
      <c r="A1091" t="s">
        <v>1379</v>
      </c>
      <c r="B1091" t="s">
        <v>157</v>
      </c>
      <c r="C1091" t="s">
        <v>158</v>
      </c>
      <c r="D1091" t="s">
        <v>193</v>
      </c>
      <c r="E1091" t="s">
        <v>199</v>
      </c>
      <c r="F1091" t="s">
        <v>183</v>
      </c>
      <c r="G1091">
        <v>0.49</v>
      </c>
      <c r="H1091" t="s">
        <v>162</v>
      </c>
      <c r="I1091" t="s">
        <v>178</v>
      </c>
      <c r="J1091" t="s">
        <v>291</v>
      </c>
      <c r="K1091" t="s">
        <v>1380</v>
      </c>
      <c r="L1091">
        <v>19090</v>
      </c>
      <c r="M1091" s="38">
        <v>42022</v>
      </c>
      <c r="N1091" s="38">
        <v>42024</v>
      </c>
      <c r="O1091">
        <v>82.8</v>
      </c>
    </row>
    <row r="1092" spans="1:15" x14ac:dyDescent="0.25">
      <c r="A1092" t="s">
        <v>1381</v>
      </c>
      <c r="B1092" t="s">
        <v>175</v>
      </c>
      <c r="C1092" t="s">
        <v>216</v>
      </c>
      <c r="D1092" t="s">
        <v>159</v>
      </c>
      <c r="E1092" t="s">
        <v>304</v>
      </c>
      <c r="F1092" t="s">
        <v>183</v>
      </c>
      <c r="G1092">
        <v>0.57999999999999996</v>
      </c>
      <c r="H1092" t="s">
        <v>162</v>
      </c>
      <c r="I1092" t="s">
        <v>184</v>
      </c>
      <c r="J1092" t="s">
        <v>329</v>
      </c>
      <c r="K1092" t="s">
        <v>1382</v>
      </c>
      <c r="L1092">
        <v>48127</v>
      </c>
      <c r="M1092" s="38">
        <v>42144</v>
      </c>
      <c r="N1092" s="38">
        <v>42145</v>
      </c>
      <c r="O1092">
        <v>99.02</v>
      </c>
    </row>
    <row r="1093" spans="1:15" x14ac:dyDescent="0.25">
      <c r="A1093" t="s">
        <v>1381</v>
      </c>
      <c r="B1093" t="s">
        <v>175</v>
      </c>
      <c r="C1093" t="s">
        <v>216</v>
      </c>
      <c r="D1093" t="s">
        <v>159</v>
      </c>
      <c r="E1093" t="s">
        <v>189</v>
      </c>
      <c r="F1093" t="s">
        <v>183</v>
      </c>
      <c r="G1093">
        <v>0.38</v>
      </c>
      <c r="H1093" t="s">
        <v>162</v>
      </c>
      <c r="I1093" t="s">
        <v>184</v>
      </c>
      <c r="J1093" t="s">
        <v>329</v>
      </c>
      <c r="K1093" t="s">
        <v>1382</v>
      </c>
      <c r="L1093">
        <v>48127</v>
      </c>
      <c r="M1093" s="38">
        <v>42144</v>
      </c>
      <c r="N1093" s="38">
        <v>42145</v>
      </c>
      <c r="O1093">
        <v>46.4</v>
      </c>
    </row>
    <row r="1094" spans="1:15" x14ac:dyDescent="0.25">
      <c r="A1094" t="s">
        <v>1383</v>
      </c>
      <c r="B1094" t="s">
        <v>167</v>
      </c>
      <c r="C1094" t="s">
        <v>216</v>
      </c>
      <c r="D1094" t="s">
        <v>169</v>
      </c>
      <c r="E1094" t="s">
        <v>264</v>
      </c>
      <c r="F1094" t="s">
        <v>221</v>
      </c>
      <c r="G1094">
        <v>0.56000000000000005</v>
      </c>
      <c r="H1094" t="s">
        <v>162</v>
      </c>
      <c r="I1094" t="s">
        <v>184</v>
      </c>
      <c r="J1094" t="s">
        <v>329</v>
      </c>
      <c r="K1094" t="s">
        <v>1384</v>
      </c>
      <c r="L1094">
        <v>48823</v>
      </c>
      <c r="M1094" s="38">
        <v>42014</v>
      </c>
      <c r="N1094" s="38">
        <v>42015</v>
      </c>
      <c r="O1094">
        <v>551.51</v>
      </c>
    </row>
    <row r="1095" spans="1:15" x14ac:dyDescent="0.25">
      <c r="A1095" t="s">
        <v>1383</v>
      </c>
      <c r="B1095" t="s">
        <v>175</v>
      </c>
      <c r="C1095" t="s">
        <v>216</v>
      </c>
      <c r="D1095" t="s">
        <v>159</v>
      </c>
      <c r="E1095" t="s">
        <v>160</v>
      </c>
      <c r="F1095" t="s">
        <v>161</v>
      </c>
      <c r="G1095">
        <v>0.55000000000000004</v>
      </c>
      <c r="H1095" t="s">
        <v>162</v>
      </c>
      <c r="I1095" t="s">
        <v>184</v>
      </c>
      <c r="J1095" t="s">
        <v>329</v>
      </c>
      <c r="K1095" t="s">
        <v>1384</v>
      </c>
      <c r="L1095">
        <v>48823</v>
      </c>
      <c r="M1095" s="38">
        <v>42014</v>
      </c>
      <c r="N1095" s="38">
        <v>42016</v>
      </c>
      <c r="O1095">
        <v>142.79</v>
      </c>
    </row>
    <row r="1096" spans="1:15" x14ac:dyDescent="0.25">
      <c r="A1096" t="s">
        <v>1383</v>
      </c>
      <c r="B1096" t="s">
        <v>175</v>
      </c>
      <c r="C1096" t="s">
        <v>216</v>
      </c>
      <c r="D1096" t="s">
        <v>159</v>
      </c>
      <c r="E1096" t="s">
        <v>205</v>
      </c>
      <c r="F1096" t="s">
        <v>183</v>
      </c>
      <c r="G1096">
        <v>0.36</v>
      </c>
      <c r="H1096" t="s">
        <v>162</v>
      </c>
      <c r="I1096" t="s">
        <v>184</v>
      </c>
      <c r="J1096" t="s">
        <v>329</v>
      </c>
      <c r="K1096" t="s">
        <v>1384</v>
      </c>
      <c r="L1096">
        <v>48823</v>
      </c>
      <c r="M1096" s="38">
        <v>42086</v>
      </c>
      <c r="N1096" s="38">
        <v>42088</v>
      </c>
      <c r="O1096">
        <v>585.08000000000004</v>
      </c>
    </row>
    <row r="1097" spans="1:15" x14ac:dyDescent="0.25">
      <c r="A1097" t="s">
        <v>1385</v>
      </c>
      <c r="B1097" t="s">
        <v>175</v>
      </c>
      <c r="C1097" t="s">
        <v>158</v>
      </c>
      <c r="D1097" t="s">
        <v>193</v>
      </c>
      <c r="E1097" t="s">
        <v>194</v>
      </c>
      <c r="F1097" t="s">
        <v>177</v>
      </c>
      <c r="G1097">
        <v>0.81</v>
      </c>
      <c r="H1097" t="s">
        <v>162</v>
      </c>
      <c r="I1097" t="s">
        <v>163</v>
      </c>
      <c r="J1097" t="s">
        <v>302</v>
      </c>
      <c r="K1097" t="s">
        <v>1386</v>
      </c>
      <c r="L1097">
        <v>80122</v>
      </c>
      <c r="M1097" s="38">
        <v>42129</v>
      </c>
      <c r="N1097" s="38">
        <v>42130</v>
      </c>
      <c r="O1097">
        <v>72.75</v>
      </c>
    </row>
    <row r="1098" spans="1:15" x14ac:dyDescent="0.25">
      <c r="A1098" t="s">
        <v>1387</v>
      </c>
      <c r="B1098" t="s">
        <v>175</v>
      </c>
      <c r="C1098" t="s">
        <v>216</v>
      </c>
      <c r="D1098" t="s">
        <v>193</v>
      </c>
      <c r="E1098" t="s">
        <v>256</v>
      </c>
      <c r="F1098" t="s">
        <v>177</v>
      </c>
      <c r="G1098">
        <v>0.69</v>
      </c>
      <c r="H1098" t="s">
        <v>162</v>
      </c>
      <c r="I1098" t="s">
        <v>229</v>
      </c>
      <c r="J1098" t="s">
        <v>715</v>
      </c>
      <c r="K1098" t="s">
        <v>716</v>
      </c>
      <c r="L1098">
        <v>29915</v>
      </c>
      <c r="M1098" s="38">
        <v>42140</v>
      </c>
      <c r="N1098" s="38">
        <v>42140</v>
      </c>
      <c r="O1098">
        <v>269.33</v>
      </c>
    </row>
    <row r="1099" spans="1:15" x14ac:dyDescent="0.25">
      <c r="A1099" t="s">
        <v>1388</v>
      </c>
      <c r="B1099" t="s">
        <v>175</v>
      </c>
      <c r="C1099" t="s">
        <v>168</v>
      </c>
      <c r="D1099" t="s">
        <v>159</v>
      </c>
      <c r="E1099" t="s">
        <v>233</v>
      </c>
      <c r="F1099" t="s">
        <v>183</v>
      </c>
      <c r="G1099">
        <v>0.56999999999999995</v>
      </c>
      <c r="H1099" t="s">
        <v>162</v>
      </c>
      <c r="I1099" t="s">
        <v>184</v>
      </c>
      <c r="J1099" t="s">
        <v>225</v>
      </c>
      <c r="K1099" t="s">
        <v>1389</v>
      </c>
      <c r="L1099">
        <v>79701</v>
      </c>
      <c r="M1099" s="38">
        <v>42130</v>
      </c>
      <c r="N1099" s="38">
        <v>42131</v>
      </c>
      <c r="O1099">
        <v>377</v>
      </c>
    </row>
    <row r="1100" spans="1:15" x14ac:dyDescent="0.25">
      <c r="A1100" t="s">
        <v>1388</v>
      </c>
      <c r="B1100" t="s">
        <v>157</v>
      </c>
      <c r="C1100" t="s">
        <v>168</v>
      </c>
      <c r="D1100" t="s">
        <v>193</v>
      </c>
      <c r="E1100" t="s">
        <v>194</v>
      </c>
      <c r="F1100" t="s">
        <v>200</v>
      </c>
      <c r="G1100">
        <v>0.6</v>
      </c>
      <c r="H1100" t="s">
        <v>162</v>
      </c>
      <c r="I1100" t="s">
        <v>184</v>
      </c>
      <c r="J1100" t="s">
        <v>225</v>
      </c>
      <c r="K1100" t="s">
        <v>1389</v>
      </c>
      <c r="L1100">
        <v>79701</v>
      </c>
      <c r="M1100" s="38">
        <v>42130</v>
      </c>
      <c r="N1100" s="38">
        <v>42132</v>
      </c>
      <c r="O1100">
        <v>42.99</v>
      </c>
    </row>
    <row r="1101" spans="1:15" x14ac:dyDescent="0.25">
      <c r="A1101" t="s">
        <v>1390</v>
      </c>
      <c r="B1101" t="s">
        <v>175</v>
      </c>
      <c r="C1101" t="s">
        <v>168</v>
      </c>
      <c r="D1101" t="s">
        <v>169</v>
      </c>
      <c r="E1101" t="s">
        <v>176</v>
      </c>
      <c r="F1101" t="s">
        <v>200</v>
      </c>
      <c r="G1101">
        <v>0.78</v>
      </c>
      <c r="H1101" t="s">
        <v>162</v>
      </c>
      <c r="I1101" t="s">
        <v>163</v>
      </c>
      <c r="J1101" t="s">
        <v>277</v>
      </c>
      <c r="K1101" t="s">
        <v>1363</v>
      </c>
      <c r="L1101">
        <v>84020</v>
      </c>
      <c r="M1101" s="38">
        <v>42007</v>
      </c>
      <c r="N1101" s="38">
        <v>42008</v>
      </c>
      <c r="O1101">
        <v>65.69</v>
      </c>
    </row>
    <row r="1102" spans="1:15" x14ac:dyDescent="0.25">
      <c r="A1102" t="s">
        <v>1391</v>
      </c>
      <c r="B1102" t="s">
        <v>167</v>
      </c>
      <c r="C1102" t="s">
        <v>168</v>
      </c>
      <c r="D1102" t="s">
        <v>169</v>
      </c>
      <c r="E1102" t="s">
        <v>170</v>
      </c>
      <c r="F1102" t="s">
        <v>171</v>
      </c>
      <c r="G1102">
        <v>0.64</v>
      </c>
      <c r="H1102" t="s">
        <v>162</v>
      </c>
      <c r="I1102" t="s">
        <v>163</v>
      </c>
      <c r="J1102" t="s">
        <v>277</v>
      </c>
      <c r="K1102" t="s">
        <v>1392</v>
      </c>
      <c r="L1102">
        <v>84117</v>
      </c>
      <c r="M1102" s="38">
        <v>42025</v>
      </c>
      <c r="N1102" s="38">
        <v>42026</v>
      </c>
      <c r="O1102">
        <v>2748.21</v>
      </c>
    </row>
    <row r="1103" spans="1:15" x14ac:dyDescent="0.25">
      <c r="A1103" t="s">
        <v>1391</v>
      </c>
      <c r="B1103" t="s">
        <v>175</v>
      </c>
      <c r="C1103" t="s">
        <v>168</v>
      </c>
      <c r="D1103" t="s">
        <v>159</v>
      </c>
      <c r="E1103" t="s">
        <v>205</v>
      </c>
      <c r="F1103" t="s">
        <v>183</v>
      </c>
      <c r="G1103">
        <v>0.37</v>
      </c>
      <c r="H1103" t="s">
        <v>162</v>
      </c>
      <c r="I1103" t="s">
        <v>163</v>
      </c>
      <c r="J1103" t="s">
        <v>277</v>
      </c>
      <c r="K1103" t="s">
        <v>1392</v>
      </c>
      <c r="L1103">
        <v>84117</v>
      </c>
      <c r="M1103" s="38">
        <v>42025</v>
      </c>
      <c r="N1103" s="38">
        <v>42026</v>
      </c>
      <c r="O1103">
        <v>93.19</v>
      </c>
    </row>
    <row r="1104" spans="1:15" x14ac:dyDescent="0.25">
      <c r="A1104" t="s">
        <v>1391</v>
      </c>
      <c r="B1104" t="s">
        <v>175</v>
      </c>
      <c r="C1104" t="s">
        <v>158</v>
      </c>
      <c r="D1104" t="s">
        <v>193</v>
      </c>
      <c r="E1104" t="s">
        <v>256</v>
      </c>
      <c r="F1104" t="s">
        <v>183</v>
      </c>
      <c r="G1104">
        <v>0.64</v>
      </c>
      <c r="H1104" t="s">
        <v>162</v>
      </c>
      <c r="I1104" t="s">
        <v>163</v>
      </c>
      <c r="J1104" t="s">
        <v>277</v>
      </c>
      <c r="K1104" t="s">
        <v>1392</v>
      </c>
      <c r="L1104">
        <v>84117</v>
      </c>
      <c r="M1104" s="38">
        <v>42139</v>
      </c>
      <c r="N1104" s="38">
        <v>42140</v>
      </c>
      <c r="O1104">
        <v>363.37</v>
      </c>
    </row>
    <row r="1105" spans="1:15" x14ac:dyDescent="0.25">
      <c r="A1105" t="s">
        <v>1391</v>
      </c>
      <c r="B1105" t="s">
        <v>175</v>
      </c>
      <c r="C1105" t="s">
        <v>158</v>
      </c>
      <c r="D1105" t="s">
        <v>159</v>
      </c>
      <c r="E1105" t="s">
        <v>205</v>
      </c>
      <c r="F1105" t="s">
        <v>183</v>
      </c>
      <c r="G1105">
        <v>0.36</v>
      </c>
      <c r="H1105" t="s">
        <v>162</v>
      </c>
      <c r="I1105" t="s">
        <v>163</v>
      </c>
      <c r="J1105" t="s">
        <v>277</v>
      </c>
      <c r="K1105" t="s">
        <v>1392</v>
      </c>
      <c r="L1105">
        <v>84117</v>
      </c>
      <c r="M1105" s="38">
        <v>42139</v>
      </c>
      <c r="N1105" s="38">
        <v>42142</v>
      </c>
      <c r="O1105">
        <v>480.75</v>
      </c>
    </row>
    <row r="1106" spans="1:15" x14ac:dyDescent="0.25">
      <c r="A1106" t="s">
        <v>1391</v>
      </c>
      <c r="B1106" t="s">
        <v>175</v>
      </c>
      <c r="C1106" t="s">
        <v>168</v>
      </c>
      <c r="D1106" t="s">
        <v>159</v>
      </c>
      <c r="E1106" t="s">
        <v>160</v>
      </c>
      <c r="F1106" t="s">
        <v>161</v>
      </c>
      <c r="G1106">
        <v>0.42</v>
      </c>
      <c r="H1106" t="s">
        <v>162</v>
      </c>
      <c r="I1106" t="s">
        <v>163</v>
      </c>
      <c r="J1106" t="s">
        <v>277</v>
      </c>
      <c r="K1106" t="s">
        <v>1392</v>
      </c>
      <c r="L1106">
        <v>84117</v>
      </c>
      <c r="M1106" s="38">
        <v>42124</v>
      </c>
      <c r="N1106" s="38">
        <v>42124</v>
      </c>
      <c r="O1106">
        <v>16.88</v>
      </c>
    </row>
    <row r="1107" spans="1:15" x14ac:dyDescent="0.25">
      <c r="A1107" t="s">
        <v>1393</v>
      </c>
      <c r="B1107" t="s">
        <v>175</v>
      </c>
      <c r="C1107" t="s">
        <v>168</v>
      </c>
      <c r="D1107" t="s">
        <v>159</v>
      </c>
      <c r="E1107" t="s">
        <v>205</v>
      </c>
      <c r="F1107" t="s">
        <v>183</v>
      </c>
      <c r="G1107">
        <v>0.37</v>
      </c>
      <c r="H1107" t="s">
        <v>162</v>
      </c>
      <c r="I1107" t="s">
        <v>163</v>
      </c>
      <c r="J1107" t="s">
        <v>277</v>
      </c>
      <c r="K1107" t="s">
        <v>1394</v>
      </c>
      <c r="L1107">
        <v>84118</v>
      </c>
      <c r="M1107" s="38">
        <v>42057</v>
      </c>
      <c r="N1107" s="38">
        <v>42059</v>
      </c>
      <c r="O1107">
        <v>925.19</v>
      </c>
    </row>
    <row r="1108" spans="1:15" x14ac:dyDescent="0.25">
      <c r="A1108" t="s">
        <v>1395</v>
      </c>
      <c r="B1108" t="s">
        <v>175</v>
      </c>
      <c r="C1108" t="s">
        <v>216</v>
      </c>
      <c r="D1108" t="s">
        <v>193</v>
      </c>
      <c r="E1108" t="s">
        <v>194</v>
      </c>
      <c r="F1108" t="s">
        <v>183</v>
      </c>
      <c r="G1108">
        <v>0.56999999999999995</v>
      </c>
      <c r="H1108" t="s">
        <v>162</v>
      </c>
      <c r="I1108" t="s">
        <v>229</v>
      </c>
      <c r="J1108" t="s">
        <v>715</v>
      </c>
      <c r="K1108" t="s">
        <v>716</v>
      </c>
      <c r="L1108">
        <v>29915</v>
      </c>
      <c r="M1108" s="38">
        <v>42029</v>
      </c>
      <c r="N1108" s="38">
        <v>42032</v>
      </c>
      <c r="O1108">
        <v>408.66</v>
      </c>
    </row>
    <row r="1109" spans="1:15" x14ac:dyDescent="0.25">
      <c r="A1109" t="s">
        <v>1395</v>
      </c>
      <c r="B1109" t="s">
        <v>175</v>
      </c>
      <c r="C1109" t="s">
        <v>216</v>
      </c>
      <c r="D1109" t="s">
        <v>193</v>
      </c>
      <c r="E1109" t="s">
        <v>256</v>
      </c>
      <c r="F1109" t="s">
        <v>177</v>
      </c>
      <c r="G1109">
        <v>0.42</v>
      </c>
      <c r="H1109" t="s">
        <v>162</v>
      </c>
      <c r="I1109" t="s">
        <v>229</v>
      </c>
      <c r="J1109" t="s">
        <v>715</v>
      </c>
      <c r="K1109" t="s">
        <v>716</v>
      </c>
      <c r="L1109">
        <v>29915</v>
      </c>
      <c r="M1109" s="38">
        <v>42131</v>
      </c>
      <c r="N1109" s="38">
        <v>42132</v>
      </c>
      <c r="O1109">
        <v>122.93</v>
      </c>
    </row>
    <row r="1110" spans="1:15" x14ac:dyDescent="0.25">
      <c r="A1110" t="s">
        <v>1395</v>
      </c>
      <c r="B1110" t="s">
        <v>175</v>
      </c>
      <c r="C1110" t="s">
        <v>216</v>
      </c>
      <c r="D1110" t="s">
        <v>159</v>
      </c>
      <c r="E1110" t="s">
        <v>213</v>
      </c>
      <c r="F1110" t="s">
        <v>183</v>
      </c>
      <c r="G1110">
        <v>0.39</v>
      </c>
      <c r="H1110" t="s">
        <v>162</v>
      </c>
      <c r="I1110" t="s">
        <v>229</v>
      </c>
      <c r="J1110" t="s">
        <v>715</v>
      </c>
      <c r="K1110" t="s">
        <v>716</v>
      </c>
      <c r="L1110">
        <v>29915</v>
      </c>
      <c r="M1110" s="38">
        <v>42157</v>
      </c>
      <c r="N1110" s="38">
        <v>42157</v>
      </c>
      <c r="O1110">
        <v>32.659999999999997</v>
      </c>
    </row>
    <row r="1111" spans="1:15" x14ac:dyDescent="0.25">
      <c r="A1111" t="s">
        <v>1396</v>
      </c>
      <c r="B1111" t="s">
        <v>175</v>
      </c>
      <c r="C1111" t="s">
        <v>158</v>
      </c>
      <c r="D1111" t="s">
        <v>159</v>
      </c>
      <c r="E1111" t="s">
        <v>189</v>
      </c>
      <c r="F1111" t="s">
        <v>183</v>
      </c>
      <c r="G1111">
        <v>0.38</v>
      </c>
      <c r="H1111" t="s">
        <v>162</v>
      </c>
      <c r="I1111" t="s">
        <v>178</v>
      </c>
      <c r="J1111" t="s">
        <v>5</v>
      </c>
      <c r="K1111" t="s">
        <v>1397</v>
      </c>
      <c r="L1111">
        <v>11758</v>
      </c>
      <c r="M1111" s="38">
        <v>42158</v>
      </c>
      <c r="N1111" s="38">
        <v>42160</v>
      </c>
      <c r="O1111">
        <v>14.85</v>
      </c>
    </row>
    <row r="1112" spans="1:15" x14ac:dyDescent="0.25">
      <c r="A1112" t="s">
        <v>1398</v>
      </c>
      <c r="B1112" t="s">
        <v>175</v>
      </c>
      <c r="C1112" t="s">
        <v>168</v>
      </c>
      <c r="D1112" t="s">
        <v>159</v>
      </c>
      <c r="E1112" t="s">
        <v>213</v>
      </c>
      <c r="F1112" t="s">
        <v>183</v>
      </c>
      <c r="G1112">
        <v>0.35</v>
      </c>
      <c r="H1112" t="s">
        <v>162</v>
      </c>
      <c r="I1112" t="s">
        <v>163</v>
      </c>
      <c r="J1112" t="s">
        <v>196</v>
      </c>
      <c r="K1112" t="s">
        <v>1367</v>
      </c>
      <c r="L1112">
        <v>59715</v>
      </c>
      <c r="M1112" s="38">
        <v>42111</v>
      </c>
      <c r="N1112" s="38">
        <v>42113</v>
      </c>
      <c r="O1112">
        <v>45</v>
      </c>
    </row>
    <row r="1113" spans="1:15" x14ac:dyDescent="0.25">
      <c r="A1113" t="s">
        <v>1398</v>
      </c>
      <c r="B1113" t="s">
        <v>175</v>
      </c>
      <c r="C1113" t="s">
        <v>168</v>
      </c>
      <c r="D1113" t="s">
        <v>193</v>
      </c>
      <c r="E1113" t="s">
        <v>199</v>
      </c>
      <c r="F1113" t="s">
        <v>293</v>
      </c>
      <c r="G1113">
        <v>0.39</v>
      </c>
      <c r="H1113" t="s">
        <v>162</v>
      </c>
      <c r="I1113" t="s">
        <v>163</v>
      </c>
      <c r="J1113" t="s">
        <v>196</v>
      </c>
      <c r="K1113" t="s">
        <v>1367</v>
      </c>
      <c r="L1113">
        <v>59715</v>
      </c>
      <c r="M1113" s="38">
        <v>42111</v>
      </c>
      <c r="N1113" s="38">
        <v>42113</v>
      </c>
      <c r="O1113">
        <v>6569.07</v>
      </c>
    </row>
    <row r="1114" spans="1:15" x14ac:dyDescent="0.25">
      <c r="A1114" t="s">
        <v>1399</v>
      </c>
      <c r="B1114" t="s">
        <v>175</v>
      </c>
      <c r="C1114" t="s">
        <v>168</v>
      </c>
      <c r="D1114" t="s">
        <v>159</v>
      </c>
      <c r="E1114" t="s">
        <v>205</v>
      </c>
      <c r="F1114" t="s">
        <v>183</v>
      </c>
      <c r="G1114">
        <v>0.36</v>
      </c>
      <c r="H1114" t="s">
        <v>162</v>
      </c>
      <c r="I1114" t="s">
        <v>163</v>
      </c>
      <c r="J1114" t="s">
        <v>302</v>
      </c>
      <c r="K1114" t="s">
        <v>1400</v>
      </c>
      <c r="L1114">
        <v>81301</v>
      </c>
      <c r="M1114" s="38">
        <v>42068</v>
      </c>
      <c r="N1114" s="38">
        <v>42069</v>
      </c>
      <c r="O1114">
        <v>88.22</v>
      </c>
    </row>
    <row r="1115" spans="1:15" x14ac:dyDescent="0.25">
      <c r="A1115" t="s">
        <v>1401</v>
      </c>
      <c r="B1115" t="s">
        <v>175</v>
      </c>
      <c r="C1115" t="s">
        <v>158</v>
      </c>
      <c r="D1115" t="s">
        <v>159</v>
      </c>
      <c r="E1115" t="s">
        <v>160</v>
      </c>
      <c r="F1115" t="s">
        <v>177</v>
      </c>
      <c r="G1115">
        <v>0.6</v>
      </c>
      <c r="H1115" t="s">
        <v>162</v>
      </c>
      <c r="I1115" t="s">
        <v>184</v>
      </c>
      <c r="J1115" t="s">
        <v>329</v>
      </c>
      <c r="K1115" t="s">
        <v>592</v>
      </c>
      <c r="L1115">
        <v>48195</v>
      </c>
      <c r="M1115" s="38">
        <v>42173</v>
      </c>
      <c r="N1115" s="38">
        <v>42174</v>
      </c>
      <c r="O1115">
        <v>40.29</v>
      </c>
    </row>
    <row r="1116" spans="1:15" x14ac:dyDescent="0.25">
      <c r="A1116" t="s">
        <v>1402</v>
      </c>
      <c r="B1116" t="s">
        <v>175</v>
      </c>
      <c r="C1116" t="s">
        <v>168</v>
      </c>
      <c r="D1116" t="s">
        <v>193</v>
      </c>
      <c r="E1116" t="s">
        <v>256</v>
      </c>
      <c r="F1116" t="s">
        <v>177</v>
      </c>
      <c r="G1116">
        <v>0.54</v>
      </c>
      <c r="H1116" t="s">
        <v>162</v>
      </c>
      <c r="I1116" t="s">
        <v>184</v>
      </c>
      <c r="J1116" t="s">
        <v>345</v>
      </c>
      <c r="K1116" t="s">
        <v>1403</v>
      </c>
      <c r="L1116">
        <v>51503</v>
      </c>
      <c r="M1116" s="38">
        <v>42085</v>
      </c>
      <c r="N1116" s="38">
        <v>42087</v>
      </c>
      <c r="O1116">
        <v>151.27000000000001</v>
      </c>
    </row>
    <row r="1117" spans="1:15" x14ac:dyDescent="0.25">
      <c r="A1117" t="s">
        <v>1402</v>
      </c>
      <c r="B1117" t="s">
        <v>175</v>
      </c>
      <c r="C1117" t="s">
        <v>168</v>
      </c>
      <c r="D1117" t="s">
        <v>159</v>
      </c>
      <c r="E1117" t="s">
        <v>228</v>
      </c>
      <c r="F1117" t="s">
        <v>183</v>
      </c>
      <c r="G1117">
        <v>0.36</v>
      </c>
      <c r="H1117" t="s">
        <v>162</v>
      </c>
      <c r="I1117" t="s">
        <v>184</v>
      </c>
      <c r="J1117" t="s">
        <v>345</v>
      </c>
      <c r="K1117" t="s">
        <v>1403</v>
      </c>
      <c r="L1117">
        <v>51503</v>
      </c>
      <c r="M1117" s="38">
        <v>42085</v>
      </c>
      <c r="N1117" s="38">
        <v>42087</v>
      </c>
      <c r="O1117">
        <v>10.51</v>
      </c>
    </row>
    <row r="1118" spans="1:15" x14ac:dyDescent="0.25">
      <c r="A1118" t="s">
        <v>1402</v>
      </c>
      <c r="B1118" t="s">
        <v>175</v>
      </c>
      <c r="C1118" t="s">
        <v>168</v>
      </c>
      <c r="D1118" t="s">
        <v>159</v>
      </c>
      <c r="E1118" t="s">
        <v>205</v>
      </c>
      <c r="F1118" t="s">
        <v>183</v>
      </c>
      <c r="G1118">
        <v>0.37</v>
      </c>
      <c r="H1118" t="s">
        <v>162</v>
      </c>
      <c r="I1118" t="s">
        <v>184</v>
      </c>
      <c r="J1118" t="s">
        <v>345</v>
      </c>
      <c r="K1118" t="s">
        <v>1403</v>
      </c>
      <c r="L1118">
        <v>51503</v>
      </c>
      <c r="M1118" s="38">
        <v>42098</v>
      </c>
      <c r="N1118" s="38">
        <v>42098</v>
      </c>
      <c r="O1118">
        <v>74.930000000000007</v>
      </c>
    </row>
    <row r="1119" spans="1:15" x14ac:dyDescent="0.25">
      <c r="A1119" t="s">
        <v>1404</v>
      </c>
      <c r="B1119" t="s">
        <v>167</v>
      </c>
      <c r="C1119" t="s">
        <v>168</v>
      </c>
      <c r="D1119" t="s">
        <v>169</v>
      </c>
      <c r="E1119" t="s">
        <v>264</v>
      </c>
      <c r="F1119" t="s">
        <v>221</v>
      </c>
      <c r="G1119">
        <v>0.75</v>
      </c>
      <c r="H1119" t="s">
        <v>162</v>
      </c>
      <c r="I1119" t="s">
        <v>178</v>
      </c>
      <c r="J1119" t="s">
        <v>291</v>
      </c>
      <c r="K1119" t="s">
        <v>1405</v>
      </c>
      <c r="L1119">
        <v>15239</v>
      </c>
      <c r="M1119" s="38">
        <v>42048</v>
      </c>
      <c r="N1119" s="38">
        <v>42050</v>
      </c>
      <c r="O1119">
        <v>1370.99</v>
      </c>
    </row>
    <row r="1120" spans="1:15" x14ac:dyDescent="0.25">
      <c r="A1120" t="s">
        <v>1406</v>
      </c>
      <c r="B1120" t="s">
        <v>175</v>
      </c>
      <c r="C1120" t="s">
        <v>158</v>
      </c>
      <c r="D1120" t="s">
        <v>193</v>
      </c>
      <c r="E1120" t="s">
        <v>199</v>
      </c>
      <c r="F1120" t="s">
        <v>200</v>
      </c>
      <c r="G1120">
        <v>0.36</v>
      </c>
      <c r="H1120" t="s">
        <v>162</v>
      </c>
      <c r="I1120" t="s">
        <v>184</v>
      </c>
      <c r="J1120" t="s">
        <v>225</v>
      </c>
      <c r="K1120" t="s">
        <v>1139</v>
      </c>
      <c r="L1120">
        <v>75401</v>
      </c>
      <c r="M1120" s="38">
        <v>42080</v>
      </c>
      <c r="N1120" s="38">
        <v>42080</v>
      </c>
      <c r="O1120">
        <v>1913.84</v>
      </c>
    </row>
    <row r="1121" spans="1:15" x14ac:dyDescent="0.25">
      <c r="A1121" t="s">
        <v>1406</v>
      </c>
      <c r="B1121" t="s">
        <v>175</v>
      </c>
      <c r="C1121" t="s">
        <v>158</v>
      </c>
      <c r="D1121" t="s">
        <v>193</v>
      </c>
      <c r="E1121" t="s">
        <v>194</v>
      </c>
      <c r="F1121" t="s">
        <v>183</v>
      </c>
      <c r="G1121">
        <v>0.6</v>
      </c>
      <c r="H1121" t="s">
        <v>162</v>
      </c>
      <c r="I1121" t="s">
        <v>184</v>
      </c>
      <c r="J1121" t="s">
        <v>225</v>
      </c>
      <c r="K1121" t="s">
        <v>1139</v>
      </c>
      <c r="L1121">
        <v>75401</v>
      </c>
      <c r="M1121" s="38">
        <v>42080</v>
      </c>
      <c r="N1121" s="38">
        <v>42082</v>
      </c>
      <c r="O1121">
        <v>2692.12</v>
      </c>
    </row>
    <row r="1122" spans="1:15" x14ac:dyDescent="0.25">
      <c r="A1122" t="s">
        <v>1406</v>
      </c>
      <c r="B1122" t="s">
        <v>175</v>
      </c>
      <c r="C1122" t="s">
        <v>158</v>
      </c>
      <c r="D1122" t="s">
        <v>159</v>
      </c>
      <c r="E1122" t="s">
        <v>205</v>
      </c>
      <c r="F1122" t="s">
        <v>183</v>
      </c>
      <c r="G1122">
        <v>0.36</v>
      </c>
      <c r="H1122" t="s">
        <v>162</v>
      </c>
      <c r="I1122" t="s">
        <v>184</v>
      </c>
      <c r="J1122" t="s">
        <v>225</v>
      </c>
      <c r="K1122" t="s">
        <v>1139</v>
      </c>
      <c r="L1122">
        <v>75401</v>
      </c>
      <c r="M1122" s="38">
        <v>42081</v>
      </c>
      <c r="N1122" s="38">
        <v>42083</v>
      </c>
      <c r="O1122">
        <v>762.38</v>
      </c>
    </row>
    <row r="1123" spans="1:15" x14ac:dyDescent="0.25">
      <c r="A1123" t="s">
        <v>1407</v>
      </c>
      <c r="B1123" t="s">
        <v>175</v>
      </c>
      <c r="C1123" t="s">
        <v>216</v>
      </c>
      <c r="D1123" t="s">
        <v>159</v>
      </c>
      <c r="E1123" t="s">
        <v>187</v>
      </c>
      <c r="F1123" t="s">
        <v>161</v>
      </c>
      <c r="G1123">
        <v>0.83</v>
      </c>
      <c r="H1123" t="s">
        <v>162</v>
      </c>
      <c r="I1123" t="s">
        <v>229</v>
      </c>
      <c r="J1123" t="s">
        <v>361</v>
      </c>
      <c r="K1123" t="s">
        <v>1324</v>
      </c>
      <c r="L1123">
        <v>33403</v>
      </c>
      <c r="M1123" s="38">
        <v>42142</v>
      </c>
      <c r="N1123" s="38">
        <v>42144</v>
      </c>
      <c r="O1123">
        <v>36.72</v>
      </c>
    </row>
    <row r="1124" spans="1:15" x14ac:dyDescent="0.25">
      <c r="A1124" t="s">
        <v>1408</v>
      </c>
      <c r="B1124" t="s">
        <v>175</v>
      </c>
      <c r="C1124" t="s">
        <v>182</v>
      </c>
      <c r="D1124" t="s">
        <v>193</v>
      </c>
      <c r="E1124" t="s">
        <v>256</v>
      </c>
      <c r="F1124" t="s">
        <v>183</v>
      </c>
      <c r="G1124">
        <v>0.65</v>
      </c>
      <c r="H1124" t="s">
        <v>162</v>
      </c>
      <c r="I1124" t="s">
        <v>163</v>
      </c>
      <c r="J1124" t="s">
        <v>196</v>
      </c>
      <c r="K1124" t="s">
        <v>1367</v>
      </c>
      <c r="L1124">
        <v>59715</v>
      </c>
      <c r="M1124" s="38">
        <v>42075</v>
      </c>
      <c r="N1124" s="38">
        <v>42077</v>
      </c>
      <c r="O1124">
        <v>305.70999999999998</v>
      </c>
    </row>
    <row r="1125" spans="1:15" x14ac:dyDescent="0.25">
      <c r="A1125" t="s">
        <v>1409</v>
      </c>
      <c r="B1125" t="s">
        <v>175</v>
      </c>
      <c r="C1125" t="s">
        <v>182</v>
      </c>
      <c r="D1125" t="s">
        <v>159</v>
      </c>
      <c r="E1125" t="s">
        <v>205</v>
      </c>
      <c r="F1125" t="s">
        <v>183</v>
      </c>
      <c r="G1125">
        <v>0.36</v>
      </c>
      <c r="H1125" t="s">
        <v>162</v>
      </c>
      <c r="I1125" t="s">
        <v>178</v>
      </c>
      <c r="J1125" t="s">
        <v>5</v>
      </c>
      <c r="K1125" t="s">
        <v>1410</v>
      </c>
      <c r="L1125">
        <v>10550</v>
      </c>
      <c r="M1125" s="38">
        <v>42115</v>
      </c>
      <c r="N1125" s="38">
        <v>42115</v>
      </c>
      <c r="O1125">
        <v>277.12</v>
      </c>
    </row>
    <row r="1126" spans="1:15" x14ac:dyDescent="0.25">
      <c r="A1126" t="s">
        <v>1411</v>
      </c>
      <c r="B1126" t="s">
        <v>175</v>
      </c>
      <c r="C1126" t="s">
        <v>158</v>
      </c>
      <c r="D1126" t="s">
        <v>193</v>
      </c>
      <c r="E1126" t="s">
        <v>194</v>
      </c>
      <c r="F1126" t="s">
        <v>161</v>
      </c>
      <c r="G1126">
        <v>0.81</v>
      </c>
      <c r="H1126" t="s">
        <v>162</v>
      </c>
      <c r="I1126" t="s">
        <v>229</v>
      </c>
      <c r="J1126" t="s">
        <v>732</v>
      </c>
      <c r="K1126" t="s">
        <v>1412</v>
      </c>
      <c r="L1126">
        <v>72756</v>
      </c>
      <c r="M1126" s="38">
        <v>42179</v>
      </c>
      <c r="N1126" s="38">
        <v>42186</v>
      </c>
      <c r="O1126">
        <v>100.11</v>
      </c>
    </row>
    <row r="1127" spans="1:15" x14ac:dyDescent="0.25">
      <c r="A1127" t="s">
        <v>1413</v>
      </c>
      <c r="B1127" t="s">
        <v>175</v>
      </c>
      <c r="C1127" t="s">
        <v>158</v>
      </c>
      <c r="D1127" t="s">
        <v>159</v>
      </c>
      <c r="E1127" t="s">
        <v>205</v>
      </c>
      <c r="F1127" t="s">
        <v>183</v>
      </c>
      <c r="G1127">
        <v>0.4</v>
      </c>
      <c r="H1127" t="s">
        <v>162</v>
      </c>
      <c r="I1127" t="s">
        <v>184</v>
      </c>
      <c r="J1127" t="s">
        <v>258</v>
      </c>
      <c r="K1127" t="s">
        <v>1414</v>
      </c>
      <c r="L1127">
        <v>67901</v>
      </c>
      <c r="M1127" s="38">
        <v>42167</v>
      </c>
      <c r="N1127" s="38">
        <v>42169</v>
      </c>
      <c r="O1127">
        <v>31.54</v>
      </c>
    </row>
    <row r="1128" spans="1:15" x14ac:dyDescent="0.25">
      <c r="A1128" t="s">
        <v>1413</v>
      </c>
      <c r="B1128" t="s">
        <v>167</v>
      </c>
      <c r="C1128" t="s">
        <v>158</v>
      </c>
      <c r="D1128" t="s">
        <v>169</v>
      </c>
      <c r="E1128" t="s">
        <v>240</v>
      </c>
      <c r="F1128" t="s">
        <v>221</v>
      </c>
      <c r="G1128">
        <v>0.74</v>
      </c>
      <c r="H1128" t="s">
        <v>162</v>
      </c>
      <c r="I1128" t="s">
        <v>184</v>
      </c>
      <c r="J1128" t="s">
        <v>258</v>
      </c>
      <c r="K1128" t="s">
        <v>1414</v>
      </c>
      <c r="L1128">
        <v>67901</v>
      </c>
      <c r="M1128" s="38">
        <v>42167</v>
      </c>
      <c r="N1128" s="38">
        <v>42169</v>
      </c>
      <c r="O1128">
        <v>4634.6899999999996</v>
      </c>
    </row>
    <row r="1129" spans="1:15" x14ac:dyDescent="0.25">
      <c r="A1129" t="s">
        <v>1413</v>
      </c>
      <c r="B1129" t="s">
        <v>167</v>
      </c>
      <c r="C1129" t="s">
        <v>158</v>
      </c>
      <c r="D1129" t="s">
        <v>169</v>
      </c>
      <c r="E1129" t="s">
        <v>240</v>
      </c>
      <c r="F1129" t="s">
        <v>221</v>
      </c>
      <c r="G1129">
        <v>0.67</v>
      </c>
      <c r="H1129" t="s">
        <v>162</v>
      </c>
      <c r="I1129" t="s">
        <v>184</v>
      </c>
      <c r="J1129" t="s">
        <v>258</v>
      </c>
      <c r="K1129" t="s">
        <v>1414</v>
      </c>
      <c r="L1129">
        <v>67901</v>
      </c>
      <c r="M1129" s="38">
        <v>42167</v>
      </c>
      <c r="N1129" s="38">
        <v>42168</v>
      </c>
      <c r="O1129">
        <v>7304.03</v>
      </c>
    </row>
    <row r="1130" spans="1:15" x14ac:dyDescent="0.25">
      <c r="A1130" t="s">
        <v>1413</v>
      </c>
      <c r="B1130" t="s">
        <v>175</v>
      </c>
      <c r="C1130" t="s">
        <v>158</v>
      </c>
      <c r="D1130" t="s">
        <v>193</v>
      </c>
      <c r="E1130" t="s">
        <v>194</v>
      </c>
      <c r="F1130" t="s">
        <v>183</v>
      </c>
      <c r="G1130">
        <v>0.6</v>
      </c>
      <c r="H1130" t="s">
        <v>162</v>
      </c>
      <c r="I1130" t="s">
        <v>184</v>
      </c>
      <c r="J1130" t="s">
        <v>258</v>
      </c>
      <c r="K1130" t="s">
        <v>1414</v>
      </c>
      <c r="L1130">
        <v>67901</v>
      </c>
      <c r="M1130" s="38">
        <v>42167</v>
      </c>
      <c r="N1130" s="38">
        <v>42169</v>
      </c>
      <c r="O1130">
        <v>632.65</v>
      </c>
    </row>
    <row r="1131" spans="1:15" x14ac:dyDescent="0.25">
      <c r="A1131" t="s">
        <v>1415</v>
      </c>
      <c r="B1131" t="s">
        <v>175</v>
      </c>
      <c r="C1131" t="s">
        <v>158</v>
      </c>
      <c r="D1131" t="s">
        <v>193</v>
      </c>
      <c r="E1131" t="s">
        <v>256</v>
      </c>
      <c r="F1131" t="s">
        <v>177</v>
      </c>
      <c r="G1131">
        <v>0.42</v>
      </c>
      <c r="H1131" t="s">
        <v>162</v>
      </c>
      <c r="I1131" t="s">
        <v>229</v>
      </c>
      <c r="J1131" t="s">
        <v>230</v>
      </c>
      <c r="K1131" t="s">
        <v>1416</v>
      </c>
      <c r="L1131">
        <v>22801</v>
      </c>
      <c r="M1131" s="38">
        <v>42176</v>
      </c>
      <c r="N1131" s="38">
        <v>42178</v>
      </c>
      <c r="O1131">
        <v>290.98</v>
      </c>
    </row>
    <row r="1132" spans="1:15" x14ac:dyDescent="0.25">
      <c r="A1132" t="s">
        <v>1415</v>
      </c>
      <c r="B1132" t="s">
        <v>175</v>
      </c>
      <c r="C1132" t="s">
        <v>158</v>
      </c>
      <c r="D1132" t="s">
        <v>159</v>
      </c>
      <c r="E1132" t="s">
        <v>160</v>
      </c>
      <c r="F1132" t="s">
        <v>161</v>
      </c>
      <c r="G1132">
        <v>0.56000000000000005</v>
      </c>
      <c r="H1132" t="s">
        <v>162</v>
      </c>
      <c r="I1132" t="s">
        <v>229</v>
      </c>
      <c r="J1132" t="s">
        <v>230</v>
      </c>
      <c r="K1132" t="s">
        <v>1416</v>
      </c>
      <c r="L1132">
        <v>22801</v>
      </c>
      <c r="M1132" s="38">
        <v>42176</v>
      </c>
      <c r="N1132" s="38">
        <v>42179</v>
      </c>
      <c r="O1132">
        <v>21.77</v>
      </c>
    </row>
    <row r="1133" spans="1:15" x14ac:dyDescent="0.25">
      <c r="A1133" t="s">
        <v>1417</v>
      </c>
      <c r="B1133" t="s">
        <v>175</v>
      </c>
      <c r="C1133" t="s">
        <v>168</v>
      </c>
      <c r="D1133" t="s">
        <v>193</v>
      </c>
      <c r="E1133" t="s">
        <v>256</v>
      </c>
      <c r="F1133" t="s">
        <v>177</v>
      </c>
      <c r="G1133">
        <v>0.42</v>
      </c>
      <c r="H1133" t="s">
        <v>162</v>
      </c>
      <c r="I1133" t="s">
        <v>163</v>
      </c>
      <c r="J1133" t="s">
        <v>364</v>
      </c>
      <c r="K1133" t="s">
        <v>1418</v>
      </c>
      <c r="L1133">
        <v>87105</v>
      </c>
      <c r="M1133" s="38">
        <v>42054</v>
      </c>
      <c r="N1133" s="38">
        <v>42056</v>
      </c>
      <c r="O1133">
        <v>384.22</v>
      </c>
    </row>
    <row r="1134" spans="1:15" x14ac:dyDescent="0.25">
      <c r="A1134" t="s">
        <v>1417</v>
      </c>
      <c r="B1134" t="s">
        <v>175</v>
      </c>
      <c r="C1134" t="s">
        <v>168</v>
      </c>
      <c r="D1134" t="s">
        <v>159</v>
      </c>
      <c r="E1134" t="s">
        <v>189</v>
      </c>
      <c r="F1134" t="s">
        <v>183</v>
      </c>
      <c r="G1134">
        <v>0.36</v>
      </c>
      <c r="H1134" t="s">
        <v>162</v>
      </c>
      <c r="I1134" t="s">
        <v>163</v>
      </c>
      <c r="J1134" t="s">
        <v>364</v>
      </c>
      <c r="K1134" t="s">
        <v>1418</v>
      </c>
      <c r="L1134">
        <v>87105</v>
      </c>
      <c r="M1134" s="38">
        <v>42054</v>
      </c>
      <c r="N1134" s="38">
        <v>42055</v>
      </c>
      <c r="O1134">
        <v>31.64</v>
      </c>
    </row>
    <row r="1135" spans="1:15" x14ac:dyDescent="0.25">
      <c r="A1135" t="s">
        <v>1417</v>
      </c>
      <c r="B1135" t="s">
        <v>157</v>
      </c>
      <c r="C1135" t="s">
        <v>168</v>
      </c>
      <c r="D1135" t="s">
        <v>193</v>
      </c>
      <c r="E1135" t="s">
        <v>194</v>
      </c>
      <c r="F1135" t="s">
        <v>183</v>
      </c>
      <c r="G1135">
        <v>0.55000000000000004</v>
      </c>
      <c r="H1135" t="s">
        <v>162</v>
      </c>
      <c r="I1135" t="s">
        <v>163</v>
      </c>
      <c r="J1135" t="s">
        <v>364</v>
      </c>
      <c r="K1135" t="s">
        <v>1418</v>
      </c>
      <c r="L1135">
        <v>87105</v>
      </c>
      <c r="M1135" s="38">
        <v>42054</v>
      </c>
      <c r="N1135" s="38">
        <v>42055</v>
      </c>
      <c r="O1135">
        <v>565.36</v>
      </c>
    </row>
    <row r="1136" spans="1:15" x14ac:dyDescent="0.25">
      <c r="A1136" t="s">
        <v>1419</v>
      </c>
      <c r="B1136" t="s">
        <v>175</v>
      </c>
      <c r="C1136" t="s">
        <v>158</v>
      </c>
      <c r="D1136" t="s">
        <v>159</v>
      </c>
      <c r="E1136" t="s">
        <v>205</v>
      </c>
      <c r="F1136" t="s">
        <v>183</v>
      </c>
      <c r="G1136">
        <v>0.36</v>
      </c>
      <c r="H1136" t="s">
        <v>162</v>
      </c>
      <c r="I1136" t="s">
        <v>229</v>
      </c>
      <c r="J1136" t="s">
        <v>340</v>
      </c>
      <c r="K1136" t="s">
        <v>1420</v>
      </c>
      <c r="L1136">
        <v>28601</v>
      </c>
      <c r="M1136" s="38">
        <v>42048</v>
      </c>
      <c r="N1136" s="38">
        <v>42050</v>
      </c>
      <c r="O1136">
        <v>32.76</v>
      </c>
    </row>
    <row r="1137" spans="1:15" x14ac:dyDescent="0.25">
      <c r="A1137" t="s">
        <v>1421</v>
      </c>
      <c r="B1137" t="s">
        <v>175</v>
      </c>
      <c r="C1137" t="s">
        <v>158</v>
      </c>
      <c r="D1137" t="s">
        <v>193</v>
      </c>
      <c r="E1137" t="s">
        <v>256</v>
      </c>
      <c r="F1137" t="s">
        <v>177</v>
      </c>
      <c r="G1137">
        <v>0.4</v>
      </c>
      <c r="H1137" t="s">
        <v>162</v>
      </c>
      <c r="I1137" t="s">
        <v>229</v>
      </c>
      <c r="J1137" t="s">
        <v>340</v>
      </c>
      <c r="K1137" t="s">
        <v>1422</v>
      </c>
      <c r="L1137">
        <v>27260</v>
      </c>
      <c r="M1137" s="38">
        <v>42021</v>
      </c>
      <c r="N1137" s="38">
        <v>42022</v>
      </c>
      <c r="O1137">
        <v>336.92</v>
      </c>
    </row>
    <row r="1138" spans="1:15" x14ac:dyDescent="0.25">
      <c r="A1138" t="s">
        <v>1421</v>
      </c>
      <c r="B1138" t="s">
        <v>175</v>
      </c>
      <c r="C1138" t="s">
        <v>158</v>
      </c>
      <c r="D1138" t="s">
        <v>159</v>
      </c>
      <c r="E1138" t="s">
        <v>160</v>
      </c>
      <c r="F1138" t="s">
        <v>161</v>
      </c>
      <c r="G1138">
        <v>0.47</v>
      </c>
      <c r="H1138" t="s">
        <v>162</v>
      </c>
      <c r="I1138" t="s">
        <v>229</v>
      </c>
      <c r="J1138" t="s">
        <v>340</v>
      </c>
      <c r="K1138" t="s">
        <v>1422</v>
      </c>
      <c r="L1138">
        <v>27260</v>
      </c>
      <c r="M1138" s="38">
        <v>42090</v>
      </c>
      <c r="N1138" s="38">
        <v>42091</v>
      </c>
      <c r="O1138">
        <v>114.91</v>
      </c>
    </row>
    <row r="1139" spans="1:15" x14ac:dyDescent="0.25">
      <c r="A1139" t="s">
        <v>1421</v>
      </c>
      <c r="B1139" t="s">
        <v>175</v>
      </c>
      <c r="C1139" t="s">
        <v>158</v>
      </c>
      <c r="D1139" t="s">
        <v>193</v>
      </c>
      <c r="E1139" t="s">
        <v>194</v>
      </c>
      <c r="F1139" t="s">
        <v>183</v>
      </c>
      <c r="G1139">
        <v>0.57999999999999996</v>
      </c>
      <c r="H1139" t="s">
        <v>162</v>
      </c>
      <c r="I1139" t="s">
        <v>229</v>
      </c>
      <c r="J1139" t="s">
        <v>340</v>
      </c>
      <c r="K1139" t="s">
        <v>1422</v>
      </c>
      <c r="L1139">
        <v>27260</v>
      </c>
      <c r="M1139" s="38">
        <v>42090</v>
      </c>
      <c r="N1139" s="38">
        <v>42091</v>
      </c>
      <c r="O1139">
        <v>934.52</v>
      </c>
    </row>
    <row r="1140" spans="1:15" x14ac:dyDescent="0.25">
      <c r="A1140" t="s">
        <v>1423</v>
      </c>
      <c r="B1140" t="s">
        <v>167</v>
      </c>
      <c r="C1140" t="s">
        <v>158</v>
      </c>
      <c r="D1140" t="s">
        <v>169</v>
      </c>
      <c r="E1140" t="s">
        <v>264</v>
      </c>
      <c r="F1140" t="s">
        <v>221</v>
      </c>
      <c r="G1140">
        <v>0.56000000000000005</v>
      </c>
      <c r="H1140" t="s">
        <v>162</v>
      </c>
      <c r="I1140" t="s">
        <v>184</v>
      </c>
      <c r="J1140" t="s">
        <v>448</v>
      </c>
      <c r="K1140" t="s">
        <v>1424</v>
      </c>
      <c r="L1140">
        <v>69101</v>
      </c>
      <c r="M1140" s="38">
        <v>42033</v>
      </c>
      <c r="N1140" s="38">
        <v>42035</v>
      </c>
      <c r="O1140">
        <v>260.66000000000003</v>
      </c>
    </row>
    <row r="1141" spans="1:15" x14ac:dyDescent="0.25">
      <c r="A1141" t="s">
        <v>1425</v>
      </c>
      <c r="B1141" t="s">
        <v>175</v>
      </c>
      <c r="C1141" t="s">
        <v>158</v>
      </c>
      <c r="D1141" t="s">
        <v>159</v>
      </c>
      <c r="E1141" t="s">
        <v>213</v>
      </c>
      <c r="F1141" t="s">
        <v>183</v>
      </c>
      <c r="G1141">
        <v>0.35</v>
      </c>
      <c r="H1141" t="s">
        <v>162</v>
      </c>
      <c r="I1141" t="s">
        <v>229</v>
      </c>
      <c r="J1141" t="s">
        <v>230</v>
      </c>
      <c r="K1141" t="s">
        <v>1426</v>
      </c>
      <c r="L1141">
        <v>23111</v>
      </c>
      <c r="M1141" s="38">
        <v>42033</v>
      </c>
      <c r="N1141" s="38">
        <v>42036</v>
      </c>
      <c r="O1141">
        <v>4249.37</v>
      </c>
    </row>
    <row r="1142" spans="1:15" x14ac:dyDescent="0.25">
      <c r="A1142" t="s">
        <v>1425</v>
      </c>
      <c r="B1142" t="s">
        <v>167</v>
      </c>
      <c r="C1142" t="s">
        <v>158</v>
      </c>
      <c r="D1142" t="s">
        <v>169</v>
      </c>
      <c r="E1142" t="s">
        <v>170</v>
      </c>
      <c r="F1142" t="s">
        <v>171</v>
      </c>
      <c r="G1142">
        <v>0.56000000000000005</v>
      </c>
      <c r="H1142" t="s">
        <v>162</v>
      </c>
      <c r="I1142" t="s">
        <v>229</v>
      </c>
      <c r="J1142" t="s">
        <v>230</v>
      </c>
      <c r="K1142" t="s">
        <v>1426</v>
      </c>
      <c r="L1142">
        <v>23111</v>
      </c>
      <c r="M1142" s="38">
        <v>42181</v>
      </c>
      <c r="N1142" s="38">
        <v>42185</v>
      </c>
      <c r="O1142">
        <v>6676.61</v>
      </c>
    </row>
    <row r="1143" spans="1:15" x14ac:dyDescent="0.25">
      <c r="A1143" t="s">
        <v>1427</v>
      </c>
      <c r="B1143" t="s">
        <v>175</v>
      </c>
      <c r="C1143" t="s">
        <v>158</v>
      </c>
      <c r="D1143" t="s">
        <v>193</v>
      </c>
      <c r="E1143" t="s">
        <v>256</v>
      </c>
      <c r="F1143" t="s">
        <v>183</v>
      </c>
      <c r="G1143">
        <v>0.48</v>
      </c>
      <c r="H1143" t="s">
        <v>162</v>
      </c>
      <c r="I1143" t="s">
        <v>229</v>
      </c>
      <c r="J1143" t="s">
        <v>230</v>
      </c>
      <c r="K1143" t="s">
        <v>1428</v>
      </c>
      <c r="L1143">
        <v>23602</v>
      </c>
      <c r="M1143" s="38">
        <v>42132</v>
      </c>
      <c r="N1143" s="38">
        <v>42132</v>
      </c>
      <c r="O1143">
        <v>291.39999999999998</v>
      </c>
    </row>
    <row r="1144" spans="1:15" x14ac:dyDescent="0.25">
      <c r="A1144" t="s">
        <v>1429</v>
      </c>
      <c r="B1144" t="s">
        <v>175</v>
      </c>
      <c r="C1144" t="s">
        <v>168</v>
      </c>
      <c r="D1144" t="s">
        <v>159</v>
      </c>
      <c r="E1144" t="s">
        <v>233</v>
      </c>
      <c r="F1144" t="s">
        <v>183</v>
      </c>
      <c r="G1144">
        <v>0.83</v>
      </c>
      <c r="H1144" t="s">
        <v>162</v>
      </c>
      <c r="I1144" t="s">
        <v>229</v>
      </c>
      <c r="J1144" t="s">
        <v>340</v>
      </c>
      <c r="K1144" t="s">
        <v>1430</v>
      </c>
      <c r="L1144">
        <v>28079</v>
      </c>
      <c r="M1144" s="38">
        <v>42089</v>
      </c>
      <c r="N1144" s="38">
        <v>42090</v>
      </c>
      <c r="O1144">
        <v>146.5</v>
      </c>
    </row>
    <row r="1145" spans="1:15" x14ac:dyDescent="0.25">
      <c r="A1145" t="s">
        <v>1429</v>
      </c>
      <c r="B1145" t="s">
        <v>157</v>
      </c>
      <c r="C1145" t="s">
        <v>168</v>
      </c>
      <c r="D1145" t="s">
        <v>193</v>
      </c>
      <c r="E1145" t="s">
        <v>194</v>
      </c>
      <c r="F1145" t="s">
        <v>200</v>
      </c>
      <c r="G1145">
        <v>0.57999999999999996</v>
      </c>
      <c r="H1145" t="s">
        <v>162</v>
      </c>
      <c r="I1145" t="s">
        <v>229</v>
      </c>
      <c r="J1145" t="s">
        <v>340</v>
      </c>
      <c r="K1145" t="s">
        <v>1430</v>
      </c>
      <c r="L1145">
        <v>28079</v>
      </c>
      <c r="M1145" s="38">
        <v>42094</v>
      </c>
      <c r="N1145" s="38">
        <v>42095</v>
      </c>
      <c r="O1145">
        <v>38.979999999999997</v>
      </c>
    </row>
    <row r="1146" spans="1:15" x14ac:dyDescent="0.25">
      <c r="A1146" t="s">
        <v>1429</v>
      </c>
      <c r="B1146" t="s">
        <v>175</v>
      </c>
      <c r="C1146" t="s">
        <v>158</v>
      </c>
      <c r="D1146" t="s">
        <v>159</v>
      </c>
      <c r="E1146" t="s">
        <v>213</v>
      </c>
      <c r="F1146" t="s">
        <v>183</v>
      </c>
      <c r="G1146">
        <v>0.35</v>
      </c>
      <c r="H1146" t="s">
        <v>162</v>
      </c>
      <c r="I1146" t="s">
        <v>229</v>
      </c>
      <c r="J1146" t="s">
        <v>340</v>
      </c>
      <c r="K1146" t="s">
        <v>1430</v>
      </c>
      <c r="L1146">
        <v>28079</v>
      </c>
      <c r="M1146" s="38">
        <v>42113</v>
      </c>
      <c r="N1146" s="38">
        <v>42117</v>
      </c>
      <c r="O1146">
        <v>34.159999999999997</v>
      </c>
    </row>
    <row r="1147" spans="1:15" x14ac:dyDescent="0.25">
      <c r="A1147" t="s">
        <v>1431</v>
      </c>
      <c r="B1147" t="s">
        <v>175</v>
      </c>
      <c r="C1147" t="s">
        <v>216</v>
      </c>
      <c r="D1147" t="s">
        <v>193</v>
      </c>
      <c r="E1147" t="s">
        <v>256</v>
      </c>
      <c r="F1147" t="s">
        <v>183</v>
      </c>
      <c r="G1147">
        <v>0.74</v>
      </c>
      <c r="H1147" t="s">
        <v>162</v>
      </c>
      <c r="I1147" t="s">
        <v>229</v>
      </c>
      <c r="J1147" t="s">
        <v>522</v>
      </c>
      <c r="K1147" t="s">
        <v>1432</v>
      </c>
      <c r="L1147">
        <v>41075</v>
      </c>
      <c r="M1147" s="38">
        <v>42016</v>
      </c>
      <c r="N1147" s="38">
        <v>42018</v>
      </c>
      <c r="O1147">
        <v>120.34</v>
      </c>
    </row>
    <row r="1148" spans="1:15" x14ac:dyDescent="0.25">
      <c r="A1148" t="s">
        <v>1433</v>
      </c>
      <c r="B1148" t="s">
        <v>175</v>
      </c>
      <c r="C1148" t="s">
        <v>158</v>
      </c>
      <c r="D1148" t="s">
        <v>193</v>
      </c>
      <c r="E1148" t="s">
        <v>194</v>
      </c>
      <c r="F1148" t="s">
        <v>161</v>
      </c>
      <c r="G1148">
        <v>0.38</v>
      </c>
      <c r="H1148" t="s">
        <v>162</v>
      </c>
      <c r="I1148" t="s">
        <v>184</v>
      </c>
      <c r="J1148" t="s">
        <v>329</v>
      </c>
      <c r="K1148" t="s">
        <v>1434</v>
      </c>
      <c r="L1148">
        <v>48021</v>
      </c>
      <c r="M1148" s="38">
        <v>42140</v>
      </c>
      <c r="N1148" s="38">
        <v>42144</v>
      </c>
      <c r="O1148">
        <v>153.61000000000001</v>
      </c>
    </row>
    <row r="1149" spans="1:15" x14ac:dyDescent="0.25">
      <c r="A1149" t="s">
        <v>1435</v>
      </c>
      <c r="B1149" t="s">
        <v>175</v>
      </c>
      <c r="C1149" t="s">
        <v>158</v>
      </c>
      <c r="D1149" t="s">
        <v>193</v>
      </c>
      <c r="E1149" t="s">
        <v>256</v>
      </c>
      <c r="F1149" t="s">
        <v>177</v>
      </c>
      <c r="G1149">
        <v>0.5</v>
      </c>
      <c r="H1149" t="s">
        <v>162</v>
      </c>
      <c r="I1149" t="s">
        <v>184</v>
      </c>
      <c r="J1149" t="s">
        <v>329</v>
      </c>
      <c r="K1149" t="s">
        <v>1436</v>
      </c>
      <c r="L1149">
        <v>48336</v>
      </c>
      <c r="M1149" s="38">
        <v>42036</v>
      </c>
      <c r="N1149" s="38">
        <v>42036</v>
      </c>
      <c r="O1149">
        <v>1414.88</v>
      </c>
    </row>
    <row r="1150" spans="1:15" x14ac:dyDescent="0.25">
      <c r="A1150" t="s">
        <v>1435</v>
      </c>
      <c r="B1150" t="s">
        <v>175</v>
      </c>
      <c r="C1150" t="s">
        <v>158</v>
      </c>
      <c r="D1150" t="s">
        <v>159</v>
      </c>
      <c r="E1150" t="s">
        <v>228</v>
      </c>
      <c r="F1150" t="s">
        <v>183</v>
      </c>
      <c r="G1150">
        <v>0.37</v>
      </c>
      <c r="H1150" t="s">
        <v>162</v>
      </c>
      <c r="I1150" t="s">
        <v>184</v>
      </c>
      <c r="J1150" t="s">
        <v>329</v>
      </c>
      <c r="K1150" t="s">
        <v>1436</v>
      </c>
      <c r="L1150">
        <v>48336</v>
      </c>
      <c r="M1150" s="38">
        <v>42036</v>
      </c>
      <c r="N1150" s="38">
        <v>42037</v>
      </c>
      <c r="O1150">
        <v>33.630000000000003</v>
      </c>
    </row>
    <row r="1151" spans="1:15" x14ac:dyDescent="0.25">
      <c r="A1151" t="s">
        <v>1435</v>
      </c>
      <c r="B1151" t="s">
        <v>157</v>
      </c>
      <c r="C1151" t="s">
        <v>158</v>
      </c>
      <c r="D1151" t="s">
        <v>193</v>
      </c>
      <c r="E1151" t="s">
        <v>194</v>
      </c>
      <c r="F1151" t="s">
        <v>183</v>
      </c>
      <c r="G1151">
        <v>0.57999999999999996</v>
      </c>
      <c r="H1151" t="s">
        <v>162</v>
      </c>
      <c r="I1151" t="s">
        <v>184</v>
      </c>
      <c r="J1151" t="s">
        <v>329</v>
      </c>
      <c r="K1151" t="s">
        <v>1436</v>
      </c>
      <c r="L1151">
        <v>48336</v>
      </c>
      <c r="M1151" s="38">
        <v>42140</v>
      </c>
      <c r="N1151" s="38">
        <v>42147</v>
      </c>
      <c r="O1151">
        <v>1063.81</v>
      </c>
    </row>
    <row r="1152" spans="1:15" x14ac:dyDescent="0.25">
      <c r="A1152" t="s">
        <v>1437</v>
      </c>
      <c r="B1152" t="s">
        <v>175</v>
      </c>
      <c r="C1152" t="s">
        <v>158</v>
      </c>
      <c r="D1152" t="s">
        <v>159</v>
      </c>
      <c r="E1152" t="s">
        <v>205</v>
      </c>
      <c r="F1152" t="s">
        <v>161</v>
      </c>
      <c r="G1152">
        <v>0.38</v>
      </c>
      <c r="H1152" t="s">
        <v>162</v>
      </c>
      <c r="I1152" t="s">
        <v>184</v>
      </c>
      <c r="J1152" t="s">
        <v>329</v>
      </c>
      <c r="K1152" t="s">
        <v>1438</v>
      </c>
      <c r="L1152">
        <v>48505</v>
      </c>
      <c r="M1152" s="38">
        <v>42036</v>
      </c>
      <c r="N1152" s="38">
        <v>42038</v>
      </c>
      <c r="O1152">
        <v>242.7</v>
      </c>
    </row>
    <row r="1153" spans="1:15" x14ac:dyDescent="0.25">
      <c r="A1153" t="s">
        <v>1437</v>
      </c>
      <c r="B1153" t="s">
        <v>167</v>
      </c>
      <c r="C1153" t="s">
        <v>158</v>
      </c>
      <c r="D1153" t="s">
        <v>169</v>
      </c>
      <c r="E1153" t="s">
        <v>264</v>
      </c>
      <c r="F1153" t="s">
        <v>221</v>
      </c>
      <c r="G1153">
        <v>0.59</v>
      </c>
      <c r="H1153" t="s">
        <v>162</v>
      </c>
      <c r="I1153" t="s">
        <v>184</v>
      </c>
      <c r="J1153" t="s">
        <v>329</v>
      </c>
      <c r="K1153" t="s">
        <v>1438</v>
      </c>
      <c r="L1153">
        <v>48505</v>
      </c>
      <c r="M1153" s="38">
        <v>42046</v>
      </c>
      <c r="N1153" s="38">
        <v>42048</v>
      </c>
      <c r="O1153">
        <v>3377.06</v>
      </c>
    </row>
    <row r="1154" spans="1:15" x14ac:dyDescent="0.25">
      <c r="A1154" t="s">
        <v>1437</v>
      </c>
      <c r="B1154" t="s">
        <v>175</v>
      </c>
      <c r="C1154" t="s">
        <v>158</v>
      </c>
      <c r="D1154" t="s">
        <v>169</v>
      </c>
      <c r="E1154" t="s">
        <v>176</v>
      </c>
      <c r="F1154" t="s">
        <v>177</v>
      </c>
      <c r="G1154">
        <v>0.52</v>
      </c>
      <c r="H1154" t="s">
        <v>162</v>
      </c>
      <c r="I1154" t="s">
        <v>184</v>
      </c>
      <c r="J1154" t="s">
        <v>329</v>
      </c>
      <c r="K1154" t="s">
        <v>1438</v>
      </c>
      <c r="L1154">
        <v>48505</v>
      </c>
      <c r="M1154" s="38">
        <v>42046</v>
      </c>
      <c r="N1154" s="38">
        <v>42048</v>
      </c>
      <c r="O1154">
        <v>123.93</v>
      </c>
    </row>
    <row r="1155" spans="1:15" x14ac:dyDescent="0.25">
      <c r="A1155" t="s">
        <v>1437</v>
      </c>
      <c r="B1155" t="s">
        <v>157</v>
      </c>
      <c r="C1155" t="s">
        <v>158</v>
      </c>
      <c r="D1155" t="s">
        <v>159</v>
      </c>
      <c r="E1155" t="s">
        <v>205</v>
      </c>
      <c r="F1155" t="s">
        <v>183</v>
      </c>
      <c r="G1155">
        <v>0.4</v>
      </c>
      <c r="H1155" t="s">
        <v>162</v>
      </c>
      <c r="I1155" t="s">
        <v>184</v>
      </c>
      <c r="J1155" t="s">
        <v>329</v>
      </c>
      <c r="K1155" t="s">
        <v>1438</v>
      </c>
      <c r="L1155">
        <v>48505</v>
      </c>
      <c r="M1155" s="38">
        <v>42046</v>
      </c>
      <c r="N1155" s="38">
        <v>42048</v>
      </c>
      <c r="O1155">
        <v>93.96</v>
      </c>
    </row>
    <row r="1156" spans="1:15" x14ac:dyDescent="0.25">
      <c r="A1156" t="s">
        <v>1439</v>
      </c>
      <c r="B1156" t="s">
        <v>167</v>
      </c>
      <c r="C1156" t="s">
        <v>216</v>
      </c>
      <c r="D1156" t="s">
        <v>169</v>
      </c>
      <c r="E1156" t="s">
        <v>170</v>
      </c>
      <c r="F1156" t="s">
        <v>171</v>
      </c>
      <c r="G1156">
        <v>0.56000000000000005</v>
      </c>
      <c r="H1156" t="s">
        <v>162</v>
      </c>
      <c r="I1156" t="s">
        <v>184</v>
      </c>
      <c r="J1156" t="s">
        <v>329</v>
      </c>
      <c r="K1156" t="s">
        <v>1440</v>
      </c>
      <c r="L1156">
        <v>48135</v>
      </c>
      <c r="M1156" s="38">
        <v>42101</v>
      </c>
      <c r="N1156" s="38">
        <v>42103</v>
      </c>
      <c r="O1156">
        <v>1818.41</v>
      </c>
    </row>
    <row r="1157" spans="1:15" x14ac:dyDescent="0.25">
      <c r="A1157" t="s">
        <v>1441</v>
      </c>
      <c r="B1157" t="s">
        <v>175</v>
      </c>
      <c r="C1157" t="s">
        <v>158</v>
      </c>
      <c r="D1157" t="s">
        <v>159</v>
      </c>
      <c r="E1157" t="s">
        <v>187</v>
      </c>
      <c r="F1157" t="s">
        <v>161</v>
      </c>
      <c r="G1157">
        <v>0.37</v>
      </c>
      <c r="H1157" t="s">
        <v>162</v>
      </c>
      <c r="I1157" t="s">
        <v>178</v>
      </c>
      <c r="J1157" t="s">
        <v>5</v>
      </c>
      <c r="K1157" t="s">
        <v>1442</v>
      </c>
      <c r="L1157">
        <v>14853</v>
      </c>
      <c r="M1157" s="38">
        <v>42007</v>
      </c>
      <c r="N1157" s="38">
        <v>42009</v>
      </c>
      <c r="O1157">
        <v>8.9499999999999993</v>
      </c>
    </row>
    <row r="1158" spans="1:15" x14ac:dyDescent="0.25">
      <c r="A1158" t="s">
        <v>1443</v>
      </c>
      <c r="B1158" t="s">
        <v>175</v>
      </c>
      <c r="C1158" t="s">
        <v>158</v>
      </c>
      <c r="D1158" t="s">
        <v>159</v>
      </c>
      <c r="E1158" t="s">
        <v>304</v>
      </c>
      <c r="F1158" t="s">
        <v>183</v>
      </c>
      <c r="G1158">
        <v>0.56000000000000005</v>
      </c>
      <c r="H1158" t="s">
        <v>162</v>
      </c>
      <c r="I1158" t="s">
        <v>178</v>
      </c>
      <c r="J1158" t="s">
        <v>5</v>
      </c>
      <c r="K1158" t="s">
        <v>1444</v>
      </c>
      <c r="L1158">
        <v>10956</v>
      </c>
      <c r="M1158" s="38">
        <v>42185</v>
      </c>
      <c r="N1158" s="38">
        <v>42191</v>
      </c>
      <c r="O1158">
        <v>652.84</v>
      </c>
    </row>
    <row r="1159" spans="1:15" x14ac:dyDescent="0.25">
      <c r="A1159" t="s">
        <v>1443</v>
      </c>
      <c r="B1159" t="s">
        <v>175</v>
      </c>
      <c r="C1159" t="s">
        <v>158</v>
      </c>
      <c r="D1159" t="s">
        <v>193</v>
      </c>
      <c r="E1159" t="s">
        <v>507</v>
      </c>
      <c r="F1159" t="s">
        <v>293</v>
      </c>
      <c r="G1159">
        <v>0.37</v>
      </c>
      <c r="H1159" t="s">
        <v>162</v>
      </c>
      <c r="I1159" t="s">
        <v>178</v>
      </c>
      <c r="J1159" t="s">
        <v>5</v>
      </c>
      <c r="K1159" t="s">
        <v>1444</v>
      </c>
      <c r="L1159">
        <v>10956</v>
      </c>
      <c r="M1159" s="38">
        <v>42185</v>
      </c>
      <c r="N1159" s="38">
        <v>42193</v>
      </c>
      <c r="O1159">
        <v>12750.99</v>
      </c>
    </row>
    <row r="1160" spans="1:15" x14ac:dyDescent="0.25">
      <c r="A1160" t="s">
        <v>1443</v>
      </c>
      <c r="B1160" t="s">
        <v>157</v>
      </c>
      <c r="C1160" t="s">
        <v>158</v>
      </c>
      <c r="D1160" t="s">
        <v>159</v>
      </c>
      <c r="E1160" t="s">
        <v>205</v>
      </c>
      <c r="F1160" t="s">
        <v>161</v>
      </c>
      <c r="G1160">
        <v>0.35</v>
      </c>
      <c r="H1160" t="s">
        <v>162</v>
      </c>
      <c r="I1160" t="s">
        <v>178</v>
      </c>
      <c r="J1160" t="s">
        <v>5</v>
      </c>
      <c r="K1160" t="s">
        <v>1444</v>
      </c>
      <c r="L1160">
        <v>10956</v>
      </c>
      <c r="M1160" s="38">
        <v>42185</v>
      </c>
      <c r="N1160" s="38">
        <v>42189</v>
      </c>
      <c r="O1160">
        <v>20.54</v>
      </c>
    </row>
    <row r="1161" spans="1:15" x14ac:dyDescent="0.25">
      <c r="A1161" t="s">
        <v>1445</v>
      </c>
      <c r="B1161" t="s">
        <v>167</v>
      </c>
      <c r="C1161" t="s">
        <v>158</v>
      </c>
      <c r="D1161" t="s">
        <v>169</v>
      </c>
      <c r="E1161" t="s">
        <v>240</v>
      </c>
      <c r="F1161" t="s">
        <v>221</v>
      </c>
      <c r="G1161">
        <v>0.71</v>
      </c>
      <c r="H1161" t="s">
        <v>162</v>
      </c>
      <c r="I1161" t="s">
        <v>163</v>
      </c>
      <c r="J1161" t="s">
        <v>172</v>
      </c>
      <c r="K1161" t="s">
        <v>1446</v>
      </c>
      <c r="L1161">
        <v>95928</v>
      </c>
      <c r="M1161" s="38">
        <v>42040</v>
      </c>
      <c r="N1161" s="38">
        <v>42041</v>
      </c>
      <c r="O1161">
        <v>7840.04</v>
      </c>
    </row>
    <row r="1162" spans="1:15" x14ac:dyDescent="0.25">
      <c r="A1162" t="s">
        <v>1447</v>
      </c>
      <c r="B1162" t="s">
        <v>175</v>
      </c>
      <c r="C1162" t="s">
        <v>168</v>
      </c>
      <c r="D1162" t="s">
        <v>193</v>
      </c>
      <c r="E1162" t="s">
        <v>256</v>
      </c>
      <c r="F1162" t="s">
        <v>183</v>
      </c>
      <c r="G1162">
        <v>0.48</v>
      </c>
      <c r="H1162" t="s">
        <v>162</v>
      </c>
      <c r="I1162" t="s">
        <v>229</v>
      </c>
      <c r="J1162" t="s">
        <v>715</v>
      </c>
      <c r="K1162" t="s">
        <v>716</v>
      </c>
      <c r="L1162">
        <v>29915</v>
      </c>
      <c r="M1162" s="38">
        <v>42112</v>
      </c>
      <c r="N1162" s="38">
        <v>42113</v>
      </c>
      <c r="O1162">
        <v>1094.33</v>
      </c>
    </row>
    <row r="1163" spans="1:15" x14ac:dyDescent="0.25">
      <c r="A1163" t="s">
        <v>1448</v>
      </c>
      <c r="B1163" t="s">
        <v>175</v>
      </c>
      <c r="C1163" t="s">
        <v>168</v>
      </c>
      <c r="D1163" t="s">
        <v>169</v>
      </c>
      <c r="E1163" t="s">
        <v>176</v>
      </c>
      <c r="F1163" t="s">
        <v>161</v>
      </c>
      <c r="G1163">
        <v>0.53</v>
      </c>
      <c r="H1163" t="s">
        <v>162</v>
      </c>
      <c r="I1163" t="s">
        <v>229</v>
      </c>
      <c r="J1163" t="s">
        <v>715</v>
      </c>
      <c r="K1163" t="s">
        <v>1449</v>
      </c>
      <c r="L1163">
        <v>29464</v>
      </c>
      <c r="M1163" s="38">
        <v>42112</v>
      </c>
      <c r="N1163" s="38">
        <v>42114</v>
      </c>
      <c r="O1163">
        <v>389.97</v>
      </c>
    </row>
    <row r="1164" spans="1:15" x14ac:dyDescent="0.25">
      <c r="A1164" t="s">
        <v>1450</v>
      </c>
      <c r="B1164" t="s">
        <v>175</v>
      </c>
      <c r="C1164" t="s">
        <v>168</v>
      </c>
      <c r="D1164" t="s">
        <v>159</v>
      </c>
      <c r="E1164" t="s">
        <v>304</v>
      </c>
      <c r="F1164" t="s">
        <v>183</v>
      </c>
      <c r="G1164">
        <v>0.57999999999999996</v>
      </c>
      <c r="H1164" t="s">
        <v>162</v>
      </c>
      <c r="I1164" t="s">
        <v>229</v>
      </c>
      <c r="J1164" t="s">
        <v>715</v>
      </c>
      <c r="K1164" t="s">
        <v>1451</v>
      </c>
      <c r="L1164">
        <v>29577</v>
      </c>
      <c r="M1164" s="38">
        <v>42012</v>
      </c>
      <c r="N1164" s="38">
        <v>42013</v>
      </c>
      <c r="O1164">
        <v>84.59</v>
      </c>
    </row>
    <row r="1165" spans="1:15" x14ac:dyDescent="0.25">
      <c r="A1165" t="s">
        <v>1452</v>
      </c>
      <c r="B1165" t="s">
        <v>167</v>
      </c>
      <c r="C1165" t="s">
        <v>158</v>
      </c>
      <c r="D1165" t="s">
        <v>193</v>
      </c>
      <c r="E1165" t="s">
        <v>199</v>
      </c>
      <c r="F1165" t="s">
        <v>221</v>
      </c>
      <c r="G1165">
        <v>0.56000000000000005</v>
      </c>
      <c r="H1165" t="s">
        <v>162</v>
      </c>
      <c r="I1165" t="s">
        <v>184</v>
      </c>
      <c r="J1165" t="s">
        <v>254</v>
      </c>
      <c r="K1165" t="s">
        <v>255</v>
      </c>
      <c r="L1165">
        <v>60601</v>
      </c>
      <c r="M1165" s="38">
        <v>42161</v>
      </c>
      <c r="N1165" s="38">
        <v>42161</v>
      </c>
      <c r="O1165">
        <v>9666.7199999999993</v>
      </c>
    </row>
    <row r="1166" spans="1:15" x14ac:dyDescent="0.25">
      <c r="A1166" t="s">
        <v>1452</v>
      </c>
      <c r="B1166" t="s">
        <v>175</v>
      </c>
      <c r="C1166" t="s">
        <v>158</v>
      </c>
      <c r="D1166" t="s">
        <v>159</v>
      </c>
      <c r="E1166" t="s">
        <v>205</v>
      </c>
      <c r="F1166" t="s">
        <v>183</v>
      </c>
      <c r="G1166">
        <v>0.37</v>
      </c>
      <c r="H1166" t="s">
        <v>162</v>
      </c>
      <c r="I1166" t="s">
        <v>184</v>
      </c>
      <c r="J1166" t="s">
        <v>254</v>
      </c>
      <c r="K1166" t="s">
        <v>255</v>
      </c>
      <c r="L1166">
        <v>60601</v>
      </c>
      <c r="M1166" s="38">
        <v>42161</v>
      </c>
      <c r="N1166" s="38">
        <v>42161</v>
      </c>
      <c r="O1166">
        <v>134.58000000000001</v>
      </c>
    </row>
    <row r="1167" spans="1:15" x14ac:dyDescent="0.25">
      <c r="A1167" t="s">
        <v>1453</v>
      </c>
      <c r="B1167" t="s">
        <v>175</v>
      </c>
      <c r="C1167" t="s">
        <v>158</v>
      </c>
      <c r="D1167" t="s">
        <v>159</v>
      </c>
      <c r="E1167" t="s">
        <v>205</v>
      </c>
      <c r="F1167" t="s">
        <v>183</v>
      </c>
      <c r="G1167">
        <v>0.37</v>
      </c>
      <c r="H1167" t="s">
        <v>162</v>
      </c>
      <c r="I1167" t="s">
        <v>184</v>
      </c>
      <c r="J1167" t="s">
        <v>455</v>
      </c>
      <c r="K1167" t="s">
        <v>1454</v>
      </c>
      <c r="L1167">
        <v>63129</v>
      </c>
      <c r="M1167" s="38">
        <v>42161</v>
      </c>
      <c r="N1167" s="38">
        <v>42161</v>
      </c>
      <c r="O1167">
        <v>33.65</v>
      </c>
    </row>
    <row r="1168" spans="1:15" x14ac:dyDescent="0.25">
      <c r="A1168" t="s">
        <v>1455</v>
      </c>
      <c r="B1168" t="s">
        <v>175</v>
      </c>
      <c r="C1168" t="s">
        <v>158</v>
      </c>
      <c r="D1168" t="s">
        <v>159</v>
      </c>
      <c r="E1168" t="s">
        <v>160</v>
      </c>
      <c r="F1168" t="s">
        <v>161</v>
      </c>
      <c r="G1168">
        <v>0.48</v>
      </c>
      <c r="H1168" t="s">
        <v>162</v>
      </c>
      <c r="I1168" t="s">
        <v>229</v>
      </c>
      <c r="J1168" t="s">
        <v>230</v>
      </c>
      <c r="K1168" t="s">
        <v>479</v>
      </c>
      <c r="L1168">
        <v>23518</v>
      </c>
      <c r="M1168" s="38">
        <v>42089</v>
      </c>
      <c r="N1168" s="38">
        <v>42091</v>
      </c>
      <c r="O1168">
        <v>66.12</v>
      </c>
    </row>
    <row r="1169" spans="1:15" x14ac:dyDescent="0.25">
      <c r="A1169" t="s">
        <v>1455</v>
      </c>
      <c r="B1169" t="s">
        <v>175</v>
      </c>
      <c r="C1169" t="s">
        <v>158</v>
      </c>
      <c r="D1169" t="s">
        <v>159</v>
      </c>
      <c r="E1169" t="s">
        <v>228</v>
      </c>
      <c r="F1169" t="s">
        <v>183</v>
      </c>
      <c r="G1169">
        <v>0.38</v>
      </c>
      <c r="H1169" t="s">
        <v>162</v>
      </c>
      <c r="I1169" t="s">
        <v>229</v>
      </c>
      <c r="J1169" t="s">
        <v>230</v>
      </c>
      <c r="K1169" t="s">
        <v>479</v>
      </c>
      <c r="L1169">
        <v>23518</v>
      </c>
      <c r="M1169" s="38">
        <v>42117</v>
      </c>
      <c r="N1169" s="38">
        <v>42117</v>
      </c>
      <c r="O1169">
        <v>3.07</v>
      </c>
    </row>
    <row r="1170" spans="1:15" x14ac:dyDescent="0.25">
      <c r="A1170" t="s">
        <v>1455</v>
      </c>
      <c r="B1170" t="s">
        <v>167</v>
      </c>
      <c r="C1170" t="s">
        <v>158</v>
      </c>
      <c r="D1170" t="s">
        <v>169</v>
      </c>
      <c r="E1170" t="s">
        <v>170</v>
      </c>
      <c r="F1170" t="s">
        <v>171</v>
      </c>
      <c r="G1170">
        <v>0.59</v>
      </c>
      <c r="H1170" t="s">
        <v>162</v>
      </c>
      <c r="I1170" t="s">
        <v>229</v>
      </c>
      <c r="J1170" t="s">
        <v>230</v>
      </c>
      <c r="K1170" t="s">
        <v>479</v>
      </c>
      <c r="L1170">
        <v>23518</v>
      </c>
      <c r="M1170" s="38">
        <v>42061</v>
      </c>
      <c r="N1170" s="38">
        <v>42062</v>
      </c>
      <c r="O1170">
        <v>255.83</v>
      </c>
    </row>
    <row r="1171" spans="1:15" x14ac:dyDescent="0.25">
      <c r="A1171" t="s">
        <v>1455</v>
      </c>
      <c r="B1171" t="s">
        <v>167</v>
      </c>
      <c r="C1171" t="s">
        <v>158</v>
      </c>
      <c r="D1171" t="s">
        <v>159</v>
      </c>
      <c r="E1171" t="s">
        <v>233</v>
      </c>
      <c r="F1171" t="s">
        <v>171</v>
      </c>
      <c r="G1171">
        <v>0.78</v>
      </c>
      <c r="H1171" t="s">
        <v>162</v>
      </c>
      <c r="I1171" t="s">
        <v>229</v>
      </c>
      <c r="J1171" t="s">
        <v>230</v>
      </c>
      <c r="K1171" t="s">
        <v>479</v>
      </c>
      <c r="L1171">
        <v>23518</v>
      </c>
      <c r="M1171" s="38">
        <v>42061</v>
      </c>
      <c r="N1171" s="38">
        <v>42063</v>
      </c>
      <c r="O1171">
        <v>421.18</v>
      </c>
    </row>
    <row r="1172" spans="1:15" x14ac:dyDescent="0.25">
      <c r="A1172" t="s">
        <v>1456</v>
      </c>
      <c r="B1172" t="s">
        <v>167</v>
      </c>
      <c r="C1172" t="s">
        <v>158</v>
      </c>
      <c r="D1172" t="s">
        <v>169</v>
      </c>
      <c r="E1172" t="s">
        <v>170</v>
      </c>
      <c r="F1172" t="s">
        <v>171</v>
      </c>
      <c r="G1172">
        <v>0.56999999999999995</v>
      </c>
      <c r="H1172" t="s">
        <v>162</v>
      </c>
      <c r="I1172" t="s">
        <v>229</v>
      </c>
      <c r="J1172" t="s">
        <v>230</v>
      </c>
      <c r="K1172" t="s">
        <v>1457</v>
      </c>
      <c r="L1172">
        <v>22124</v>
      </c>
      <c r="M1172" s="38">
        <v>42123</v>
      </c>
      <c r="N1172" s="38">
        <v>42125</v>
      </c>
      <c r="O1172">
        <v>1377.46</v>
      </c>
    </row>
    <row r="1173" spans="1:15" x14ac:dyDescent="0.25">
      <c r="A1173" t="s">
        <v>1458</v>
      </c>
      <c r="B1173" t="s">
        <v>175</v>
      </c>
      <c r="C1173" t="s">
        <v>168</v>
      </c>
      <c r="D1173" t="s">
        <v>169</v>
      </c>
      <c r="E1173" t="s">
        <v>170</v>
      </c>
      <c r="F1173" t="s">
        <v>293</v>
      </c>
      <c r="G1173">
        <v>0.55000000000000004</v>
      </c>
      <c r="H1173" t="s">
        <v>162</v>
      </c>
      <c r="I1173" t="s">
        <v>184</v>
      </c>
      <c r="J1173" t="s">
        <v>225</v>
      </c>
      <c r="K1173" t="s">
        <v>1139</v>
      </c>
      <c r="L1173">
        <v>75401</v>
      </c>
      <c r="M1173" s="38">
        <v>42114</v>
      </c>
      <c r="N1173" s="38">
        <v>42116</v>
      </c>
      <c r="O1173">
        <v>6600.63</v>
      </c>
    </row>
    <row r="1174" spans="1:15" x14ac:dyDescent="0.25">
      <c r="A1174" t="s">
        <v>1458</v>
      </c>
      <c r="B1174" t="s">
        <v>175</v>
      </c>
      <c r="C1174" t="s">
        <v>168</v>
      </c>
      <c r="D1174" t="s">
        <v>193</v>
      </c>
      <c r="E1174" t="s">
        <v>194</v>
      </c>
      <c r="F1174" t="s">
        <v>183</v>
      </c>
      <c r="G1174">
        <v>0.59</v>
      </c>
      <c r="H1174" t="s">
        <v>162</v>
      </c>
      <c r="I1174" t="s">
        <v>184</v>
      </c>
      <c r="J1174" t="s">
        <v>225</v>
      </c>
      <c r="K1174" t="s">
        <v>1139</v>
      </c>
      <c r="L1174">
        <v>75401</v>
      </c>
      <c r="M1174" s="38">
        <v>42114</v>
      </c>
      <c r="N1174" s="38">
        <v>42115</v>
      </c>
      <c r="O1174">
        <v>1811.99</v>
      </c>
    </row>
    <row r="1175" spans="1:15" x14ac:dyDescent="0.25">
      <c r="A1175" t="s">
        <v>1459</v>
      </c>
      <c r="B1175" t="s">
        <v>167</v>
      </c>
      <c r="C1175" t="s">
        <v>216</v>
      </c>
      <c r="D1175" t="s">
        <v>193</v>
      </c>
      <c r="E1175" t="s">
        <v>199</v>
      </c>
      <c r="F1175" t="s">
        <v>171</v>
      </c>
      <c r="G1175">
        <v>0.37</v>
      </c>
      <c r="H1175" t="s">
        <v>162</v>
      </c>
      <c r="I1175" t="s">
        <v>229</v>
      </c>
      <c r="J1175" t="s">
        <v>732</v>
      </c>
      <c r="K1175" t="s">
        <v>1460</v>
      </c>
      <c r="L1175">
        <v>72116</v>
      </c>
      <c r="M1175" s="38">
        <v>42036</v>
      </c>
      <c r="N1175" s="38">
        <v>42038</v>
      </c>
      <c r="O1175">
        <v>799.76</v>
      </c>
    </row>
    <row r="1176" spans="1:15" x14ac:dyDescent="0.25">
      <c r="A1176" t="s">
        <v>1461</v>
      </c>
      <c r="B1176" t="s">
        <v>175</v>
      </c>
      <c r="C1176" t="s">
        <v>216</v>
      </c>
      <c r="D1176" t="s">
        <v>193</v>
      </c>
      <c r="E1176" t="s">
        <v>256</v>
      </c>
      <c r="F1176" t="s">
        <v>177</v>
      </c>
      <c r="G1176">
        <v>0.55000000000000004</v>
      </c>
      <c r="H1176" t="s">
        <v>162</v>
      </c>
      <c r="I1176" t="s">
        <v>229</v>
      </c>
      <c r="J1176" t="s">
        <v>732</v>
      </c>
      <c r="K1176" t="s">
        <v>1462</v>
      </c>
      <c r="L1176">
        <v>72301</v>
      </c>
      <c r="M1176" s="38">
        <v>42005</v>
      </c>
      <c r="N1176" s="38">
        <v>42006</v>
      </c>
      <c r="O1176">
        <v>609.09</v>
      </c>
    </row>
    <row r="1177" spans="1:15" x14ac:dyDescent="0.25">
      <c r="A1177" t="s">
        <v>1461</v>
      </c>
      <c r="B1177" t="s">
        <v>167</v>
      </c>
      <c r="C1177" t="s">
        <v>158</v>
      </c>
      <c r="D1177" t="s">
        <v>169</v>
      </c>
      <c r="E1177" t="s">
        <v>240</v>
      </c>
      <c r="F1177" t="s">
        <v>221</v>
      </c>
      <c r="G1177">
        <v>0.63</v>
      </c>
      <c r="H1177" t="s">
        <v>162</v>
      </c>
      <c r="I1177" t="s">
        <v>229</v>
      </c>
      <c r="J1177" t="s">
        <v>732</v>
      </c>
      <c r="K1177" t="s">
        <v>1462</v>
      </c>
      <c r="L1177">
        <v>72301</v>
      </c>
      <c r="M1177" s="38">
        <v>42089</v>
      </c>
      <c r="N1177" s="38">
        <v>42090</v>
      </c>
      <c r="O1177">
        <v>2761.94</v>
      </c>
    </row>
    <row r="1178" spans="1:15" x14ac:dyDescent="0.25">
      <c r="A1178" t="s">
        <v>1463</v>
      </c>
      <c r="B1178" t="s">
        <v>175</v>
      </c>
      <c r="C1178" t="s">
        <v>168</v>
      </c>
      <c r="D1178" t="s">
        <v>159</v>
      </c>
      <c r="E1178" t="s">
        <v>205</v>
      </c>
      <c r="F1178" t="s">
        <v>183</v>
      </c>
      <c r="G1178">
        <v>0.36</v>
      </c>
      <c r="H1178" t="s">
        <v>162</v>
      </c>
      <c r="I1178" t="s">
        <v>184</v>
      </c>
      <c r="J1178" t="s">
        <v>329</v>
      </c>
      <c r="K1178" t="s">
        <v>1464</v>
      </c>
      <c r="L1178">
        <v>48310</v>
      </c>
      <c r="M1178" s="38">
        <v>42081</v>
      </c>
      <c r="N1178" s="38">
        <v>42083</v>
      </c>
      <c r="O1178">
        <v>33.950000000000003</v>
      </c>
    </row>
    <row r="1179" spans="1:15" x14ac:dyDescent="0.25">
      <c r="A1179" t="s">
        <v>1465</v>
      </c>
      <c r="B1179" t="s">
        <v>167</v>
      </c>
      <c r="C1179" t="s">
        <v>168</v>
      </c>
      <c r="D1179" t="s">
        <v>169</v>
      </c>
      <c r="E1179" t="s">
        <v>264</v>
      </c>
      <c r="F1179" t="s">
        <v>221</v>
      </c>
      <c r="G1179">
        <v>0.65</v>
      </c>
      <c r="H1179" t="s">
        <v>162</v>
      </c>
      <c r="I1179" t="s">
        <v>184</v>
      </c>
      <c r="J1179" t="s">
        <v>455</v>
      </c>
      <c r="K1179" t="s">
        <v>1466</v>
      </c>
      <c r="L1179">
        <v>64118</v>
      </c>
      <c r="M1179" s="38">
        <v>42007</v>
      </c>
      <c r="N1179" s="38">
        <v>42008</v>
      </c>
      <c r="O1179">
        <v>302.33999999999997</v>
      </c>
    </row>
    <row r="1180" spans="1:15" x14ac:dyDescent="0.25">
      <c r="A1180" t="s">
        <v>1467</v>
      </c>
      <c r="B1180" t="s">
        <v>157</v>
      </c>
      <c r="C1180" t="s">
        <v>168</v>
      </c>
      <c r="D1180" t="s">
        <v>193</v>
      </c>
      <c r="E1180" t="s">
        <v>256</v>
      </c>
      <c r="F1180" t="s">
        <v>183</v>
      </c>
      <c r="G1180">
        <v>0.74</v>
      </c>
      <c r="H1180" t="s">
        <v>162</v>
      </c>
      <c r="I1180" t="s">
        <v>184</v>
      </c>
      <c r="J1180" t="s">
        <v>455</v>
      </c>
      <c r="K1180" t="s">
        <v>1468</v>
      </c>
      <c r="L1180">
        <v>63042</v>
      </c>
      <c r="M1180" s="38">
        <v>42014</v>
      </c>
      <c r="N1180" s="38">
        <v>42018</v>
      </c>
      <c r="O1180">
        <v>334.44</v>
      </c>
    </row>
    <row r="1181" spans="1:15" x14ac:dyDescent="0.25">
      <c r="A1181" t="s">
        <v>1469</v>
      </c>
      <c r="B1181" t="s">
        <v>175</v>
      </c>
      <c r="C1181" t="s">
        <v>168</v>
      </c>
      <c r="D1181" t="s">
        <v>193</v>
      </c>
      <c r="E1181" t="s">
        <v>194</v>
      </c>
      <c r="F1181" t="s">
        <v>200</v>
      </c>
      <c r="G1181">
        <v>0.56000000000000005</v>
      </c>
      <c r="H1181" t="s">
        <v>162</v>
      </c>
      <c r="I1181" t="s">
        <v>163</v>
      </c>
      <c r="J1181" t="s">
        <v>364</v>
      </c>
      <c r="K1181" t="s">
        <v>1470</v>
      </c>
      <c r="L1181">
        <v>88101</v>
      </c>
      <c r="M1181" s="38">
        <v>42041</v>
      </c>
      <c r="N1181" s="38">
        <v>42042</v>
      </c>
      <c r="O1181">
        <v>556.61</v>
      </c>
    </row>
    <row r="1182" spans="1:15" x14ac:dyDescent="0.25">
      <c r="A1182" t="s">
        <v>1471</v>
      </c>
      <c r="B1182" t="s">
        <v>175</v>
      </c>
      <c r="C1182" t="s">
        <v>158</v>
      </c>
      <c r="D1182" t="s">
        <v>159</v>
      </c>
      <c r="E1182" t="s">
        <v>205</v>
      </c>
      <c r="F1182" t="s">
        <v>161</v>
      </c>
      <c r="G1182">
        <v>0.38</v>
      </c>
      <c r="H1182" t="s">
        <v>162</v>
      </c>
      <c r="I1182" t="s">
        <v>229</v>
      </c>
      <c r="J1182" t="s">
        <v>361</v>
      </c>
      <c r="K1182" t="s">
        <v>1472</v>
      </c>
      <c r="L1182">
        <v>33407</v>
      </c>
      <c r="M1182" s="38">
        <v>42035</v>
      </c>
      <c r="N1182" s="38">
        <v>42037</v>
      </c>
      <c r="O1182">
        <v>64.48</v>
      </c>
    </row>
    <row r="1183" spans="1:15" x14ac:dyDescent="0.25">
      <c r="A1183" t="s">
        <v>1473</v>
      </c>
      <c r="B1183" t="s">
        <v>167</v>
      </c>
      <c r="C1183" t="s">
        <v>158</v>
      </c>
      <c r="D1183" t="s">
        <v>193</v>
      </c>
      <c r="E1183" t="s">
        <v>199</v>
      </c>
      <c r="F1183" t="s">
        <v>171</v>
      </c>
      <c r="G1183">
        <v>0.56999999999999995</v>
      </c>
      <c r="H1183" t="s">
        <v>162</v>
      </c>
      <c r="I1183" t="s">
        <v>184</v>
      </c>
      <c r="J1183" t="s">
        <v>1337</v>
      </c>
      <c r="K1183" t="s">
        <v>423</v>
      </c>
      <c r="L1183">
        <v>53094</v>
      </c>
      <c r="M1183" s="38">
        <v>42110</v>
      </c>
      <c r="N1183" s="38">
        <v>42111</v>
      </c>
      <c r="O1183">
        <v>4845.2700000000004</v>
      </c>
    </row>
    <row r="1184" spans="1:15" x14ac:dyDescent="0.25">
      <c r="A1184" t="s">
        <v>1474</v>
      </c>
      <c r="B1184" t="s">
        <v>175</v>
      </c>
      <c r="C1184" t="s">
        <v>168</v>
      </c>
      <c r="D1184" t="s">
        <v>159</v>
      </c>
      <c r="E1184" t="s">
        <v>213</v>
      </c>
      <c r="F1184" t="s">
        <v>183</v>
      </c>
      <c r="G1184">
        <v>0.36</v>
      </c>
      <c r="H1184" t="s">
        <v>162</v>
      </c>
      <c r="I1184" t="s">
        <v>163</v>
      </c>
      <c r="J1184" t="s">
        <v>302</v>
      </c>
      <c r="K1184" t="s">
        <v>1400</v>
      </c>
      <c r="L1184">
        <v>81301</v>
      </c>
      <c r="M1184" s="38">
        <v>42053</v>
      </c>
      <c r="N1184" s="38">
        <v>42054</v>
      </c>
      <c r="O1184">
        <v>19.68</v>
      </c>
    </row>
    <row r="1185" spans="1:15" x14ac:dyDescent="0.25">
      <c r="A1185" t="s">
        <v>1474</v>
      </c>
      <c r="B1185" t="s">
        <v>167</v>
      </c>
      <c r="C1185" t="s">
        <v>168</v>
      </c>
      <c r="D1185" t="s">
        <v>193</v>
      </c>
      <c r="E1185" t="s">
        <v>507</v>
      </c>
      <c r="F1185" t="s">
        <v>171</v>
      </c>
      <c r="G1185">
        <v>0.35</v>
      </c>
      <c r="H1185" t="s">
        <v>162</v>
      </c>
      <c r="I1185" t="s">
        <v>163</v>
      </c>
      <c r="J1185" t="s">
        <v>302</v>
      </c>
      <c r="K1185" t="s">
        <v>1400</v>
      </c>
      <c r="L1185">
        <v>81301</v>
      </c>
      <c r="M1185" s="38">
        <v>42053</v>
      </c>
      <c r="N1185" s="38">
        <v>42055</v>
      </c>
      <c r="O1185">
        <v>9798.84</v>
      </c>
    </row>
    <row r="1186" spans="1:15" x14ac:dyDescent="0.25">
      <c r="A1186" t="s">
        <v>1474</v>
      </c>
      <c r="B1186" t="s">
        <v>157</v>
      </c>
      <c r="C1186" t="s">
        <v>168</v>
      </c>
      <c r="D1186" t="s">
        <v>159</v>
      </c>
      <c r="E1186" t="s">
        <v>160</v>
      </c>
      <c r="F1186" t="s">
        <v>177</v>
      </c>
      <c r="G1186">
        <v>0.59</v>
      </c>
      <c r="H1186" t="s">
        <v>162</v>
      </c>
      <c r="I1186" t="s">
        <v>163</v>
      </c>
      <c r="J1186" t="s">
        <v>302</v>
      </c>
      <c r="K1186" t="s">
        <v>1400</v>
      </c>
      <c r="L1186">
        <v>81301</v>
      </c>
      <c r="M1186" s="38">
        <v>42053</v>
      </c>
      <c r="N1186" s="38">
        <v>42054</v>
      </c>
      <c r="O1186">
        <v>154.11000000000001</v>
      </c>
    </row>
    <row r="1187" spans="1:15" x14ac:dyDescent="0.25">
      <c r="A1187" t="s">
        <v>1474</v>
      </c>
      <c r="B1187" t="s">
        <v>175</v>
      </c>
      <c r="C1187" t="s">
        <v>168</v>
      </c>
      <c r="D1187" t="s">
        <v>159</v>
      </c>
      <c r="E1187" t="s">
        <v>233</v>
      </c>
      <c r="F1187" t="s">
        <v>183</v>
      </c>
      <c r="G1187">
        <v>0.56999999999999995</v>
      </c>
      <c r="H1187" t="s">
        <v>162</v>
      </c>
      <c r="I1187" t="s">
        <v>163</v>
      </c>
      <c r="J1187" t="s">
        <v>302</v>
      </c>
      <c r="K1187" t="s">
        <v>1400</v>
      </c>
      <c r="L1187">
        <v>81301</v>
      </c>
      <c r="M1187" s="38">
        <v>42053</v>
      </c>
      <c r="N1187" s="38">
        <v>42055</v>
      </c>
      <c r="O1187">
        <v>242.97</v>
      </c>
    </row>
    <row r="1188" spans="1:15" x14ac:dyDescent="0.25">
      <c r="A1188" t="s">
        <v>1475</v>
      </c>
      <c r="B1188" t="s">
        <v>175</v>
      </c>
      <c r="C1188" t="s">
        <v>168</v>
      </c>
      <c r="D1188" t="s">
        <v>159</v>
      </c>
      <c r="E1188" t="s">
        <v>233</v>
      </c>
      <c r="F1188" t="s">
        <v>183</v>
      </c>
      <c r="G1188">
        <v>0.57999999999999996</v>
      </c>
      <c r="H1188" t="s">
        <v>162</v>
      </c>
      <c r="I1188" t="s">
        <v>229</v>
      </c>
      <c r="J1188" t="s">
        <v>230</v>
      </c>
      <c r="K1188" t="s">
        <v>1476</v>
      </c>
      <c r="L1188">
        <v>20151</v>
      </c>
      <c r="M1188" s="38">
        <v>42168</v>
      </c>
      <c r="N1188" s="38">
        <v>42171</v>
      </c>
      <c r="O1188">
        <v>200.61</v>
      </c>
    </row>
    <row r="1189" spans="1:15" x14ac:dyDescent="0.25">
      <c r="A1189" t="s">
        <v>1477</v>
      </c>
      <c r="B1189" t="s">
        <v>175</v>
      </c>
      <c r="C1189" t="s">
        <v>158</v>
      </c>
      <c r="D1189" t="s">
        <v>169</v>
      </c>
      <c r="E1189" t="s">
        <v>176</v>
      </c>
      <c r="F1189" t="s">
        <v>183</v>
      </c>
      <c r="G1189">
        <v>0.47</v>
      </c>
      <c r="H1189" t="s">
        <v>162</v>
      </c>
      <c r="I1189" t="s">
        <v>229</v>
      </c>
      <c r="J1189" t="s">
        <v>361</v>
      </c>
      <c r="K1189" t="s">
        <v>1478</v>
      </c>
      <c r="L1189">
        <v>33311</v>
      </c>
      <c r="M1189" s="38">
        <v>42045</v>
      </c>
      <c r="N1189" s="38">
        <v>42047</v>
      </c>
      <c r="O1189">
        <v>237.83</v>
      </c>
    </row>
    <row r="1190" spans="1:15" x14ac:dyDescent="0.25">
      <c r="A1190" t="s">
        <v>1479</v>
      </c>
      <c r="B1190" t="s">
        <v>175</v>
      </c>
      <c r="C1190" t="s">
        <v>158</v>
      </c>
      <c r="D1190" t="s">
        <v>159</v>
      </c>
      <c r="E1190" t="s">
        <v>233</v>
      </c>
      <c r="F1190" t="s">
        <v>293</v>
      </c>
      <c r="G1190">
        <v>0.84</v>
      </c>
      <c r="H1190" t="s">
        <v>162</v>
      </c>
      <c r="I1190" t="s">
        <v>229</v>
      </c>
      <c r="J1190" t="s">
        <v>230</v>
      </c>
      <c r="K1190" t="s">
        <v>1476</v>
      </c>
      <c r="L1190">
        <v>20151</v>
      </c>
      <c r="M1190" s="38">
        <v>42010</v>
      </c>
      <c r="N1190" s="38">
        <v>42014</v>
      </c>
      <c r="O1190">
        <v>53.02</v>
      </c>
    </row>
    <row r="1191" spans="1:15" x14ac:dyDescent="0.25">
      <c r="A1191" t="s">
        <v>1480</v>
      </c>
      <c r="B1191" t="s">
        <v>167</v>
      </c>
      <c r="C1191" t="s">
        <v>158</v>
      </c>
      <c r="D1191" t="s">
        <v>169</v>
      </c>
      <c r="E1191" t="s">
        <v>170</v>
      </c>
      <c r="F1191" t="s">
        <v>171</v>
      </c>
      <c r="G1191">
        <v>0.55000000000000004</v>
      </c>
      <c r="H1191" t="s">
        <v>162</v>
      </c>
      <c r="I1191" t="s">
        <v>184</v>
      </c>
      <c r="J1191" t="s">
        <v>345</v>
      </c>
      <c r="K1191" t="s">
        <v>1481</v>
      </c>
      <c r="L1191">
        <v>52001</v>
      </c>
      <c r="M1191" s="38">
        <v>42009</v>
      </c>
      <c r="N1191" s="38">
        <v>42010</v>
      </c>
      <c r="O1191">
        <v>248.84</v>
      </c>
    </row>
    <row r="1192" spans="1:15" x14ac:dyDescent="0.25">
      <c r="A1192" t="s">
        <v>1480</v>
      </c>
      <c r="B1192" t="s">
        <v>175</v>
      </c>
      <c r="C1192" t="s">
        <v>158</v>
      </c>
      <c r="D1192" t="s">
        <v>159</v>
      </c>
      <c r="E1192" t="s">
        <v>213</v>
      </c>
      <c r="F1192" t="s">
        <v>183</v>
      </c>
      <c r="G1192">
        <v>0.39</v>
      </c>
      <c r="H1192" t="s">
        <v>162</v>
      </c>
      <c r="I1192" t="s">
        <v>184</v>
      </c>
      <c r="J1192" t="s">
        <v>345</v>
      </c>
      <c r="K1192" t="s">
        <v>1481</v>
      </c>
      <c r="L1192">
        <v>52001</v>
      </c>
      <c r="M1192" s="38">
        <v>42044</v>
      </c>
      <c r="N1192" s="38">
        <v>42046</v>
      </c>
      <c r="O1192">
        <v>7.21</v>
      </c>
    </row>
    <row r="1193" spans="1:15" x14ac:dyDescent="0.25">
      <c r="A1193" t="s">
        <v>1482</v>
      </c>
      <c r="B1193" t="s">
        <v>175</v>
      </c>
      <c r="C1193" t="s">
        <v>168</v>
      </c>
      <c r="D1193" t="s">
        <v>169</v>
      </c>
      <c r="E1193" t="s">
        <v>176</v>
      </c>
      <c r="F1193" t="s">
        <v>200</v>
      </c>
      <c r="G1193">
        <v>0.72</v>
      </c>
      <c r="H1193" t="s">
        <v>162</v>
      </c>
      <c r="I1193" t="s">
        <v>184</v>
      </c>
      <c r="J1193" t="s">
        <v>329</v>
      </c>
      <c r="K1193" t="s">
        <v>1483</v>
      </c>
      <c r="L1193">
        <v>48093</v>
      </c>
      <c r="M1193" s="38">
        <v>42079</v>
      </c>
      <c r="N1193" s="38">
        <v>42079</v>
      </c>
      <c r="O1193">
        <v>253.87</v>
      </c>
    </row>
    <row r="1194" spans="1:15" x14ac:dyDescent="0.25">
      <c r="A1194" t="s">
        <v>1482</v>
      </c>
      <c r="B1194" t="s">
        <v>167</v>
      </c>
      <c r="C1194" t="s">
        <v>168</v>
      </c>
      <c r="D1194" t="s">
        <v>193</v>
      </c>
      <c r="E1194" t="s">
        <v>199</v>
      </c>
      <c r="F1194" t="s">
        <v>171</v>
      </c>
      <c r="G1194">
        <v>0.56000000000000005</v>
      </c>
      <c r="H1194" t="s">
        <v>162</v>
      </c>
      <c r="I1194" t="s">
        <v>184</v>
      </c>
      <c r="J1194" t="s">
        <v>329</v>
      </c>
      <c r="K1194" t="s">
        <v>1483</v>
      </c>
      <c r="L1194">
        <v>48093</v>
      </c>
      <c r="M1194" s="38">
        <v>42079</v>
      </c>
      <c r="N1194" s="38">
        <v>42088</v>
      </c>
      <c r="O1194">
        <v>5880.46</v>
      </c>
    </row>
    <row r="1195" spans="1:15" x14ac:dyDescent="0.25">
      <c r="A1195" t="s">
        <v>1482</v>
      </c>
      <c r="B1195" t="s">
        <v>175</v>
      </c>
      <c r="C1195" t="s">
        <v>168</v>
      </c>
      <c r="D1195" t="s">
        <v>169</v>
      </c>
      <c r="E1195" t="s">
        <v>176</v>
      </c>
      <c r="F1195" t="s">
        <v>177</v>
      </c>
      <c r="G1195">
        <v>0.44</v>
      </c>
      <c r="H1195" t="s">
        <v>162</v>
      </c>
      <c r="I1195" t="s">
        <v>184</v>
      </c>
      <c r="J1195" t="s">
        <v>329</v>
      </c>
      <c r="K1195" t="s">
        <v>1483</v>
      </c>
      <c r="L1195">
        <v>48093</v>
      </c>
      <c r="M1195" s="38">
        <v>42127</v>
      </c>
      <c r="N1195" s="38">
        <v>42128</v>
      </c>
      <c r="O1195">
        <v>577.25</v>
      </c>
    </row>
    <row r="1196" spans="1:15" x14ac:dyDescent="0.25">
      <c r="A1196" t="s">
        <v>1482</v>
      </c>
      <c r="B1196" t="s">
        <v>167</v>
      </c>
      <c r="C1196" t="s">
        <v>168</v>
      </c>
      <c r="D1196" t="s">
        <v>193</v>
      </c>
      <c r="E1196" t="s">
        <v>199</v>
      </c>
      <c r="F1196" t="s">
        <v>171</v>
      </c>
      <c r="G1196">
        <v>0.6</v>
      </c>
      <c r="H1196" t="s">
        <v>162</v>
      </c>
      <c r="I1196" t="s">
        <v>184</v>
      </c>
      <c r="J1196" t="s">
        <v>329</v>
      </c>
      <c r="K1196" t="s">
        <v>1483</v>
      </c>
      <c r="L1196">
        <v>48093</v>
      </c>
      <c r="M1196" s="38">
        <v>42127</v>
      </c>
      <c r="N1196" s="38">
        <v>42128</v>
      </c>
      <c r="O1196">
        <v>4075.18</v>
      </c>
    </row>
    <row r="1197" spans="1:15" x14ac:dyDescent="0.25">
      <c r="A1197" t="s">
        <v>1482</v>
      </c>
      <c r="B1197" t="s">
        <v>167</v>
      </c>
      <c r="C1197" t="s">
        <v>168</v>
      </c>
      <c r="D1197" t="s">
        <v>169</v>
      </c>
      <c r="E1197" t="s">
        <v>240</v>
      </c>
      <c r="F1197" t="s">
        <v>221</v>
      </c>
      <c r="G1197">
        <v>0.76</v>
      </c>
      <c r="H1197" t="s">
        <v>162</v>
      </c>
      <c r="I1197" t="s">
        <v>184</v>
      </c>
      <c r="J1197" t="s">
        <v>329</v>
      </c>
      <c r="K1197" t="s">
        <v>1483</v>
      </c>
      <c r="L1197">
        <v>48093</v>
      </c>
      <c r="M1197" s="38">
        <v>42127</v>
      </c>
      <c r="N1197" s="38">
        <v>42129</v>
      </c>
      <c r="O1197">
        <v>1798.23</v>
      </c>
    </row>
    <row r="1198" spans="1:15" x14ac:dyDescent="0.25">
      <c r="A1198" t="s">
        <v>1484</v>
      </c>
      <c r="B1198" t="s">
        <v>175</v>
      </c>
      <c r="C1198" t="s">
        <v>158</v>
      </c>
      <c r="D1198" t="s">
        <v>159</v>
      </c>
      <c r="E1198" t="s">
        <v>205</v>
      </c>
      <c r="F1198" t="s">
        <v>183</v>
      </c>
      <c r="G1198">
        <v>0.4</v>
      </c>
      <c r="H1198" t="s">
        <v>162</v>
      </c>
      <c r="I1198" t="s">
        <v>184</v>
      </c>
      <c r="J1198" t="s">
        <v>329</v>
      </c>
      <c r="K1198" t="s">
        <v>1485</v>
      </c>
      <c r="L1198">
        <v>48185</v>
      </c>
      <c r="M1198" s="38">
        <v>42144</v>
      </c>
      <c r="N1198" s="38">
        <v>42145</v>
      </c>
      <c r="O1198">
        <v>727.2</v>
      </c>
    </row>
    <row r="1199" spans="1:15" x14ac:dyDescent="0.25">
      <c r="A1199" t="s">
        <v>1486</v>
      </c>
      <c r="B1199" t="s">
        <v>167</v>
      </c>
      <c r="C1199" t="s">
        <v>158</v>
      </c>
      <c r="D1199" t="s">
        <v>169</v>
      </c>
      <c r="E1199" t="s">
        <v>240</v>
      </c>
      <c r="F1199" t="s">
        <v>171</v>
      </c>
      <c r="G1199">
        <v>0.55000000000000004</v>
      </c>
      <c r="H1199" t="s">
        <v>162</v>
      </c>
      <c r="I1199" t="s">
        <v>178</v>
      </c>
      <c r="J1199" t="s">
        <v>291</v>
      </c>
      <c r="K1199" t="s">
        <v>1487</v>
      </c>
      <c r="L1199">
        <v>16146</v>
      </c>
      <c r="M1199" s="38">
        <v>42144</v>
      </c>
      <c r="N1199" s="38">
        <v>42146</v>
      </c>
      <c r="O1199">
        <v>6173.42</v>
      </c>
    </row>
    <row r="1200" spans="1:15" x14ac:dyDescent="0.25">
      <c r="A1200" t="s">
        <v>1486</v>
      </c>
      <c r="B1200" t="s">
        <v>175</v>
      </c>
      <c r="C1200" t="s">
        <v>158</v>
      </c>
      <c r="D1200" t="s">
        <v>193</v>
      </c>
      <c r="E1200" t="s">
        <v>194</v>
      </c>
      <c r="F1200" t="s">
        <v>177</v>
      </c>
      <c r="G1200">
        <v>0.83</v>
      </c>
      <c r="H1200" t="s">
        <v>162</v>
      </c>
      <c r="I1200" t="s">
        <v>178</v>
      </c>
      <c r="J1200" t="s">
        <v>291</v>
      </c>
      <c r="K1200" t="s">
        <v>1487</v>
      </c>
      <c r="L1200">
        <v>16146</v>
      </c>
      <c r="M1200" s="38">
        <v>42144</v>
      </c>
      <c r="N1200" s="38">
        <v>42146</v>
      </c>
      <c r="O1200">
        <v>1553.7</v>
      </c>
    </row>
    <row r="1201" spans="1:15" x14ac:dyDescent="0.25">
      <c r="A1201" t="s">
        <v>1488</v>
      </c>
      <c r="B1201" t="s">
        <v>175</v>
      </c>
      <c r="C1201" t="s">
        <v>182</v>
      </c>
      <c r="D1201" t="s">
        <v>159</v>
      </c>
      <c r="E1201" t="s">
        <v>213</v>
      </c>
      <c r="F1201" t="s">
        <v>183</v>
      </c>
      <c r="G1201">
        <v>0.36</v>
      </c>
      <c r="H1201" t="s">
        <v>162</v>
      </c>
      <c r="I1201" t="s">
        <v>163</v>
      </c>
      <c r="J1201" t="s">
        <v>172</v>
      </c>
      <c r="K1201" t="s">
        <v>1489</v>
      </c>
      <c r="L1201">
        <v>91104</v>
      </c>
      <c r="M1201" s="38">
        <v>42013</v>
      </c>
      <c r="N1201" s="38">
        <v>42014</v>
      </c>
      <c r="O1201">
        <v>18.68</v>
      </c>
    </row>
    <row r="1202" spans="1:15" x14ac:dyDescent="0.25">
      <c r="A1202" t="s">
        <v>1488</v>
      </c>
      <c r="B1202" t="s">
        <v>175</v>
      </c>
      <c r="C1202" t="s">
        <v>182</v>
      </c>
      <c r="D1202" t="s">
        <v>159</v>
      </c>
      <c r="E1202" t="s">
        <v>160</v>
      </c>
      <c r="F1202" t="s">
        <v>161</v>
      </c>
      <c r="G1202">
        <v>0.56000000000000005</v>
      </c>
      <c r="H1202" t="s">
        <v>162</v>
      </c>
      <c r="I1202" t="s">
        <v>163</v>
      </c>
      <c r="J1202" t="s">
        <v>172</v>
      </c>
      <c r="K1202" t="s">
        <v>1489</v>
      </c>
      <c r="L1202">
        <v>91104</v>
      </c>
      <c r="M1202" s="38">
        <v>42013</v>
      </c>
      <c r="N1202" s="38">
        <v>42013</v>
      </c>
      <c r="O1202">
        <v>36.299999999999997</v>
      </c>
    </row>
    <row r="1203" spans="1:15" x14ac:dyDescent="0.25">
      <c r="A1203" t="s">
        <v>1490</v>
      </c>
      <c r="B1203" t="s">
        <v>175</v>
      </c>
      <c r="C1203" t="s">
        <v>182</v>
      </c>
      <c r="D1203" t="s">
        <v>159</v>
      </c>
      <c r="E1203" t="s">
        <v>160</v>
      </c>
      <c r="F1203" t="s">
        <v>161</v>
      </c>
      <c r="G1203">
        <v>0.59</v>
      </c>
      <c r="H1203" t="s">
        <v>162</v>
      </c>
      <c r="I1203" t="s">
        <v>178</v>
      </c>
      <c r="J1203" t="s">
        <v>261</v>
      </c>
      <c r="K1203" t="s">
        <v>785</v>
      </c>
      <c r="L1203">
        <v>4330</v>
      </c>
      <c r="M1203" s="38">
        <v>42013</v>
      </c>
      <c r="N1203" s="38">
        <v>42015</v>
      </c>
      <c r="O1203">
        <v>16.03</v>
      </c>
    </row>
    <row r="1204" spans="1:15" x14ac:dyDescent="0.25">
      <c r="A1204" t="s">
        <v>1491</v>
      </c>
      <c r="B1204" t="s">
        <v>175</v>
      </c>
      <c r="C1204" t="s">
        <v>182</v>
      </c>
      <c r="D1204" t="s">
        <v>159</v>
      </c>
      <c r="E1204" t="s">
        <v>160</v>
      </c>
      <c r="F1204" t="s">
        <v>161</v>
      </c>
      <c r="G1204">
        <v>0.57999999999999996</v>
      </c>
      <c r="H1204" t="s">
        <v>162</v>
      </c>
      <c r="I1204" t="s">
        <v>178</v>
      </c>
      <c r="J1204" t="s">
        <v>265</v>
      </c>
      <c r="K1204" t="s">
        <v>1492</v>
      </c>
      <c r="L1204">
        <v>1610</v>
      </c>
      <c r="M1204" s="38">
        <v>42031</v>
      </c>
      <c r="N1204" s="38">
        <v>42033</v>
      </c>
      <c r="O1204">
        <v>25.35</v>
      </c>
    </row>
    <row r="1205" spans="1:15" x14ac:dyDescent="0.25">
      <c r="A1205" t="s">
        <v>1493</v>
      </c>
      <c r="B1205" t="s">
        <v>175</v>
      </c>
      <c r="C1205" t="s">
        <v>168</v>
      </c>
      <c r="D1205" t="s">
        <v>159</v>
      </c>
      <c r="E1205" t="s">
        <v>187</v>
      </c>
      <c r="F1205" t="s">
        <v>161</v>
      </c>
      <c r="G1205">
        <v>0.37</v>
      </c>
      <c r="H1205" t="s">
        <v>162</v>
      </c>
      <c r="I1205" t="s">
        <v>229</v>
      </c>
      <c r="J1205" t="s">
        <v>522</v>
      </c>
      <c r="K1205" t="s">
        <v>1494</v>
      </c>
      <c r="L1205">
        <v>42301</v>
      </c>
      <c r="M1205" s="38">
        <v>42170</v>
      </c>
      <c r="N1205" s="38">
        <v>42172</v>
      </c>
      <c r="O1205">
        <v>19.32</v>
      </c>
    </row>
    <row r="1206" spans="1:15" x14ac:dyDescent="0.25">
      <c r="A1206" t="s">
        <v>1495</v>
      </c>
      <c r="B1206" t="s">
        <v>175</v>
      </c>
      <c r="C1206" t="s">
        <v>158</v>
      </c>
      <c r="D1206" t="s">
        <v>159</v>
      </c>
      <c r="E1206" t="s">
        <v>189</v>
      </c>
      <c r="F1206" t="s">
        <v>183</v>
      </c>
      <c r="G1206">
        <v>0.35</v>
      </c>
      <c r="H1206" t="s">
        <v>162</v>
      </c>
      <c r="I1206" t="s">
        <v>184</v>
      </c>
      <c r="J1206" t="s">
        <v>455</v>
      </c>
      <c r="K1206" t="s">
        <v>1496</v>
      </c>
      <c r="L1206">
        <v>64055</v>
      </c>
      <c r="M1206" s="38">
        <v>42132</v>
      </c>
      <c r="N1206" s="38">
        <v>42134</v>
      </c>
      <c r="O1206">
        <v>86.8</v>
      </c>
    </row>
    <row r="1207" spans="1:15" x14ac:dyDescent="0.25">
      <c r="A1207" t="s">
        <v>1497</v>
      </c>
      <c r="B1207" t="s">
        <v>175</v>
      </c>
      <c r="C1207" t="s">
        <v>158</v>
      </c>
      <c r="D1207" t="s">
        <v>159</v>
      </c>
      <c r="E1207" t="s">
        <v>189</v>
      </c>
      <c r="F1207" t="s">
        <v>183</v>
      </c>
      <c r="G1207">
        <v>0.35</v>
      </c>
      <c r="H1207" t="s">
        <v>162</v>
      </c>
      <c r="I1207" t="s">
        <v>178</v>
      </c>
      <c r="J1207" t="s">
        <v>5</v>
      </c>
      <c r="K1207" t="s">
        <v>203</v>
      </c>
      <c r="L1207">
        <v>10177</v>
      </c>
      <c r="M1207" s="38">
        <v>42132</v>
      </c>
      <c r="N1207" s="38">
        <v>42134</v>
      </c>
      <c r="O1207">
        <v>381.91</v>
      </c>
    </row>
    <row r="1208" spans="1:15" x14ac:dyDescent="0.25">
      <c r="A1208" t="s">
        <v>1498</v>
      </c>
      <c r="B1208" t="s">
        <v>175</v>
      </c>
      <c r="C1208" t="s">
        <v>168</v>
      </c>
      <c r="D1208" t="s">
        <v>159</v>
      </c>
      <c r="E1208" t="s">
        <v>160</v>
      </c>
      <c r="F1208" t="s">
        <v>177</v>
      </c>
      <c r="G1208">
        <v>0.56999999999999995</v>
      </c>
      <c r="H1208" t="s">
        <v>162</v>
      </c>
      <c r="I1208" t="s">
        <v>184</v>
      </c>
      <c r="J1208" t="s">
        <v>329</v>
      </c>
      <c r="K1208" t="s">
        <v>11</v>
      </c>
      <c r="L1208">
        <v>48227</v>
      </c>
      <c r="M1208" s="38">
        <v>42049</v>
      </c>
      <c r="N1208" s="38">
        <v>42051</v>
      </c>
      <c r="O1208">
        <v>761.67</v>
      </c>
    </row>
    <row r="1209" spans="1:15" x14ac:dyDescent="0.25">
      <c r="A1209" t="s">
        <v>1498</v>
      </c>
      <c r="B1209" t="s">
        <v>175</v>
      </c>
      <c r="C1209" t="s">
        <v>168</v>
      </c>
      <c r="D1209" t="s">
        <v>193</v>
      </c>
      <c r="E1209" t="s">
        <v>194</v>
      </c>
      <c r="F1209" t="s">
        <v>183</v>
      </c>
      <c r="G1209">
        <v>0.56000000000000005</v>
      </c>
      <c r="H1209" t="s">
        <v>162</v>
      </c>
      <c r="I1209" t="s">
        <v>184</v>
      </c>
      <c r="J1209" t="s">
        <v>329</v>
      </c>
      <c r="K1209" t="s">
        <v>11</v>
      </c>
      <c r="L1209">
        <v>48227</v>
      </c>
      <c r="M1209" s="38">
        <v>42049</v>
      </c>
      <c r="N1209" s="38">
        <v>42051</v>
      </c>
      <c r="O1209">
        <v>5014.07</v>
      </c>
    </row>
    <row r="1210" spans="1:15" x14ac:dyDescent="0.25">
      <c r="A1210" t="s">
        <v>1499</v>
      </c>
      <c r="B1210" t="s">
        <v>175</v>
      </c>
      <c r="C1210" t="s">
        <v>168</v>
      </c>
      <c r="D1210" t="s">
        <v>159</v>
      </c>
      <c r="E1210" t="s">
        <v>160</v>
      </c>
      <c r="F1210" t="s">
        <v>177</v>
      </c>
      <c r="G1210">
        <v>0.56999999999999995</v>
      </c>
      <c r="H1210" t="s">
        <v>162</v>
      </c>
      <c r="I1210" t="s">
        <v>229</v>
      </c>
      <c r="J1210" t="s">
        <v>340</v>
      </c>
      <c r="K1210" t="s">
        <v>1500</v>
      </c>
      <c r="L1210">
        <v>28560</v>
      </c>
      <c r="M1210" s="38">
        <v>42049</v>
      </c>
      <c r="N1210" s="38">
        <v>42051</v>
      </c>
      <c r="O1210">
        <v>186.19</v>
      </c>
    </row>
    <row r="1211" spans="1:15" x14ac:dyDescent="0.25">
      <c r="A1211" t="s">
        <v>1499</v>
      </c>
      <c r="B1211" t="s">
        <v>175</v>
      </c>
      <c r="C1211" t="s">
        <v>168</v>
      </c>
      <c r="D1211" t="s">
        <v>193</v>
      </c>
      <c r="E1211" t="s">
        <v>194</v>
      </c>
      <c r="F1211" t="s">
        <v>183</v>
      </c>
      <c r="G1211">
        <v>0.56000000000000005</v>
      </c>
      <c r="H1211" t="s">
        <v>162</v>
      </c>
      <c r="I1211" t="s">
        <v>229</v>
      </c>
      <c r="J1211" t="s">
        <v>340</v>
      </c>
      <c r="K1211" t="s">
        <v>1500</v>
      </c>
      <c r="L1211">
        <v>28560</v>
      </c>
      <c r="M1211" s="38">
        <v>42049</v>
      </c>
      <c r="N1211" s="38">
        <v>42051</v>
      </c>
      <c r="O1211">
        <v>1227.94</v>
      </c>
    </row>
    <row r="1212" spans="1:15" x14ac:dyDescent="0.25">
      <c r="A1212" t="s">
        <v>1501</v>
      </c>
      <c r="B1212" t="s">
        <v>175</v>
      </c>
      <c r="C1212" t="s">
        <v>182</v>
      </c>
      <c r="D1212" t="s">
        <v>193</v>
      </c>
      <c r="E1212" t="s">
        <v>256</v>
      </c>
      <c r="F1212" t="s">
        <v>183</v>
      </c>
      <c r="G1212">
        <v>0.75</v>
      </c>
      <c r="H1212" t="s">
        <v>162</v>
      </c>
      <c r="I1212" t="s">
        <v>178</v>
      </c>
      <c r="J1212" t="s">
        <v>5</v>
      </c>
      <c r="K1212" t="s">
        <v>1502</v>
      </c>
      <c r="L1212">
        <v>14701</v>
      </c>
      <c r="M1212" s="38">
        <v>42101</v>
      </c>
      <c r="N1212" s="38">
        <v>42102</v>
      </c>
      <c r="O1212">
        <v>294.97000000000003</v>
      </c>
    </row>
    <row r="1213" spans="1:15" x14ac:dyDescent="0.25">
      <c r="A1213" t="s">
        <v>1501</v>
      </c>
      <c r="B1213" t="s">
        <v>175</v>
      </c>
      <c r="C1213" t="s">
        <v>182</v>
      </c>
      <c r="D1213" t="s">
        <v>193</v>
      </c>
      <c r="E1213" t="s">
        <v>256</v>
      </c>
      <c r="F1213" t="s">
        <v>183</v>
      </c>
      <c r="G1213">
        <v>0.48</v>
      </c>
      <c r="H1213" t="s">
        <v>162</v>
      </c>
      <c r="I1213" t="s">
        <v>178</v>
      </c>
      <c r="J1213" t="s">
        <v>5</v>
      </c>
      <c r="K1213" t="s">
        <v>1502</v>
      </c>
      <c r="L1213">
        <v>14701</v>
      </c>
      <c r="M1213" s="38">
        <v>42101</v>
      </c>
      <c r="N1213" s="38">
        <v>42102</v>
      </c>
      <c r="O1213">
        <v>2458.0500000000002</v>
      </c>
    </row>
    <row r="1214" spans="1:15" x14ac:dyDescent="0.25">
      <c r="A1214" t="s">
        <v>1501</v>
      </c>
      <c r="B1214" t="s">
        <v>175</v>
      </c>
      <c r="C1214" t="s">
        <v>182</v>
      </c>
      <c r="D1214" t="s">
        <v>159</v>
      </c>
      <c r="E1214" t="s">
        <v>233</v>
      </c>
      <c r="F1214" t="s">
        <v>183</v>
      </c>
      <c r="G1214">
        <v>0.73</v>
      </c>
      <c r="H1214" t="s">
        <v>162</v>
      </c>
      <c r="I1214" t="s">
        <v>178</v>
      </c>
      <c r="J1214" t="s">
        <v>5</v>
      </c>
      <c r="K1214" t="s">
        <v>1502</v>
      </c>
      <c r="L1214">
        <v>14701</v>
      </c>
      <c r="M1214" s="38">
        <v>42101</v>
      </c>
      <c r="N1214" s="38">
        <v>42103</v>
      </c>
      <c r="O1214">
        <v>2465.75</v>
      </c>
    </row>
    <row r="1215" spans="1:15" x14ac:dyDescent="0.25">
      <c r="A1215" t="s">
        <v>1503</v>
      </c>
      <c r="B1215" t="s">
        <v>175</v>
      </c>
      <c r="C1215" t="s">
        <v>182</v>
      </c>
      <c r="D1215" t="s">
        <v>193</v>
      </c>
      <c r="E1215" t="s">
        <v>256</v>
      </c>
      <c r="F1215" t="s">
        <v>183</v>
      </c>
      <c r="G1215">
        <v>0.46</v>
      </c>
      <c r="H1215" t="s">
        <v>162</v>
      </c>
      <c r="I1215" t="s">
        <v>178</v>
      </c>
      <c r="J1215" t="s">
        <v>5</v>
      </c>
      <c r="K1215" t="s">
        <v>1223</v>
      </c>
      <c r="L1215">
        <v>11756</v>
      </c>
      <c r="M1215" s="38">
        <v>42181</v>
      </c>
      <c r="N1215" s="38">
        <v>42182</v>
      </c>
      <c r="O1215">
        <v>650.25</v>
      </c>
    </row>
    <row r="1216" spans="1:15" x14ac:dyDescent="0.25">
      <c r="A1216" t="s">
        <v>1503</v>
      </c>
      <c r="B1216" t="s">
        <v>175</v>
      </c>
      <c r="C1216" t="s">
        <v>182</v>
      </c>
      <c r="D1216" t="s">
        <v>169</v>
      </c>
      <c r="E1216" t="s">
        <v>176</v>
      </c>
      <c r="F1216" t="s">
        <v>177</v>
      </c>
      <c r="G1216">
        <v>0.37</v>
      </c>
      <c r="H1216" t="s">
        <v>162</v>
      </c>
      <c r="I1216" t="s">
        <v>178</v>
      </c>
      <c r="J1216" t="s">
        <v>5</v>
      </c>
      <c r="K1216" t="s">
        <v>1223</v>
      </c>
      <c r="L1216">
        <v>11756</v>
      </c>
      <c r="M1216" s="38">
        <v>42181</v>
      </c>
      <c r="N1216" s="38">
        <v>42182</v>
      </c>
      <c r="O1216">
        <v>272.12</v>
      </c>
    </row>
    <row r="1217" spans="1:15" x14ac:dyDescent="0.25">
      <c r="A1217" t="s">
        <v>1504</v>
      </c>
      <c r="B1217" t="s">
        <v>175</v>
      </c>
      <c r="C1217" t="s">
        <v>182</v>
      </c>
      <c r="D1217" t="s">
        <v>159</v>
      </c>
      <c r="E1217" t="s">
        <v>160</v>
      </c>
      <c r="F1217" t="s">
        <v>177</v>
      </c>
      <c r="G1217">
        <v>0.56999999999999995</v>
      </c>
      <c r="H1217" t="s">
        <v>162</v>
      </c>
      <c r="I1217" t="s">
        <v>178</v>
      </c>
      <c r="J1217" t="s">
        <v>5</v>
      </c>
      <c r="K1217" t="s">
        <v>1505</v>
      </c>
      <c r="L1217">
        <v>11757</v>
      </c>
      <c r="M1217" s="38">
        <v>42146</v>
      </c>
      <c r="N1217" s="38">
        <v>42149</v>
      </c>
      <c r="O1217">
        <v>428.85</v>
      </c>
    </row>
    <row r="1218" spans="1:15" x14ac:dyDescent="0.25">
      <c r="A1218" t="s">
        <v>1504</v>
      </c>
      <c r="B1218" t="s">
        <v>167</v>
      </c>
      <c r="C1218" t="s">
        <v>182</v>
      </c>
      <c r="D1218" t="s">
        <v>159</v>
      </c>
      <c r="E1218" t="s">
        <v>233</v>
      </c>
      <c r="F1218" t="s">
        <v>171</v>
      </c>
      <c r="G1218">
        <v>0.78</v>
      </c>
      <c r="H1218" t="s">
        <v>162</v>
      </c>
      <c r="I1218" t="s">
        <v>178</v>
      </c>
      <c r="J1218" t="s">
        <v>5</v>
      </c>
      <c r="K1218" t="s">
        <v>1505</v>
      </c>
      <c r="L1218">
        <v>11757</v>
      </c>
      <c r="M1218" s="38">
        <v>42146</v>
      </c>
      <c r="N1218" s="38">
        <v>42146</v>
      </c>
      <c r="O1218">
        <v>342.54</v>
      </c>
    </row>
    <row r="1219" spans="1:15" x14ac:dyDescent="0.25">
      <c r="A1219" t="s">
        <v>1506</v>
      </c>
      <c r="B1219" t="s">
        <v>175</v>
      </c>
      <c r="C1219" t="s">
        <v>182</v>
      </c>
      <c r="D1219" t="s">
        <v>169</v>
      </c>
      <c r="E1219" t="s">
        <v>176</v>
      </c>
      <c r="F1219" t="s">
        <v>293</v>
      </c>
      <c r="G1219">
        <v>0.57999999999999996</v>
      </c>
      <c r="H1219" t="s">
        <v>162</v>
      </c>
      <c r="I1219" t="s">
        <v>184</v>
      </c>
      <c r="J1219" t="s">
        <v>185</v>
      </c>
      <c r="K1219" t="s">
        <v>444</v>
      </c>
      <c r="L1219">
        <v>55420</v>
      </c>
      <c r="M1219" s="38">
        <v>42088</v>
      </c>
      <c r="N1219" s="38">
        <v>42090</v>
      </c>
      <c r="O1219">
        <v>27.96</v>
      </c>
    </row>
    <row r="1220" spans="1:15" x14ac:dyDescent="0.25">
      <c r="A1220" t="s">
        <v>1507</v>
      </c>
      <c r="B1220" t="s">
        <v>167</v>
      </c>
      <c r="C1220" t="s">
        <v>168</v>
      </c>
      <c r="D1220" t="s">
        <v>169</v>
      </c>
      <c r="E1220" t="s">
        <v>170</v>
      </c>
      <c r="F1220" t="s">
        <v>171</v>
      </c>
      <c r="G1220">
        <v>0.62</v>
      </c>
      <c r="H1220" t="s">
        <v>162</v>
      </c>
      <c r="I1220" t="s">
        <v>184</v>
      </c>
      <c r="J1220" t="s">
        <v>185</v>
      </c>
      <c r="K1220" t="s">
        <v>1508</v>
      </c>
      <c r="L1220">
        <v>55429</v>
      </c>
      <c r="M1220" s="38">
        <v>42035</v>
      </c>
      <c r="N1220" s="38">
        <v>42035</v>
      </c>
      <c r="O1220">
        <v>1635.38</v>
      </c>
    </row>
    <row r="1221" spans="1:15" x14ac:dyDescent="0.25">
      <c r="A1221" t="s">
        <v>1507</v>
      </c>
      <c r="B1221" t="s">
        <v>175</v>
      </c>
      <c r="C1221" t="s">
        <v>168</v>
      </c>
      <c r="D1221" t="s">
        <v>159</v>
      </c>
      <c r="E1221" t="s">
        <v>228</v>
      </c>
      <c r="F1221" t="s">
        <v>183</v>
      </c>
      <c r="G1221">
        <v>0.39</v>
      </c>
      <c r="H1221" t="s">
        <v>162</v>
      </c>
      <c r="I1221" t="s">
        <v>184</v>
      </c>
      <c r="J1221" t="s">
        <v>185</v>
      </c>
      <c r="K1221" t="s">
        <v>1508</v>
      </c>
      <c r="L1221">
        <v>55429</v>
      </c>
      <c r="M1221" s="38">
        <v>42035</v>
      </c>
      <c r="N1221" s="38">
        <v>42035</v>
      </c>
      <c r="O1221">
        <v>58.48</v>
      </c>
    </row>
    <row r="1222" spans="1:15" x14ac:dyDescent="0.25">
      <c r="A1222" t="s">
        <v>1507</v>
      </c>
      <c r="B1222" t="s">
        <v>175</v>
      </c>
      <c r="C1222" t="s">
        <v>168</v>
      </c>
      <c r="D1222" t="s">
        <v>159</v>
      </c>
      <c r="E1222" t="s">
        <v>205</v>
      </c>
      <c r="F1222" t="s">
        <v>161</v>
      </c>
      <c r="G1222">
        <v>0.36</v>
      </c>
      <c r="H1222" t="s">
        <v>162</v>
      </c>
      <c r="I1222" t="s">
        <v>184</v>
      </c>
      <c r="J1222" t="s">
        <v>185</v>
      </c>
      <c r="K1222" t="s">
        <v>1508</v>
      </c>
      <c r="L1222">
        <v>55429</v>
      </c>
      <c r="M1222" s="38">
        <v>42035</v>
      </c>
      <c r="N1222" s="38">
        <v>42042</v>
      </c>
      <c r="O1222">
        <v>40.049999999999997</v>
      </c>
    </row>
    <row r="1223" spans="1:15" x14ac:dyDescent="0.25">
      <c r="A1223" t="s">
        <v>1509</v>
      </c>
      <c r="B1223" t="s">
        <v>167</v>
      </c>
      <c r="C1223" t="s">
        <v>168</v>
      </c>
      <c r="D1223" t="s">
        <v>193</v>
      </c>
      <c r="E1223" t="s">
        <v>199</v>
      </c>
      <c r="F1223" t="s">
        <v>171</v>
      </c>
      <c r="G1223">
        <v>0.56000000000000005</v>
      </c>
      <c r="H1223" t="s">
        <v>162</v>
      </c>
      <c r="I1223" t="s">
        <v>184</v>
      </c>
      <c r="J1223" t="s">
        <v>185</v>
      </c>
      <c r="K1223" t="s">
        <v>1510</v>
      </c>
      <c r="L1223">
        <v>55445</v>
      </c>
      <c r="M1223" s="38">
        <v>42039</v>
      </c>
      <c r="N1223" s="38">
        <v>42039</v>
      </c>
      <c r="O1223">
        <v>1117.6600000000001</v>
      </c>
    </row>
    <row r="1224" spans="1:15" x14ac:dyDescent="0.25">
      <c r="A1224" t="s">
        <v>1509</v>
      </c>
      <c r="B1224" t="s">
        <v>167</v>
      </c>
      <c r="C1224" t="s">
        <v>168</v>
      </c>
      <c r="D1224" t="s">
        <v>193</v>
      </c>
      <c r="E1224" t="s">
        <v>199</v>
      </c>
      <c r="F1224" t="s">
        <v>221</v>
      </c>
      <c r="G1224">
        <v>0.56000000000000005</v>
      </c>
      <c r="H1224" t="s">
        <v>162</v>
      </c>
      <c r="I1224" t="s">
        <v>184</v>
      </c>
      <c r="J1224" t="s">
        <v>185</v>
      </c>
      <c r="K1224" t="s">
        <v>1510</v>
      </c>
      <c r="L1224">
        <v>55445</v>
      </c>
      <c r="M1224" s="38">
        <v>42008</v>
      </c>
      <c r="N1224" s="38">
        <v>42010</v>
      </c>
      <c r="O1224">
        <v>807</v>
      </c>
    </row>
    <row r="1225" spans="1:15" x14ac:dyDescent="0.25">
      <c r="A1225" t="s">
        <v>1511</v>
      </c>
      <c r="B1225" t="s">
        <v>167</v>
      </c>
      <c r="C1225" t="s">
        <v>168</v>
      </c>
      <c r="D1225" t="s">
        <v>169</v>
      </c>
      <c r="E1225" t="s">
        <v>170</v>
      </c>
      <c r="F1225" t="s">
        <v>171</v>
      </c>
      <c r="G1225">
        <v>0.57999999999999996</v>
      </c>
      <c r="H1225" t="s">
        <v>162</v>
      </c>
      <c r="I1225" t="s">
        <v>184</v>
      </c>
      <c r="J1225" t="s">
        <v>185</v>
      </c>
      <c r="K1225" t="s">
        <v>1512</v>
      </c>
      <c r="L1225">
        <v>55337</v>
      </c>
      <c r="M1225" s="38">
        <v>42039</v>
      </c>
      <c r="N1225" s="38">
        <v>42043</v>
      </c>
      <c r="O1225">
        <v>169.46</v>
      </c>
    </row>
    <row r="1226" spans="1:15" x14ac:dyDescent="0.25">
      <c r="A1226" t="s">
        <v>1511</v>
      </c>
      <c r="B1226" t="s">
        <v>167</v>
      </c>
      <c r="C1226" t="s">
        <v>216</v>
      </c>
      <c r="D1226" t="s">
        <v>169</v>
      </c>
      <c r="E1226" t="s">
        <v>240</v>
      </c>
      <c r="F1226" t="s">
        <v>221</v>
      </c>
      <c r="G1226">
        <v>0.76</v>
      </c>
      <c r="H1226" t="s">
        <v>162</v>
      </c>
      <c r="I1226" t="s">
        <v>184</v>
      </c>
      <c r="J1226" t="s">
        <v>185</v>
      </c>
      <c r="K1226" t="s">
        <v>1512</v>
      </c>
      <c r="L1226">
        <v>55337</v>
      </c>
      <c r="M1226" s="38">
        <v>42045</v>
      </c>
      <c r="N1226" s="38">
        <v>42046</v>
      </c>
      <c r="O1226">
        <v>5768.12</v>
      </c>
    </row>
    <row r="1227" spans="1:15" x14ac:dyDescent="0.25">
      <c r="A1227" t="s">
        <v>1513</v>
      </c>
      <c r="B1227" t="s">
        <v>175</v>
      </c>
      <c r="C1227" t="s">
        <v>216</v>
      </c>
      <c r="D1227" t="s">
        <v>193</v>
      </c>
      <c r="E1227" t="s">
        <v>256</v>
      </c>
      <c r="F1227" t="s">
        <v>177</v>
      </c>
      <c r="G1227">
        <v>0.4</v>
      </c>
      <c r="H1227" t="s">
        <v>162</v>
      </c>
      <c r="I1227" t="s">
        <v>184</v>
      </c>
      <c r="J1227" t="s">
        <v>345</v>
      </c>
      <c r="K1227" t="s">
        <v>1514</v>
      </c>
      <c r="L1227">
        <v>50501</v>
      </c>
      <c r="M1227" s="38">
        <v>42009</v>
      </c>
      <c r="N1227" s="38">
        <v>42010</v>
      </c>
      <c r="O1227">
        <v>55.25</v>
      </c>
    </row>
    <row r="1228" spans="1:15" x14ac:dyDescent="0.25">
      <c r="A1228" t="s">
        <v>1513</v>
      </c>
      <c r="B1228" t="s">
        <v>175</v>
      </c>
      <c r="C1228" t="s">
        <v>216</v>
      </c>
      <c r="D1228" t="s">
        <v>193</v>
      </c>
      <c r="E1228" t="s">
        <v>194</v>
      </c>
      <c r="F1228" t="s">
        <v>183</v>
      </c>
      <c r="G1228">
        <v>0.59</v>
      </c>
      <c r="H1228" t="s">
        <v>162</v>
      </c>
      <c r="I1228" t="s">
        <v>184</v>
      </c>
      <c r="J1228" t="s">
        <v>345</v>
      </c>
      <c r="K1228" t="s">
        <v>1514</v>
      </c>
      <c r="L1228">
        <v>50501</v>
      </c>
      <c r="M1228" s="38">
        <v>42009</v>
      </c>
      <c r="N1228" s="38">
        <v>42011</v>
      </c>
      <c r="O1228">
        <v>551.22</v>
      </c>
    </row>
    <row r="1229" spans="1:15" x14ac:dyDescent="0.25">
      <c r="A1229" t="s">
        <v>1515</v>
      </c>
      <c r="B1229" t="s">
        <v>175</v>
      </c>
      <c r="C1229" t="s">
        <v>168</v>
      </c>
      <c r="D1229" t="s">
        <v>159</v>
      </c>
      <c r="E1229" t="s">
        <v>205</v>
      </c>
      <c r="F1229" t="s">
        <v>161</v>
      </c>
      <c r="G1229">
        <v>0.38</v>
      </c>
      <c r="H1229" t="s">
        <v>162</v>
      </c>
      <c r="I1229" t="s">
        <v>229</v>
      </c>
      <c r="J1229" t="s">
        <v>376</v>
      </c>
      <c r="K1229" t="s">
        <v>1516</v>
      </c>
      <c r="L1229">
        <v>30337</v>
      </c>
      <c r="M1229" s="38">
        <v>42026</v>
      </c>
      <c r="N1229" s="38">
        <v>42033</v>
      </c>
      <c r="O1229">
        <v>83.93</v>
      </c>
    </row>
    <row r="1230" spans="1:15" x14ac:dyDescent="0.25">
      <c r="A1230" t="s">
        <v>1517</v>
      </c>
      <c r="B1230" t="s">
        <v>157</v>
      </c>
      <c r="C1230" t="s">
        <v>168</v>
      </c>
      <c r="D1230" t="s">
        <v>159</v>
      </c>
      <c r="E1230" t="s">
        <v>233</v>
      </c>
      <c r="F1230" t="s">
        <v>293</v>
      </c>
      <c r="H1230" t="s">
        <v>162</v>
      </c>
      <c r="I1230" t="s">
        <v>178</v>
      </c>
      <c r="J1230" t="s">
        <v>395</v>
      </c>
      <c r="K1230" t="s">
        <v>1518</v>
      </c>
      <c r="L1230">
        <v>20715</v>
      </c>
      <c r="M1230" s="38">
        <v>42005</v>
      </c>
      <c r="N1230" s="38">
        <v>42007</v>
      </c>
      <c r="O1230">
        <v>193.88</v>
      </c>
    </row>
    <row r="1231" spans="1:15" x14ac:dyDescent="0.25">
      <c r="A1231" t="s">
        <v>1519</v>
      </c>
      <c r="B1231" t="s">
        <v>157</v>
      </c>
      <c r="C1231" t="s">
        <v>168</v>
      </c>
      <c r="D1231" t="s">
        <v>193</v>
      </c>
      <c r="E1231" t="s">
        <v>507</v>
      </c>
      <c r="F1231" t="s">
        <v>293</v>
      </c>
      <c r="G1231">
        <v>0.46</v>
      </c>
      <c r="H1231" t="s">
        <v>162</v>
      </c>
      <c r="I1231" t="s">
        <v>178</v>
      </c>
      <c r="J1231" t="s">
        <v>395</v>
      </c>
      <c r="K1231" t="s">
        <v>1520</v>
      </c>
      <c r="L1231">
        <v>21228</v>
      </c>
      <c r="M1231" s="38">
        <v>42113</v>
      </c>
      <c r="N1231" s="38">
        <v>42115</v>
      </c>
      <c r="O1231">
        <v>990.25</v>
      </c>
    </row>
    <row r="1232" spans="1:15" x14ac:dyDescent="0.25">
      <c r="A1232" t="s">
        <v>1521</v>
      </c>
      <c r="B1232" t="s">
        <v>175</v>
      </c>
      <c r="C1232" t="s">
        <v>158</v>
      </c>
      <c r="D1232" t="s">
        <v>159</v>
      </c>
      <c r="E1232" t="s">
        <v>160</v>
      </c>
      <c r="F1232" t="s">
        <v>161</v>
      </c>
      <c r="G1232">
        <v>0.56000000000000005</v>
      </c>
      <c r="H1232" t="s">
        <v>162</v>
      </c>
      <c r="I1232" t="s">
        <v>178</v>
      </c>
      <c r="J1232" t="s">
        <v>241</v>
      </c>
      <c r="K1232" t="s">
        <v>1522</v>
      </c>
      <c r="L1232">
        <v>44646</v>
      </c>
      <c r="M1232" s="38">
        <v>42178</v>
      </c>
      <c r="N1232" s="38">
        <v>42178</v>
      </c>
      <c r="O1232">
        <v>14.76</v>
      </c>
    </row>
    <row r="1233" spans="1:15" x14ac:dyDescent="0.25">
      <c r="A1233" t="s">
        <v>1523</v>
      </c>
      <c r="B1233" t="s">
        <v>175</v>
      </c>
      <c r="C1233" t="s">
        <v>158</v>
      </c>
      <c r="D1233" t="s">
        <v>193</v>
      </c>
      <c r="E1233" t="s">
        <v>256</v>
      </c>
      <c r="F1233" t="s">
        <v>183</v>
      </c>
      <c r="G1233">
        <v>0.51</v>
      </c>
      <c r="H1233" t="s">
        <v>162</v>
      </c>
      <c r="I1233" t="s">
        <v>178</v>
      </c>
      <c r="J1233" t="s">
        <v>241</v>
      </c>
      <c r="K1233" t="s">
        <v>1524</v>
      </c>
      <c r="L1233">
        <v>44256</v>
      </c>
      <c r="M1233" s="38">
        <v>42178</v>
      </c>
      <c r="N1233" s="38">
        <v>42185</v>
      </c>
      <c r="O1233">
        <v>808.44</v>
      </c>
    </row>
    <row r="1234" spans="1:15" x14ac:dyDescent="0.25">
      <c r="A1234" t="s">
        <v>1523</v>
      </c>
      <c r="B1234" t="s">
        <v>175</v>
      </c>
      <c r="C1234" t="s">
        <v>158</v>
      </c>
      <c r="D1234" t="s">
        <v>159</v>
      </c>
      <c r="E1234" t="s">
        <v>205</v>
      </c>
      <c r="F1234" t="s">
        <v>183</v>
      </c>
      <c r="G1234">
        <v>0.37</v>
      </c>
      <c r="H1234" t="s">
        <v>162</v>
      </c>
      <c r="I1234" t="s">
        <v>178</v>
      </c>
      <c r="J1234" t="s">
        <v>241</v>
      </c>
      <c r="K1234" t="s">
        <v>1524</v>
      </c>
      <c r="L1234">
        <v>44256</v>
      </c>
      <c r="M1234" s="38">
        <v>42178</v>
      </c>
      <c r="N1234" s="38">
        <v>42180</v>
      </c>
      <c r="O1234">
        <v>67.41</v>
      </c>
    </row>
    <row r="1235" spans="1:15" x14ac:dyDescent="0.25">
      <c r="A1235" t="s">
        <v>1525</v>
      </c>
      <c r="B1235" t="s">
        <v>175</v>
      </c>
      <c r="C1235" t="s">
        <v>216</v>
      </c>
      <c r="D1235" t="s">
        <v>169</v>
      </c>
      <c r="E1235" t="s">
        <v>176</v>
      </c>
      <c r="F1235" t="s">
        <v>161</v>
      </c>
      <c r="G1235">
        <v>0.46</v>
      </c>
      <c r="H1235" t="s">
        <v>162</v>
      </c>
      <c r="I1235" t="s">
        <v>229</v>
      </c>
      <c r="J1235" t="s">
        <v>361</v>
      </c>
      <c r="K1235" t="s">
        <v>1526</v>
      </c>
      <c r="L1235">
        <v>34787</v>
      </c>
      <c r="M1235" s="38">
        <v>42063</v>
      </c>
      <c r="N1235" s="38">
        <v>42064</v>
      </c>
      <c r="O1235">
        <v>55.08</v>
      </c>
    </row>
    <row r="1236" spans="1:15" x14ac:dyDescent="0.25">
      <c r="A1236" t="s">
        <v>1527</v>
      </c>
      <c r="B1236" t="s">
        <v>167</v>
      </c>
      <c r="C1236" t="s">
        <v>182</v>
      </c>
      <c r="D1236" t="s">
        <v>169</v>
      </c>
      <c r="E1236" t="s">
        <v>170</v>
      </c>
      <c r="F1236" t="s">
        <v>171</v>
      </c>
      <c r="G1236">
        <v>0.61</v>
      </c>
      <c r="H1236" t="s">
        <v>162</v>
      </c>
      <c r="I1236" t="s">
        <v>163</v>
      </c>
      <c r="J1236" t="s">
        <v>364</v>
      </c>
      <c r="K1236" t="s">
        <v>1528</v>
      </c>
      <c r="L1236">
        <v>88240</v>
      </c>
      <c r="M1236" s="38">
        <v>42056</v>
      </c>
      <c r="N1236" s="38">
        <v>42057</v>
      </c>
      <c r="O1236">
        <v>1608.11</v>
      </c>
    </row>
    <row r="1237" spans="1:15" x14ac:dyDescent="0.25">
      <c r="A1237" t="s">
        <v>1529</v>
      </c>
      <c r="B1237" t="s">
        <v>157</v>
      </c>
      <c r="C1237" t="s">
        <v>158</v>
      </c>
      <c r="D1237" t="s">
        <v>159</v>
      </c>
      <c r="E1237" t="s">
        <v>233</v>
      </c>
      <c r="F1237" t="s">
        <v>183</v>
      </c>
      <c r="G1237">
        <v>0.56999999999999995</v>
      </c>
      <c r="H1237" t="s">
        <v>162</v>
      </c>
      <c r="I1237" t="s">
        <v>229</v>
      </c>
      <c r="J1237" t="s">
        <v>361</v>
      </c>
      <c r="K1237" t="s">
        <v>1530</v>
      </c>
      <c r="L1237">
        <v>33801</v>
      </c>
      <c r="M1237" s="38">
        <v>42100</v>
      </c>
      <c r="N1237" s="38">
        <v>42107</v>
      </c>
      <c r="O1237">
        <v>99.75</v>
      </c>
    </row>
    <row r="1238" spans="1:15" x14ac:dyDescent="0.25">
      <c r="A1238" t="s">
        <v>1531</v>
      </c>
      <c r="B1238" t="s">
        <v>175</v>
      </c>
      <c r="C1238" t="s">
        <v>168</v>
      </c>
      <c r="D1238" t="s">
        <v>169</v>
      </c>
      <c r="E1238" t="s">
        <v>176</v>
      </c>
      <c r="F1238" t="s">
        <v>183</v>
      </c>
      <c r="G1238">
        <v>0.43</v>
      </c>
      <c r="H1238" t="s">
        <v>162</v>
      </c>
      <c r="I1238" t="s">
        <v>178</v>
      </c>
      <c r="J1238" t="s">
        <v>291</v>
      </c>
      <c r="K1238" t="s">
        <v>1532</v>
      </c>
      <c r="L1238">
        <v>16801</v>
      </c>
      <c r="M1238" s="38">
        <v>42107</v>
      </c>
      <c r="N1238" s="38">
        <v>42114</v>
      </c>
      <c r="O1238">
        <v>51.41</v>
      </c>
    </row>
    <row r="1239" spans="1:15" x14ac:dyDescent="0.25">
      <c r="A1239" t="s">
        <v>1533</v>
      </c>
      <c r="B1239" t="s">
        <v>175</v>
      </c>
      <c r="C1239" t="s">
        <v>158</v>
      </c>
      <c r="D1239" t="s">
        <v>159</v>
      </c>
      <c r="E1239" t="s">
        <v>228</v>
      </c>
      <c r="F1239" t="s">
        <v>183</v>
      </c>
      <c r="G1239">
        <v>0.39</v>
      </c>
      <c r="H1239" t="s">
        <v>162</v>
      </c>
      <c r="I1239" t="s">
        <v>229</v>
      </c>
      <c r="J1239" t="s">
        <v>522</v>
      </c>
      <c r="K1239" t="s">
        <v>1534</v>
      </c>
      <c r="L1239">
        <v>42003</v>
      </c>
      <c r="M1239" s="38">
        <v>42031</v>
      </c>
      <c r="N1239" s="38">
        <v>42036</v>
      </c>
      <c r="O1239">
        <v>68.72</v>
      </c>
    </row>
    <row r="1240" spans="1:15" x14ac:dyDescent="0.25">
      <c r="A1240" t="s">
        <v>1533</v>
      </c>
      <c r="B1240" t="s">
        <v>175</v>
      </c>
      <c r="C1240" t="s">
        <v>158</v>
      </c>
      <c r="D1240" t="s">
        <v>159</v>
      </c>
      <c r="E1240" t="s">
        <v>205</v>
      </c>
      <c r="F1240" t="s">
        <v>183</v>
      </c>
      <c r="G1240">
        <v>0.38</v>
      </c>
      <c r="H1240" t="s">
        <v>162</v>
      </c>
      <c r="I1240" t="s">
        <v>229</v>
      </c>
      <c r="J1240" t="s">
        <v>522</v>
      </c>
      <c r="K1240" t="s">
        <v>1534</v>
      </c>
      <c r="L1240">
        <v>42003</v>
      </c>
      <c r="M1240" s="38">
        <v>42122</v>
      </c>
      <c r="N1240" s="38">
        <v>42124</v>
      </c>
      <c r="O1240">
        <v>618.96</v>
      </c>
    </row>
    <row r="1241" spans="1:15" x14ac:dyDescent="0.25">
      <c r="A1241" t="s">
        <v>1533</v>
      </c>
      <c r="B1241" t="s">
        <v>175</v>
      </c>
      <c r="C1241" t="s">
        <v>158</v>
      </c>
      <c r="D1241" t="s">
        <v>159</v>
      </c>
      <c r="E1241" t="s">
        <v>205</v>
      </c>
      <c r="F1241" t="s">
        <v>183</v>
      </c>
      <c r="G1241">
        <v>0.36</v>
      </c>
      <c r="H1241" t="s">
        <v>162</v>
      </c>
      <c r="I1241" t="s">
        <v>229</v>
      </c>
      <c r="J1241" t="s">
        <v>522</v>
      </c>
      <c r="K1241" t="s">
        <v>1534</v>
      </c>
      <c r="L1241">
        <v>42003</v>
      </c>
      <c r="M1241" s="38">
        <v>42122</v>
      </c>
      <c r="N1241" s="38">
        <v>42122</v>
      </c>
      <c r="O1241">
        <v>77.540000000000006</v>
      </c>
    </row>
    <row r="1242" spans="1:15" x14ac:dyDescent="0.25">
      <c r="A1242" t="s">
        <v>1535</v>
      </c>
      <c r="B1242" t="s">
        <v>157</v>
      </c>
      <c r="C1242" t="s">
        <v>158</v>
      </c>
      <c r="D1242" t="s">
        <v>159</v>
      </c>
      <c r="E1242" t="s">
        <v>304</v>
      </c>
      <c r="F1242" t="s">
        <v>183</v>
      </c>
      <c r="G1242">
        <v>0.56000000000000005</v>
      </c>
      <c r="H1242" t="s">
        <v>162</v>
      </c>
      <c r="I1242" t="s">
        <v>229</v>
      </c>
      <c r="J1242" t="s">
        <v>340</v>
      </c>
      <c r="K1242" t="s">
        <v>1500</v>
      </c>
      <c r="L1242">
        <v>28560</v>
      </c>
      <c r="M1242" s="38">
        <v>42006</v>
      </c>
      <c r="N1242" s="38">
        <v>42008</v>
      </c>
      <c r="O1242">
        <v>361.72</v>
      </c>
    </row>
    <row r="1243" spans="1:15" x14ac:dyDescent="0.25">
      <c r="A1243" t="s">
        <v>1535</v>
      </c>
      <c r="B1243" t="s">
        <v>167</v>
      </c>
      <c r="C1243" t="s">
        <v>158</v>
      </c>
      <c r="D1243" t="s">
        <v>169</v>
      </c>
      <c r="E1243" t="s">
        <v>170</v>
      </c>
      <c r="F1243" t="s">
        <v>171</v>
      </c>
      <c r="G1243">
        <v>0.73</v>
      </c>
      <c r="H1243" t="s">
        <v>162</v>
      </c>
      <c r="I1243" t="s">
        <v>229</v>
      </c>
      <c r="J1243" t="s">
        <v>340</v>
      </c>
      <c r="K1243" t="s">
        <v>1500</v>
      </c>
      <c r="L1243">
        <v>28560</v>
      </c>
      <c r="M1243" s="38">
        <v>42087</v>
      </c>
      <c r="N1243" s="38">
        <v>42089</v>
      </c>
      <c r="O1243">
        <v>1373.47</v>
      </c>
    </row>
    <row r="1244" spans="1:15" x14ac:dyDescent="0.25">
      <c r="A1244" t="s">
        <v>1536</v>
      </c>
      <c r="B1244" t="s">
        <v>175</v>
      </c>
      <c r="C1244" t="s">
        <v>158</v>
      </c>
      <c r="D1244" t="s">
        <v>159</v>
      </c>
      <c r="E1244" t="s">
        <v>205</v>
      </c>
      <c r="F1244" t="s">
        <v>183</v>
      </c>
      <c r="G1244">
        <v>0.37</v>
      </c>
      <c r="H1244" t="s">
        <v>162</v>
      </c>
      <c r="I1244" t="s">
        <v>229</v>
      </c>
      <c r="J1244" t="s">
        <v>340</v>
      </c>
      <c r="K1244" t="s">
        <v>1537</v>
      </c>
      <c r="L1244">
        <v>27604</v>
      </c>
      <c r="M1244" s="38">
        <v>42167</v>
      </c>
      <c r="N1244" s="38">
        <v>42168</v>
      </c>
      <c r="O1244">
        <v>91.92</v>
      </c>
    </row>
    <row r="1245" spans="1:15" x14ac:dyDescent="0.25">
      <c r="A1245" t="s">
        <v>1538</v>
      </c>
      <c r="B1245" t="s">
        <v>157</v>
      </c>
      <c r="C1245" t="s">
        <v>158</v>
      </c>
      <c r="D1245" t="s">
        <v>159</v>
      </c>
      <c r="E1245" t="s">
        <v>189</v>
      </c>
      <c r="F1245" t="s">
        <v>183</v>
      </c>
      <c r="G1245">
        <v>0.36</v>
      </c>
      <c r="H1245" t="s">
        <v>162</v>
      </c>
      <c r="I1245" t="s">
        <v>229</v>
      </c>
      <c r="J1245" t="s">
        <v>340</v>
      </c>
      <c r="K1245" t="s">
        <v>1539</v>
      </c>
      <c r="L1245">
        <v>27801</v>
      </c>
      <c r="M1245" s="38">
        <v>42072</v>
      </c>
      <c r="N1245" s="38">
        <v>42076</v>
      </c>
      <c r="O1245">
        <v>73.290000000000006</v>
      </c>
    </row>
    <row r="1246" spans="1:15" x14ac:dyDescent="0.25">
      <c r="A1246" t="s">
        <v>1538</v>
      </c>
      <c r="B1246" t="s">
        <v>167</v>
      </c>
      <c r="C1246" t="s">
        <v>158</v>
      </c>
      <c r="D1246" t="s">
        <v>193</v>
      </c>
      <c r="E1246" t="s">
        <v>199</v>
      </c>
      <c r="F1246" t="s">
        <v>221</v>
      </c>
      <c r="G1246">
        <v>0.36</v>
      </c>
      <c r="H1246" t="s">
        <v>162</v>
      </c>
      <c r="I1246" t="s">
        <v>229</v>
      </c>
      <c r="J1246" t="s">
        <v>340</v>
      </c>
      <c r="K1246" t="s">
        <v>1539</v>
      </c>
      <c r="L1246">
        <v>27801</v>
      </c>
      <c r="M1246" s="38">
        <v>42072</v>
      </c>
      <c r="N1246" s="38">
        <v>42076</v>
      </c>
      <c r="O1246">
        <v>2961.32</v>
      </c>
    </row>
    <row r="1247" spans="1:15" x14ac:dyDescent="0.25">
      <c r="A1247" t="s">
        <v>1540</v>
      </c>
      <c r="B1247" t="s">
        <v>175</v>
      </c>
      <c r="C1247" t="s">
        <v>158</v>
      </c>
      <c r="D1247" t="s">
        <v>159</v>
      </c>
      <c r="E1247" t="s">
        <v>228</v>
      </c>
      <c r="F1247" t="s">
        <v>183</v>
      </c>
      <c r="G1247">
        <v>0.39</v>
      </c>
      <c r="H1247" t="s">
        <v>162</v>
      </c>
      <c r="I1247" t="s">
        <v>229</v>
      </c>
      <c r="J1247" t="s">
        <v>376</v>
      </c>
      <c r="K1247" t="s">
        <v>1541</v>
      </c>
      <c r="L1247">
        <v>30161</v>
      </c>
      <c r="M1247" s="38">
        <v>42050</v>
      </c>
      <c r="N1247" s="38">
        <v>42051</v>
      </c>
      <c r="O1247">
        <v>87.11</v>
      </c>
    </row>
    <row r="1248" spans="1:15" x14ac:dyDescent="0.25">
      <c r="A1248" t="s">
        <v>1540</v>
      </c>
      <c r="B1248" t="s">
        <v>175</v>
      </c>
      <c r="C1248" t="s">
        <v>158</v>
      </c>
      <c r="D1248" t="s">
        <v>193</v>
      </c>
      <c r="E1248" t="s">
        <v>194</v>
      </c>
      <c r="F1248" t="s">
        <v>177</v>
      </c>
      <c r="G1248">
        <v>0.83</v>
      </c>
      <c r="H1248" t="s">
        <v>162</v>
      </c>
      <c r="I1248" t="s">
        <v>229</v>
      </c>
      <c r="J1248" t="s">
        <v>376</v>
      </c>
      <c r="K1248" t="s">
        <v>1541</v>
      </c>
      <c r="L1248">
        <v>30161</v>
      </c>
      <c r="M1248" s="38">
        <v>42050</v>
      </c>
      <c r="N1248" s="38">
        <v>42051</v>
      </c>
      <c r="O1248">
        <v>170.46</v>
      </c>
    </row>
    <row r="1249" spans="1:15" x14ac:dyDescent="0.25">
      <c r="A1249" t="s">
        <v>1540</v>
      </c>
      <c r="B1249" t="s">
        <v>175</v>
      </c>
      <c r="C1249" t="s">
        <v>158</v>
      </c>
      <c r="D1249" t="s">
        <v>159</v>
      </c>
      <c r="E1249" t="s">
        <v>228</v>
      </c>
      <c r="F1249" t="s">
        <v>183</v>
      </c>
      <c r="G1249">
        <v>0.39</v>
      </c>
      <c r="H1249" t="s">
        <v>162</v>
      </c>
      <c r="I1249" t="s">
        <v>229</v>
      </c>
      <c r="J1249" t="s">
        <v>376</v>
      </c>
      <c r="K1249" t="s">
        <v>1541</v>
      </c>
      <c r="L1249">
        <v>30161</v>
      </c>
      <c r="M1249" s="38">
        <v>42115</v>
      </c>
      <c r="N1249" s="38">
        <v>42116</v>
      </c>
      <c r="O1249">
        <v>4.95</v>
      </c>
    </row>
    <row r="1250" spans="1:15" x14ac:dyDescent="0.25">
      <c r="A1250" t="s">
        <v>1540</v>
      </c>
      <c r="B1250" t="s">
        <v>167</v>
      </c>
      <c r="C1250" t="s">
        <v>158</v>
      </c>
      <c r="D1250" t="s">
        <v>193</v>
      </c>
      <c r="E1250" t="s">
        <v>199</v>
      </c>
      <c r="F1250" t="s">
        <v>171</v>
      </c>
      <c r="G1250">
        <v>0.36</v>
      </c>
      <c r="H1250" t="s">
        <v>162</v>
      </c>
      <c r="I1250" t="s">
        <v>229</v>
      </c>
      <c r="J1250" t="s">
        <v>376</v>
      </c>
      <c r="K1250" t="s">
        <v>1541</v>
      </c>
      <c r="L1250">
        <v>30161</v>
      </c>
      <c r="M1250" s="38">
        <v>42115</v>
      </c>
      <c r="N1250" s="38">
        <v>42117</v>
      </c>
      <c r="O1250">
        <v>461.24</v>
      </c>
    </row>
    <row r="1251" spans="1:15" x14ac:dyDescent="0.25">
      <c r="A1251" t="s">
        <v>1542</v>
      </c>
      <c r="B1251" t="s">
        <v>175</v>
      </c>
      <c r="C1251" t="s">
        <v>158</v>
      </c>
      <c r="D1251" t="s">
        <v>159</v>
      </c>
      <c r="E1251" t="s">
        <v>304</v>
      </c>
      <c r="F1251" t="s">
        <v>183</v>
      </c>
      <c r="G1251">
        <v>0.55000000000000004</v>
      </c>
      <c r="H1251" t="s">
        <v>162</v>
      </c>
      <c r="I1251" t="s">
        <v>184</v>
      </c>
      <c r="J1251" t="s">
        <v>455</v>
      </c>
      <c r="K1251" t="s">
        <v>1543</v>
      </c>
      <c r="L1251">
        <v>64804</v>
      </c>
      <c r="M1251" s="38">
        <v>42030</v>
      </c>
      <c r="N1251" s="38">
        <v>42033</v>
      </c>
      <c r="O1251">
        <v>577.75</v>
      </c>
    </row>
    <row r="1252" spans="1:15" x14ac:dyDescent="0.25">
      <c r="A1252" t="s">
        <v>1544</v>
      </c>
      <c r="B1252" t="s">
        <v>175</v>
      </c>
      <c r="C1252" t="s">
        <v>158</v>
      </c>
      <c r="D1252" t="s">
        <v>159</v>
      </c>
      <c r="E1252" t="s">
        <v>213</v>
      </c>
      <c r="F1252" t="s">
        <v>183</v>
      </c>
      <c r="G1252">
        <v>0.4</v>
      </c>
      <c r="H1252" t="s">
        <v>162</v>
      </c>
      <c r="I1252" t="s">
        <v>184</v>
      </c>
      <c r="J1252" t="s">
        <v>455</v>
      </c>
      <c r="K1252" t="s">
        <v>1545</v>
      </c>
      <c r="L1252">
        <v>64130</v>
      </c>
      <c r="M1252" s="38">
        <v>42033</v>
      </c>
      <c r="N1252" s="38">
        <v>42036</v>
      </c>
      <c r="O1252">
        <v>59.4</v>
      </c>
    </row>
    <row r="1253" spans="1:15" x14ac:dyDescent="0.25">
      <c r="A1253" t="s">
        <v>1544</v>
      </c>
      <c r="B1253" t="s">
        <v>175</v>
      </c>
      <c r="C1253" t="s">
        <v>158</v>
      </c>
      <c r="D1253" t="s">
        <v>159</v>
      </c>
      <c r="E1253" t="s">
        <v>205</v>
      </c>
      <c r="F1253" t="s">
        <v>183</v>
      </c>
      <c r="G1253">
        <v>0.37</v>
      </c>
      <c r="H1253" t="s">
        <v>162</v>
      </c>
      <c r="I1253" t="s">
        <v>184</v>
      </c>
      <c r="J1253" t="s">
        <v>455</v>
      </c>
      <c r="K1253" t="s">
        <v>1545</v>
      </c>
      <c r="L1253">
        <v>64130</v>
      </c>
      <c r="M1253" s="38">
        <v>42033</v>
      </c>
      <c r="N1253" s="38">
        <v>42035</v>
      </c>
      <c r="O1253">
        <v>66.459999999999994</v>
      </c>
    </row>
    <row r="1254" spans="1:15" x14ac:dyDescent="0.25">
      <c r="A1254" t="s">
        <v>1546</v>
      </c>
      <c r="B1254" t="s">
        <v>175</v>
      </c>
      <c r="C1254" t="s">
        <v>158</v>
      </c>
      <c r="D1254" t="s">
        <v>159</v>
      </c>
      <c r="E1254" t="s">
        <v>304</v>
      </c>
      <c r="F1254" t="s">
        <v>200</v>
      </c>
      <c r="G1254">
        <v>0.42</v>
      </c>
      <c r="H1254" t="s">
        <v>162</v>
      </c>
      <c r="I1254" t="s">
        <v>184</v>
      </c>
      <c r="J1254" t="s">
        <v>455</v>
      </c>
      <c r="K1254" t="s">
        <v>1547</v>
      </c>
      <c r="L1254">
        <v>63122</v>
      </c>
      <c r="M1254" s="38">
        <v>42150</v>
      </c>
      <c r="N1254" s="38">
        <v>42152</v>
      </c>
      <c r="O1254">
        <v>35.35</v>
      </c>
    </row>
    <row r="1255" spans="1:15" x14ac:dyDescent="0.25">
      <c r="A1255" t="s">
        <v>1546</v>
      </c>
      <c r="B1255" t="s">
        <v>175</v>
      </c>
      <c r="C1255" t="s">
        <v>158</v>
      </c>
      <c r="D1255" t="s">
        <v>159</v>
      </c>
      <c r="E1255" t="s">
        <v>189</v>
      </c>
      <c r="F1255" t="s">
        <v>183</v>
      </c>
      <c r="G1255">
        <v>0.38</v>
      </c>
      <c r="H1255" t="s">
        <v>162</v>
      </c>
      <c r="I1255" t="s">
        <v>184</v>
      </c>
      <c r="J1255" t="s">
        <v>455</v>
      </c>
      <c r="K1255" t="s">
        <v>1547</v>
      </c>
      <c r="L1255">
        <v>63122</v>
      </c>
      <c r="M1255" s="38">
        <v>42150</v>
      </c>
      <c r="N1255" s="38">
        <v>42151</v>
      </c>
      <c r="O1255">
        <v>248.21</v>
      </c>
    </row>
    <row r="1256" spans="1:15" x14ac:dyDescent="0.25">
      <c r="A1256" t="s">
        <v>1548</v>
      </c>
      <c r="B1256" t="s">
        <v>167</v>
      </c>
      <c r="C1256" t="s">
        <v>182</v>
      </c>
      <c r="D1256" t="s">
        <v>169</v>
      </c>
      <c r="E1256" t="s">
        <v>240</v>
      </c>
      <c r="F1256" t="s">
        <v>221</v>
      </c>
      <c r="G1256">
        <v>0.61</v>
      </c>
      <c r="H1256" t="s">
        <v>162</v>
      </c>
      <c r="I1256" t="s">
        <v>229</v>
      </c>
      <c r="J1256" t="s">
        <v>361</v>
      </c>
      <c r="K1256" t="s">
        <v>1549</v>
      </c>
      <c r="L1256">
        <v>34639</v>
      </c>
      <c r="M1256" s="38">
        <v>42158</v>
      </c>
      <c r="N1256" s="38">
        <v>42162</v>
      </c>
      <c r="O1256">
        <v>4086.5</v>
      </c>
    </row>
    <row r="1257" spans="1:15" x14ac:dyDescent="0.25">
      <c r="A1257" t="s">
        <v>1550</v>
      </c>
      <c r="B1257" t="s">
        <v>175</v>
      </c>
      <c r="C1257" t="s">
        <v>182</v>
      </c>
      <c r="D1257" t="s">
        <v>159</v>
      </c>
      <c r="E1257" t="s">
        <v>304</v>
      </c>
      <c r="F1257" t="s">
        <v>183</v>
      </c>
      <c r="G1257">
        <v>0.57999999999999996</v>
      </c>
      <c r="H1257" t="s">
        <v>162</v>
      </c>
      <c r="I1257" t="s">
        <v>229</v>
      </c>
      <c r="J1257" t="s">
        <v>715</v>
      </c>
      <c r="K1257" t="s">
        <v>1551</v>
      </c>
      <c r="L1257">
        <v>29662</v>
      </c>
      <c r="M1257" s="38">
        <v>42041</v>
      </c>
      <c r="N1257" s="38">
        <v>42043</v>
      </c>
      <c r="O1257">
        <v>375.03</v>
      </c>
    </row>
    <row r="1258" spans="1:15" x14ac:dyDescent="0.25">
      <c r="A1258" t="s">
        <v>1550</v>
      </c>
      <c r="B1258" t="s">
        <v>175</v>
      </c>
      <c r="C1258" t="s">
        <v>182</v>
      </c>
      <c r="D1258" t="s">
        <v>159</v>
      </c>
      <c r="E1258" t="s">
        <v>187</v>
      </c>
      <c r="F1258" t="s">
        <v>161</v>
      </c>
      <c r="G1258">
        <v>0.82</v>
      </c>
      <c r="H1258" t="s">
        <v>162</v>
      </c>
      <c r="I1258" t="s">
        <v>229</v>
      </c>
      <c r="J1258" t="s">
        <v>715</v>
      </c>
      <c r="K1258" t="s">
        <v>1551</v>
      </c>
      <c r="L1258">
        <v>29662</v>
      </c>
      <c r="M1258" s="38">
        <v>42041</v>
      </c>
      <c r="N1258" s="38">
        <v>42046</v>
      </c>
      <c r="O1258">
        <v>22.11</v>
      </c>
    </row>
    <row r="1259" spans="1:15" x14ac:dyDescent="0.25">
      <c r="A1259" t="s">
        <v>1550</v>
      </c>
      <c r="B1259" t="s">
        <v>175</v>
      </c>
      <c r="C1259" t="s">
        <v>182</v>
      </c>
      <c r="D1259" t="s">
        <v>193</v>
      </c>
      <c r="E1259" t="s">
        <v>194</v>
      </c>
      <c r="F1259" t="s">
        <v>183</v>
      </c>
      <c r="G1259">
        <v>0.59</v>
      </c>
      <c r="H1259" t="s">
        <v>162</v>
      </c>
      <c r="I1259" t="s">
        <v>229</v>
      </c>
      <c r="J1259" t="s">
        <v>715</v>
      </c>
      <c r="K1259" t="s">
        <v>1551</v>
      </c>
      <c r="L1259">
        <v>29662</v>
      </c>
      <c r="M1259" s="38">
        <v>42041</v>
      </c>
      <c r="N1259" s="38">
        <v>42046</v>
      </c>
      <c r="O1259">
        <v>2875.35</v>
      </c>
    </row>
    <row r="1260" spans="1:15" x14ac:dyDescent="0.25">
      <c r="A1260" t="s">
        <v>1552</v>
      </c>
      <c r="B1260" t="s">
        <v>157</v>
      </c>
      <c r="C1260" t="s">
        <v>158</v>
      </c>
      <c r="D1260" t="s">
        <v>159</v>
      </c>
      <c r="E1260" t="s">
        <v>252</v>
      </c>
      <c r="F1260" t="s">
        <v>177</v>
      </c>
      <c r="G1260">
        <v>0.56000000000000005</v>
      </c>
      <c r="H1260" t="s">
        <v>162</v>
      </c>
      <c r="I1260" t="s">
        <v>184</v>
      </c>
      <c r="J1260" t="s">
        <v>225</v>
      </c>
      <c r="K1260" t="s">
        <v>1553</v>
      </c>
      <c r="L1260">
        <v>76543</v>
      </c>
      <c r="M1260" s="38">
        <v>42079</v>
      </c>
      <c r="N1260" s="38">
        <v>42081</v>
      </c>
      <c r="O1260">
        <v>78.08</v>
      </c>
    </row>
    <row r="1261" spans="1:15" x14ac:dyDescent="0.25">
      <c r="A1261" t="s">
        <v>1554</v>
      </c>
      <c r="B1261" t="s">
        <v>175</v>
      </c>
      <c r="C1261" t="s">
        <v>158</v>
      </c>
      <c r="D1261" t="s">
        <v>159</v>
      </c>
      <c r="E1261" t="s">
        <v>304</v>
      </c>
      <c r="F1261" t="s">
        <v>183</v>
      </c>
      <c r="G1261">
        <v>0.6</v>
      </c>
      <c r="H1261" t="s">
        <v>162</v>
      </c>
      <c r="I1261" t="s">
        <v>184</v>
      </c>
      <c r="J1261" t="s">
        <v>225</v>
      </c>
      <c r="K1261" t="s">
        <v>1555</v>
      </c>
      <c r="L1261">
        <v>78550</v>
      </c>
      <c r="M1261" s="38">
        <v>42129</v>
      </c>
      <c r="N1261" s="38">
        <v>42129</v>
      </c>
      <c r="O1261">
        <v>2013.88</v>
      </c>
    </row>
    <row r="1262" spans="1:15" x14ac:dyDescent="0.25">
      <c r="A1262" t="s">
        <v>1554</v>
      </c>
      <c r="B1262" t="s">
        <v>175</v>
      </c>
      <c r="C1262" t="s">
        <v>158</v>
      </c>
      <c r="D1262" t="s">
        <v>193</v>
      </c>
      <c r="E1262" t="s">
        <v>194</v>
      </c>
      <c r="F1262" t="s">
        <v>177</v>
      </c>
      <c r="G1262">
        <v>0.83</v>
      </c>
      <c r="H1262" t="s">
        <v>162</v>
      </c>
      <c r="I1262" t="s">
        <v>184</v>
      </c>
      <c r="J1262" t="s">
        <v>225</v>
      </c>
      <c r="K1262" t="s">
        <v>1555</v>
      </c>
      <c r="L1262">
        <v>78550</v>
      </c>
      <c r="M1262" s="38">
        <v>42129</v>
      </c>
      <c r="N1262" s="38">
        <v>42129</v>
      </c>
      <c r="O1262">
        <v>201.32</v>
      </c>
    </row>
    <row r="1263" spans="1:15" x14ac:dyDescent="0.25">
      <c r="A1263" t="s">
        <v>1556</v>
      </c>
      <c r="B1263" t="s">
        <v>167</v>
      </c>
      <c r="C1263" t="s">
        <v>158</v>
      </c>
      <c r="D1263" t="s">
        <v>169</v>
      </c>
      <c r="E1263" t="s">
        <v>176</v>
      </c>
      <c r="F1263" t="s">
        <v>171</v>
      </c>
      <c r="G1263">
        <v>0.62</v>
      </c>
      <c r="H1263" t="s">
        <v>162</v>
      </c>
      <c r="I1263" t="s">
        <v>184</v>
      </c>
      <c r="J1263" t="s">
        <v>225</v>
      </c>
      <c r="K1263" t="s">
        <v>1557</v>
      </c>
      <c r="L1263">
        <v>77036</v>
      </c>
      <c r="M1263" s="38">
        <v>42129</v>
      </c>
      <c r="N1263" s="38">
        <v>42133</v>
      </c>
      <c r="O1263">
        <v>298.51</v>
      </c>
    </row>
    <row r="1264" spans="1:15" x14ac:dyDescent="0.25">
      <c r="A1264" t="s">
        <v>1558</v>
      </c>
      <c r="B1264" t="s">
        <v>175</v>
      </c>
      <c r="C1264" t="s">
        <v>216</v>
      </c>
      <c r="D1264" t="s">
        <v>193</v>
      </c>
      <c r="E1264" t="s">
        <v>194</v>
      </c>
      <c r="F1264" t="s">
        <v>183</v>
      </c>
      <c r="G1264">
        <v>0.6</v>
      </c>
      <c r="H1264" t="s">
        <v>162</v>
      </c>
      <c r="I1264" t="s">
        <v>178</v>
      </c>
      <c r="J1264" t="s">
        <v>5</v>
      </c>
      <c r="K1264" t="s">
        <v>1559</v>
      </c>
      <c r="L1264">
        <v>14304</v>
      </c>
      <c r="M1264" s="38">
        <v>42185</v>
      </c>
      <c r="N1264" s="38">
        <v>42185</v>
      </c>
      <c r="O1264">
        <v>3846.06</v>
      </c>
    </row>
    <row r="1265" spans="1:15" x14ac:dyDescent="0.25">
      <c r="A1265" t="s">
        <v>1560</v>
      </c>
      <c r="B1265" t="s">
        <v>157</v>
      </c>
      <c r="C1265" t="s">
        <v>168</v>
      </c>
      <c r="D1265" t="s">
        <v>159</v>
      </c>
      <c r="E1265" t="s">
        <v>189</v>
      </c>
      <c r="F1265" t="s">
        <v>183</v>
      </c>
      <c r="G1265">
        <v>0.37</v>
      </c>
      <c r="H1265" t="s">
        <v>162</v>
      </c>
      <c r="I1265" t="s">
        <v>178</v>
      </c>
      <c r="J1265" t="s">
        <v>291</v>
      </c>
      <c r="K1265" t="s">
        <v>1561</v>
      </c>
      <c r="L1265">
        <v>15601</v>
      </c>
      <c r="M1265" s="38">
        <v>42177</v>
      </c>
      <c r="N1265" s="38">
        <v>42181</v>
      </c>
      <c r="O1265">
        <v>35.93</v>
      </c>
    </row>
    <row r="1266" spans="1:15" x14ac:dyDescent="0.25">
      <c r="A1266" t="s">
        <v>1562</v>
      </c>
      <c r="B1266" t="s">
        <v>175</v>
      </c>
      <c r="C1266" t="s">
        <v>168</v>
      </c>
      <c r="D1266" t="s">
        <v>193</v>
      </c>
      <c r="E1266" t="s">
        <v>194</v>
      </c>
      <c r="F1266" t="s">
        <v>183</v>
      </c>
      <c r="G1266">
        <v>0.59</v>
      </c>
      <c r="H1266" t="s">
        <v>162</v>
      </c>
      <c r="I1266" t="s">
        <v>184</v>
      </c>
      <c r="J1266" t="s">
        <v>1337</v>
      </c>
      <c r="K1266" t="s">
        <v>1563</v>
      </c>
      <c r="L1266">
        <v>54703</v>
      </c>
      <c r="M1266" s="38">
        <v>42031</v>
      </c>
      <c r="N1266" s="38">
        <v>42032</v>
      </c>
      <c r="O1266">
        <v>1610.84</v>
      </c>
    </row>
    <row r="1267" spans="1:15" x14ac:dyDescent="0.25">
      <c r="A1267" t="s">
        <v>1564</v>
      </c>
      <c r="B1267" t="s">
        <v>175</v>
      </c>
      <c r="C1267" t="s">
        <v>168</v>
      </c>
      <c r="D1267" t="s">
        <v>159</v>
      </c>
      <c r="E1267" t="s">
        <v>205</v>
      </c>
      <c r="F1267" t="s">
        <v>183</v>
      </c>
      <c r="G1267">
        <v>0.36</v>
      </c>
      <c r="H1267" t="s">
        <v>162</v>
      </c>
      <c r="I1267" t="s">
        <v>184</v>
      </c>
      <c r="J1267" t="s">
        <v>1337</v>
      </c>
      <c r="K1267" t="s">
        <v>1565</v>
      </c>
      <c r="L1267">
        <v>53713</v>
      </c>
      <c r="M1267" s="38">
        <v>42040</v>
      </c>
      <c r="N1267" s="38">
        <v>42042</v>
      </c>
      <c r="O1267">
        <v>86.12</v>
      </c>
    </row>
    <row r="1268" spans="1:15" x14ac:dyDescent="0.25">
      <c r="A1268" t="s">
        <v>1566</v>
      </c>
      <c r="B1268" t="s">
        <v>175</v>
      </c>
      <c r="C1268" t="s">
        <v>168</v>
      </c>
      <c r="D1268" t="s">
        <v>159</v>
      </c>
      <c r="E1268" t="s">
        <v>304</v>
      </c>
      <c r="F1268" t="s">
        <v>200</v>
      </c>
      <c r="G1268">
        <v>0.5</v>
      </c>
      <c r="H1268" t="s">
        <v>162</v>
      </c>
      <c r="I1268" t="s">
        <v>184</v>
      </c>
      <c r="J1268" t="s">
        <v>1337</v>
      </c>
      <c r="K1268" t="s">
        <v>1567</v>
      </c>
      <c r="L1268">
        <v>53132</v>
      </c>
      <c r="M1268" s="38">
        <v>42028</v>
      </c>
      <c r="N1268" s="38">
        <v>42030</v>
      </c>
      <c r="O1268">
        <v>76.87</v>
      </c>
    </row>
    <row r="1269" spans="1:15" x14ac:dyDescent="0.25">
      <c r="A1269" t="s">
        <v>1568</v>
      </c>
      <c r="B1269" t="s">
        <v>157</v>
      </c>
      <c r="C1269" t="s">
        <v>158</v>
      </c>
      <c r="D1269" t="s">
        <v>159</v>
      </c>
      <c r="E1269" t="s">
        <v>233</v>
      </c>
      <c r="F1269" t="s">
        <v>183</v>
      </c>
      <c r="G1269">
        <v>0.59</v>
      </c>
      <c r="H1269" t="s">
        <v>162</v>
      </c>
      <c r="I1269" t="s">
        <v>229</v>
      </c>
      <c r="J1269" t="s">
        <v>715</v>
      </c>
      <c r="K1269" t="s">
        <v>1569</v>
      </c>
      <c r="L1269">
        <v>29730</v>
      </c>
      <c r="M1269" s="38">
        <v>42076</v>
      </c>
      <c r="N1269" s="38">
        <v>42078</v>
      </c>
      <c r="O1269">
        <v>374.6</v>
      </c>
    </row>
    <row r="1270" spans="1:15" x14ac:dyDescent="0.25">
      <c r="A1270" t="s">
        <v>1570</v>
      </c>
      <c r="B1270" t="s">
        <v>175</v>
      </c>
      <c r="C1270" t="s">
        <v>158</v>
      </c>
      <c r="D1270" t="s">
        <v>159</v>
      </c>
      <c r="E1270" t="s">
        <v>228</v>
      </c>
      <c r="F1270" t="s">
        <v>183</v>
      </c>
      <c r="G1270">
        <v>0.36</v>
      </c>
      <c r="H1270" t="s">
        <v>162</v>
      </c>
      <c r="I1270" t="s">
        <v>229</v>
      </c>
      <c r="J1270" t="s">
        <v>715</v>
      </c>
      <c r="K1270" t="s">
        <v>1571</v>
      </c>
      <c r="L1270">
        <v>29301</v>
      </c>
      <c r="M1270" s="38">
        <v>42039</v>
      </c>
      <c r="N1270" s="38">
        <v>42041</v>
      </c>
      <c r="O1270">
        <v>61.87</v>
      </c>
    </row>
    <row r="1271" spans="1:15" x14ac:dyDescent="0.25">
      <c r="A1271" t="s">
        <v>1570</v>
      </c>
      <c r="B1271" t="s">
        <v>175</v>
      </c>
      <c r="C1271" t="s">
        <v>158</v>
      </c>
      <c r="D1271" t="s">
        <v>159</v>
      </c>
      <c r="E1271" t="s">
        <v>205</v>
      </c>
      <c r="F1271" t="s">
        <v>183</v>
      </c>
      <c r="G1271">
        <v>0.37</v>
      </c>
      <c r="H1271" t="s">
        <v>162</v>
      </c>
      <c r="I1271" t="s">
        <v>229</v>
      </c>
      <c r="J1271" t="s">
        <v>715</v>
      </c>
      <c r="K1271" t="s">
        <v>1571</v>
      </c>
      <c r="L1271">
        <v>29301</v>
      </c>
      <c r="M1271" s="38">
        <v>42039</v>
      </c>
      <c r="N1271" s="38">
        <v>42040</v>
      </c>
      <c r="O1271">
        <v>48.88</v>
      </c>
    </row>
    <row r="1272" spans="1:15" x14ac:dyDescent="0.25">
      <c r="A1272" t="s">
        <v>1570</v>
      </c>
      <c r="B1272" t="s">
        <v>175</v>
      </c>
      <c r="C1272" t="s">
        <v>158</v>
      </c>
      <c r="D1272" t="s">
        <v>159</v>
      </c>
      <c r="E1272" t="s">
        <v>205</v>
      </c>
      <c r="F1272" t="s">
        <v>183</v>
      </c>
      <c r="G1272">
        <v>0.37</v>
      </c>
      <c r="H1272" t="s">
        <v>162</v>
      </c>
      <c r="I1272" t="s">
        <v>229</v>
      </c>
      <c r="J1272" t="s">
        <v>715</v>
      </c>
      <c r="K1272" t="s">
        <v>1571</v>
      </c>
      <c r="L1272">
        <v>29301</v>
      </c>
      <c r="M1272" s="38">
        <v>42039</v>
      </c>
      <c r="N1272" s="38">
        <v>42042</v>
      </c>
      <c r="O1272">
        <v>21.56</v>
      </c>
    </row>
    <row r="1273" spans="1:15" x14ac:dyDescent="0.25">
      <c r="A1273" t="s">
        <v>1572</v>
      </c>
      <c r="B1273" t="s">
        <v>175</v>
      </c>
      <c r="C1273" t="s">
        <v>158</v>
      </c>
      <c r="D1273" t="s">
        <v>159</v>
      </c>
      <c r="E1273" t="s">
        <v>205</v>
      </c>
      <c r="F1273" t="s">
        <v>183</v>
      </c>
      <c r="G1273">
        <v>0.37</v>
      </c>
      <c r="H1273" t="s">
        <v>162</v>
      </c>
      <c r="I1273" t="s">
        <v>229</v>
      </c>
      <c r="J1273" t="s">
        <v>715</v>
      </c>
      <c r="K1273" t="s">
        <v>1573</v>
      </c>
      <c r="L1273">
        <v>29483</v>
      </c>
      <c r="M1273" s="38">
        <v>42088</v>
      </c>
      <c r="N1273" s="38">
        <v>42088</v>
      </c>
      <c r="O1273">
        <v>164.67</v>
      </c>
    </row>
    <row r="1274" spans="1:15" x14ac:dyDescent="0.25">
      <c r="A1274" t="s">
        <v>1572</v>
      </c>
      <c r="B1274" t="s">
        <v>175</v>
      </c>
      <c r="C1274" t="s">
        <v>158</v>
      </c>
      <c r="D1274" t="s">
        <v>159</v>
      </c>
      <c r="E1274" t="s">
        <v>205</v>
      </c>
      <c r="F1274" t="s">
        <v>183</v>
      </c>
      <c r="G1274">
        <v>0.38</v>
      </c>
      <c r="H1274" t="s">
        <v>162</v>
      </c>
      <c r="I1274" t="s">
        <v>229</v>
      </c>
      <c r="J1274" t="s">
        <v>715</v>
      </c>
      <c r="K1274" t="s">
        <v>1573</v>
      </c>
      <c r="L1274">
        <v>29483</v>
      </c>
      <c r="M1274" s="38">
        <v>42088</v>
      </c>
      <c r="N1274" s="38">
        <v>42089</v>
      </c>
      <c r="O1274">
        <v>72.739999999999995</v>
      </c>
    </row>
    <row r="1275" spans="1:15" x14ac:dyDescent="0.25">
      <c r="A1275" t="s">
        <v>1572</v>
      </c>
      <c r="B1275" t="s">
        <v>157</v>
      </c>
      <c r="C1275" t="s">
        <v>158</v>
      </c>
      <c r="D1275" t="s">
        <v>159</v>
      </c>
      <c r="E1275" t="s">
        <v>160</v>
      </c>
      <c r="F1275" t="s">
        <v>183</v>
      </c>
      <c r="G1275">
        <v>0.59</v>
      </c>
      <c r="H1275" t="s">
        <v>162</v>
      </c>
      <c r="I1275" t="s">
        <v>229</v>
      </c>
      <c r="J1275" t="s">
        <v>715</v>
      </c>
      <c r="K1275" t="s">
        <v>1573</v>
      </c>
      <c r="L1275">
        <v>29483</v>
      </c>
      <c r="M1275" s="38">
        <v>42088</v>
      </c>
      <c r="N1275" s="38">
        <v>42090</v>
      </c>
      <c r="O1275">
        <v>418.75</v>
      </c>
    </row>
    <row r="1276" spans="1:15" x14ac:dyDescent="0.25">
      <c r="A1276" t="s">
        <v>1572</v>
      </c>
      <c r="B1276" t="s">
        <v>175</v>
      </c>
      <c r="C1276" t="s">
        <v>158</v>
      </c>
      <c r="D1276" t="s">
        <v>159</v>
      </c>
      <c r="E1276" t="s">
        <v>233</v>
      </c>
      <c r="F1276" t="s">
        <v>183</v>
      </c>
      <c r="G1276">
        <v>0.59</v>
      </c>
      <c r="H1276" t="s">
        <v>162</v>
      </c>
      <c r="I1276" t="s">
        <v>229</v>
      </c>
      <c r="J1276" t="s">
        <v>715</v>
      </c>
      <c r="K1276" t="s">
        <v>1573</v>
      </c>
      <c r="L1276">
        <v>29483</v>
      </c>
      <c r="M1276" s="38">
        <v>42054</v>
      </c>
      <c r="N1276" s="38">
        <v>42059</v>
      </c>
      <c r="O1276">
        <v>469.59</v>
      </c>
    </row>
    <row r="1277" spans="1:15" x14ac:dyDescent="0.25">
      <c r="A1277" t="s">
        <v>1574</v>
      </c>
      <c r="B1277" t="s">
        <v>175</v>
      </c>
      <c r="C1277" t="s">
        <v>168</v>
      </c>
      <c r="D1277" t="s">
        <v>169</v>
      </c>
      <c r="E1277" t="s">
        <v>176</v>
      </c>
      <c r="F1277" t="s">
        <v>161</v>
      </c>
      <c r="G1277">
        <v>0.42</v>
      </c>
      <c r="H1277" t="s">
        <v>162</v>
      </c>
      <c r="I1277" t="s">
        <v>184</v>
      </c>
      <c r="J1277" t="s">
        <v>185</v>
      </c>
      <c r="K1277" t="s">
        <v>1512</v>
      </c>
      <c r="L1277">
        <v>55337</v>
      </c>
      <c r="M1277" s="38">
        <v>42128</v>
      </c>
      <c r="N1277" s="38">
        <v>42128</v>
      </c>
      <c r="O1277">
        <v>136.25</v>
      </c>
    </row>
    <row r="1278" spans="1:15" x14ac:dyDescent="0.25">
      <c r="A1278" t="s">
        <v>1575</v>
      </c>
      <c r="B1278" t="s">
        <v>175</v>
      </c>
      <c r="C1278" t="s">
        <v>168</v>
      </c>
      <c r="D1278" t="s">
        <v>159</v>
      </c>
      <c r="E1278" t="s">
        <v>304</v>
      </c>
      <c r="F1278" t="s">
        <v>183</v>
      </c>
      <c r="G1278">
        <v>0.56000000000000005</v>
      </c>
      <c r="H1278" t="s">
        <v>162</v>
      </c>
      <c r="I1278" t="s">
        <v>184</v>
      </c>
      <c r="J1278" t="s">
        <v>185</v>
      </c>
      <c r="K1278" t="s">
        <v>1576</v>
      </c>
      <c r="L1278">
        <v>55433</v>
      </c>
      <c r="M1278" s="38">
        <v>42010</v>
      </c>
      <c r="N1278" s="38">
        <v>42012</v>
      </c>
      <c r="O1278">
        <v>558.41</v>
      </c>
    </row>
    <row r="1279" spans="1:15" x14ac:dyDescent="0.25">
      <c r="A1279" t="s">
        <v>1575</v>
      </c>
      <c r="B1279" t="s">
        <v>175</v>
      </c>
      <c r="C1279" t="s">
        <v>168</v>
      </c>
      <c r="D1279" t="s">
        <v>159</v>
      </c>
      <c r="E1279" t="s">
        <v>304</v>
      </c>
      <c r="F1279" t="s">
        <v>200</v>
      </c>
      <c r="G1279">
        <v>0.5</v>
      </c>
      <c r="H1279" t="s">
        <v>162</v>
      </c>
      <c r="I1279" t="s">
        <v>184</v>
      </c>
      <c r="J1279" t="s">
        <v>185</v>
      </c>
      <c r="K1279" t="s">
        <v>1576</v>
      </c>
      <c r="L1279">
        <v>55433</v>
      </c>
      <c r="M1279" s="38">
        <v>42010</v>
      </c>
      <c r="N1279" s="38">
        <v>42012</v>
      </c>
      <c r="O1279">
        <v>290.22000000000003</v>
      </c>
    </row>
    <row r="1280" spans="1:15" x14ac:dyDescent="0.25">
      <c r="A1280" t="s">
        <v>1575</v>
      </c>
      <c r="B1280" t="s">
        <v>175</v>
      </c>
      <c r="C1280" t="s">
        <v>158</v>
      </c>
      <c r="D1280" t="s">
        <v>193</v>
      </c>
      <c r="E1280" t="s">
        <v>256</v>
      </c>
      <c r="F1280" t="s">
        <v>183</v>
      </c>
      <c r="G1280">
        <v>0.48</v>
      </c>
      <c r="H1280" t="s">
        <v>162</v>
      </c>
      <c r="I1280" t="s">
        <v>184</v>
      </c>
      <c r="J1280" t="s">
        <v>185</v>
      </c>
      <c r="K1280" t="s">
        <v>1576</v>
      </c>
      <c r="L1280">
        <v>55433</v>
      </c>
      <c r="M1280" s="38">
        <v>42039</v>
      </c>
      <c r="N1280" s="38">
        <v>42041</v>
      </c>
      <c r="O1280">
        <v>1129.67</v>
      </c>
    </row>
    <row r="1281" spans="1:15" x14ac:dyDescent="0.25">
      <c r="A1281" t="s">
        <v>1577</v>
      </c>
      <c r="B1281" t="s">
        <v>167</v>
      </c>
      <c r="C1281" t="s">
        <v>158</v>
      </c>
      <c r="D1281" t="s">
        <v>169</v>
      </c>
      <c r="E1281" t="s">
        <v>170</v>
      </c>
      <c r="F1281" t="s">
        <v>171</v>
      </c>
      <c r="G1281">
        <v>0.77</v>
      </c>
      <c r="H1281" t="s">
        <v>162</v>
      </c>
      <c r="I1281" t="s">
        <v>229</v>
      </c>
      <c r="J1281" t="s">
        <v>361</v>
      </c>
      <c r="K1281" t="s">
        <v>1578</v>
      </c>
      <c r="L1281">
        <v>32404</v>
      </c>
      <c r="M1281" s="38">
        <v>42046</v>
      </c>
      <c r="N1281" s="38">
        <v>42048</v>
      </c>
      <c r="O1281">
        <v>2439.37</v>
      </c>
    </row>
    <row r="1282" spans="1:15" x14ac:dyDescent="0.25">
      <c r="A1282" t="s">
        <v>1577</v>
      </c>
      <c r="B1282" t="s">
        <v>175</v>
      </c>
      <c r="C1282" t="s">
        <v>158</v>
      </c>
      <c r="D1282" t="s">
        <v>159</v>
      </c>
      <c r="E1282" t="s">
        <v>228</v>
      </c>
      <c r="F1282" t="s">
        <v>183</v>
      </c>
      <c r="G1282">
        <v>0.38</v>
      </c>
      <c r="H1282" t="s">
        <v>162</v>
      </c>
      <c r="I1282" t="s">
        <v>229</v>
      </c>
      <c r="J1282" t="s">
        <v>361</v>
      </c>
      <c r="K1282" t="s">
        <v>1578</v>
      </c>
      <c r="L1282">
        <v>32404</v>
      </c>
      <c r="M1282" s="38">
        <v>42007</v>
      </c>
      <c r="N1282" s="38">
        <v>42008</v>
      </c>
      <c r="O1282">
        <v>92.02</v>
      </c>
    </row>
    <row r="1283" spans="1:15" x14ac:dyDescent="0.25">
      <c r="A1283" t="s">
        <v>1577</v>
      </c>
      <c r="B1283" t="s">
        <v>167</v>
      </c>
      <c r="C1283" t="s">
        <v>158</v>
      </c>
      <c r="D1283" t="s">
        <v>169</v>
      </c>
      <c r="E1283" t="s">
        <v>240</v>
      </c>
      <c r="F1283" t="s">
        <v>221</v>
      </c>
      <c r="G1283">
        <v>0.64</v>
      </c>
      <c r="H1283" t="s">
        <v>162</v>
      </c>
      <c r="I1283" t="s">
        <v>229</v>
      </c>
      <c r="J1283" t="s">
        <v>361</v>
      </c>
      <c r="K1283" t="s">
        <v>1578</v>
      </c>
      <c r="L1283">
        <v>32404</v>
      </c>
      <c r="M1283" s="38">
        <v>42007</v>
      </c>
      <c r="N1283" s="38">
        <v>42008</v>
      </c>
      <c r="O1283">
        <v>283.55</v>
      </c>
    </row>
    <row r="1284" spans="1:15" x14ac:dyDescent="0.25">
      <c r="A1284" t="s">
        <v>1579</v>
      </c>
      <c r="B1284" t="s">
        <v>167</v>
      </c>
      <c r="C1284" t="s">
        <v>158</v>
      </c>
      <c r="D1284" t="s">
        <v>169</v>
      </c>
      <c r="E1284" t="s">
        <v>170</v>
      </c>
      <c r="F1284" t="s">
        <v>171</v>
      </c>
      <c r="G1284">
        <v>0.77</v>
      </c>
      <c r="H1284" t="s">
        <v>162</v>
      </c>
      <c r="I1284" t="s">
        <v>178</v>
      </c>
      <c r="J1284" t="s">
        <v>5</v>
      </c>
      <c r="K1284" t="s">
        <v>203</v>
      </c>
      <c r="L1284">
        <v>10011</v>
      </c>
      <c r="M1284" s="38">
        <v>42046</v>
      </c>
      <c r="N1284" s="38">
        <v>42048</v>
      </c>
      <c r="O1284">
        <v>9757.48</v>
      </c>
    </row>
    <row r="1285" spans="1:15" x14ac:dyDescent="0.25">
      <c r="A1285" t="s">
        <v>1579</v>
      </c>
      <c r="B1285" t="s">
        <v>167</v>
      </c>
      <c r="C1285" t="s">
        <v>158</v>
      </c>
      <c r="D1285" t="s">
        <v>169</v>
      </c>
      <c r="E1285" t="s">
        <v>240</v>
      </c>
      <c r="F1285" t="s">
        <v>221</v>
      </c>
      <c r="G1285">
        <v>0.64</v>
      </c>
      <c r="H1285" t="s">
        <v>162</v>
      </c>
      <c r="I1285" t="s">
        <v>178</v>
      </c>
      <c r="J1285" t="s">
        <v>5</v>
      </c>
      <c r="K1285" t="s">
        <v>203</v>
      </c>
      <c r="L1285">
        <v>10011</v>
      </c>
      <c r="M1285" s="38">
        <v>42007</v>
      </c>
      <c r="N1285" s="38">
        <v>42008</v>
      </c>
      <c r="O1285">
        <v>850.64</v>
      </c>
    </row>
    <row r="1286" spans="1:15" x14ac:dyDescent="0.25">
      <c r="A1286" t="s">
        <v>1580</v>
      </c>
      <c r="B1286" t="s">
        <v>175</v>
      </c>
      <c r="C1286" t="s">
        <v>182</v>
      </c>
      <c r="D1286" t="s">
        <v>159</v>
      </c>
      <c r="E1286" t="s">
        <v>189</v>
      </c>
      <c r="F1286" t="s">
        <v>183</v>
      </c>
      <c r="G1286">
        <v>0.4</v>
      </c>
      <c r="H1286" t="s">
        <v>162</v>
      </c>
      <c r="I1286" t="s">
        <v>184</v>
      </c>
      <c r="J1286" t="s">
        <v>1581</v>
      </c>
      <c r="K1286" t="s">
        <v>423</v>
      </c>
      <c r="L1286">
        <v>57201</v>
      </c>
      <c r="M1286" s="38">
        <v>42176</v>
      </c>
      <c r="N1286" s="38">
        <v>42179</v>
      </c>
      <c r="O1286">
        <v>1159.79</v>
      </c>
    </row>
    <row r="1287" spans="1:15" x14ac:dyDescent="0.25">
      <c r="A1287" t="s">
        <v>1582</v>
      </c>
      <c r="B1287" t="s">
        <v>175</v>
      </c>
      <c r="C1287" t="s">
        <v>182</v>
      </c>
      <c r="D1287" t="s">
        <v>169</v>
      </c>
      <c r="E1287" t="s">
        <v>176</v>
      </c>
      <c r="F1287" t="s">
        <v>177</v>
      </c>
      <c r="G1287">
        <v>0.45</v>
      </c>
      <c r="H1287" t="s">
        <v>162</v>
      </c>
      <c r="I1287" t="s">
        <v>229</v>
      </c>
      <c r="J1287" t="s">
        <v>361</v>
      </c>
      <c r="K1287" t="s">
        <v>1583</v>
      </c>
      <c r="L1287">
        <v>33971</v>
      </c>
      <c r="M1287" s="38">
        <v>42087</v>
      </c>
      <c r="N1287" s="38">
        <v>42089</v>
      </c>
      <c r="O1287">
        <v>20.22</v>
      </c>
    </row>
    <row r="1288" spans="1:15" x14ac:dyDescent="0.25">
      <c r="A1288" t="s">
        <v>1582</v>
      </c>
      <c r="B1288" t="s">
        <v>175</v>
      </c>
      <c r="C1288" t="s">
        <v>182</v>
      </c>
      <c r="D1288" t="s">
        <v>159</v>
      </c>
      <c r="E1288" t="s">
        <v>233</v>
      </c>
      <c r="F1288" t="s">
        <v>183</v>
      </c>
      <c r="G1288">
        <v>0.71</v>
      </c>
      <c r="H1288" t="s">
        <v>162</v>
      </c>
      <c r="I1288" t="s">
        <v>229</v>
      </c>
      <c r="J1288" t="s">
        <v>361</v>
      </c>
      <c r="K1288" t="s">
        <v>1583</v>
      </c>
      <c r="L1288">
        <v>33971</v>
      </c>
      <c r="M1288" s="38">
        <v>42087</v>
      </c>
      <c r="N1288" s="38">
        <v>42091</v>
      </c>
      <c r="O1288">
        <v>1548.97</v>
      </c>
    </row>
    <row r="1289" spans="1:15" x14ac:dyDescent="0.25">
      <c r="A1289" t="s">
        <v>1584</v>
      </c>
      <c r="B1289" t="s">
        <v>167</v>
      </c>
      <c r="C1289" t="s">
        <v>182</v>
      </c>
      <c r="D1289" t="s">
        <v>159</v>
      </c>
      <c r="E1289" t="s">
        <v>304</v>
      </c>
      <c r="F1289" t="s">
        <v>171</v>
      </c>
      <c r="G1289">
        <v>0.41</v>
      </c>
      <c r="H1289" t="s">
        <v>162</v>
      </c>
      <c r="I1289" t="s">
        <v>163</v>
      </c>
      <c r="J1289" t="s">
        <v>172</v>
      </c>
      <c r="K1289" t="s">
        <v>1585</v>
      </c>
      <c r="L1289">
        <v>92236</v>
      </c>
      <c r="M1289" s="38">
        <v>42079</v>
      </c>
      <c r="N1289" s="38">
        <v>42080</v>
      </c>
      <c r="O1289">
        <v>337.86</v>
      </c>
    </row>
    <row r="1290" spans="1:15" x14ac:dyDescent="0.25">
      <c r="A1290" t="s">
        <v>1584</v>
      </c>
      <c r="B1290" t="s">
        <v>175</v>
      </c>
      <c r="C1290" t="s">
        <v>182</v>
      </c>
      <c r="D1290" t="s">
        <v>159</v>
      </c>
      <c r="E1290" t="s">
        <v>160</v>
      </c>
      <c r="F1290" t="s">
        <v>177</v>
      </c>
      <c r="G1290">
        <v>0.59</v>
      </c>
      <c r="H1290" t="s">
        <v>162</v>
      </c>
      <c r="I1290" t="s">
        <v>163</v>
      </c>
      <c r="J1290" t="s">
        <v>172</v>
      </c>
      <c r="K1290" t="s">
        <v>1585</v>
      </c>
      <c r="L1290">
        <v>92236</v>
      </c>
      <c r="M1290" s="38">
        <v>42079</v>
      </c>
      <c r="N1290" s="38">
        <v>42081</v>
      </c>
      <c r="O1290">
        <v>84.21</v>
      </c>
    </row>
    <row r="1291" spans="1:15" x14ac:dyDescent="0.25">
      <c r="A1291" t="s">
        <v>1584</v>
      </c>
      <c r="B1291" t="s">
        <v>157</v>
      </c>
      <c r="C1291" t="s">
        <v>182</v>
      </c>
      <c r="D1291" t="s">
        <v>193</v>
      </c>
      <c r="E1291" t="s">
        <v>256</v>
      </c>
      <c r="F1291" t="s">
        <v>177</v>
      </c>
      <c r="G1291">
        <v>0.64</v>
      </c>
      <c r="H1291" t="s">
        <v>162</v>
      </c>
      <c r="I1291" t="s">
        <v>163</v>
      </c>
      <c r="J1291" t="s">
        <v>172</v>
      </c>
      <c r="K1291" t="s">
        <v>1585</v>
      </c>
      <c r="L1291">
        <v>92236</v>
      </c>
      <c r="M1291" s="38">
        <v>42174</v>
      </c>
      <c r="N1291" s="38">
        <v>42174</v>
      </c>
      <c r="O1291">
        <v>38.74</v>
      </c>
    </row>
    <row r="1292" spans="1:15" x14ac:dyDescent="0.25">
      <c r="A1292" t="s">
        <v>1586</v>
      </c>
      <c r="B1292" t="s">
        <v>175</v>
      </c>
      <c r="C1292" t="s">
        <v>168</v>
      </c>
      <c r="D1292" t="s">
        <v>159</v>
      </c>
      <c r="E1292" t="s">
        <v>213</v>
      </c>
      <c r="F1292" t="s">
        <v>183</v>
      </c>
      <c r="G1292">
        <v>0.38</v>
      </c>
      <c r="H1292" t="s">
        <v>162</v>
      </c>
      <c r="I1292" t="s">
        <v>184</v>
      </c>
      <c r="J1292" t="s">
        <v>345</v>
      </c>
      <c r="K1292" t="s">
        <v>1587</v>
      </c>
      <c r="L1292">
        <v>52302</v>
      </c>
      <c r="M1292" s="38">
        <v>42087</v>
      </c>
      <c r="N1292" s="38">
        <v>42090</v>
      </c>
      <c r="O1292">
        <v>134.09</v>
      </c>
    </row>
    <row r="1293" spans="1:15" x14ac:dyDescent="0.25">
      <c r="A1293" t="s">
        <v>1588</v>
      </c>
      <c r="B1293" t="s">
        <v>167</v>
      </c>
      <c r="C1293" t="s">
        <v>182</v>
      </c>
      <c r="D1293" t="s">
        <v>169</v>
      </c>
      <c r="E1293" t="s">
        <v>170</v>
      </c>
      <c r="F1293" t="s">
        <v>171</v>
      </c>
      <c r="G1293">
        <v>0.59</v>
      </c>
      <c r="H1293" t="s">
        <v>162</v>
      </c>
      <c r="I1293" t="s">
        <v>184</v>
      </c>
      <c r="J1293" t="s">
        <v>1337</v>
      </c>
      <c r="K1293" t="s">
        <v>1589</v>
      </c>
      <c r="L1293">
        <v>54302</v>
      </c>
      <c r="M1293" s="38">
        <v>42178</v>
      </c>
      <c r="N1293" s="38">
        <v>42179</v>
      </c>
      <c r="O1293">
        <v>191.73</v>
      </c>
    </row>
    <row r="1294" spans="1:15" x14ac:dyDescent="0.25">
      <c r="A1294" t="s">
        <v>1590</v>
      </c>
      <c r="B1294" t="s">
        <v>175</v>
      </c>
      <c r="C1294" t="s">
        <v>216</v>
      </c>
      <c r="D1294" t="s">
        <v>169</v>
      </c>
      <c r="E1294" t="s">
        <v>176</v>
      </c>
      <c r="F1294" t="s">
        <v>200</v>
      </c>
      <c r="G1294">
        <v>0.64</v>
      </c>
      <c r="H1294" t="s">
        <v>162</v>
      </c>
      <c r="I1294" t="s">
        <v>184</v>
      </c>
      <c r="J1294" t="s">
        <v>1337</v>
      </c>
      <c r="K1294" t="s">
        <v>1591</v>
      </c>
      <c r="L1294">
        <v>53220</v>
      </c>
      <c r="M1294" s="38">
        <v>42100</v>
      </c>
      <c r="N1294" s="38">
        <v>42102</v>
      </c>
      <c r="O1294">
        <v>618.85</v>
      </c>
    </row>
    <row r="1295" spans="1:15" x14ac:dyDescent="0.25">
      <c r="A1295" t="s">
        <v>1590</v>
      </c>
      <c r="B1295" t="s">
        <v>175</v>
      </c>
      <c r="C1295" t="s">
        <v>182</v>
      </c>
      <c r="D1295" t="s">
        <v>159</v>
      </c>
      <c r="E1295" t="s">
        <v>304</v>
      </c>
      <c r="F1295" t="s">
        <v>183</v>
      </c>
      <c r="G1295">
        <v>0.43</v>
      </c>
      <c r="H1295" t="s">
        <v>162</v>
      </c>
      <c r="I1295" t="s">
        <v>184</v>
      </c>
      <c r="J1295" t="s">
        <v>1337</v>
      </c>
      <c r="K1295" t="s">
        <v>1591</v>
      </c>
      <c r="L1295">
        <v>53220</v>
      </c>
      <c r="M1295" s="38">
        <v>42103</v>
      </c>
      <c r="N1295" s="38">
        <v>42105</v>
      </c>
      <c r="O1295">
        <v>115.99</v>
      </c>
    </row>
    <row r="1296" spans="1:15" x14ac:dyDescent="0.25">
      <c r="A1296" t="s">
        <v>1590</v>
      </c>
      <c r="B1296" t="s">
        <v>175</v>
      </c>
      <c r="C1296" t="s">
        <v>182</v>
      </c>
      <c r="D1296" t="s">
        <v>159</v>
      </c>
      <c r="E1296" t="s">
        <v>160</v>
      </c>
      <c r="F1296" t="s">
        <v>161</v>
      </c>
      <c r="G1296">
        <v>0.59</v>
      </c>
      <c r="H1296" t="s">
        <v>162</v>
      </c>
      <c r="I1296" t="s">
        <v>184</v>
      </c>
      <c r="J1296" t="s">
        <v>1337</v>
      </c>
      <c r="K1296" t="s">
        <v>1591</v>
      </c>
      <c r="L1296">
        <v>53220</v>
      </c>
      <c r="M1296" s="38">
        <v>42103</v>
      </c>
      <c r="N1296" s="38">
        <v>42104</v>
      </c>
      <c r="O1296">
        <v>19.46</v>
      </c>
    </row>
    <row r="1297" spans="1:15" x14ac:dyDescent="0.25">
      <c r="A1297" t="s">
        <v>1590</v>
      </c>
      <c r="B1297" t="s">
        <v>175</v>
      </c>
      <c r="C1297" t="s">
        <v>168</v>
      </c>
      <c r="D1297" t="s">
        <v>159</v>
      </c>
      <c r="E1297" t="s">
        <v>187</v>
      </c>
      <c r="F1297" t="s">
        <v>161</v>
      </c>
      <c r="G1297">
        <v>0.83</v>
      </c>
      <c r="H1297" t="s">
        <v>162</v>
      </c>
      <c r="I1297" t="s">
        <v>184</v>
      </c>
      <c r="J1297" t="s">
        <v>1337</v>
      </c>
      <c r="K1297" t="s">
        <v>1591</v>
      </c>
      <c r="L1297">
        <v>53220</v>
      </c>
      <c r="M1297" s="38">
        <v>42157</v>
      </c>
      <c r="N1297" s="38">
        <v>42164</v>
      </c>
      <c r="O1297">
        <v>44.75</v>
      </c>
    </row>
    <row r="1298" spans="1:15" x14ac:dyDescent="0.25">
      <c r="A1298" t="s">
        <v>1592</v>
      </c>
      <c r="B1298" t="s">
        <v>175</v>
      </c>
      <c r="C1298" t="s">
        <v>168</v>
      </c>
      <c r="D1298" t="s">
        <v>169</v>
      </c>
      <c r="E1298" t="s">
        <v>176</v>
      </c>
      <c r="F1298" t="s">
        <v>183</v>
      </c>
      <c r="G1298">
        <v>0.43</v>
      </c>
      <c r="H1298" t="s">
        <v>162</v>
      </c>
      <c r="I1298" t="s">
        <v>178</v>
      </c>
      <c r="J1298" t="s">
        <v>395</v>
      </c>
      <c r="K1298" t="s">
        <v>1516</v>
      </c>
      <c r="L1298">
        <v>20740</v>
      </c>
      <c r="M1298" s="38">
        <v>42017</v>
      </c>
      <c r="N1298" s="38">
        <v>42017</v>
      </c>
      <c r="O1298">
        <v>9.23</v>
      </c>
    </row>
    <row r="1299" spans="1:15" x14ac:dyDescent="0.25">
      <c r="A1299" t="s">
        <v>1592</v>
      </c>
      <c r="B1299" t="s">
        <v>175</v>
      </c>
      <c r="C1299" t="s">
        <v>168</v>
      </c>
      <c r="D1299" t="s">
        <v>159</v>
      </c>
      <c r="E1299" t="s">
        <v>213</v>
      </c>
      <c r="F1299" t="s">
        <v>183</v>
      </c>
      <c r="G1299">
        <v>0.35</v>
      </c>
      <c r="H1299" t="s">
        <v>162</v>
      </c>
      <c r="I1299" t="s">
        <v>178</v>
      </c>
      <c r="J1299" t="s">
        <v>395</v>
      </c>
      <c r="K1299" t="s">
        <v>1516</v>
      </c>
      <c r="L1299">
        <v>20740</v>
      </c>
      <c r="M1299" s="38">
        <v>42092</v>
      </c>
      <c r="N1299" s="38">
        <v>42092</v>
      </c>
      <c r="O1299">
        <v>96.13</v>
      </c>
    </row>
    <row r="1300" spans="1:15" x14ac:dyDescent="0.25">
      <c r="A1300" t="s">
        <v>1593</v>
      </c>
      <c r="B1300" t="s">
        <v>175</v>
      </c>
      <c r="C1300" t="s">
        <v>168</v>
      </c>
      <c r="D1300" t="s">
        <v>159</v>
      </c>
      <c r="E1300" t="s">
        <v>189</v>
      </c>
      <c r="F1300" t="s">
        <v>183</v>
      </c>
      <c r="G1300">
        <v>0.35</v>
      </c>
      <c r="H1300" t="s">
        <v>162</v>
      </c>
      <c r="I1300" t="s">
        <v>184</v>
      </c>
      <c r="J1300" t="s">
        <v>225</v>
      </c>
      <c r="K1300" t="s">
        <v>1594</v>
      </c>
      <c r="L1300">
        <v>77015</v>
      </c>
      <c r="M1300" s="38">
        <v>42149</v>
      </c>
      <c r="N1300" s="38">
        <v>42152</v>
      </c>
      <c r="O1300">
        <v>73.959999999999994</v>
      </c>
    </row>
    <row r="1301" spans="1:15" x14ac:dyDescent="0.25">
      <c r="A1301" t="s">
        <v>1595</v>
      </c>
      <c r="B1301" t="s">
        <v>167</v>
      </c>
      <c r="C1301" t="s">
        <v>158</v>
      </c>
      <c r="D1301" t="s">
        <v>169</v>
      </c>
      <c r="E1301" t="s">
        <v>170</v>
      </c>
      <c r="F1301" t="s">
        <v>171</v>
      </c>
      <c r="G1301">
        <v>0.57999999999999996</v>
      </c>
      <c r="H1301" t="s">
        <v>162</v>
      </c>
      <c r="I1301" t="s">
        <v>229</v>
      </c>
      <c r="J1301" t="s">
        <v>522</v>
      </c>
      <c r="K1301" t="s">
        <v>1534</v>
      </c>
      <c r="L1301">
        <v>42003</v>
      </c>
      <c r="M1301" s="38">
        <v>42077</v>
      </c>
      <c r="N1301" s="38">
        <v>42078</v>
      </c>
      <c r="O1301">
        <v>1805.9</v>
      </c>
    </row>
    <row r="1302" spans="1:15" x14ac:dyDescent="0.25">
      <c r="A1302" t="s">
        <v>1595</v>
      </c>
      <c r="B1302" t="s">
        <v>167</v>
      </c>
      <c r="C1302" t="s">
        <v>158</v>
      </c>
      <c r="D1302" t="s">
        <v>169</v>
      </c>
      <c r="E1302" t="s">
        <v>240</v>
      </c>
      <c r="F1302" t="s">
        <v>221</v>
      </c>
      <c r="G1302">
        <v>0.76</v>
      </c>
      <c r="H1302" t="s">
        <v>162</v>
      </c>
      <c r="I1302" t="s">
        <v>229</v>
      </c>
      <c r="J1302" t="s">
        <v>522</v>
      </c>
      <c r="K1302" t="s">
        <v>1534</v>
      </c>
      <c r="L1302">
        <v>42003</v>
      </c>
      <c r="M1302" s="38">
        <v>42077</v>
      </c>
      <c r="N1302" s="38">
        <v>42077</v>
      </c>
      <c r="O1302">
        <v>311.41000000000003</v>
      </c>
    </row>
    <row r="1303" spans="1:15" x14ac:dyDescent="0.25">
      <c r="A1303" t="s">
        <v>1596</v>
      </c>
      <c r="B1303" t="s">
        <v>167</v>
      </c>
      <c r="C1303" t="s">
        <v>158</v>
      </c>
      <c r="D1303" t="s">
        <v>193</v>
      </c>
      <c r="E1303" t="s">
        <v>199</v>
      </c>
      <c r="F1303" t="s">
        <v>171</v>
      </c>
      <c r="G1303">
        <v>0.56999999999999995</v>
      </c>
      <c r="H1303" t="s">
        <v>162</v>
      </c>
      <c r="I1303" t="s">
        <v>229</v>
      </c>
      <c r="J1303" t="s">
        <v>522</v>
      </c>
      <c r="K1303" t="s">
        <v>1597</v>
      </c>
      <c r="L1303">
        <v>40258</v>
      </c>
      <c r="M1303" s="38">
        <v>42014</v>
      </c>
      <c r="N1303" s="38">
        <v>42019</v>
      </c>
      <c r="O1303">
        <v>3707.05</v>
      </c>
    </row>
    <row r="1304" spans="1:15" x14ac:dyDescent="0.25">
      <c r="A1304" t="s">
        <v>1596</v>
      </c>
      <c r="B1304" t="s">
        <v>167</v>
      </c>
      <c r="C1304" t="s">
        <v>158</v>
      </c>
      <c r="D1304" t="s">
        <v>169</v>
      </c>
      <c r="E1304" t="s">
        <v>240</v>
      </c>
      <c r="F1304" t="s">
        <v>221</v>
      </c>
      <c r="G1304">
        <v>0.77</v>
      </c>
      <c r="H1304" t="s">
        <v>162</v>
      </c>
      <c r="I1304" t="s">
        <v>229</v>
      </c>
      <c r="J1304" t="s">
        <v>522</v>
      </c>
      <c r="K1304" t="s">
        <v>1597</v>
      </c>
      <c r="L1304">
        <v>40258</v>
      </c>
      <c r="M1304" s="38">
        <v>42144</v>
      </c>
      <c r="N1304" s="38">
        <v>42145</v>
      </c>
      <c r="O1304">
        <v>2805.18</v>
      </c>
    </row>
    <row r="1305" spans="1:15" x14ac:dyDescent="0.25">
      <c r="A1305" t="s">
        <v>1598</v>
      </c>
      <c r="B1305" t="s">
        <v>175</v>
      </c>
      <c r="C1305" t="s">
        <v>158</v>
      </c>
      <c r="D1305" t="s">
        <v>159</v>
      </c>
      <c r="E1305" t="s">
        <v>205</v>
      </c>
      <c r="F1305" t="s">
        <v>183</v>
      </c>
      <c r="G1305">
        <v>0.37</v>
      </c>
      <c r="H1305" t="s">
        <v>162</v>
      </c>
      <c r="I1305" t="s">
        <v>178</v>
      </c>
      <c r="J1305" t="s">
        <v>395</v>
      </c>
      <c r="K1305" t="s">
        <v>1599</v>
      </c>
      <c r="L1305">
        <v>21114</v>
      </c>
      <c r="M1305" s="38">
        <v>42093</v>
      </c>
      <c r="N1305" s="38">
        <v>42096</v>
      </c>
      <c r="O1305">
        <v>80.86</v>
      </c>
    </row>
    <row r="1306" spans="1:15" x14ac:dyDescent="0.25">
      <c r="A1306" t="s">
        <v>1600</v>
      </c>
      <c r="B1306" t="s">
        <v>175</v>
      </c>
      <c r="C1306" t="s">
        <v>216</v>
      </c>
      <c r="D1306" t="s">
        <v>159</v>
      </c>
      <c r="E1306" t="s">
        <v>233</v>
      </c>
      <c r="F1306" t="s">
        <v>183</v>
      </c>
      <c r="G1306">
        <v>0.56999999999999995</v>
      </c>
      <c r="H1306" t="s">
        <v>162</v>
      </c>
      <c r="I1306" t="s">
        <v>178</v>
      </c>
      <c r="J1306" t="s">
        <v>395</v>
      </c>
      <c r="K1306" t="s">
        <v>1601</v>
      </c>
      <c r="L1306">
        <v>21501</v>
      </c>
      <c r="M1306" s="38">
        <v>42175</v>
      </c>
      <c r="N1306" s="38">
        <v>42178</v>
      </c>
      <c r="O1306">
        <v>1096.6300000000001</v>
      </c>
    </row>
    <row r="1307" spans="1:15" x14ac:dyDescent="0.25">
      <c r="A1307" t="s">
        <v>1600</v>
      </c>
      <c r="B1307" t="s">
        <v>175</v>
      </c>
      <c r="C1307" t="s">
        <v>216</v>
      </c>
      <c r="D1307" t="s">
        <v>193</v>
      </c>
      <c r="E1307" t="s">
        <v>194</v>
      </c>
      <c r="F1307" t="s">
        <v>183</v>
      </c>
      <c r="G1307">
        <v>0.56000000000000005</v>
      </c>
      <c r="H1307" t="s">
        <v>162</v>
      </c>
      <c r="I1307" t="s">
        <v>178</v>
      </c>
      <c r="J1307" t="s">
        <v>395</v>
      </c>
      <c r="K1307" t="s">
        <v>1601</v>
      </c>
      <c r="L1307">
        <v>21501</v>
      </c>
      <c r="M1307" s="38">
        <v>42175</v>
      </c>
      <c r="N1307" s="38">
        <v>42178</v>
      </c>
      <c r="O1307">
        <v>632.12</v>
      </c>
    </row>
    <row r="1308" spans="1:15" x14ac:dyDescent="0.25">
      <c r="A1308" t="s">
        <v>1600</v>
      </c>
      <c r="B1308" t="s">
        <v>175</v>
      </c>
      <c r="C1308" t="s">
        <v>168</v>
      </c>
      <c r="D1308" t="s">
        <v>169</v>
      </c>
      <c r="E1308" t="s">
        <v>240</v>
      </c>
      <c r="F1308" t="s">
        <v>293</v>
      </c>
      <c r="G1308">
        <v>0.68</v>
      </c>
      <c r="H1308" t="s">
        <v>162</v>
      </c>
      <c r="I1308" t="s">
        <v>178</v>
      </c>
      <c r="J1308" t="s">
        <v>395</v>
      </c>
      <c r="K1308" t="s">
        <v>1601</v>
      </c>
      <c r="L1308">
        <v>21501</v>
      </c>
      <c r="M1308" s="38">
        <v>42178</v>
      </c>
      <c r="N1308" s="38">
        <v>42179</v>
      </c>
      <c r="O1308">
        <v>1302.98</v>
      </c>
    </row>
    <row r="1309" spans="1:15" x14ac:dyDescent="0.25">
      <c r="A1309" t="s">
        <v>1602</v>
      </c>
      <c r="B1309" t="s">
        <v>175</v>
      </c>
      <c r="C1309" t="s">
        <v>158</v>
      </c>
      <c r="D1309" t="s">
        <v>159</v>
      </c>
      <c r="E1309" t="s">
        <v>160</v>
      </c>
      <c r="F1309" t="s">
        <v>161</v>
      </c>
      <c r="G1309">
        <v>0.6</v>
      </c>
      <c r="H1309" t="s">
        <v>162</v>
      </c>
      <c r="I1309" t="s">
        <v>178</v>
      </c>
      <c r="J1309" t="s">
        <v>395</v>
      </c>
      <c r="K1309" t="s">
        <v>1603</v>
      </c>
      <c r="L1309">
        <v>21040</v>
      </c>
      <c r="M1309" s="38">
        <v>42123</v>
      </c>
      <c r="N1309" s="38">
        <v>42124</v>
      </c>
      <c r="O1309">
        <v>131.79</v>
      </c>
    </row>
    <row r="1310" spans="1:15" x14ac:dyDescent="0.25">
      <c r="A1310" t="s">
        <v>1602</v>
      </c>
      <c r="B1310" t="s">
        <v>175</v>
      </c>
      <c r="C1310" t="s">
        <v>158</v>
      </c>
      <c r="D1310" t="s">
        <v>193</v>
      </c>
      <c r="E1310" t="s">
        <v>194</v>
      </c>
      <c r="F1310" t="s">
        <v>161</v>
      </c>
      <c r="G1310">
        <v>0.56999999999999995</v>
      </c>
      <c r="H1310" t="s">
        <v>162</v>
      </c>
      <c r="I1310" t="s">
        <v>178</v>
      </c>
      <c r="J1310" t="s">
        <v>395</v>
      </c>
      <c r="K1310" t="s">
        <v>1603</v>
      </c>
      <c r="L1310">
        <v>21040</v>
      </c>
      <c r="M1310" s="38">
        <v>42123</v>
      </c>
      <c r="N1310" s="38">
        <v>42124</v>
      </c>
      <c r="O1310">
        <v>35.33</v>
      </c>
    </row>
    <row r="1311" spans="1:15" x14ac:dyDescent="0.25">
      <c r="A1311" t="s">
        <v>1604</v>
      </c>
      <c r="B1311" t="s">
        <v>175</v>
      </c>
      <c r="C1311" t="s">
        <v>216</v>
      </c>
      <c r="D1311" t="s">
        <v>169</v>
      </c>
      <c r="E1311" t="s">
        <v>176</v>
      </c>
      <c r="F1311" t="s">
        <v>183</v>
      </c>
      <c r="G1311">
        <v>0.43</v>
      </c>
      <c r="H1311" t="s">
        <v>162</v>
      </c>
      <c r="I1311" t="s">
        <v>163</v>
      </c>
      <c r="J1311" t="s">
        <v>172</v>
      </c>
      <c r="K1311" t="s">
        <v>1585</v>
      </c>
      <c r="L1311">
        <v>92236</v>
      </c>
      <c r="M1311" s="38">
        <v>42050</v>
      </c>
      <c r="N1311" s="38">
        <v>42051</v>
      </c>
      <c r="O1311">
        <v>674.55</v>
      </c>
    </row>
    <row r="1312" spans="1:15" x14ac:dyDescent="0.25">
      <c r="A1312" t="s">
        <v>1604</v>
      </c>
      <c r="B1312" t="s">
        <v>167</v>
      </c>
      <c r="C1312" t="s">
        <v>216</v>
      </c>
      <c r="D1312" t="s">
        <v>169</v>
      </c>
      <c r="E1312" t="s">
        <v>240</v>
      </c>
      <c r="F1312" t="s">
        <v>221</v>
      </c>
      <c r="G1312">
        <v>0.65</v>
      </c>
      <c r="H1312" t="s">
        <v>162</v>
      </c>
      <c r="I1312" t="s">
        <v>163</v>
      </c>
      <c r="J1312" t="s">
        <v>172</v>
      </c>
      <c r="K1312" t="s">
        <v>1585</v>
      </c>
      <c r="L1312">
        <v>92236</v>
      </c>
      <c r="M1312" s="38">
        <v>42171</v>
      </c>
      <c r="N1312" s="38">
        <v>42173</v>
      </c>
      <c r="O1312">
        <v>1721.24</v>
      </c>
    </row>
    <row r="1313" spans="1:15" x14ac:dyDescent="0.25">
      <c r="A1313" t="s">
        <v>1605</v>
      </c>
      <c r="B1313" t="s">
        <v>175</v>
      </c>
      <c r="C1313" t="s">
        <v>216</v>
      </c>
      <c r="D1313" t="s">
        <v>169</v>
      </c>
      <c r="E1313" t="s">
        <v>176</v>
      </c>
      <c r="F1313" t="s">
        <v>183</v>
      </c>
      <c r="G1313">
        <v>0.54</v>
      </c>
      <c r="H1313" t="s">
        <v>162</v>
      </c>
      <c r="I1313" t="s">
        <v>163</v>
      </c>
      <c r="J1313" t="s">
        <v>1606</v>
      </c>
      <c r="K1313" t="s">
        <v>1607</v>
      </c>
      <c r="L1313">
        <v>82901</v>
      </c>
      <c r="M1313" s="38">
        <v>42078</v>
      </c>
      <c r="N1313" s="38">
        <v>42080</v>
      </c>
      <c r="O1313">
        <v>668.38</v>
      </c>
    </row>
    <row r="1314" spans="1:15" x14ac:dyDescent="0.25">
      <c r="A1314" t="s">
        <v>1608</v>
      </c>
      <c r="B1314" t="s">
        <v>175</v>
      </c>
      <c r="C1314" t="s">
        <v>158</v>
      </c>
      <c r="D1314" t="s">
        <v>193</v>
      </c>
      <c r="E1314" t="s">
        <v>194</v>
      </c>
      <c r="F1314" t="s">
        <v>183</v>
      </c>
      <c r="G1314">
        <v>0.56000000000000005</v>
      </c>
      <c r="H1314" t="s">
        <v>162</v>
      </c>
      <c r="I1314" t="s">
        <v>229</v>
      </c>
      <c r="J1314" t="s">
        <v>361</v>
      </c>
      <c r="K1314" t="s">
        <v>1478</v>
      </c>
      <c r="L1314">
        <v>33311</v>
      </c>
      <c r="M1314" s="38">
        <v>42067</v>
      </c>
      <c r="N1314" s="38">
        <v>42071</v>
      </c>
      <c r="O1314">
        <v>324.62</v>
      </c>
    </row>
    <row r="1315" spans="1:15" x14ac:dyDescent="0.25">
      <c r="A1315" t="s">
        <v>1608</v>
      </c>
      <c r="B1315" t="s">
        <v>175</v>
      </c>
      <c r="C1315" t="s">
        <v>168</v>
      </c>
      <c r="D1315" t="s">
        <v>159</v>
      </c>
      <c r="E1315" t="s">
        <v>252</v>
      </c>
      <c r="F1315" t="s">
        <v>177</v>
      </c>
      <c r="G1315">
        <v>0.55000000000000004</v>
      </c>
      <c r="H1315" t="s">
        <v>162</v>
      </c>
      <c r="I1315" t="s">
        <v>229</v>
      </c>
      <c r="J1315" t="s">
        <v>361</v>
      </c>
      <c r="K1315" t="s">
        <v>1478</v>
      </c>
      <c r="L1315">
        <v>33311</v>
      </c>
      <c r="M1315" s="38">
        <v>42049</v>
      </c>
      <c r="N1315" s="38">
        <v>42051</v>
      </c>
      <c r="O1315">
        <v>40.93</v>
      </c>
    </row>
    <row r="1316" spans="1:15" x14ac:dyDescent="0.25">
      <c r="A1316" t="s">
        <v>1609</v>
      </c>
      <c r="B1316" t="s">
        <v>175</v>
      </c>
      <c r="C1316" t="s">
        <v>168</v>
      </c>
      <c r="D1316" t="s">
        <v>159</v>
      </c>
      <c r="E1316" t="s">
        <v>205</v>
      </c>
      <c r="F1316" t="s">
        <v>161</v>
      </c>
      <c r="G1316">
        <v>0.37</v>
      </c>
      <c r="H1316" t="s">
        <v>162</v>
      </c>
      <c r="I1316" t="s">
        <v>229</v>
      </c>
      <c r="J1316" t="s">
        <v>361</v>
      </c>
      <c r="K1316" t="s">
        <v>1610</v>
      </c>
      <c r="L1316">
        <v>33917</v>
      </c>
      <c r="M1316" s="38">
        <v>42040</v>
      </c>
      <c r="N1316" s="38">
        <v>42040</v>
      </c>
      <c r="O1316">
        <v>53.42</v>
      </c>
    </row>
    <row r="1317" spans="1:15" x14ac:dyDescent="0.25">
      <c r="A1317" t="s">
        <v>1611</v>
      </c>
      <c r="B1317" t="s">
        <v>175</v>
      </c>
      <c r="C1317" t="s">
        <v>158</v>
      </c>
      <c r="D1317" t="s">
        <v>193</v>
      </c>
      <c r="E1317" t="s">
        <v>256</v>
      </c>
      <c r="F1317" t="s">
        <v>177</v>
      </c>
      <c r="G1317">
        <v>0.52</v>
      </c>
      <c r="H1317" t="s">
        <v>162</v>
      </c>
      <c r="I1317" t="s">
        <v>229</v>
      </c>
      <c r="J1317" t="s">
        <v>361</v>
      </c>
      <c r="K1317" t="s">
        <v>1612</v>
      </c>
      <c r="L1317">
        <v>32259</v>
      </c>
      <c r="M1317" s="38">
        <v>42060</v>
      </c>
      <c r="N1317" s="38">
        <v>42061</v>
      </c>
      <c r="O1317">
        <v>8.49</v>
      </c>
    </row>
    <row r="1318" spans="1:15" x14ac:dyDescent="0.25">
      <c r="A1318" t="s">
        <v>1613</v>
      </c>
      <c r="B1318" t="s">
        <v>175</v>
      </c>
      <c r="C1318" t="s">
        <v>168</v>
      </c>
      <c r="D1318" t="s">
        <v>169</v>
      </c>
      <c r="E1318" t="s">
        <v>176</v>
      </c>
      <c r="F1318" t="s">
        <v>200</v>
      </c>
      <c r="G1318">
        <v>0.55000000000000004</v>
      </c>
      <c r="H1318" t="s">
        <v>162</v>
      </c>
      <c r="I1318" t="s">
        <v>178</v>
      </c>
      <c r="J1318" t="s">
        <v>241</v>
      </c>
      <c r="K1318" t="s">
        <v>1524</v>
      </c>
      <c r="L1318">
        <v>44256</v>
      </c>
      <c r="M1318" s="38">
        <v>42105</v>
      </c>
      <c r="N1318" s="38">
        <v>42107</v>
      </c>
      <c r="O1318">
        <v>69.89</v>
      </c>
    </row>
    <row r="1319" spans="1:15" x14ac:dyDescent="0.25">
      <c r="A1319" t="s">
        <v>1614</v>
      </c>
      <c r="B1319" t="s">
        <v>175</v>
      </c>
      <c r="C1319" t="s">
        <v>216</v>
      </c>
      <c r="D1319" t="s">
        <v>159</v>
      </c>
      <c r="E1319" t="s">
        <v>205</v>
      </c>
      <c r="F1319" t="s">
        <v>183</v>
      </c>
      <c r="G1319">
        <v>0.36</v>
      </c>
      <c r="H1319" t="s">
        <v>162</v>
      </c>
      <c r="I1319" t="s">
        <v>229</v>
      </c>
      <c r="J1319" t="s">
        <v>361</v>
      </c>
      <c r="K1319" t="s">
        <v>1615</v>
      </c>
      <c r="L1319">
        <v>33024</v>
      </c>
      <c r="M1319" s="38">
        <v>42017</v>
      </c>
      <c r="N1319" s="38">
        <v>42019</v>
      </c>
      <c r="O1319">
        <v>77.42</v>
      </c>
    </row>
    <row r="1320" spans="1:15" x14ac:dyDescent="0.25">
      <c r="A1320" t="s">
        <v>1616</v>
      </c>
      <c r="B1320" t="s">
        <v>175</v>
      </c>
      <c r="C1320" t="s">
        <v>158</v>
      </c>
      <c r="D1320" t="s">
        <v>159</v>
      </c>
      <c r="E1320" t="s">
        <v>160</v>
      </c>
      <c r="F1320" t="s">
        <v>161</v>
      </c>
      <c r="G1320">
        <v>0.56000000000000005</v>
      </c>
      <c r="H1320" t="s">
        <v>162</v>
      </c>
      <c r="I1320" t="s">
        <v>184</v>
      </c>
      <c r="J1320" t="s">
        <v>185</v>
      </c>
      <c r="K1320" t="s">
        <v>1617</v>
      </c>
      <c r="L1320">
        <v>55803</v>
      </c>
      <c r="M1320" s="38">
        <v>42078</v>
      </c>
      <c r="N1320" s="38">
        <v>42079</v>
      </c>
      <c r="O1320">
        <v>7.2</v>
      </c>
    </row>
    <row r="1321" spans="1:15" x14ac:dyDescent="0.25">
      <c r="A1321" t="s">
        <v>1618</v>
      </c>
      <c r="B1321" t="s">
        <v>175</v>
      </c>
      <c r="C1321" t="s">
        <v>158</v>
      </c>
      <c r="D1321" t="s">
        <v>159</v>
      </c>
      <c r="E1321" t="s">
        <v>160</v>
      </c>
      <c r="F1321" t="s">
        <v>161</v>
      </c>
      <c r="G1321">
        <v>0.56000000000000005</v>
      </c>
      <c r="H1321" t="s">
        <v>162</v>
      </c>
      <c r="I1321" t="s">
        <v>163</v>
      </c>
      <c r="J1321" t="s">
        <v>1251</v>
      </c>
      <c r="K1321" t="s">
        <v>1252</v>
      </c>
      <c r="L1321">
        <v>83843</v>
      </c>
      <c r="M1321" s="38">
        <v>42068</v>
      </c>
      <c r="N1321" s="38">
        <v>42069</v>
      </c>
      <c r="O1321">
        <v>61.29</v>
      </c>
    </row>
    <row r="1322" spans="1:15" x14ac:dyDescent="0.25">
      <c r="A1322" t="s">
        <v>1618</v>
      </c>
      <c r="B1322" t="s">
        <v>175</v>
      </c>
      <c r="C1322" t="s">
        <v>158</v>
      </c>
      <c r="D1322" t="s">
        <v>159</v>
      </c>
      <c r="E1322" t="s">
        <v>233</v>
      </c>
      <c r="F1322" t="s">
        <v>183</v>
      </c>
      <c r="G1322">
        <v>0.83</v>
      </c>
      <c r="H1322" t="s">
        <v>162</v>
      </c>
      <c r="I1322" t="s">
        <v>163</v>
      </c>
      <c r="J1322" t="s">
        <v>1251</v>
      </c>
      <c r="K1322" t="s">
        <v>1252</v>
      </c>
      <c r="L1322">
        <v>83843</v>
      </c>
      <c r="M1322" s="38">
        <v>42068</v>
      </c>
      <c r="N1322" s="38">
        <v>42070</v>
      </c>
      <c r="O1322">
        <v>109.15</v>
      </c>
    </row>
    <row r="1323" spans="1:15" x14ac:dyDescent="0.25">
      <c r="A1323" t="s">
        <v>1619</v>
      </c>
      <c r="B1323" t="s">
        <v>175</v>
      </c>
      <c r="C1323" t="s">
        <v>182</v>
      </c>
      <c r="D1323" t="s">
        <v>159</v>
      </c>
      <c r="E1323" t="s">
        <v>213</v>
      </c>
      <c r="F1323" t="s">
        <v>183</v>
      </c>
      <c r="G1323">
        <v>0.37</v>
      </c>
      <c r="H1323" t="s">
        <v>162</v>
      </c>
      <c r="I1323" t="s">
        <v>184</v>
      </c>
      <c r="J1323" t="s">
        <v>329</v>
      </c>
      <c r="K1323" t="s">
        <v>1440</v>
      </c>
      <c r="L1323">
        <v>48135</v>
      </c>
      <c r="M1323" s="38">
        <v>42129</v>
      </c>
      <c r="N1323" s="38">
        <v>42131</v>
      </c>
      <c r="O1323">
        <v>1477.84</v>
      </c>
    </row>
    <row r="1324" spans="1:15" x14ac:dyDescent="0.25">
      <c r="A1324" t="s">
        <v>1620</v>
      </c>
      <c r="B1324" t="s">
        <v>175</v>
      </c>
      <c r="C1324" t="s">
        <v>182</v>
      </c>
      <c r="D1324" t="s">
        <v>159</v>
      </c>
      <c r="E1324" t="s">
        <v>160</v>
      </c>
      <c r="F1324" t="s">
        <v>161</v>
      </c>
      <c r="G1324">
        <v>0.48</v>
      </c>
      <c r="H1324" t="s">
        <v>162</v>
      </c>
      <c r="I1324" t="s">
        <v>184</v>
      </c>
      <c r="J1324" t="s">
        <v>329</v>
      </c>
      <c r="K1324" t="s">
        <v>1621</v>
      </c>
      <c r="L1324">
        <v>49505</v>
      </c>
      <c r="M1324" s="38">
        <v>42120</v>
      </c>
      <c r="N1324" s="38">
        <v>42122</v>
      </c>
      <c r="O1324">
        <v>29.08</v>
      </c>
    </row>
    <row r="1325" spans="1:15" x14ac:dyDescent="0.25">
      <c r="A1325" t="s">
        <v>1620</v>
      </c>
      <c r="B1325" t="s">
        <v>167</v>
      </c>
      <c r="C1325" t="s">
        <v>182</v>
      </c>
      <c r="D1325" t="s">
        <v>159</v>
      </c>
      <c r="E1325" t="s">
        <v>304</v>
      </c>
      <c r="F1325" t="s">
        <v>171</v>
      </c>
      <c r="G1325">
        <v>0.41</v>
      </c>
      <c r="H1325" t="s">
        <v>162</v>
      </c>
      <c r="I1325" t="s">
        <v>184</v>
      </c>
      <c r="J1325" t="s">
        <v>329</v>
      </c>
      <c r="K1325" t="s">
        <v>1621</v>
      </c>
      <c r="L1325">
        <v>49505</v>
      </c>
      <c r="M1325" s="38">
        <v>42129</v>
      </c>
      <c r="N1325" s="38">
        <v>42131</v>
      </c>
      <c r="O1325">
        <v>1162.46</v>
      </c>
    </row>
    <row r="1326" spans="1:15" x14ac:dyDescent="0.25">
      <c r="A1326" t="s">
        <v>1622</v>
      </c>
      <c r="B1326" t="s">
        <v>175</v>
      </c>
      <c r="C1326" t="s">
        <v>182</v>
      </c>
      <c r="D1326" t="s">
        <v>159</v>
      </c>
      <c r="E1326" t="s">
        <v>160</v>
      </c>
      <c r="F1326" t="s">
        <v>161</v>
      </c>
      <c r="G1326">
        <v>0.48</v>
      </c>
      <c r="H1326" t="s">
        <v>162</v>
      </c>
      <c r="I1326" t="s">
        <v>178</v>
      </c>
      <c r="J1326" t="s">
        <v>5</v>
      </c>
      <c r="K1326" t="s">
        <v>203</v>
      </c>
      <c r="L1326">
        <v>10024</v>
      </c>
      <c r="M1326" s="38">
        <v>42120</v>
      </c>
      <c r="N1326" s="38">
        <v>42122</v>
      </c>
      <c r="O1326">
        <v>109.86</v>
      </c>
    </row>
    <row r="1327" spans="1:15" x14ac:dyDescent="0.25">
      <c r="A1327" t="s">
        <v>1622</v>
      </c>
      <c r="B1327" t="s">
        <v>175</v>
      </c>
      <c r="C1327" t="s">
        <v>182</v>
      </c>
      <c r="D1327" t="s">
        <v>159</v>
      </c>
      <c r="E1327" t="s">
        <v>213</v>
      </c>
      <c r="F1327" t="s">
        <v>183</v>
      </c>
      <c r="G1327">
        <v>0.37</v>
      </c>
      <c r="H1327" t="s">
        <v>162</v>
      </c>
      <c r="I1327" t="s">
        <v>178</v>
      </c>
      <c r="J1327" t="s">
        <v>5</v>
      </c>
      <c r="K1327" t="s">
        <v>203</v>
      </c>
      <c r="L1327">
        <v>10024</v>
      </c>
      <c r="M1327" s="38">
        <v>42129</v>
      </c>
      <c r="N1327" s="38">
        <v>42131</v>
      </c>
      <c r="O1327">
        <v>5911.35</v>
      </c>
    </row>
    <row r="1328" spans="1:15" x14ac:dyDescent="0.25">
      <c r="A1328" t="s">
        <v>1622</v>
      </c>
      <c r="B1328" t="s">
        <v>167</v>
      </c>
      <c r="C1328" t="s">
        <v>182</v>
      </c>
      <c r="D1328" t="s">
        <v>159</v>
      </c>
      <c r="E1328" t="s">
        <v>304</v>
      </c>
      <c r="F1328" t="s">
        <v>171</v>
      </c>
      <c r="G1328">
        <v>0.41</v>
      </c>
      <c r="H1328" t="s">
        <v>162</v>
      </c>
      <c r="I1328" t="s">
        <v>178</v>
      </c>
      <c r="J1328" t="s">
        <v>5</v>
      </c>
      <c r="K1328" t="s">
        <v>203</v>
      </c>
      <c r="L1328">
        <v>10024</v>
      </c>
      <c r="M1328" s="38">
        <v>42129</v>
      </c>
      <c r="N1328" s="38">
        <v>42131</v>
      </c>
      <c r="O1328">
        <v>4649.8500000000004</v>
      </c>
    </row>
    <row r="1329" spans="1:15" x14ac:dyDescent="0.25">
      <c r="A1329" t="s">
        <v>1623</v>
      </c>
      <c r="B1329" t="s">
        <v>167</v>
      </c>
      <c r="C1329" t="s">
        <v>182</v>
      </c>
      <c r="D1329" t="s">
        <v>169</v>
      </c>
      <c r="E1329" t="s">
        <v>170</v>
      </c>
      <c r="F1329" t="s">
        <v>171</v>
      </c>
      <c r="G1329">
        <v>0.78</v>
      </c>
      <c r="H1329" t="s">
        <v>162</v>
      </c>
      <c r="I1329" t="s">
        <v>163</v>
      </c>
      <c r="J1329" t="s">
        <v>364</v>
      </c>
      <c r="K1329" t="s">
        <v>1624</v>
      </c>
      <c r="L1329">
        <v>88001</v>
      </c>
      <c r="M1329" s="38">
        <v>42146</v>
      </c>
      <c r="N1329" s="38">
        <v>42148</v>
      </c>
      <c r="O1329">
        <v>2259.9899999999998</v>
      </c>
    </row>
    <row r="1330" spans="1:15" x14ac:dyDescent="0.25">
      <c r="A1330" t="s">
        <v>1625</v>
      </c>
      <c r="B1330" t="s">
        <v>175</v>
      </c>
      <c r="C1330" t="s">
        <v>158</v>
      </c>
      <c r="D1330" t="s">
        <v>193</v>
      </c>
      <c r="E1330" t="s">
        <v>256</v>
      </c>
      <c r="F1330" t="s">
        <v>177</v>
      </c>
      <c r="G1330">
        <v>0.72</v>
      </c>
      <c r="H1330" t="s">
        <v>162</v>
      </c>
      <c r="I1330" t="s">
        <v>178</v>
      </c>
      <c r="J1330" t="s">
        <v>5</v>
      </c>
      <c r="K1330" t="s">
        <v>1626</v>
      </c>
      <c r="L1330">
        <v>11572</v>
      </c>
      <c r="M1330" s="38">
        <v>42149</v>
      </c>
      <c r="N1330" s="38">
        <v>42150</v>
      </c>
      <c r="O1330">
        <v>42.46</v>
      </c>
    </row>
    <row r="1331" spans="1:15" x14ac:dyDescent="0.25">
      <c r="A1331" t="s">
        <v>1625</v>
      </c>
      <c r="B1331" t="s">
        <v>175</v>
      </c>
      <c r="C1331" t="s">
        <v>158</v>
      </c>
      <c r="D1331" t="s">
        <v>159</v>
      </c>
      <c r="E1331" t="s">
        <v>189</v>
      </c>
      <c r="F1331" t="s">
        <v>183</v>
      </c>
      <c r="G1331">
        <v>0.38</v>
      </c>
      <c r="H1331" t="s">
        <v>162</v>
      </c>
      <c r="I1331" t="s">
        <v>178</v>
      </c>
      <c r="J1331" t="s">
        <v>5</v>
      </c>
      <c r="K1331" t="s">
        <v>1626</v>
      </c>
      <c r="L1331">
        <v>11572</v>
      </c>
      <c r="M1331" s="38">
        <v>42149</v>
      </c>
      <c r="N1331" s="38">
        <v>42151</v>
      </c>
      <c r="O1331">
        <v>314.06</v>
      </c>
    </row>
    <row r="1332" spans="1:15" x14ac:dyDescent="0.25">
      <c r="A1332" t="s">
        <v>1625</v>
      </c>
      <c r="B1332" t="s">
        <v>175</v>
      </c>
      <c r="C1332" t="s">
        <v>158</v>
      </c>
      <c r="D1332" t="s">
        <v>193</v>
      </c>
      <c r="E1332" t="s">
        <v>199</v>
      </c>
      <c r="F1332" t="s">
        <v>200</v>
      </c>
      <c r="G1332">
        <v>0.36</v>
      </c>
      <c r="H1332" t="s">
        <v>162</v>
      </c>
      <c r="I1332" t="s">
        <v>178</v>
      </c>
      <c r="J1332" t="s">
        <v>5</v>
      </c>
      <c r="K1332" t="s">
        <v>1626</v>
      </c>
      <c r="L1332">
        <v>11572</v>
      </c>
      <c r="M1332" s="38">
        <v>42159</v>
      </c>
      <c r="N1332" s="38">
        <v>42161</v>
      </c>
      <c r="O1332">
        <v>1009.99</v>
      </c>
    </row>
    <row r="1333" spans="1:15" x14ac:dyDescent="0.25">
      <c r="A1333" t="s">
        <v>1625</v>
      </c>
      <c r="B1333" t="s">
        <v>157</v>
      </c>
      <c r="C1333" t="s">
        <v>158</v>
      </c>
      <c r="D1333" t="s">
        <v>159</v>
      </c>
      <c r="E1333" t="s">
        <v>205</v>
      </c>
      <c r="F1333" t="s">
        <v>183</v>
      </c>
      <c r="G1333">
        <v>0.37</v>
      </c>
      <c r="H1333" t="s">
        <v>162</v>
      </c>
      <c r="I1333" t="s">
        <v>178</v>
      </c>
      <c r="J1333" t="s">
        <v>5</v>
      </c>
      <c r="K1333" t="s">
        <v>1626</v>
      </c>
      <c r="L1333">
        <v>11572</v>
      </c>
      <c r="M1333" s="38">
        <v>42159</v>
      </c>
      <c r="N1333" s="38">
        <v>42160</v>
      </c>
      <c r="O1333">
        <v>92.16</v>
      </c>
    </row>
    <row r="1334" spans="1:15" x14ac:dyDescent="0.25">
      <c r="A1334" t="s">
        <v>1627</v>
      </c>
      <c r="B1334" t="s">
        <v>175</v>
      </c>
      <c r="C1334" t="s">
        <v>158</v>
      </c>
      <c r="D1334" t="s">
        <v>159</v>
      </c>
      <c r="E1334" t="s">
        <v>205</v>
      </c>
      <c r="F1334" t="s">
        <v>183</v>
      </c>
      <c r="G1334">
        <v>0.37</v>
      </c>
      <c r="H1334" t="s">
        <v>162</v>
      </c>
      <c r="I1334" t="s">
        <v>229</v>
      </c>
      <c r="J1334" t="s">
        <v>376</v>
      </c>
      <c r="K1334" t="s">
        <v>543</v>
      </c>
      <c r="L1334">
        <v>30076</v>
      </c>
      <c r="M1334" s="38">
        <v>42153</v>
      </c>
      <c r="N1334" s="38">
        <v>42155</v>
      </c>
      <c r="O1334">
        <v>16.5</v>
      </c>
    </row>
    <row r="1335" spans="1:15" x14ac:dyDescent="0.25">
      <c r="A1335" t="s">
        <v>1627</v>
      </c>
      <c r="B1335" t="s">
        <v>175</v>
      </c>
      <c r="C1335" t="s">
        <v>158</v>
      </c>
      <c r="D1335" t="s">
        <v>169</v>
      </c>
      <c r="E1335" t="s">
        <v>176</v>
      </c>
      <c r="F1335" t="s">
        <v>293</v>
      </c>
      <c r="G1335">
        <v>0.79</v>
      </c>
      <c r="H1335" t="s">
        <v>162</v>
      </c>
      <c r="I1335" t="s">
        <v>229</v>
      </c>
      <c r="J1335" t="s">
        <v>376</v>
      </c>
      <c r="K1335" t="s">
        <v>543</v>
      </c>
      <c r="L1335">
        <v>30076</v>
      </c>
      <c r="M1335" s="38">
        <v>42008</v>
      </c>
      <c r="N1335" s="38">
        <v>42010</v>
      </c>
      <c r="O1335">
        <v>1202.6600000000001</v>
      </c>
    </row>
    <row r="1336" spans="1:15" x14ac:dyDescent="0.25">
      <c r="A1336" t="s">
        <v>1628</v>
      </c>
      <c r="B1336" t="s">
        <v>175</v>
      </c>
      <c r="C1336" t="s">
        <v>158</v>
      </c>
      <c r="D1336" t="s">
        <v>159</v>
      </c>
      <c r="E1336" t="s">
        <v>213</v>
      </c>
      <c r="F1336" t="s">
        <v>183</v>
      </c>
      <c r="G1336">
        <v>0.4</v>
      </c>
      <c r="H1336" t="s">
        <v>162</v>
      </c>
      <c r="I1336" t="s">
        <v>229</v>
      </c>
      <c r="J1336" t="s">
        <v>376</v>
      </c>
      <c r="K1336" t="s">
        <v>1629</v>
      </c>
      <c r="L1336">
        <v>30328</v>
      </c>
      <c r="M1336" s="38">
        <v>42125</v>
      </c>
      <c r="N1336" s="38">
        <v>42127</v>
      </c>
      <c r="O1336">
        <v>196.69</v>
      </c>
    </row>
    <row r="1337" spans="1:15" x14ac:dyDescent="0.25">
      <c r="A1337" t="s">
        <v>1628</v>
      </c>
      <c r="B1337" t="s">
        <v>175</v>
      </c>
      <c r="C1337" t="s">
        <v>158</v>
      </c>
      <c r="D1337" t="s">
        <v>159</v>
      </c>
      <c r="E1337" t="s">
        <v>213</v>
      </c>
      <c r="F1337" t="s">
        <v>183</v>
      </c>
      <c r="G1337">
        <v>0.35</v>
      </c>
      <c r="H1337" t="s">
        <v>162</v>
      </c>
      <c r="I1337" t="s">
        <v>229</v>
      </c>
      <c r="J1337" t="s">
        <v>376</v>
      </c>
      <c r="K1337" t="s">
        <v>1629</v>
      </c>
      <c r="L1337">
        <v>30328</v>
      </c>
      <c r="M1337" s="38">
        <v>42125</v>
      </c>
      <c r="N1337" s="38">
        <v>42125</v>
      </c>
      <c r="O1337">
        <v>40.28</v>
      </c>
    </row>
    <row r="1338" spans="1:15" x14ac:dyDescent="0.25">
      <c r="A1338" t="s">
        <v>1630</v>
      </c>
      <c r="B1338" t="s">
        <v>175</v>
      </c>
      <c r="C1338" t="s">
        <v>158</v>
      </c>
      <c r="D1338" t="s">
        <v>159</v>
      </c>
      <c r="E1338" t="s">
        <v>304</v>
      </c>
      <c r="F1338" t="s">
        <v>183</v>
      </c>
      <c r="G1338">
        <v>0.56000000000000005</v>
      </c>
      <c r="H1338" t="s">
        <v>162</v>
      </c>
      <c r="I1338" t="s">
        <v>229</v>
      </c>
      <c r="J1338" t="s">
        <v>376</v>
      </c>
      <c r="K1338" t="s">
        <v>1631</v>
      </c>
      <c r="L1338">
        <v>31401</v>
      </c>
      <c r="M1338" s="38">
        <v>42086</v>
      </c>
      <c r="N1338" s="38">
        <v>42087</v>
      </c>
      <c r="O1338">
        <v>904.31</v>
      </c>
    </row>
    <row r="1339" spans="1:15" x14ac:dyDescent="0.25">
      <c r="A1339" t="s">
        <v>1632</v>
      </c>
      <c r="B1339" t="s">
        <v>175</v>
      </c>
      <c r="C1339" t="s">
        <v>158</v>
      </c>
      <c r="D1339" t="s">
        <v>159</v>
      </c>
      <c r="E1339" t="s">
        <v>205</v>
      </c>
      <c r="F1339" t="s">
        <v>161</v>
      </c>
      <c r="G1339">
        <v>0.36</v>
      </c>
      <c r="H1339" t="s">
        <v>162</v>
      </c>
      <c r="I1339" t="s">
        <v>184</v>
      </c>
      <c r="J1339" t="s">
        <v>254</v>
      </c>
      <c r="K1339" t="s">
        <v>1633</v>
      </c>
      <c r="L1339">
        <v>60103</v>
      </c>
      <c r="M1339" s="38">
        <v>42059</v>
      </c>
      <c r="N1339" s="38">
        <v>42061</v>
      </c>
      <c r="O1339">
        <v>96.86</v>
      </c>
    </row>
    <row r="1340" spans="1:15" x14ac:dyDescent="0.25">
      <c r="A1340" t="s">
        <v>1634</v>
      </c>
      <c r="B1340" t="s">
        <v>175</v>
      </c>
      <c r="C1340" t="s">
        <v>216</v>
      </c>
      <c r="D1340" t="s">
        <v>193</v>
      </c>
      <c r="E1340" t="s">
        <v>194</v>
      </c>
      <c r="F1340" t="s">
        <v>183</v>
      </c>
      <c r="G1340">
        <v>0.59</v>
      </c>
      <c r="H1340" t="s">
        <v>162</v>
      </c>
      <c r="I1340" t="s">
        <v>229</v>
      </c>
      <c r="J1340" t="s">
        <v>230</v>
      </c>
      <c r="K1340" t="s">
        <v>1457</v>
      </c>
      <c r="L1340">
        <v>22124</v>
      </c>
      <c r="M1340" s="38">
        <v>42077</v>
      </c>
      <c r="N1340" s="38">
        <v>42078</v>
      </c>
      <c r="O1340">
        <v>765.65</v>
      </c>
    </row>
    <row r="1341" spans="1:15" x14ac:dyDescent="0.25">
      <c r="A1341" t="s">
        <v>1635</v>
      </c>
      <c r="B1341" t="s">
        <v>175</v>
      </c>
      <c r="C1341" t="s">
        <v>216</v>
      </c>
      <c r="D1341" t="s">
        <v>159</v>
      </c>
      <c r="E1341" t="s">
        <v>160</v>
      </c>
      <c r="F1341" t="s">
        <v>161</v>
      </c>
      <c r="G1341">
        <v>0.56999999999999995</v>
      </c>
      <c r="H1341" t="s">
        <v>162</v>
      </c>
      <c r="I1341" t="s">
        <v>229</v>
      </c>
      <c r="J1341" t="s">
        <v>230</v>
      </c>
      <c r="K1341" t="s">
        <v>1636</v>
      </c>
      <c r="L1341">
        <v>23805</v>
      </c>
      <c r="M1341" s="38">
        <v>42010</v>
      </c>
      <c r="N1341" s="38">
        <v>42011</v>
      </c>
      <c r="O1341">
        <v>8.7200000000000006</v>
      </c>
    </row>
    <row r="1342" spans="1:15" x14ac:dyDescent="0.25">
      <c r="A1342" t="s">
        <v>1635</v>
      </c>
      <c r="B1342" t="s">
        <v>175</v>
      </c>
      <c r="C1342" t="s">
        <v>216</v>
      </c>
      <c r="D1342" t="s">
        <v>193</v>
      </c>
      <c r="E1342" t="s">
        <v>507</v>
      </c>
      <c r="F1342" t="s">
        <v>293</v>
      </c>
      <c r="G1342">
        <v>0.5</v>
      </c>
      <c r="H1342" t="s">
        <v>162</v>
      </c>
      <c r="I1342" t="s">
        <v>229</v>
      </c>
      <c r="J1342" t="s">
        <v>230</v>
      </c>
      <c r="K1342" t="s">
        <v>1636</v>
      </c>
      <c r="L1342">
        <v>23805</v>
      </c>
      <c r="M1342" s="38">
        <v>42014</v>
      </c>
      <c r="N1342" s="38">
        <v>42015</v>
      </c>
      <c r="O1342">
        <v>6355.69</v>
      </c>
    </row>
    <row r="1343" spans="1:15" x14ac:dyDescent="0.25">
      <c r="A1343" t="s">
        <v>1635</v>
      </c>
      <c r="B1343" t="s">
        <v>175</v>
      </c>
      <c r="C1343" t="s">
        <v>216</v>
      </c>
      <c r="D1343" t="s">
        <v>159</v>
      </c>
      <c r="E1343" t="s">
        <v>160</v>
      </c>
      <c r="F1343" t="s">
        <v>161</v>
      </c>
      <c r="G1343">
        <v>0.59</v>
      </c>
      <c r="H1343" t="s">
        <v>162</v>
      </c>
      <c r="I1343" t="s">
        <v>229</v>
      </c>
      <c r="J1343" t="s">
        <v>230</v>
      </c>
      <c r="K1343" t="s">
        <v>1636</v>
      </c>
      <c r="L1343">
        <v>23805</v>
      </c>
      <c r="M1343" s="38">
        <v>42014</v>
      </c>
      <c r="N1343" s="38">
        <v>42016</v>
      </c>
      <c r="O1343">
        <v>28.09</v>
      </c>
    </row>
    <row r="1344" spans="1:15" x14ac:dyDescent="0.25">
      <c r="A1344" t="s">
        <v>1637</v>
      </c>
      <c r="B1344" t="s">
        <v>175</v>
      </c>
      <c r="C1344" t="s">
        <v>216</v>
      </c>
      <c r="D1344" t="s">
        <v>159</v>
      </c>
      <c r="E1344" t="s">
        <v>304</v>
      </c>
      <c r="F1344" t="s">
        <v>200</v>
      </c>
      <c r="G1344">
        <v>0.42</v>
      </c>
      <c r="H1344" t="s">
        <v>162</v>
      </c>
      <c r="I1344" t="s">
        <v>229</v>
      </c>
      <c r="J1344" t="s">
        <v>230</v>
      </c>
      <c r="K1344" t="s">
        <v>1049</v>
      </c>
      <c r="L1344">
        <v>23701</v>
      </c>
      <c r="M1344" s="38">
        <v>42089</v>
      </c>
      <c r="N1344" s="38">
        <v>42089</v>
      </c>
      <c r="O1344">
        <v>1130.1500000000001</v>
      </c>
    </row>
    <row r="1345" spans="1:15" x14ac:dyDescent="0.25">
      <c r="A1345" t="s">
        <v>1637</v>
      </c>
      <c r="B1345" t="s">
        <v>175</v>
      </c>
      <c r="C1345" t="s">
        <v>216</v>
      </c>
      <c r="D1345" t="s">
        <v>159</v>
      </c>
      <c r="E1345" t="s">
        <v>213</v>
      </c>
      <c r="F1345" t="s">
        <v>183</v>
      </c>
      <c r="G1345">
        <v>0.35</v>
      </c>
      <c r="H1345" t="s">
        <v>162</v>
      </c>
      <c r="I1345" t="s">
        <v>229</v>
      </c>
      <c r="J1345" t="s">
        <v>230</v>
      </c>
      <c r="K1345" t="s">
        <v>1049</v>
      </c>
      <c r="L1345">
        <v>23701</v>
      </c>
      <c r="M1345" s="38">
        <v>42089</v>
      </c>
      <c r="N1345" s="38">
        <v>42092</v>
      </c>
      <c r="O1345">
        <v>54.37</v>
      </c>
    </row>
    <row r="1346" spans="1:15" x14ac:dyDescent="0.25">
      <c r="A1346" t="s">
        <v>1638</v>
      </c>
      <c r="B1346" t="s">
        <v>175</v>
      </c>
      <c r="C1346" t="s">
        <v>216</v>
      </c>
      <c r="D1346" t="s">
        <v>159</v>
      </c>
      <c r="E1346" t="s">
        <v>205</v>
      </c>
      <c r="F1346" t="s">
        <v>161</v>
      </c>
      <c r="G1346">
        <v>0.4</v>
      </c>
      <c r="H1346" t="s">
        <v>162</v>
      </c>
      <c r="I1346" t="s">
        <v>229</v>
      </c>
      <c r="J1346" t="s">
        <v>230</v>
      </c>
      <c r="K1346" t="s">
        <v>1133</v>
      </c>
      <c r="L1346">
        <v>23223</v>
      </c>
      <c r="M1346" s="38">
        <v>42130</v>
      </c>
      <c r="N1346" s="38">
        <v>42130</v>
      </c>
      <c r="O1346">
        <v>100.87</v>
      </c>
    </row>
    <row r="1347" spans="1:15" x14ac:dyDescent="0.25">
      <c r="A1347" t="s">
        <v>1639</v>
      </c>
      <c r="B1347" t="s">
        <v>167</v>
      </c>
      <c r="C1347" t="s">
        <v>168</v>
      </c>
      <c r="D1347" t="s">
        <v>169</v>
      </c>
      <c r="E1347" t="s">
        <v>170</v>
      </c>
      <c r="F1347" t="s">
        <v>171</v>
      </c>
      <c r="G1347">
        <v>0.55000000000000004</v>
      </c>
      <c r="H1347" t="s">
        <v>162</v>
      </c>
      <c r="I1347" t="s">
        <v>184</v>
      </c>
      <c r="J1347" t="s">
        <v>225</v>
      </c>
      <c r="K1347" t="s">
        <v>1640</v>
      </c>
      <c r="L1347">
        <v>77340</v>
      </c>
      <c r="M1347" s="38">
        <v>42148</v>
      </c>
      <c r="N1347" s="38">
        <v>42149</v>
      </c>
      <c r="O1347">
        <v>1857.08</v>
      </c>
    </row>
    <row r="1348" spans="1:15" x14ac:dyDescent="0.25">
      <c r="A1348" t="s">
        <v>1639</v>
      </c>
      <c r="B1348" t="s">
        <v>157</v>
      </c>
      <c r="C1348" t="s">
        <v>168</v>
      </c>
      <c r="D1348" t="s">
        <v>159</v>
      </c>
      <c r="E1348" t="s">
        <v>213</v>
      </c>
      <c r="F1348" t="s">
        <v>183</v>
      </c>
      <c r="G1348">
        <v>0.37</v>
      </c>
      <c r="H1348" t="s">
        <v>162</v>
      </c>
      <c r="I1348" t="s">
        <v>184</v>
      </c>
      <c r="J1348" t="s">
        <v>225</v>
      </c>
      <c r="K1348" t="s">
        <v>1640</v>
      </c>
      <c r="L1348">
        <v>77340</v>
      </c>
      <c r="M1348" s="38">
        <v>42026</v>
      </c>
      <c r="N1348" s="38">
        <v>42028</v>
      </c>
      <c r="O1348">
        <v>42.56</v>
      </c>
    </row>
    <row r="1349" spans="1:15" x14ac:dyDescent="0.25">
      <c r="A1349" t="s">
        <v>1641</v>
      </c>
      <c r="B1349" t="s">
        <v>175</v>
      </c>
      <c r="C1349" t="s">
        <v>168</v>
      </c>
      <c r="D1349" t="s">
        <v>193</v>
      </c>
      <c r="E1349" t="s">
        <v>256</v>
      </c>
      <c r="F1349" t="s">
        <v>183</v>
      </c>
      <c r="G1349">
        <v>0.4</v>
      </c>
      <c r="H1349" t="s">
        <v>162</v>
      </c>
      <c r="I1349" t="s">
        <v>184</v>
      </c>
      <c r="J1349" t="s">
        <v>225</v>
      </c>
      <c r="K1349" t="s">
        <v>1642</v>
      </c>
      <c r="L1349">
        <v>76053</v>
      </c>
      <c r="M1349" s="38">
        <v>42025</v>
      </c>
      <c r="N1349" s="38">
        <v>42030</v>
      </c>
      <c r="O1349">
        <v>414.91</v>
      </c>
    </row>
    <row r="1350" spans="1:15" x14ac:dyDescent="0.25">
      <c r="A1350" t="s">
        <v>1643</v>
      </c>
      <c r="B1350" t="s">
        <v>175</v>
      </c>
      <c r="C1350" t="s">
        <v>182</v>
      </c>
      <c r="D1350" t="s">
        <v>169</v>
      </c>
      <c r="E1350" t="s">
        <v>176</v>
      </c>
      <c r="F1350" t="s">
        <v>177</v>
      </c>
      <c r="G1350">
        <v>0.44</v>
      </c>
      <c r="H1350" t="s">
        <v>162</v>
      </c>
      <c r="I1350" t="s">
        <v>184</v>
      </c>
      <c r="J1350" t="s">
        <v>225</v>
      </c>
      <c r="K1350" t="s">
        <v>1644</v>
      </c>
      <c r="L1350">
        <v>75061</v>
      </c>
      <c r="M1350" s="38">
        <v>42078</v>
      </c>
      <c r="N1350" s="38">
        <v>42079</v>
      </c>
      <c r="O1350">
        <v>91.39</v>
      </c>
    </row>
    <row r="1351" spans="1:15" x14ac:dyDescent="0.25">
      <c r="A1351" t="s">
        <v>1643</v>
      </c>
      <c r="B1351" t="s">
        <v>175</v>
      </c>
      <c r="C1351" t="s">
        <v>182</v>
      </c>
      <c r="D1351" t="s">
        <v>159</v>
      </c>
      <c r="E1351" t="s">
        <v>304</v>
      </c>
      <c r="F1351" t="s">
        <v>293</v>
      </c>
      <c r="G1351">
        <v>0.6</v>
      </c>
      <c r="H1351" t="s">
        <v>162</v>
      </c>
      <c r="I1351" t="s">
        <v>184</v>
      </c>
      <c r="J1351" t="s">
        <v>225</v>
      </c>
      <c r="K1351" t="s">
        <v>1644</v>
      </c>
      <c r="L1351">
        <v>75061</v>
      </c>
      <c r="M1351" s="38">
        <v>42126</v>
      </c>
      <c r="N1351" s="38">
        <v>42126</v>
      </c>
      <c r="O1351">
        <v>202.29</v>
      </c>
    </row>
    <row r="1352" spans="1:15" x14ac:dyDescent="0.25">
      <c r="A1352" t="s">
        <v>1643</v>
      </c>
      <c r="B1352" t="s">
        <v>175</v>
      </c>
      <c r="C1352" t="s">
        <v>182</v>
      </c>
      <c r="D1352" t="s">
        <v>169</v>
      </c>
      <c r="E1352" t="s">
        <v>176</v>
      </c>
      <c r="F1352" t="s">
        <v>177</v>
      </c>
      <c r="G1352">
        <v>0.47</v>
      </c>
      <c r="H1352" t="s">
        <v>162</v>
      </c>
      <c r="I1352" t="s">
        <v>184</v>
      </c>
      <c r="J1352" t="s">
        <v>225</v>
      </c>
      <c r="K1352" t="s">
        <v>1644</v>
      </c>
      <c r="L1352">
        <v>75061</v>
      </c>
      <c r="M1352" s="38">
        <v>42126</v>
      </c>
      <c r="N1352" s="38">
        <v>42133</v>
      </c>
      <c r="O1352">
        <v>168.71</v>
      </c>
    </row>
    <row r="1353" spans="1:15" x14ac:dyDescent="0.25">
      <c r="A1353" t="s">
        <v>1645</v>
      </c>
      <c r="B1353" t="s">
        <v>175</v>
      </c>
      <c r="C1353" t="s">
        <v>158</v>
      </c>
      <c r="D1353" t="s">
        <v>159</v>
      </c>
      <c r="E1353" t="s">
        <v>205</v>
      </c>
      <c r="F1353" t="s">
        <v>183</v>
      </c>
      <c r="G1353">
        <v>0.36</v>
      </c>
      <c r="H1353" t="s">
        <v>162</v>
      </c>
      <c r="I1353" t="s">
        <v>184</v>
      </c>
      <c r="J1353" t="s">
        <v>225</v>
      </c>
      <c r="K1353" t="s">
        <v>1646</v>
      </c>
      <c r="L1353">
        <v>76248</v>
      </c>
      <c r="M1353" s="38">
        <v>42052</v>
      </c>
      <c r="N1353" s="38">
        <v>42053</v>
      </c>
      <c r="O1353">
        <v>885.65</v>
      </c>
    </row>
    <row r="1354" spans="1:15" x14ac:dyDescent="0.25">
      <c r="A1354" t="s">
        <v>1647</v>
      </c>
      <c r="B1354" t="s">
        <v>175</v>
      </c>
      <c r="C1354" t="s">
        <v>168</v>
      </c>
      <c r="D1354" t="s">
        <v>159</v>
      </c>
      <c r="E1354" t="s">
        <v>213</v>
      </c>
      <c r="F1354" t="s">
        <v>183</v>
      </c>
      <c r="G1354">
        <v>0.39</v>
      </c>
      <c r="H1354" t="s">
        <v>162</v>
      </c>
      <c r="I1354" t="s">
        <v>184</v>
      </c>
      <c r="J1354" t="s">
        <v>225</v>
      </c>
      <c r="K1354" t="s">
        <v>1648</v>
      </c>
      <c r="L1354">
        <v>76541</v>
      </c>
      <c r="M1354" s="38">
        <v>42087</v>
      </c>
      <c r="N1354" s="38">
        <v>42088</v>
      </c>
      <c r="O1354">
        <v>152.05000000000001</v>
      </c>
    </row>
    <row r="1355" spans="1:15" x14ac:dyDescent="0.25">
      <c r="A1355" t="s">
        <v>1647</v>
      </c>
      <c r="B1355" t="s">
        <v>175</v>
      </c>
      <c r="C1355" t="s">
        <v>168</v>
      </c>
      <c r="D1355" t="s">
        <v>159</v>
      </c>
      <c r="E1355" t="s">
        <v>160</v>
      </c>
      <c r="F1355" t="s">
        <v>161</v>
      </c>
      <c r="G1355">
        <v>0.47</v>
      </c>
      <c r="H1355" t="s">
        <v>162</v>
      </c>
      <c r="I1355" t="s">
        <v>184</v>
      </c>
      <c r="J1355" t="s">
        <v>225</v>
      </c>
      <c r="K1355" t="s">
        <v>1648</v>
      </c>
      <c r="L1355">
        <v>76541</v>
      </c>
      <c r="M1355" s="38">
        <v>42104</v>
      </c>
      <c r="N1355" s="38">
        <v>42105</v>
      </c>
      <c r="O1355">
        <v>49.1</v>
      </c>
    </row>
    <row r="1356" spans="1:15" x14ac:dyDescent="0.25">
      <c r="A1356" t="s">
        <v>1647</v>
      </c>
      <c r="B1356" t="s">
        <v>175</v>
      </c>
      <c r="C1356" t="s">
        <v>168</v>
      </c>
      <c r="D1356" t="s">
        <v>193</v>
      </c>
      <c r="E1356" t="s">
        <v>194</v>
      </c>
      <c r="F1356" t="s">
        <v>183</v>
      </c>
      <c r="G1356">
        <v>0.59</v>
      </c>
      <c r="H1356" t="s">
        <v>162</v>
      </c>
      <c r="I1356" t="s">
        <v>184</v>
      </c>
      <c r="J1356" t="s">
        <v>225</v>
      </c>
      <c r="K1356" t="s">
        <v>1648</v>
      </c>
      <c r="L1356">
        <v>76541</v>
      </c>
      <c r="M1356" s="38">
        <v>42092</v>
      </c>
      <c r="N1356" s="38">
        <v>42100</v>
      </c>
      <c r="O1356">
        <v>246.44</v>
      </c>
    </row>
    <row r="1357" spans="1:15" x14ac:dyDescent="0.25">
      <c r="A1357" t="s">
        <v>1649</v>
      </c>
      <c r="B1357" t="s">
        <v>175</v>
      </c>
      <c r="C1357" t="s">
        <v>216</v>
      </c>
      <c r="D1357" t="s">
        <v>159</v>
      </c>
      <c r="E1357" t="s">
        <v>213</v>
      </c>
      <c r="F1357" t="s">
        <v>183</v>
      </c>
      <c r="G1357">
        <v>0.36</v>
      </c>
      <c r="H1357" t="s">
        <v>162</v>
      </c>
      <c r="I1357" t="s">
        <v>163</v>
      </c>
      <c r="J1357" t="s">
        <v>172</v>
      </c>
      <c r="K1357" t="s">
        <v>549</v>
      </c>
      <c r="L1357">
        <v>90004</v>
      </c>
      <c r="M1357" s="38">
        <v>42165</v>
      </c>
      <c r="N1357" s="38">
        <v>42166</v>
      </c>
      <c r="O1357">
        <v>199.08</v>
      </c>
    </row>
    <row r="1358" spans="1:15" x14ac:dyDescent="0.25">
      <c r="A1358" t="s">
        <v>1649</v>
      </c>
      <c r="B1358" t="s">
        <v>175</v>
      </c>
      <c r="C1358" t="s">
        <v>216</v>
      </c>
      <c r="D1358" t="s">
        <v>159</v>
      </c>
      <c r="E1358" t="s">
        <v>233</v>
      </c>
      <c r="F1358" t="s">
        <v>183</v>
      </c>
      <c r="G1358">
        <v>0.59</v>
      </c>
      <c r="H1358" t="s">
        <v>162</v>
      </c>
      <c r="I1358" t="s">
        <v>163</v>
      </c>
      <c r="J1358" t="s">
        <v>172</v>
      </c>
      <c r="K1358" t="s">
        <v>549</v>
      </c>
      <c r="L1358">
        <v>90004</v>
      </c>
      <c r="M1358" s="38">
        <v>42143</v>
      </c>
      <c r="N1358" s="38">
        <v>42143</v>
      </c>
      <c r="O1358">
        <v>2039.07</v>
      </c>
    </row>
    <row r="1359" spans="1:15" x14ac:dyDescent="0.25">
      <c r="A1359" t="s">
        <v>1650</v>
      </c>
      <c r="B1359" t="s">
        <v>175</v>
      </c>
      <c r="C1359" t="s">
        <v>216</v>
      </c>
      <c r="D1359" t="s">
        <v>159</v>
      </c>
      <c r="E1359" t="s">
        <v>233</v>
      </c>
      <c r="F1359" t="s">
        <v>183</v>
      </c>
      <c r="G1359">
        <v>0.59</v>
      </c>
      <c r="H1359" t="s">
        <v>162</v>
      </c>
      <c r="I1359" t="s">
        <v>184</v>
      </c>
      <c r="J1359" t="s">
        <v>331</v>
      </c>
      <c r="K1359" t="s">
        <v>1651</v>
      </c>
      <c r="L1359">
        <v>73110</v>
      </c>
      <c r="M1359" s="38">
        <v>42143</v>
      </c>
      <c r="N1359" s="38">
        <v>42143</v>
      </c>
      <c r="O1359">
        <v>436.94</v>
      </c>
    </row>
    <row r="1360" spans="1:15" x14ac:dyDescent="0.25">
      <c r="A1360" t="s">
        <v>1650</v>
      </c>
      <c r="B1360" t="s">
        <v>157</v>
      </c>
      <c r="C1360" t="s">
        <v>216</v>
      </c>
      <c r="D1360" t="s">
        <v>159</v>
      </c>
      <c r="E1360" t="s">
        <v>213</v>
      </c>
      <c r="F1360" t="s">
        <v>183</v>
      </c>
      <c r="G1360">
        <v>0.37</v>
      </c>
      <c r="H1360" t="s">
        <v>162</v>
      </c>
      <c r="I1360" t="s">
        <v>184</v>
      </c>
      <c r="J1360" t="s">
        <v>331</v>
      </c>
      <c r="K1360" t="s">
        <v>1651</v>
      </c>
      <c r="L1360">
        <v>73110</v>
      </c>
      <c r="M1360" s="38">
        <v>42161</v>
      </c>
      <c r="N1360" s="38">
        <v>42163</v>
      </c>
      <c r="O1360">
        <v>37.380000000000003</v>
      </c>
    </row>
    <row r="1361" spans="1:15" x14ac:dyDescent="0.25">
      <c r="A1361" t="s">
        <v>1652</v>
      </c>
      <c r="B1361" t="s">
        <v>175</v>
      </c>
      <c r="C1361" t="s">
        <v>216</v>
      </c>
      <c r="D1361" t="s">
        <v>159</v>
      </c>
      <c r="E1361" t="s">
        <v>213</v>
      </c>
      <c r="F1361" t="s">
        <v>183</v>
      </c>
      <c r="G1361">
        <v>0.36</v>
      </c>
      <c r="H1361" t="s">
        <v>162</v>
      </c>
      <c r="I1361" t="s">
        <v>184</v>
      </c>
      <c r="J1361" t="s">
        <v>331</v>
      </c>
      <c r="K1361" t="s">
        <v>1653</v>
      </c>
      <c r="L1361">
        <v>73160</v>
      </c>
      <c r="M1361" s="38">
        <v>42165</v>
      </c>
      <c r="N1361" s="38">
        <v>42166</v>
      </c>
      <c r="O1361">
        <v>47.4</v>
      </c>
    </row>
    <row r="1362" spans="1:15" x14ac:dyDescent="0.25">
      <c r="A1362" t="s">
        <v>1654</v>
      </c>
      <c r="B1362" t="s">
        <v>167</v>
      </c>
      <c r="C1362" t="s">
        <v>168</v>
      </c>
      <c r="D1362" t="s">
        <v>193</v>
      </c>
      <c r="E1362" t="s">
        <v>199</v>
      </c>
      <c r="F1362" t="s">
        <v>171</v>
      </c>
      <c r="G1362">
        <v>0.36</v>
      </c>
      <c r="H1362" t="s">
        <v>162</v>
      </c>
      <c r="I1362" t="s">
        <v>184</v>
      </c>
      <c r="J1362" t="s">
        <v>1337</v>
      </c>
      <c r="K1362" t="s">
        <v>1655</v>
      </c>
      <c r="L1362">
        <v>53150</v>
      </c>
      <c r="M1362" s="38">
        <v>42064</v>
      </c>
      <c r="N1362" s="38">
        <v>42066</v>
      </c>
      <c r="O1362">
        <v>260</v>
      </c>
    </row>
    <row r="1363" spans="1:15" x14ac:dyDescent="0.25">
      <c r="A1363" t="s">
        <v>1656</v>
      </c>
      <c r="B1363" t="s">
        <v>175</v>
      </c>
      <c r="C1363" t="s">
        <v>216</v>
      </c>
      <c r="D1363" t="s">
        <v>169</v>
      </c>
      <c r="E1363" t="s">
        <v>176</v>
      </c>
      <c r="F1363" t="s">
        <v>183</v>
      </c>
      <c r="G1363">
        <v>0.46</v>
      </c>
      <c r="H1363" t="s">
        <v>162</v>
      </c>
      <c r="I1363" t="s">
        <v>229</v>
      </c>
      <c r="J1363" t="s">
        <v>361</v>
      </c>
      <c r="K1363" t="s">
        <v>1657</v>
      </c>
      <c r="L1363">
        <v>32935</v>
      </c>
      <c r="M1363" s="38">
        <v>42098</v>
      </c>
      <c r="N1363" s="38">
        <v>42098</v>
      </c>
      <c r="O1363">
        <v>709.7</v>
      </c>
    </row>
    <row r="1364" spans="1:15" x14ac:dyDescent="0.25">
      <c r="A1364" t="s">
        <v>1658</v>
      </c>
      <c r="B1364" t="s">
        <v>175</v>
      </c>
      <c r="C1364" t="s">
        <v>216</v>
      </c>
      <c r="D1364" t="s">
        <v>193</v>
      </c>
      <c r="E1364" t="s">
        <v>256</v>
      </c>
      <c r="F1364" t="s">
        <v>177</v>
      </c>
      <c r="G1364">
        <v>0.79</v>
      </c>
      <c r="H1364" t="s">
        <v>162</v>
      </c>
      <c r="I1364" t="s">
        <v>229</v>
      </c>
      <c r="J1364" t="s">
        <v>361</v>
      </c>
      <c r="K1364" t="s">
        <v>1659</v>
      </c>
      <c r="L1364">
        <v>32953</v>
      </c>
      <c r="M1364" s="38">
        <v>42098</v>
      </c>
      <c r="N1364" s="38">
        <v>42100</v>
      </c>
      <c r="O1364">
        <v>27.42</v>
      </c>
    </row>
    <row r="1365" spans="1:15" x14ac:dyDescent="0.25">
      <c r="A1365" t="s">
        <v>1660</v>
      </c>
      <c r="B1365" t="s">
        <v>175</v>
      </c>
      <c r="C1365" t="s">
        <v>158</v>
      </c>
      <c r="D1365" t="s">
        <v>159</v>
      </c>
      <c r="E1365" t="s">
        <v>213</v>
      </c>
      <c r="F1365" t="s">
        <v>183</v>
      </c>
      <c r="G1365">
        <v>0.38</v>
      </c>
      <c r="H1365" t="s">
        <v>162</v>
      </c>
      <c r="I1365" t="s">
        <v>229</v>
      </c>
      <c r="J1365" t="s">
        <v>361</v>
      </c>
      <c r="K1365" t="s">
        <v>416</v>
      </c>
      <c r="L1365">
        <v>33142</v>
      </c>
      <c r="M1365" s="38">
        <v>42022</v>
      </c>
      <c r="N1365" s="38">
        <v>42022</v>
      </c>
      <c r="O1365">
        <v>739.06</v>
      </c>
    </row>
    <row r="1366" spans="1:15" x14ac:dyDescent="0.25">
      <c r="A1366" t="s">
        <v>1660</v>
      </c>
      <c r="B1366" t="s">
        <v>175</v>
      </c>
      <c r="C1366" t="s">
        <v>158</v>
      </c>
      <c r="D1366" t="s">
        <v>159</v>
      </c>
      <c r="E1366" t="s">
        <v>160</v>
      </c>
      <c r="F1366" t="s">
        <v>161</v>
      </c>
      <c r="G1366">
        <v>0.41</v>
      </c>
      <c r="H1366" t="s">
        <v>162</v>
      </c>
      <c r="I1366" t="s">
        <v>229</v>
      </c>
      <c r="J1366" t="s">
        <v>361</v>
      </c>
      <c r="K1366" t="s">
        <v>416</v>
      </c>
      <c r="L1366">
        <v>33142</v>
      </c>
      <c r="M1366" s="38">
        <v>42156</v>
      </c>
      <c r="N1366" s="38">
        <v>42158</v>
      </c>
      <c r="O1366">
        <v>30.47</v>
      </c>
    </row>
    <row r="1367" spans="1:15" x14ac:dyDescent="0.25">
      <c r="A1367" t="s">
        <v>1661</v>
      </c>
      <c r="B1367" t="s">
        <v>175</v>
      </c>
      <c r="C1367" t="s">
        <v>216</v>
      </c>
      <c r="D1367" t="s">
        <v>159</v>
      </c>
      <c r="E1367" t="s">
        <v>205</v>
      </c>
      <c r="F1367" t="s">
        <v>183</v>
      </c>
      <c r="G1367">
        <v>0.37</v>
      </c>
      <c r="H1367" t="s">
        <v>162</v>
      </c>
      <c r="I1367" t="s">
        <v>184</v>
      </c>
      <c r="J1367" t="s">
        <v>185</v>
      </c>
      <c r="K1367" t="s">
        <v>1662</v>
      </c>
      <c r="L1367">
        <v>55410</v>
      </c>
      <c r="M1367" s="38">
        <v>42184</v>
      </c>
      <c r="N1367" s="38">
        <v>42186</v>
      </c>
      <c r="O1367">
        <v>96.96</v>
      </c>
    </row>
    <row r="1368" spans="1:15" x14ac:dyDescent="0.25">
      <c r="A1368" t="s">
        <v>1663</v>
      </c>
      <c r="B1368" t="s">
        <v>175</v>
      </c>
      <c r="C1368" t="s">
        <v>168</v>
      </c>
      <c r="D1368" t="s">
        <v>159</v>
      </c>
      <c r="E1368" t="s">
        <v>160</v>
      </c>
      <c r="F1368" t="s">
        <v>161</v>
      </c>
      <c r="G1368">
        <v>0.56999999999999995</v>
      </c>
      <c r="H1368" t="s">
        <v>162</v>
      </c>
      <c r="I1368" t="s">
        <v>184</v>
      </c>
      <c r="J1368" t="s">
        <v>1337</v>
      </c>
      <c r="K1368" t="s">
        <v>1664</v>
      </c>
      <c r="L1368">
        <v>53545</v>
      </c>
      <c r="M1368" s="38">
        <v>42147</v>
      </c>
      <c r="N1368" s="38">
        <v>42149</v>
      </c>
      <c r="O1368">
        <v>4.21</v>
      </c>
    </row>
    <row r="1369" spans="1:15" x14ac:dyDescent="0.25">
      <c r="A1369" t="s">
        <v>1665</v>
      </c>
      <c r="B1369" t="s">
        <v>157</v>
      </c>
      <c r="C1369" t="s">
        <v>158</v>
      </c>
      <c r="D1369" t="s">
        <v>193</v>
      </c>
      <c r="E1369" t="s">
        <v>507</v>
      </c>
      <c r="F1369" t="s">
        <v>293</v>
      </c>
      <c r="G1369">
        <v>0.37</v>
      </c>
      <c r="H1369" t="s">
        <v>162</v>
      </c>
      <c r="I1369" t="s">
        <v>229</v>
      </c>
      <c r="J1369" t="s">
        <v>937</v>
      </c>
      <c r="K1369" t="s">
        <v>1666</v>
      </c>
      <c r="L1369">
        <v>35244</v>
      </c>
      <c r="M1369" s="38">
        <v>42064</v>
      </c>
      <c r="N1369" s="38">
        <v>42067</v>
      </c>
      <c r="O1369">
        <v>3550.28</v>
      </c>
    </row>
    <row r="1370" spans="1:15" x14ac:dyDescent="0.25">
      <c r="A1370" t="s">
        <v>1667</v>
      </c>
      <c r="B1370" t="s">
        <v>175</v>
      </c>
      <c r="C1370" t="s">
        <v>168</v>
      </c>
      <c r="D1370" t="s">
        <v>193</v>
      </c>
      <c r="E1370" t="s">
        <v>256</v>
      </c>
      <c r="F1370" t="s">
        <v>183</v>
      </c>
      <c r="G1370">
        <v>0.48</v>
      </c>
      <c r="H1370" t="s">
        <v>162</v>
      </c>
      <c r="I1370" t="s">
        <v>229</v>
      </c>
      <c r="J1370" t="s">
        <v>937</v>
      </c>
      <c r="K1370" t="s">
        <v>1668</v>
      </c>
      <c r="L1370">
        <v>36608</v>
      </c>
      <c r="M1370" s="38">
        <v>42026</v>
      </c>
      <c r="N1370" s="38">
        <v>42027</v>
      </c>
      <c r="O1370">
        <v>1188.6300000000001</v>
      </c>
    </row>
    <row r="1371" spans="1:15" x14ac:dyDescent="0.25">
      <c r="A1371" t="s">
        <v>1667</v>
      </c>
      <c r="B1371" t="s">
        <v>157</v>
      </c>
      <c r="C1371" t="s">
        <v>168</v>
      </c>
      <c r="D1371" t="s">
        <v>169</v>
      </c>
      <c r="E1371" t="s">
        <v>176</v>
      </c>
      <c r="F1371" t="s">
        <v>200</v>
      </c>
      <c r="G1371">
        <v>0.67</v>
      </c>
      <c r="H1371" t="s">
        <v>162</v>
      </c>
      <c r="I1371" t="s">
        <v>229</v>
      </c>
      <c r="J1371" t="s">
        <v>937</v>
      </c>
      <c r="K1371" t="s">
        <v>1668</v>
      </c>
      <c r="L1371">
        <v>36608</v>
      </c>
      <c r="M1371" s="38">
        <v>42026</v>
      </c>
      <c r="N1371" s="38">
        <v>42027</v>
      </c>
      <c r="O1371">
        <v>1009.93</v>
      </c>
    </row>
    <row r="1372" spans="1:15" x14ac:dyDescent="0.25">
      <c r="A1372" t="s">
        <v>1669</v>
      </c>
      <c r="B1372" t="s">
        <v>175</v>
      </c>
      <c r="C1372" t="s">
        <v>168</v>
      </c>
      <c r="D1372" t="s">
        <v>159</v>
      </c>
      <c r="E1372" t="s">
        <v>213</v>
      </c>
      <c r="F1372" t="s">
        <v>183</v>
      </c>
      <c r="G1372">
        <v>0.36</v>
      </c>
      <c r="H1372" t="s">
        <v>162</v>
      </c>
      <c r="I1372" t="s">
        <v>184</v>
      </c>
      <c r="J1372" t="s">
        <v>185</v>
      </c>
      <c r="K1372" t="s">
        <v>1670</v>
      </c>
      <c r="L1372">
        <v>55014</v>
      </c>
      <c r="M1372" s="38">
        <v>42026</v>
      </c>
      <c r="N1372" s="38">
        <v>42026</v>
      </c>
      <c r="O1372">
        <v>140.69999999999999</v>
      </c>
    </row>
    <row r="1373" spans="1:15" x14ac:dyDescent="0.25">
      <c r="A1373" t="s">
        <v>1671</v>
      </c>
      <c r="B1373" t="s">
        <v>175</v>
      </c>
      <c r="C1373" t="s">
        <v>168</v>
      </c>
      <c r="D1373" t="s">
        <v>159</v>
      </c>
      <c r="E1373" t="s">
        <v>205</v>
      </c>
      <c r="F1373" t="s">
        <v>183</v>
      </c>
      <c r="G1373">
        <v>0.37</v>
      </c>
      <c r="H1373" t="s">
        <v>162</v>
      </c>
      <c r="I1373" t="s">
        <v>184</v>
      </c>
      <c r="J1373" t="s">
        <v>185</v>
      </c>
      <c r="K1373" t="s">
        <v>1662</v>
      </c>
      <c r="L1373">
        <v>55410</v>
      </c>
      <c r="M1373" s="38">
        <v>42007</v>
      </c>
      <c r="N1373" s="38">
        <v>42009</v>
      </c>
      <c r="O1373">
        <v>15.95</v>
      </c>
    </row>
    <row r="1374" spans="1:15" x14ac:dyDescent="0.25">
      <c r="A1374" t="s">
        <v>1671</v>
      </c>
      <c r="B1374" t="s">
        <v>175</v>
      </c>
      <c r="C1374" t="s">
        <v>168</v>
      </c>
      <c r="D1374" t="s">
        <v>159</v>
      </c>
      <c r="E1374" t="s">
        <v>252</v>
      </c>
      <c r="F1374" t="s">
        <v>161</v>
      </c>
      <c r="G1374">
        <v>0.82</v>
      </c>
      <c r="H1374" t="s">
        <v>162</v>
      </c>
      <c r="I1374" t="s">
        <v>184</v>
      </c>
      <c r="J1374" t="s">
        <v>185</v>
      </c>
      <c r="K1374" t="s">
        <v>1662</v>
      </c>
      <c r="L1374">
        <v>55410</v>
      </c>
      <c r="M1374" s="38">
        <v>42147</v>
      </c>
      <c r="N1374" s="38">
        <v>42149</v>
      </c>
      <c r="O1374">
        <v>42.35</v>
      </c>
    </row>
    <row r="1375" spans="1:15" x14ac:dyDescent="0.25">
      <c r="A1375" t="s">
        <v>1672</v>
      </c>
      <c r="B1375" t="s">
        <v>175</v>
      </c>
      <c r="C1375" t="s">
        <v>168</v>
      </c>
      <c r="D1375" t="s">
        <v>159</v>
      </c>
      <c r="E1375" t="s">
        <v>205</v>
      </c>
      <c r="F1375" t="s">
        <v>183</v>
      </c>
      <c r="G1375">
        <v>0.37</v>
      </c>
      <c r="H1375" t="s">
        <v>162</v>
      </c>
      <c r="I1375" t="s">
        <v>178</v>
      </c>
      <c r="J1375" t="s">
        <v>5</v>
      </c>
      <c r="K1375" t="s">
        <v>203</v>
      </c>
      <c r="L1375">
        <v>10035</v>
      </c>
      <c r="M1375" s="38">
        <v>42007</v>
      </c>
      <c r="N1375" s="38">
        <v>42009</v>
      </c>
      <c r="O1375">
        <v>63.78</v>
      </c>
    </row>
    <row r="1376" spans="1:15" x14ac:dyDescent="0.25">
      <c r="A1376" t="s">
        <v>1672</v>
      </c>
      <c r="B1376" t="s">
        <v>175</v>
      </c>
      <c r="C1376" t="s">
        <v>168</v>
      </c>
      <c r="D1376" t="s">
        <v>159</v>
      </c>
      <c r="E1376" t="s">
        <v>160</v>
      </c>
      <c r="F1376" t="s">
        <v>161</v>
      </c>
      <c r="G1376">
        <v>0.43</v>
      </c>
      <c r="H1376" t="s">
        <v>162</v>
      </c>
      <c r="I1376" t="s">
        <v>178</v>
      </c>
      <c r="J1376" t="s">
        <v>5</v>
      </c>
      <c r="K1376" t="s">
        <v>203</v>
      </c>
      <c r="L1376">
        <v>10035</v>
      </c>
      <c r="M1376" s="38">
        <v>42007</v>
      </c>
      <c r="N1376" s="38">
        <v>42010</v>
      </c>
      <c r="O1376">
        <v>451.61</v>
      </c>
    </row>
    <row r="1377" spans="1:15" x14ac:dyDescent="0.25">
      <c r="A1377" t="s">
        <v>1673</v>
      </c>
      <c r="B1377" t="s">
        <v>157</v>
      </c>
      <c r="C1377" t="s">
        <v>216</v>
      </c>
      <c r="D1377" t="s">
        <v>169</v>
      </c>
      <c r="E1377" t="s">
        <v>176</v>
      </c>
      <c r="F1377" t="s">
        <v>177</v>
      </c>
      <c r="G1377">
        <v>0.53</v>
      </c>
      <c r="H1377" t="s">
        <v>162</v>
      </c>
      <c r="I1377" t="s">
        <v>229</v>
      </c>
      <c r="J1377" t="s">
        <v>250</v>
      </c>
      <c r="K1377" t="s">
        <v>1674</v>
      </c>
      <c r="L1377">
        <v>71111</v>
      </c>
      <c r="M1377" s="38">
        <v>42135</v>
      </c>
      <c r="N1377" s="38">
        <v>42137</v>
      </c>
      <c r="O1377">
        <v>10.41</v>
      </c>
    </row>
    <row r="1378" spans="1:15" x14ac:dyDescent="0.25">
      <c r="A1378" t="s">
        <v>1673</v>
      </c>
      <c r="B1378" t="s">
        <v>167</v>
      </c>
      <c r="C1378" t="s">
        <v>216</v>
      </c>
      <c r="D1378" t="s">
        <v>169</v>
      </c>
      <c r="E1378" t="s">
        <v>240</v>
      </c>
      <c r="F1378" t="s">
        <v>221</v>
      </c>
      <c r="G1378">
        <v>0.68</v>
      </c>
      <c r="H1378" t="s">
        <v>162</v>
      </c>
      <c r="I1378" t="s">
        <v>229</v>
      </c>
      <c r="J1378" t="s">
        <v>250</v>
      </c>
      <c r="K1378" t="s">
        <v>1674</v>
      </c>
      <c r="L1378">
        <v>71111</v>
      </c>
      <c r="M1378" s="38">
        <v>42135</v>
      </c>
      <c r="N1378" s="38">
        <v>42135</v>
      </c>
      <c r="O1378">
        <v>2849.64</v>
      </c>
    </row>
    <row r="1379" spans="1:15" x14ac:dyDescent="0.25">
      <c r="A1379" t="s">
        <v>1673</v>
      </c>
      <c r="B1379" t="s">
        <v>175</v>
      </c>
      <c r="C1379" t="s">
        <v>216</v>
      </c>
      <c r="D1379" t="s">
        <v>159</v>
      </c>
      <c r="E1379" t="s">
        <v>213</v>
      </c>
      <c r="F1379" t="s">
        <v>183</v>
      </c>
      <c r="G1379">
        <v>0.4</v>
      </c>
      <c r="H1379" t="s">
        <v>162</v>
      </c>
      <c r="I1379" t="s">
        <v>229</v>
      </c>
      <c r="J1379" t="s">
        <v>250</v>
      </c>
      <c r="K1379" t="s">
        <v>1674</v>
      </c>
      <c r="L1379">
        <v>71111</v>
      </c>
      <c r="M1379" s="38">
        <v>42024</v>
      </c>
      <c r="N1379" s="38">
        <v>42027</v>
      </c>
      <c r="O1379">
        <v>38.04</v>
      </c>
    </row>
    <row r="1380" spans="1:15" x14ac:dyDescent="0.25">
      <c r="A1380" t="s">
        <v>1673</v>
      </c>
      <c r="B1380" t="s">
        <v>175</v>
      </c>
      <c r="C1380" t="s">
        <v>216</v>
      </c>
      <c r="D1380" t="s">
        <v>159</v>
      </c>
      <c r="E1380" t="s">
        <v>228</v>
      </c>
      <c r="F1380" t="s">
        <v>183</v>
      </c>
      <c r="G1380">
        <v>0.37</v>
      </c>
      <c r="H1380" t="s">
        <v>162</v>
      </c>
      <c r="I1380" t="s">
        <v>229</v>
      </c>
      <c r="J1380" t="s">
        <v>250</v>
      </c>
      <c r="K1380" t="s">
        <v>1674</v>
      </c>
      <c r="L1380">
        <v>71111</v>
      </c>
      <c r="M1380" s="38">
        <v>42024</v>
      </c>
      <c r="N1380" s="38">
        <v>42025</v>
      </c>
      <c r="O1380">
        <v>42.53</v>
      </c>
    </row>
    <row r="1381" spans="1:15" x14ac:dyDescent="0.25">
      <c r="A1381" t="s">
        <v>1675</v>
      </c>
      <c r="B1381" t="s">
        <v>175</v>
      </c>
      <c r="C1381" t="s">
        <v>158</v>
      </c>
      <c r="D1381" t="s">
        <v>159</v>
      </c>
      <c r="E1381" t="s">
        <v>213</v>
      </c>
      <c r="F1381" t="s">
        <v>183</v>
      </c>
      <c r="G1381">
        <v>0.36</v>
      </c>
      <c r="H1381" t="s">
        <v>162</v>
      </c>
      <c r="I1381" t="s">
        <v>184</v>
      </c>
      <c r="J1381" t="s">
        <v>329</v>
      </c>
      <c r="K1381" t="s">
        <v>1676</v>
      </c>
      <c r="L1381">
        <v>49783</v>
      </c>
      <c r="M1381" s="38">
        <v>42062</v>
      </c>
      <c r="N1381" s="38">
        <v>42063</v>
      </c>
      <c r="O1381">
        <v>14.77</v>
      </c>
    </row>
    <row r="1382" spans="1:15" x14ac:dyDescent="0.25">
      <c r="A1382" t="s">
        <v>1675</v>
      </c>
      <c r="B1382" t="s">
        <v>157</v>
      </c>
      <c r="C1382" t="s">
        <v>158</v>
      </c>
      <c r="D1382" t="s">
        <v>193</v>
      </c>
      <c r="E1382" t="s">
        <v>256</v>
      </c>
      <c r="F1382" t="s">
        <v>183</v>
      </c>
      <c r="G1382">
        <v>0.62</v>
      </c>
      <c r="H1382" t="s">
        <v>162</v>
      </c>
      <c r="I1382" t="s">
        <v>184</v>
      </c>
      <c r="J1382" t="s">
        <v>329</v>
      </c>
      <c r="K1382" t="s">
        <v>1676</v>
      </c>
      <c r="L1382">
        <v>49783</v>
      </c>
      <c r="M1382" s="38">
        <v>42062</v>
      </c>
      <c r="N1382" s="38">
        <v>42063</v>
      </c>
      <c r="O1382">
        <v>438.33</v>
      </c>
    </row>
    <row r="1383" spans="1:15" x14ac:dyDescent="0.25">
      <c r="A1383" t="s">
        <v>1675</v>
      </c>
      <c r="B1383" t="s">
        <v>175</v>
      </c>
      <c r="C1383" t="s">
        <v>158</v>
      </c>
      <c r="D1383" t="s">
        <v>159</v>
      </c>
      <c r="E1383" t="s">
        <v>205</v>
      </c>
      <c r="F1383" t="s">
        <v>183</v>
      </c>
      <c r="G1383">
        <v>0.38</v>
      </c>
      <c r="H1383" t="s">
        <v>162</v>
      </c>
      <c r="I1383" t="s">
        <v>184</v>
      </c>
      <c r="J1383" t="s">
        <v>329</v>
      </c>
      <c r="K1383" t="s">
        <v>1676</v>
      </c>
      <c r="L1383">
        <v>49783</v>
      </c>
      <c r="M1383" s="38">
        <v>42062</v>
      </c>
      <c r="N1383" s="38">
        <v>42062</v>
      </c>
      <c r="O1383">
        <v>38.11</v>
      </c>
    </row>
    <row r="1384" spans="1:15" x14ac:dyDescent="0.25">
      <c r="A1384" t="s">
        <v>1677</v>
      </c>
      <c r="B1384" t="s">
        <v>157</v>
      </c>
      <c r="C1384" t="s">
        <v>168</v>
      </c>
      <c r="D1384" t="s">
        <v>159</v>
      </c>
      <c r="E1384" t="s">
        <v>213</v>
      </c>
      <c r="F1384" t="s">
        <v>183</v>
      </c>
      <c r="G1384">
        <v>0.38</v>
      </c>
      <c r="H1384" t="s">
        <v>162</v>
      </c>
      <c r="I1384" t="s">
        <v>229</v>
      </c>
      <c r="J1384" t="s">
        <v>340</v>
      </c>
      <c r="K1384" t="s">
        <v>1678</v>
      </c>
      <c r="L1384">
        <v>28144</v>
      </c>
      <c r="M1384" s="38">
        <v>42121</v>
      </c>
      <c r="N1384" s="38">
        <v>42123</v>
      </c>
      <c r="O1384">
        <v>169.46</v>
      </c>
    </row>
    <row r="1385" spans="1:15" x14ac:dyDescent="0.25">
      <c r="A1385" t="s">
        <v>1677</v>
      </c>
      <c r="B1385" t="s">
        <v>175</v>
      </c>
      <c r="C1385" t="s">
        <v>158</v>
      </c>
      <c r="D1385" t="s">
        <v>193</v>
      </c>
      <c r="E1385" t="s">
        <v>194</v>
      </c>
      <c r="F1385" t="s">
        <v>183</v>
      </c>
      <c r="G1385">
        <v>0.55000000000000004</v>
      </c>
      <c r="H1385" t="s">
        <v>162</v>
      </c>
      <c r="I1385" t="s">
        <v>229</v>
      </c>
      <c r="J1385" t="s">
        <v>340</v>
      </c>
      <c r="K1385" t="s">
        <v>1678</v>
      </c>
      <c r="L1385">
        <v>28144</v>
      </c>
      <c r="M1385" s="38">
        <v>42076</v>
      </c>
      <c r="N1385" s="38">
        <v>42077</v>
      </c>
      <c r="O1385">
        <v>724.57</v>
      </c>
    </row>
    <row r="1386" spans="1:15" x14ac:dyDescent="0.25">
      <c r="A1386" t="s">
        <v>1679</v>
      </c>
      <c r="B1386" t="s">
        <v>157</v>
      </c>
      <c r="C1386" t="s">
        <v>168</v>
      </c>
      <c r="D1386" t="s">
        <v>159</v>
      </c>
      <c r="E1386" t="s">
        <v>228</v>
      </c>
      <c r="F1386" t="s">
        <v>183</v>
      </c>
      <c r="G1386">
        <v>0.36</v>
      </c>
      <c r="H1386" t="s">
        <v>162</v>
      </c>
      <c r="I1386" t="s">
        <v>184</v>
      </c>
      <c r="J1386" t="s">
        <v>254</v>
      </c>
      <c r="K1386" t="s">
        <v>1680</v>
      </c>
      <c r="L1386">
        <v>60432</v>
      </c>
      <c r="M1386" s="38">
        <v>42056</v>
      </c>
      <c r="N1386" s="38">
        <v>42056</v>
      </c>
      <c r="O1386">
        <v>51.13</v>
      </c>
    </row>
    <row r="1387" spans="1:15" x14ac:dyDescent="0.25">
      <c r="A1387" t="s">
        <v>1681</v>
      </c>
      <c r="B1387" t="s">
        <v>157</v>
      </c>
      <c r="C1387" t="s">
        <v>158</v>
      </c>
      <c r="D1387" t="s">
        <v>159</v>
      </c>
      <c r="E1387" t="s">
        <v>213</v>
      </c>
      <c r="F1387" t="s">
        <v>183</v>
      </c>
      <c r="G1387">
        <v>0.36</v>
      </c>
      <c r="H1387" t="s">
        <v>162</v>
      </c>
      <c r="I1387" t="s">
        <v>229</v>
      </c>
      <c r="J1387" t="s">
        <v>250</v>
      </c>
      <c r="K1387" t="s">
        <v>1071</v>
      </c>
      <c r="L1387">
        <v>70506</v>
      </c>
      <c r="M1387" s="38">
        <v>42100</v>
      </c>
      <c r="N1387" s="38">
        <v>42102</v>
      </c>
      <c r="O1387">
        <v>79.61</v>
      </c>
    </row>
    <row r="1388" spans="1:15" x14ac:dyDescent="0.25">
      <c r="A1388" t="s">
        <v>1682</v>
      </c>
      <c r="B1388" t="s">
        <v>175</v>
      </c>
      <c r="C1388" t="s">
        <v>158</v>
      </c>
      <c r="D1388" t="s">
        <v>159</v>
      </c>
      <c r="E1388" t="s">
        <v>205</v>
      </c>
      <c r="F1388" t="s">
        <v>183</v>
      </c>
      <c r="G1388">
        <v>0.37</v>
      </c>
      <c r="H1388" t="s">
        <v>162</v>
      </c>
      <c r="I1388" t="s">
        <v>229</v>
      </c>
      <c r="J1388" t="s">
        <v>361</v>
      </c>
      <c r="K1388" t="s">
        <v>1683</v>
      </c>
      <c r="L1388">
        <v>33881</v>
      </c>
      <c r="M1388" s="38">
        <v>42076</v>
      </c>
      <c r="N1388" s="38">
        <v>42077</v>
      </c>
      <c r="O1388">
        <v>109.99</v>
      </c>
    </row>
    <row r="1389" spans="1:15" x14ac:dyDescent="0.25">
      <c r="A1389" t="s">
        <v>1682</v>
      </c>
      <c r="B1389" t="s">
        <v>175</v>
      </c>
      <c r="C1389" t="s">
        <v>158</v>
      </c>
      <c r="D1389" t="s">
        <v>159</v>
      </c>
      <c r="E1389" t="s">
        <v>233</v>
      </c>
      <c r="F1389" t="s">
        <v>183</v>
      </c>
      <c r="G1389">
        <v>0.78</v>
      </c>
      <c r="H1389" t="s">
        <v>162</v>
      </c>
      <c r="I1389" t="s">
        <v>229</v>
      </c>
      <c r="J1389" t="s">
        <v>361</v>
      </c>
      <c r="K1389" t="s">
        <v>1683</v>
      </c>
      <c r="L1389">
        <v>33881</v>
      </c>
      <c r="M1389" s="38">
        <v>42076</v>
      </c>
      <c r="N1389" s="38">
        <v>42077</v>
      </c>
      <c r="O1389">
        <v>900.12</v>
      </c>
    </row>
    <row r="1390" spans="1:15" x14ac:dyDescent="0.25">
      <c r="A1390" t="s">
        <v>1684</v>
      </c>
      <c r="B1390" t="s">
        <v>175</v>
      </c>
      <c r="C1390" t="s">
        <v>182</v>
      </c>
      <c r="D1390" t="s">
        <v>169</v>
      </c>
      <c r="E1390" t="s">
        <v>240</v>
      </c>
      <c r="F1390" t="s">
        <v>293</v>
      </c>
      <c r="G1390">
        <v>0.68</v>
      </c>
      <c r="H1390" t="s">
        <v>162</v>
      </c>
      <c r="I1390" t="s">
        <v>229</v>
      </c>
      <c r="J1390" t="s">
        <v>376</v>
      </c>
      <c r="K1390" t="s">
        <v>1685</v>
      </c>
      <c r="L1390">
        <v>30458</v>
      </c>
      <c r="M1390" s="38">
        <v>42041</v>
      </c>
      <c r="N1390" s="38">
        <v>42042</v>
      </c>
      <c r="O1390">
        <v>237.62</v>
      </c>
    </row>
    <row r="1391" spans="1:15" x14ac:dyDescent="0.25">
      <c r="A1391" t="s">
        <v>1684</v>
      </c>
      <c r="B1391" t="s">
        <v>157</v>
      </c>
      <c r="C1391" t="s">
        <v>182</v>
      </c>
      <c r="D1391" t="s">
        <v>193</v>
      </c>
      <c r="E1391" t="s">
        <v>194</v>
      </c>
      <c r="F1391" t="s">
        <v>183</v>
      </c>
      <c r="G1391">
        <v>0.6</v>
      </c>
      <c r="H1391" t="s">
        <v>162</v>
      </c>
      <c r="I1391" t="s">
        <v>229</v>
      </c>
      <c r="J1391" t="s">
        <v>376</v>
      </c>
      <c r="K1391" t="s">
        <v>1685</v>
      </c>
      <c r="L1391">
        <v>30458</v>
      </c>
      <c r="M1391" s="38">
        <v>42041</v>
      </c>
      <c r="N1391" s="38">
        <v>42043</v>
      </c>
      <c r="O1391">
        <v>176.42</v>
      </c>
    </row>
    <row r="1392" spans="1:15" x14ac:dyDescent="0.25">
      <c r="A1392" t="s">
        <v>1684</v>
      </c>
      <c r="B1392" t="s">
        <v>167</v>
      </c>
      <c r="C1392" t="s">
        <v>182</v>
      </c>
      <c r="D1392" t="s">
        <v>169</v>
      </c>
      <c r="E1392" t="s">
        <v>170</v>
      </c>
      <c r="F1392" t="s">
        <v>171</v>
      </c>
      <c r="G1392">
        <v>0.69</v>
      </c>
      <c r="H1392" t="s">
        <v>162</v>
      </c>
      <c r="I1392" t="s">
        <v>229</v>
      </c>
      <c r="J1392" t="s">
        <v>376</v>
      </c>
      <c r="K1392" t="s">
        <v>1685</v>
      </c>
      <c r="L1392">
        <v>30458</v>
      </c>
      <c r="M1392" s="38">
        <v>42038</v>
      </c>
      <c r="N1392" s="38">
        <v>42040</v>
      </c>
      <c r="O1392">
        <v>2084.16</v>
      </c>
    </row>
    <row r="1393" spans="1:15" x14ac:dyDescent="0.25">
      <c r="A1393" t="s">
        <v>1686</v>
      </c>
      <c r="B1393" t="s">
        <v>175</v>
      </c>
      <c r="C1393" t="s">
        <v>182</v>
      </c>
      <c r="D1393" t="s">
        <v>159</v>
      </c>
      <c r="E1393" t="s">
        <v>228</v>
      </c>
      <c r="F1393" t="s">
        <v>183</v>
      </c>
      <c r="G1393">
        <v>0.37</v>
      </c>
      <c r="H1393" t="s">
        <v>162</v>
      </c>
      <c r="I1393" t="s">
        <v>229</v>
      </c>
      <c r="J1393" t="s">
        <v>376</v>
      </c>
      <c r="K1393" t="s">
        <v>1687</v>
      </c>
      <c r="L1393">
        <v>30084</v>
      </c>
      <c r="M1393" s="38">
        <v>42175</v>
      </c>
      <c r="N1393" s="38">
        <v>42176</v>
      </c>
      <c r="O1393">
        <v>43.41</v>
      </c>
    </row>
    <row r="1394" spans="1:15" x14ac:dyDescent="0.25">
      <c r="A1394" t="s">
        <v>1686</v>
      </c>
      <c r="B1394" t="s">
        <v>175</v>
      </c>
      <c r="C1394" t="s">
        <v>182</v>
      </c>
      <c r="D1394" t="s">
        <v>159</v>
      </c>
      <c r="E1394" t="s">
        <v>160</v>
      </c>
      <c r="F1394" t="s">
        <v>161</v>
      </c>
      <c r="G1394">
        <v>0.59</v>
      </c>
      <c r="H1394" t="s">
        <v>162</v>
      </c>
      <c r="I1394" t="s">
        <v>229</v>
      </c>
      <c r="J1394" t="s">
        <v>376</v>
      </c>
      <c r="K1394" t="s">
        <v>1687</v>
      </c>
      <c r="L1394">
        <v>30084</v>
      </c>
      <c r="M1394" s="38">
        <v>42175</v>
      </c>
      <c r="N1394" s="38">
        <v>42176</v>
      </c>
      <c r="O1394">
        <v>46.42</v>
      </c>
    </row>
    <row r="1395" spans="1:15" x14ac:dyDescent="0.25">
      <c r="A1395" t="s">
        <v>1686</v>
      </c>
      <c r="B1395" t="s">
        <v>157</v>
      </c>
      <c r="C1395" t="s">
        <v>182</v>
      </c>
      <c r="D1395" t="s">
        <v>169</v>
      </c>
      <c r="E1395" t="s">
        <v>176</v>
      </c>
      <c r="F1395" t="s">
        <v>293</v>
      </c>
      <c r="G1395">
        <v>0.59</v>
      </c>
      <c r="H1395" t="s">
        <v>162</v>
      </c>
      <c r="I1395" t="s">
        <v>229</v>
      </c>
      <c r="J1395" t="s">
        <v>376</v>
      </c>
      <c r="K1395" t="s">
        <v>1687</v>
      </c>
      <c r="L1395">
        <v>30084</v>
      </c>
      <c r="M1395" s="38">
        <v>42157</v>
      </c>
      <c r="N1395" s="38">
        <v>42158</v>
      </c>
      <c r="O1395">
        <v>1140.95</v>
      </c>
    </row>
    <row r="1396" spans="1:15" x14ac:dyDescent="0.25">
      <c r="A1396" t="s">
        <v>1688</v>
      </c>
      <c r="B1396" t="s">
        <v>175</v>
      </c>
      <c r="C1396" t="s">
        <v>216</v>
      </c>
      <c r="D1396" t="s">
        <v>159</v>
      </c>
      <c r="E1396" t="s">
        <v>228</v>
      </c>
      <c r="F1396" t="s">
        <v>183</v>
      </c>
      <c r="G1396">
        <v>0.36</v>
      </c>
      <c r="H1396" t="s">
        <v>162</v>
      </c>
      <c r="I1396" t="s">
        <v>229</v>
      </c>
      <c r="J1396" t="s">
        <v>732</v>
      </c>
      <c r="K1396" t="s">
        <v>1689</v>
      </c>
      <c r="L1396">
        <v>72023</v>
      </c>
      <c r="M1396" s="38">
        <v>42103</v>
      </c>
      <c r="N1396" s="38">
        <v>42103</v>
      </c>
      <c r="O1396">
        <v>42.69</v>
      </c>
    </row>
    <row r="1397" spans="1:15" x14ac:dyDescent="0.25">
      <c r="A1397" t="s">
        <v>1688</v>
      </c>
      <c r="B1397" t="s">
        <v>175</v>
      </c>
      <c r="C1397" t="s">
        <v>216</v>
      </c>
      <c r="D1397" t="s">
        <v>159</v>
      </c>
      <c r="E1397" t="s">
        <v>160</v>
      </c>
      <c r="F1397" t="s">
        <v>177</v>
      </c>
      <c r="G1397">
        <v>0.55000000000000004</v>
      </c>
      <c r="H1397" t="s">
        <v>162</v>
      </c>
      <c r="I1397" t="s">
        <v>229</v>
      </c>
      <c r="J1397" t="s">
        <v>732</v>
      </c>
      <c r="K1397" t="s">
        <v>1689</v>
      </c>
      <c r="L1397">
        <v>72023</v>
      </c>
      <c r="M1397" s="38">
        <v>42103</v>
      </c>
      <c r="N1397" s="38">
        <v>42104</v>
      </c>
      <c r="O1397">
        <v>327.41000000000003</v>
      </c>
    </row>
    <row r="1398" spans="1:15" x14ac:dyDescent="0.25">
      <c r="A1398" t="s">
        <v>1690</v>
      </c>
      <c r="B1398" t="s">
        <v>167</v>
      </c>
      <c r="C1398" t="s">
        <v>216</v>
      </c>
      <c r="D1398" t="s">
        <v>193</v>
      </c>
      <c r="E1398" t="s">
        <v>199</v>
      </c>
      <c r="F1398" t="s">
        <v>171</v>
      </c>
      <c r="G1398">
        <v>0.55000000000000004</v>
      </c>
      <c r="H1398" t="s">
        <v>162</v>
      </c>
      <c r="I1398" t="s">
        <v>163</v>
      </c>
      <c r="J1398" t="s">
        <v>172</v>
      </c>
      <c r="K1398" t="s">
        <v>570</v>
      </c>
      <c r="L1398">
        <v>94521</v>
      </c>
      <c r="M1398" s="38">
        <v>42046</v>
      </c>
      <c r="N1398" s="38">
        <v>42048</v>
      </c>
      <c r="O1398">
        <v>3786.84</v>
      </c>
    </row>
    <row r="1399" spans="1:15" x14ac:dyDescent="0.25">
      <c r="A1399" t="s">
        <v>1690</v>
      </c>
      <c r="B1399" t="s">
        <v>175</v>
      </c>
      <c r="C1399" t="s">
        <v>168</v>
      </c>
      <c r="D1399" t="s">
        <v>159</v>
      </c>
      <c r="E1399" t="s">
        <v>233</v>
      </c>
      <c r="F1399" t="s">
        <v>183</v>
      </c>
      <c r="G1399">
        <v>0.57999999999999996</v>
      </c>
      <c r="H1399" t="s">
        <v>162</v>
      </c>
      <c r="I1399" t="s">
        <v>163</v>
      </c>
      <c r="J1399" t="s">
        <v>172</v>
      </c>
      <c r="K1399" t="s">
        <v>570</v>
      </c>
      <c r="L1399">
        <v>94521</v>
      </c>
      <c r="M1399" s="38">
        <v>42120</v>
      </c>
      <c r="N1399" s="38">
        <v>42121</v>
      </c>
      <c r="O1399">
        <v>2012.11</v>
      </c>
    </row>
    <row r="1400" spans="1:15" x14ac:dyDescent="0.25">
      <c r="A1400" t="s">
        <v>1690</v>
      </c>
      <c r="B1400" t="s">
        <v>175</v>
      </c>
      <c r="C1400" t="s">
        <v>168</v>
      </c>
      <c r="D1400" t="s">
        <v>193</v>
      </c>
      <c r="E1400" t="s">
        <v>194</v>
      </c>
      <c r="F1400" t="s">
        <v>183</v>
      </c>
      <c r="G1400">
        <v>0.57999999999999996</v>
      </c>
      <c r="H1400" t="s">
        <v>162</v>
      </c>
      <c r="I1400" t="s">
        <v>163</v>
      </c>
      <c r="J1400" t="s">
        <v>172</v>
      </c>
      <c r="K1400" t="s">
        <v>570</v>
      </c>
      <c r="L1400">
        <v>94521</v>
      </c>
      <c r="M1400" s="38">
        <v>42016</v>
      </c>
      <c r="N1400" s="38">
        <v>42016</v>
      </c>
      <c r="O1400">
        <v>471.66</v>
      </c>
    </row>
    <row r="1401" spans="1:15" x14ac:dyDescent="0.25">
      <c r="A1401" t="s">
        <v>1691</v>
      </c>
      <c r="B1401" t="s">
        <v>167</v>
      </c>
      <c r="C1401" t="s">
        <v>168</v>
      </c>
      <c r="D1401" t="s">
        <v>169</v>
      </c>
      <c r="E1401" t="s">
        <v>240</v>
      </c>
      <c r="F1401" t="s">
        <v>221</v>
      </c>
      <c r="G1401">
        <v>0.62</v>
      </c>
      <c r="H1401" t="s">
        <v>162</v>
      </c>
      <c r="I1401" t="s">
        <v>163</v>
      </c>
      <c r="J1401" t="s">
        <v>172</v>
      </c>
      <c r="K1401" t="s">
        <v>1692</v>
      </c>
      <c r="L1401">
        <v>92627</v>
      </c>
      <c r="M1401" s="38">
        <v>42049</v>
      </c>
      <c r="N1401" s="38">
        <v>42051</v>
      </c>
      <c r="O1401">
        <v>662.8</v>
      </c>
    </row>
    <row r="1402" spans="1:15" x14ac:dyDescent="0.25">
      <c r="A1402" t="s">
        <v>1691</v>
      </c>
      <c r="B1402" t="s">
        <v>157</v>
      </c>
      <c r="C1402" t="s">
        <v>168</v>
      </c>
      <c r="D1402" t="s">
        <v>193</v>
      </c>
      <c r="E1402" t="s">
        <v>256</v>
      </c>
      <c r="F1402" t="s">
        <v>177</v>
      </c>
      <c r="G1402">
        <v>0.41</v>
      </c>
      <c r="H1402" t="s">
        <v>162</v>
      </c>
      <c r="I1402" t="s">
        <v>163</v>
      </c>
      <c r="J1402" t="s">
        <v>172</v>
      </c>
      <c r="K1402" t="s">
        <v>1692</v>
      </c>
      <c r="L1402">
        <v>92627</v>
      </c>
      <c r="M1402" s="38">
        <v>42016</v>
      </c>
      <c r="N1402" s="38">
        <v>42018</v>
      </c>
      <c r="O1402">
        <v>119.86</v>
      </c>
    </row>
    <row r="1403" spans="1:15" x14ac:dyDescent="0.25">
      <c r="A1403" t="s">
        <v>1693</v>
      </c>
      <c r="B1403" t="s">
        <v>167</v>
      </c>
      <c r="C1403" t="s">
        <v>168</v>
      </c>
      <c r="D1403" t="s">
        <v>169</v>
      </c>
      <c r="E1403" t="s">
        <v>240</v>
      </c>
      <c r="F1403" t="s">
        <v>221</v>
      </c>
      <c r="G1403">
        <v>0.62</v>
      </c>
      <c r="H1403" t="s">
        <v>162</v>
      </c>
      <c r="I1403" t="s">
        <v>163</v>
      </c>
      <c r="J1403" t="s">
        <v>172</v>
      </c>
      <c r="K1403" t="s">
        <v>549</v>
      </c>
      <c r="L1403">
        <v>90045</v>
      </c>
      <c r="M1403" s="38">
        <v>42049</v>
      </c>
      <c r="N1403" s="38">
        <v>42051</v>
      </c>
      <c r="O1403">
        <v>2651.21</v>
      </c>
    </row>
    <row r="1404" spans="1:15" x14ac:dyDescent="0.25">
      <c r="A1404" t="s">
        <v>1693</v>
      </c>
      <c r="B1404" t="s">
        <v>175</v>
      </c>
      <c r="C1404" t="s">
        <v>216</v>
      </c>
      <c r="D1404" t="s">
        <v>159</v>
      </c>
      <c r="E1404" t="s">
        <v>160</v>
      </c>
      <c r="F1404" t="s">
        <v>161</v>
      </c>
      <c r="G1404">
        <v>0.56000000000000005</v>
      </c>
      <c r="H1404" t="s">
        <v>162</v>
      </c>
      <c r="I1404" t="s">
        <v>163</v>
      </c>
      <c r="J1404" t="s">
        <v>172</v>
      </c>
      <c r="K1404" t="s">
        <v>549</v>
      </c>
      <c r="L1404">
        <v>90045</v>
      </c>
      <c r="M1404" s="38">
        <v>42120</v>
      </c>
      <c r="N1404" s="38">
        <v>42122</v>
      </c>
      <c r="O1404">
        <v>38.96</v>
      </c>
    </row>
    <row r="1405" spans="1:15" x14ac:dyDescent="0.25">
      <c r="A1405" t="s">
        <v>1693</v>
      </c>
      <c r="B1405" t="s">
        <v>175</v>
      </c>
      <c r="C1405" t="s">
        <v>168</v>
      </c>
      <c r="D1405" t="s">
        <v>159</v>
      </c>
      <c r="E1405" t="s">
        <v>233</v>
      </c>
      <c r="F1405" t="s">
        <v>183</v>
      </c>
      <c r="G1405">
        <v>0.57999999999999996</v>
      </c>
      <c r="H1405" t="s">
        <v>162</v>
      </c>
      <c r="I1405" t="s">
        <v>163</v>
      </c>
      <c r="J1405" t="s">
        <v>172</v>
      </c>
      <c r="K1405" t="s">
        <v>549</v>
      </c>
      <c r="L1405">
        <v>90045</v>
      </c>
      <c r="M1405" s="38">
        <v>42120</v>
      </c>
      <c r="N1405" s="38">
        <v>42121</v>
      </c>
      <c r="O1405">
        <v>8048.45</v>
      </c>
    </row>
    <row r="1406" spans="1:15" x14ac:dyDescent="0.25">
      <c r="A1406" t="s">
        <v>1693</v>
      </c>
      <c r="B1406" t="s">
        <v>175</v>
      </c>
      <c r="C1406" t="s">
        <v>168</v>
      </c>
      <c r="D1406" t="s">
        <v>193</v>
      </c>
      <c r="E1406" t="s">
        <v>194</v>
      </c>
      <c r="F1406" t="s">
        <v>183</v>
      </c>
      <c r="G1406">
        <v>0.57999999999999996</v>
      </c>
      <c r="H1406" t="s">
        <v>162</v>
      </c>
      <c r="I1406" t="s">
        <v>163</v>
      </c>
      <c r="J1406" t="s">
        <v>172</v>
      </c>
      <c r="K1406" t="s">
        <v>549</v>
      </c>
      <c r="L1406">
        <v>90045</v>
      </c>
      <c r="M1406" s="38">
        <v>42016</v>
      </c>
      <c r="N1406" s="38">
        <v>42016</v>
      </c>
      <c r="O1406">
        <v>1939.03</v>
      </c>
    </row>
    <row r="1407" spans="1:15" x14ac:dyDescent="0.25">
      <c r="A1407" t="s">
        <v>1693</v>
      </c>
      <c r="B1407" t="s">
        <v>157</v>
      </c>
      <c r="C1407" t="s">
        <v>168</v>
      </c>
      <c r="D1407" t="s">
        <v>193</v>
      </c>
      <c r="E1407" t="s">
        <v>256</v>
      </c>
      <c r="F1407" t="s">
        <v>177</v>
      </c>
      <c r="G1407">
        <v>0.41</v>
      </c>
      <c r="H1407" t="s">
        <v>162</v>
      </c>
      <c r="I1407" t="s">
        <v>163</v>
      </c>
      <c r="J1407" t="s">
        <v>172</v>
      </c>
      <c r="K1407" t="s">
        <v>549</v>
      </c>
      <c r="L1407">
        <v>90045</v>
      </c>
      <c r="M1407" s="38">
        <v>42016</v>
      </c>
      <c r="N1407" s="38">
        <v>42018</v>
      </c>
      <c r="O1407">
        <v>457.63</v>
      </c>
    </row>
    <row r="1408" spans="1:15" x14ac:dyDescent="0.25">
      <c r="A1408" t="s">
        <v>1693</v>
      </c>
      <c r="B1408" t="s">
        <v>175</v>
      </c>
      <c r="C1408" t="s">
        <v>216</v>
      </c>
      <c r="D1408" t="s">
        <v>159</v>
      </c>
      <c r="E1408" t="s">
        <v>228</v>
      </c>
      <c r="F1408" t="s">
        <v>183</v>
      </c>
      <c r="G1408">
        <v>0.36</v>
      </c>
      <c r="H1408" t="s">
        <v>162</v>
      </c>
      <c r="I1408" t="s">
        <v>163</v>
      </c>
      <c r="J1408" t="s">
        <v>172</v>
      </c>
      <c r="K1408" t="s">
        <v>549</v>
      </c>
      <c r="L1408">
        <v>90045</v>
      </c>
      <c r="M1408" s="38">
        <v>42103</v>
      </c>
      <c r="N1408" s="38">
        <v>42103</v>
      </c>
      <c r="O1408">
        <v>170.75</v>
      </c>
    </row>
    <row r="1409" spans="1:15" x14ac:dyDescent="0.25">
      <c r="A1409" t="s">
        <v>1693</v>
      </c>
      <c r="B1409" t="s">
        <v>175</v>
      </c>
      <c r="C1409" t="s">
        <v>216</v>
      </c>
      <c r="D1409" t="s">
        <v>159</v>
      </c>
      <c r="E1409" t="s">
        <v>160</v>
      </c>
      <c r="F1409" t="s">
        <v>177</v>
      </c>
      <c r="G1409">
        <v>0.55000000000000004</v>
      </c>
      <c r="H1409" t="s">
        <v>162</v>
      </c>
      <c r="I1409" t="s">
        <v>163</v>
      </c>
      <c r="J1409" t="s">
        <v>172</v>
      </c>
      <c r="K1409" t="s">
        <v>549</v>
      </c>
      <c r="L1409">
        <v>90045</v>
      </c>
      <c r="M1409" s="38">
        <v>42103</v>
      </c>
      <c r="N1409" s="38">
        <v>42104</v>
      </c>
      <c r="O1409">
        <v>1339.42</v>
      </c>
    </row>
    <row r="1410" spans="1:15" x14ac:dyDescent="0.25">
      <c r="A1410" t="s">
        <v>1694</v>
      </c>
      <c r="B1410" t="s">
        <v>175</v>
      </c>
      <c r="C1410" t="s">
        <v>216</v>
      </c>
      <c r="D1410" t="s">
        <v>159</v>
      </c>
      <c r="E1410" t="s">
        <v>160</v>
      </c>
      <c r="F1410" t="s">
        <v>161</v>
      </c>
      <c r="G1410">
        <v>0.56000000000000005</v>
      </c>
      <c r="H1410" t="s">
        <v>162</v>
      </c>
      <c r="I1410" t="s">
        <v>163</v>
      </c>
      <c r="J1410" t="s">
        <v>1606</v>
      </c>
      <c r="K1410" t="s">
        <v>1607</v>
      </c>
      <c r="L1410">
        <v>82901</v>
      </c>
      <c r="M1410" s="38">
        <v>42120</v>
      </c>
      <c r="N1410" s="38">
        <v>42122</v>
      </c>
      <c r="O1410">
        <v>8.66</v>
      </c>
    </row>
    <row r="1411" spans="1:15" x14ac:dyDescent="0.25">
      <c r="A1411" t="s">
        <v>1695</v>
      </c>
      <c r="B1411" t="s">
        <v>167</v>
      </c>
      <c r="C1411" t="s">
        <v>158</v>
      </c>
      <c r="D1411" t="s">
        <v>169</v>
      </c>
      <c r="E1411" t="s">
        <v>170</v>
      </c>
      <c r="F1411" t="s">
        <v>171</v>
      </c>
      <c r="G1411">
        <v>0.64</v>
      </c>
      <c r="H1411" t="s">
        <v>162</v>
      </c>
      <c r="I1411" t="s">
        <v>163</v>
      </c>
      <c r="J1411" t="s">
        <v>172</v>
      </c>
      <c r="K1411" t="s">
        <v>1243</v>
      </c>
      <c r="L1411">
        <v>92024</v>
      </c>
      <c r="M1411" s="38">
        <v>42053</v>
      </c>
      <c r="N1411" s="38">
        <v>42055</v>
      </c>
      <c r="O1411">
        <v>10554.63</v>
      </c>
    </row>
    <row r="1412" spans="1:15" x14ac:dyDescent="0.25">
      <c r="A1412" t="s">
        <v>1695</v>
      </c>
      <c r="B1412" t="s">
        <v>167</v>
      </c>
      <c r="C1412" t="s">
        <v>158</v>
      </c>
      <c r="D1412" t="s">
        <v>169</v>
      </c>
      <c r="E1412" t="s">
        <v>240</v>
      </c>
      <c r="F1412" t="s">
        <v>221</v>
      </c>
      <c r="G1412">
        <v>0.77</v>
      </c>
      <c r="H1412" t="s">
        <v>162</v>
      </c>
      <c r="I1412" t="s">
        <v>163</v>
      </c>
      <c r="J1412" t="s">
        <v>172</v>
      </c>
      <c r="K1412" t="s">
        <v>1243</v>
      </c>
      <c r="L1412">
        <v>92024</v>
      </c>
      <c r="M1412" s="38">
        <v>42053</v>
      </c>
      <c r="N1412" s="38">
        <v>42053</v>
      </c>
      <c r="O1412">
        <v>1749.64</v>
      </c>
    </row>
    <row r="1413" spans="1:15" x14ac:dyDescent="0.25">
      <c r="A1413" t="s">
        <v>1695</v>
      </c>
      <c r="B1413" t="s">
        <v>175</v>
      </c>
      <c r="C1413" t="s">
        <v>182</v>
      </c>
      <c r="D1413" t="s">
        <v>169</v>
      </c>
      <c r="E1413" t="s">
        <v>176</v>
      </c>
      <c r="F1413" t="s">
        <v>183</v>
      </c>
      <c r="G1413">
        <v>0.53</v>
      </c>
      <c r="H1413" t="s">
        <v>162</v>
      </c>
      <c r="I1413" t="s">
        <v>163</v>
      </c>
      <c r="J1413" t="s">
        <v>172</v>
      </c>
      <c r="K1413" t="s">
        <v>1243</v>
      </c>
      <c r="L1413">
        <v>92024</v>
      </c>
      <c r="M1413" s="38">
        <v>42037</v>
      </c>
      <c r="N1413" s="38">
        <v>42039</v>
      </c>
      <c r="O1413">
        <v>355.4</v>
      </c>
    </row>
    <row r="1414" spans="1:15" x14ac:dyDescent="0.25">
      <c r="A1414" t="s">
        <v>1695</v>
      </c>
      <c r="B1414" t="s">
        <v>175</v>
      </c>
      <c r="C1414" t="s">
        <v>182</v>
      </c>
      <c r="D1414" t="s">
        <v>159</v>
      </c>
      <c r="E1414" t="s">
        <v>160</v>
      </c>
      <c r="F1414" t="s">
        <v>161</v>
      </c>
      <c r="G1414">
        <v>0.59</v>
      </c>
      <c r="H1414" t="s">
        <v>162</v>
      </c>
      <c r="I1414" t="s">
        <v>163</v>
      </c>
      <c r="J1414" t="s">
        <v>172</v>
      </c>
      <c r="K1414" t="s">
        <v>1243</v>
      </c>
      <c r="L1414">
        <v>92024</v>
      </c>
      <c r="M1414" s="38">
        <v>42040</v>
      </c>
      <c r="N1414" s="38">
        <v>42041</v>
      </c>
      <c r="O1414">
        <v>148.36000000000001</v>
      </c>
    </row>
    <row r="1415" spans="1:15" x14ac:dyDescent="0.25">
      <c r="A1415" t="s">
        <v>1696</v>
      </c>
      <c r="B1415" t="s">
        <v>167</v>
      </c>
      <c r="C1415" t="s">
        <v>158</v>
      </c>
      <c r="D1415" t="s">
        <v>169</v>
      </c>
      <c r="E1415" t="s">
        <v>170</v>
      </c>
      <c r="F1415" t="s">
        <v>171</v>
      </c>
      <c r="G1415">
        <v>0.64</v>
      </c>
      <c r="H1415" t="s">
        <v>162</v>
      </c>
      <c r="I1415" t="s">
        <v>184</v>
      </c>
      <c r="J1415" t="s">
        <v>254</v>
      </c>
      <c r="K1415" t="s">
        <v>1697</v>
      </c>
      <c r="L1415">
        <v>60901</v>
      </c>
      <c r="M1415" s="38">
        <v>42053</v>
      </c>
      <c r="N1415" s="38">
        <v>42055</v>
      </c>
      <c r="O1415">
        <v>2814.57</v>
      </c>
    </row>
    <row r="1416" spans="1:15" x14ac:dyDescent="0.25">
      <c r="A1416" t="s">
        <v>1698</v>
      </c>
      <c r="B1416" t="s">
        <v>175</v>
      </c>
      <c r="C1416" t="s">
        <v>182</v>
      </c>
      <c r="D1416" t="s">
        <v>169</v>
      </c>
      <c r="E1416" t="s">
        <v>176</v>
      </c>
      <c r="F1416" t="s">
        <v>183</v>
      </c>
      <c r="G1416">
        <v>0.53</v>
      </c>
      <c r="H1416" t="s">
        <v>162</v>
      </c>
      <c r="I1416" t="s">
        <v>184</v>
      </c>
      <c r="J1416" t="s">
        <v>254</v>
      </c>
      <c r="K1416" t="s">
        <v>1699</v>
      </c>
      <c r="L1416">
        <v>60102</v>
      </c>
      <c r="M1416" s="38">
        <v>42037</v>
      </c>
      <c r="N1416" s="38">
        <v>42039</v>
      </c>
      <c r="O1416">
        <v>88.85</v>
      </c>
    </row>
    <row r="1417" spans="1:15" x14ac:dyDescent="0.25">
      <c r="A1417" t="s">
        <v>1700</v>
      </c>
      <c r="B1417" t="s">
        <v>175</v>
      </c>
      <c r="C1417" t="s">
        <v>168</v>
      </c>
      <c r="D1417" t="s">
        <v>159</v>
      </c>
      <c r="E1417" t="s">
        <v>213</v>
      </c>
      <c r="F1417" t="s">
        <v>183</v>
      </c>
      <c r="G1417">
        <v>0.39</v>
      </c>
      <c r="H1417" t="s">
        <v>162</v>
      </c>
      <c r="I1417" t="s">
        <v>184</v>
      </c>
      <c r="J1417" t="s">
        <v>576</v>
      </c>
      <c r="K1417" t="s">
        <v>1701</v>
      </c>
      <c r="L1417">
        <v>46321</v>
      </c>
      <c r="M1417" s="38">
        <v>42082</v>
      </c>
      <c r="N1417" s="38">
        <v>42082</v>
      </c>
      <c r="O1417">
        <v>70.819999999999993</v>
      </c>
    </row>
    <row r="1418" spans="1:15" x14ac:dyDescent="0.25">
      <c r="A1418" t="s">
        <v>1700</v>
      </c>
      <c r="B1418" t="s">
        <v>157</v>
      </c>
      <c r="C1418" t="s">
        <v>168</v>
      </c>
      <c r="D1418" t="s">
        <v>159</v>
      </c>
      <c r="E1418" t="s">
        <v>205</v>
      </c>
      <c r="F1418" t="s">
        <v>183</v>
      </c>
      <c r="G1418">
        <v>0.38</v>
      </c>
      <c r="H1418" t="s">
        <v>162</v>
      </c>
      <c r="I1418" t="s">
        <v>184</v>
      </c>
      <c r="J1418" t="s">
        <v>576</v>
      </c>
      <c r="K1418" t="s">
        <v>1701</v>
      </c>
      <c r="L1418">
        <v>46321</v>
      </c>
      <c r="M1418" s="38">
        <v>42082</v>
      </c>
      <c r="N1418" s="38">
        <v>42083</v>
      </c>
      <c r="O1418">
        <v>90.44</v>
      </c>
    </row>
    <row r="1419" spans="1:15" x14ac:dyDescent="0.25">
      <c r="A1419" t="s">
        <v>1702</v>
      </c>
      <c r="B1419" t="s">
        <v>175</v>
      </c>
      <c r="C1419" t="s">
        <v>168</v>
      </c>
      <c r="D1419" t="s">
        <v>159</v>
      </c>
      <c r="E1419" t="s">
        <v>205</v>
      </c>
      <c r="F1419" t="s">
        <v>183</v>
      </c>
      <c r="G1419">
        <v>0.36</v>
      </c>
      <c r="H1419" t="s">
        <v>162</v>
      </c>
      <c r="I1419" t="s">
        <v>178</v>
      </c>
      <c r="J1419" t="s">
        <v>286</v>
      </c>
      <c r="K1419" t="s">
        <v>1703</v>
      </c>
      <c r="L1419">
        <v>6408</v>
      </c>
      <c r="M1419" s="38">
        <v>42160</v>
      </c>
      <c r="N1419" s="38">
        <v>42162</v>
      </c>
      <c r="O1419">
        <v>10.72</v>
      </c>
    </row>
    <row r="1420" spans="1:15" x14ac:dyDescent="0.25">
      <c r="A1420" t="s">
        <v>1704</v>
      </c>
      <c r="B1420" t="s">
        <v>157</v>
      </c>
      <c r="C1420" t="s">
        <v>168</v>
      </c>
      <c r="D1420" t="s">
        <v>193</v>
      </c>
      <c r="E1420" t="s">
        <v>507</v>
      </c>
      <c r="F1420" t="s">
        <v>293</v>
      </c>
      <c r="G1420">
        <v>0.41</v>
      </c>
      <c r="H1420" t="s">
        <v>162</v>
      </c>
      <c r="I1420" t="s">
        <v>178</v>
      </c>
      <c r="J1420" t="s">
        <v>261</v>
      </c>
      <c r="K1420" t="s">
        <v>418</v>
      </c>
      <c r="L1420">
        <v>4401</v>
      </c>
      <c r="M1420" s="38">
        <v>42160</v>
      </c>
      <c r="N1420" s="38">
        <v>42162</v>
      </c>
      <c r="O1420">
        <v>10180.01</v>
      </c>
    </row>
    <row r="1421" spans="1:15" x14ac:dyDescent="0.25">
      <c r="A1421" t="s">
        <v>1705</v>
      </c>
      <c r="B1421" t="s">
        <v>175</v>
      </c>
      <c r="C1421" t="s">
        <v>168</v>
      </c>
      <c r="D1421" t="s">
        <v>159</v>
      </c>
      <c r="E1421" t="s">
        <v>213</v>
      </c>
      <c r="F1421" t="s">
        <v>183</v>
      </c>
      <c r="G1421">
        <v>0.39</v>
      </c>
      <c r="H1421" t="s">
        <v>162</v>
      </c>
      <c r="I1421" t="s">
        <v>178</v>
      </c>
      <c r="J1421" t="s">
        <v>261</v>
      </c>
      <c r="K1421" t="s">
        <v>408</v>
      </c>
      <c r="L1421">
        <v>4073</v>
      </c>
      <c r="M1421" s="38">
        <v>42012</v>
      </c>
      <c r="N1421" s="38">
        <v>42016</v>
      </c>
      <c r="O1421">
        <v>42.44</v>
      </c>
    </row>
    <row r="1422" spans="1:15" x14ac:dyDescent="0.25">
      <c r="A1422" t="s">
        <v>1706</v>
      </c>
      <c r="B1422" t="s">
        <v>175</v>
      </c>
      <c r="C1422" t="s">
        <v>168</v>
      </c>
      <c r="D1422" t="s">
        <v>159</v>
      </c>
      <c r="E1422" t="s">
        <v>205</v>
      </c>
      <c r="F1422" t="s">
        <v>183</v>
      </c>
      <c r="G1422">
        <v>0.4</v>
      </c>
      <c r="H1422" t="s">
        <v>162</v>
      </c>
      <c r="I1422" t="s">
        <v>178</v>
      </c>
      <c r="J1422" t="s">
        <v>261</v>
      </c>
      <c r="K1422" t="s">
        <v>512</v>
      </c>
      <c r="L1422">
        <v>4106</v>
      </c>
      <c r="M1422" s="38">
        <v>42129</v>
      </c>
      <c r="N1422" s="38">
        <v>42129</v>
      </c>
      <c r="O1422">
        <v>462.57</v>
      </c>
    </row>
    <row r="1423" spans="1:15" x14ac:dyDescent="0.25">
      <c r="A1423" t="s">
        <v>1707</v>
      </c>
      <c r="B1423" t="s">
        <v>175</v>
      </c>
      <c r="C1423" t="s">
        <v>168</v>
      </c>
      <c r="D1423" t="s">
        <v>159</v>
      </c>
      <c r="E1423" t="s">
        <v>205</v>
      </c>
      <c r="F1423" t="s">
        <v>183</v>
      </c>
      <c r="G1423">
        <v>0.37</v>
      </c>
      <c r="H1423" t="s">
        <v>162</v>
      </c>
      <c r="I1423" t="s">
        <v>178</v>
      </c>
      <c r="J1423" t="s">
        <v>265</v>
      </c>
      <c r="K1423" t="s">
        <v>1708</v>
      </c>
      <c r="L1423">
        <v>2138</v>
      </c>
      <c r="M1423" s="38">
        <v>42170</v>
      </c>
      <c r="N1423" s="38">
        <v>42172</v>
      </c>
      <c r="O1423">
        <v>125.37</v>
      </c>
    </row>
    <row r="1424" spans="1:15" x14ac:dyDescent="0.25">
      <c r="A1424" t="s">
        <v>1709</v>
      </c>
      <c r="B1424" t="s">
        <v>175</v>
      </c>
      <c r="C1424" t="s">
        <v>168</v>
      </c>
      <c r="D1424" t="s">
        <v>159</v>
      </c>
      <c r="E1424" t="s">
        <v>233</v>
      </c>
      <c r="F1424" t="s">
        <v>183</v>
      </c>
      <c r="G1424">
        <v>0.57999999999999996</v>
      </c>
      <c r="H1424" t="s">
        <v>162</v>
      </c>
      <c r="I1424" t="s">
        <v>178</v>
      </c>
      <c r="J1424" t="s">
        <v>179</v>
      </c>
      <c r="K1424" t="s">
        <v>1073</v>
      </c>
      <c r="L1424">
        <v>7631</v>
      </c>
      <c r="M1424" s="38">
        <v>42160</v>
      </c>
      <c r="N1424" s="38">
        <v>42162</v>
      </c>
      <c r="O1424">
        <v>190.85</v>
      </c>
    </row>
    <row r="1425" spans="1:15" x14ac:dyDescent="0.25">
      <c r="A1425" t="s">
        <v>1710</v>
      </c>
      <c r="B1425" t="s">
        <v>175</v>
      </c>
      <c r="C1425" t="s">
        <v>168</v>
      </c>
      <c r="D1425" t="s">
        <v>159</v>
      </c>
      <c r="E1425" t="s">
        <v>205</v>
      </c>
      <c r="F1425" t="s">
        <v>183</v>
      </c>
      <c r="G1425">
        <v>0.4</v>
      </c>
      <c r="H1425" t="s">
        <v>162</v>
      </c>
      <c r="I1425" t="s">
        <v>178</v>
      </c>
      <c r="J1425" t="s">
        <v>431</v>
      </c>
      <c r="K1425" t="s">
        <v>1711</v>
      </c>
      <c r="L1425">
        <v>2908</v>
      </c>
      <c r="M1425" s="38">
        <v>42160</v>
      </c>
      <c r="N1425" s="38">
        <v>42161</v>
      </c>
      <c r="O1425">
        <v>370.68</v>
      </c>
    </row>
    <row r="1426" spans="1:15" x14ac:dyDescent="0.25">
      <c r="A1426" t="s">
        <v>1712</v>
      </c>
      <c r="B1426" t="s">
        <v>175</v>
      </c>
      <c r="C1426" t="s">
        <v>168</v>
      </c>
      <c r="D1426" t="s">
        <v>193</v>
      </c>
      <c r="E1426" t="s">
        <v>194</v>
      </c>
      <c r="F1426" t="s">
        <v>183</v>
      </c>
      <c r="G1426">
        <v>0.59</v>
      </c>
      <c r="H1426" t="s">
        <v>162</v>
      </c>
      <c r="I1426" t="s">
        <v>184</v>
      </c>
      <c r="J1426" t="s">
        <v>225</v>
      </c>
      <c r="K1426" t="s">
        <v>1713</v>
      </c>
      <c r="L1426">
        <v>75109</v>
      </c>
      <c r="M1426" s="38">
        <v>42053</v>
      </c>
      <c r="N1426" s="38">
        <v>42056</v>
      </c>
      <c r="O1426">
        <v>2400.9499999999998</v>
      </c>
    </row>
    <row r="1427" spans="1:15" x14ac:dyDescent="0.25">
      <c r="A1427" t="s">
        <v>1714</v>
      </c>
      <c r="B1427" t="s">
        <v>167</v>
      </c>
      <c r="C1427" t="s">
        <v>168</v>
      </c>
      <c r="D1427" t="s">
        <v>193</v>
      </c>
      <c r="E1427" t="s">
        <v>199</v>
      </c>
      <c r="F1427" t="s">
        <v>171</v>
      </c>
      <c r="G1427">
        <v>0.59</v>
      </c>
      <c r="H1427" t="s">
        <v>162</v>
      </c>
      <c r="I1427" t="s">
        <v>178</v>
      </c>
      <c r="J1427" t="s">
        <v>237</v>
      </c>
      <c r="K1427" t="s">
        <v>238</v>
      </c>
      <c r="L1427">
        <v>5401</v>
      </c>
      <c r="M1427" s="38">
        <v>42160</v>
      </c>
      <c r="N1427" s="38">
        <v>42163</v>
      </c>
      <c r="O1427">
        <v>7303.05</v>
      </c>
    </row>
    <row r="1428" spans="1:15" x14ac:dyDescent="0.25">
      <c r="A1428" t="s">
        <v>1715</v>
      </c>
      <c r="B1428" t="s">
        <v>175</v>
      </c>
      <c r="C1428" t="s">
        <v>158</v>
      </c>
      <c r="D1428" t="s">
        <v>159</v>
      </c>
      <c r="E1428" t="s">
        <v>213</v>
      </c>
      <c r="F1428" t="s">
        <v>183</v>
      </c>
      <c r="G1428">
        <v>0.37</v>
      </c>
      <c r="H1428" t="s">
        <v>162</v>
      </c>
      <c r="I1428" t="s">
        <v>229</v>
      </c>
      <c r="J1428" t="s">
        <v>250</v>
      </c>
      <c r="K1428" t="s">
        <v>1071</v>
      </c>
      <c r="L1428">
        <v>70506</v>
      </c>
      <c r="M1428" s="38">
        <v>42147</v>
      </c>
      <c r="N1428" s="38">
        <v>42149</v>
      </c>
      <c r="O1428">
        <v>58.05</v>
      </c>
    </row>
    <row r="1429" spans="1:15" x14ac:dyDescent="0.25">
      <c r="A1429" t="s">
        <v>1716</v>
      </c>
      <c r="B1429" t="s">
        <v>175</v>
      </c>
      <c r="C1429" t="s">
        <v>158</v>
      </c>
      <c r="D1429" t="s">
        <v>159</v>
      </c>
      <c r="E1429" t="s">
        <v>160</v>
      </c>
      <c r="F1429" t="s">
        <v>177</v>
      </c>
      <c r="G1429">
        <v>0.59</v>
      </c>
      <c r="H1429" t="s">
        <v>162</v>
      </c>
      <c r="I1429" t="s">
        <v>229</v>
      </c>
      <c r="J1429" t="s">
        <v>250</v>
      </c>
      <c r="K1429" t="s">
        <v>1717</v>
      </c>
      <c r="L1429">
        <v>70601</v>
      </c>
      <c r="M1429" s="38">
        <v>42147</v>
      </c>
      <c r="N1429" s="38">
        <v>42149</v>
      </c>
      <c r="O1429">
        <v>68.64</v>
      </c>
    </row>
    <row r="1430" spans="1:15" x14ac:dyDescent="0.25">
      <c r="A1430" t="s">
        <v>1718</v>
      </c>
      <c r="B1430" t="s">
        <v>175</v>
      </c>
      <c r="C1430" t="s">
        <v>182</v>
      </c>
      <c r="D1430" t="s">
        <v>193</v>
      </c>
      <c r="E1430" t="s">
        <v>256</v>
      </c>
      <c r="F1430" t="s">
        <v>183</v>
      </c>
      <c r="G1430">
        <v>0.74</v>
      </c>
      <c r="H1430" t="s">
        <v>162</v>
      </c>
      <c r="I1430" t="s">
        <v>163</v>
      </c>
      <c r="J1430" t="s">
        <v>172</v>
      </c>
      <c r="K1430" t="s">
        <v>1719</v>
      </c>
      <c r="L1430">
        <v>92307</v>
      </c>
      <c r="M1430" s="38">
        <v>42092</v>
      </c>
      <c r="N1430" s="38">
        <v>42093</v>
      </c>
      <c r="O1430">
        <v>277.07</v>
      </c>
    </row>
    <row r="1431" spans="1:15" x14ac:dyDescent="0.25">
      <c r="A1431" t="s">
        <v>1720</v>
      </c>
      <c r="B1431" t="s">
        <v>175</v>
      </c>
      <c r="C1431" t="s">
        <v>182</v>
      </c>
      <c r="D1431" t="s">
        <v>159</v>
      </c>
      <c r="E1431" t="s">
        <v>205</v>
      </c>
      <c r="F1431" t="s">
        <v>161</v>
      </c>
      <c r="G1431">
        <v>0.37</v>
      </c>
      <c r="H1431" t="s">
        <v>162</v>
      </c>
      <c r="I1431" t="s">
        <v>163</v>
      </c>
      <c r="J1431" t="s">
        <v>172</v>
      </c>
      <c r="K1431" t="s">
        <v>1721</v>
      </c>
      <c r="L1431">
        <v>93422</v>
      </c>
      <c r="M1431" s="38">
        <v>42126</v>
      </c>
      <c r="N1431" s="38">
        <v>42128</v>
      </c>
      <c r="O1431">
        <v>51.99</v>
      </c>
    </row>
    <row r="1432" spans="1:15" x14ac:dyDescent="0.25">
      <c r="A1432" t="s">
        <v>1722</v>
      </c>
      <c r="B1432" t="s">
        <v>175</v>
      </c>
      <c r="C1432" t="s">
        <v>182</v>
      </c>
      <c r="D1432" t="s">
        <v>193</v>
      </c>
      <c r="E1432" t="s">
        <v>194</v>
      </c>
      <c r="F1432" t="s">
        <v>177</v>
      </c>
      <c r="G1432">
        <v>0.39</v>
      </c>
      <c r="H1432" t="s">
        <v>162</v>
      </c>
      <c r="I1432" t="s">
        <v>178</v>
      </c>
      <c r="J1432" t="s">
        <v>261</v>
      </c>
      <c r="K1432" t="s">
        <v>418</v>
      </c>
      <c r="L1432">
        <v>4401</v>
      </c>
      <c r="M1432" s="38">
        <v>42092</v>
      </c>
      <c r="N1432" s="38">
        <v>42094</v>
      </c>
      <c r="O1432">
        <v>149.66999999999999</v>
      </c>
    </row>
    <row r="1433" spans="1:15" x14ac:dyDescent="0.25">
      <c r="A1433" t="s">
        <v>1723</v>
      </c>
      <c r="B1433" t="s">
        <v>175</v>
      </c>
      <c r="C1433" t="s">
        <v>168</v>
      </c>
      <c r="D1433" t="s">
        <v>159</v>
      </c>
      <c r="E1433" t="s">
        <v>228</v>
      </c>
      <c r="F1433" t="s">
        <v>183</v>
      </c>
      <c r="G1433">
        <v>0.38</v>
      </c>
      <c r="H1433" t="s">
        <v>162</v>
      </c>
      <c r="I1433" t="s">
        <v>229</v>
      </c>
      <c r="J1433" t="s">
        <v>361</v>
      </c>
      <c r="K1433" t="s">
        <v>1724</v>
      </c>
      <c r="L1433">
        <v>32789</v>
      </c>
      <c r="M1433" s="38">
        <v>42101</v>
      </c>
      <c r="N1433" s="38">
        <v>42102</v>
      </c>
      <c r="O1433">
        <v>61.1</v>
      </c>
    </row>
    <row r="1434" spans="1:15" x14ac:dyDescent="0.25">
      <c r="A1434" t="s">
        <v>1725</v>
      </c>
      <c r="B1434" t="s">
        <v>175</v>
      </c>
      <c r="C1434" t="s">
        <v>168</v>
      </c>
      <c r="D1434" t="s">
        <v>159</v>
      </c>
      <c r="E1434" t="s">
        <v>233</v>
      </c>
      <c r="F1434" t="s">
        <v>183</v>
      </c>
      <c r="G1434">
        <v>0.55000000000000004</v>
      </c>
      <c r="H1434" t="s">
        <v>162</v>
      </c>
      <c r="I1434" t="s">
        <v>229</v>
      </c>
      <c r="J1434" t="s">
        <v>361</v>
      </c>
      <c r="K1434" t="s">
        <v>1726</v>
      </c>
      <c r="L1434">
        <v>32708</v>
      </c>
      <c r="M1434" s="38">
        <v>42101</v>
      </c>
      <c r="N1434" s="38">
        <v>42102</v>
      </c>
      <c r="O1434">
        <v>193.81</v>
      </c>
    </row>
    <row r="1435" spans="1:15" x14ac:dyDescent="0.25">
      <c r="A1435" t="s">
        <v>1727</v>
      </c>
      <c r="B1435" t="s">
        <v>175</v>
      </c>
      <c r="C1435" t="s">
        <v>182</v>
      </c>
      <c r="D1435" t="s">
        <v>169</v>
      </c>
      <c r="E1435" t="s">
        <v>176</v>
      </c>
      <c r="F1435" t="s">
        <v>177</v>
      </c>
      <c r="G1435">
        <v>0.46</v>
      </c>
      <c r="H1435" t="s">
        <v>162</v>
      </c>
      <c r="I1435" t="s">
        <v>229</v>
      </c>
      <c r="J1435" t="s">
        <v>230</v>
      </c>
      <c r="K1435" t="s">
        <v>1133</v>
      </c>
      <c r="L1435">
        <v>23223</v>
      </c>
      <c r="M1435" s="38">
        <v>42166</v>
      </c>
      <c r="N1435" s="38">
        <v>42167</v>
      </c>
      <c r="O1435">
        <v>257.48</v>
      </c>
    </row>
    <row r="1436" spans="1:15" x14ac:dyDescent="0.25">
      <c r="A1436" t="s">
        <v>1727</v>
      </c>
      <c r="B1436" t="s">
        <v>175</v>
      </c>
      <c r="C1436" t="s">
        <v>182</v>
      </c>
      <c r="D1436" t="s">
        <v>193</v>
      </c>
      <c r="E1436" t="s">
        <v>194</v>
      </c>
      <c r="F1436" t="s">
        <v>183</v>
      </c>
      <c r="G1436">
        <v>0.56000000000000005</v>
      </c>
      <c r="H1436" t="s">
        <v>162</v>
      </c>
      <c r="I1436" t="s">
        <v>229</v>
      </c>
      <c r="J1436" t="s">
        <v>230</v>
      </c>
      <c r="K1436" t="s">
        <v>1133</v>
      </c>
      <c r="L1436">
        <v>23223</v>
      </c>
      <c r="M1436" s="38">
        <v>42166</v>
      </c>
      <c r="N1436" s="38">
        <v>42167</v>
      </c>
      <c r="O1436">
        <v>3194.99</v>
      </c>
    </row>
    <row r="1437" spans="1:15" x14ac:dyDescent="0.25">
      <c r="A1437" t="s">
        <v>1728</v>
      </c>
      <c r="B1437" t="s">
        <v>157</v>
      </c>
      <c r="C1437" t="s">
        <v>168</v>
      </c>
      <c r="D1437" t="s">
        <v>193</v>
      </c>
      <c r="E1437" t="s">
        <v>199</v>
      </c>
      <c r="F1437" t="s">
        <v>183</v>
      </c>
      <c r="G1437">
        <v>0.52</v>
      </c>
      <c r="H1437" t="s">
        <v>162</v>
      </c>
      <c r="I1437" t="s">
        <v>229</v>
      </c>
      <c r="J1437" t="s">
        <v>230</v>
      </c>
      <c r="K1437" t="s">
        <v>877</v>
      </c>
      <c r="L1437">
        <v>22153</v>
      </c>
      <c r="M1437" s="38">
        <v>42073</v>
      </c>
      <c r="N1437" s="38">
        <v>42075</v>
      </c>
      <c r="O1437">
        <v>202.98</v>
      </c>
    </row>
    <row r="1438" spans="1:15" x14ac:dyDescent="0.25">
      <c r="A1438" t="s">
        <v>1729</v>
      </c>
      <c r="B1438" t="s">
        <v>175</v>
      </c>
      <c r="C1438" t="s">
        <v>182</v>
      </c>
      <c r="D1438" t="s">
        <v>159</v>
      </c>
      <c r="E1438" t="s">
        <v>205</v>
      </c>
      <c r="F1438" t="s">
        <v>183</v>
      </c>
      <c r="G1438">
        <v>0.37</v>
      </c>
      <c r="H1438" t="s">
        <v>162</v>
      </c>
      <c r="I1438" t="s">
        <v>229</v>
      </c>
      <c r="J1438" t="s">
        <v>230</v>
      </c>
      <c r="K1438" t="s">
        <v>1730</v>
      </c>
      <c r="L1438">
        <v>23464</v>
      </c>
      <c r="M1438" s="38">
        <v>42113</v>
      </c>
      <c r="N1438" s="38">
        <v>42113</v>
      </c>
      <c r="O1438">
        <v>10.86</v>
      </c>
    </row>
    <row r="1439" spans="1:15" x14ac:dyDescent="0.25">
      <c r="A1439" t="s">
        <v>1731</v>
      </c>
      <c r="B1439" t="s">
        <v>175</v>
      </c>
      <c r="C1439" t="s">
        <v>182</v>
      </c>
      <c r="D1439" t="s">
        <v>193</v>
      </c>
      <c r="E1439" t="s">
        <v>194</v>
      </c>
      <c r="F1439" t="s">
        <v>177</v>
      </c>
      <c r="G1439">
        <v>0.35</v>
      </c>
      <c r="H1439" t="s">
        <v>162</v>
      </c>
      <c r="I1439" t="s">
        <v>163</v>
      </c>
      <c r="J1439" t="s">
        <v>172</v>
      </c>
      <c r="K1439" t="s">
        <v>549</v>
      </c>
      <c r="L1439">
        <v>90068</v>
      </c>
      <c r="M1439" s="38">
        <v>42098</v>
      </c>
      <c r="N1439" s="38">
        <v>42105</v>
      </c>
      <c r="O1439">
        <v>1477.57</v>
      </c>
    </row>
    <row r="1440" spans="1:15" x14ac:dyDescent="0.25">
      <c r="A1440" t="s">
        <v>1731</v>
      </c>
      <c r="B1440" t="s">
        <v>157</v>
      </c>
      <c r="C1440" t="s">
        <v>182</v>
      </c>
      <c r="D1440" t="s">
        <v>159</v>
      </c>
      <c r="E1440" t="s">
        <v>205</v>
      </c>
      <c r="F1440" t="s">
        <v>183</v>
      </c>
      <c r="G1440">
        <v>0.4</v>
      </c>
      <c r="H1440" t="s">
        <v>162</v>
      </c>
      <c r="I1440" t="s">
        <v>163</v>
      </c>
      <c r="J1440" t="s">
        <v>172</v>
      </c>
      <c r="K1440" t="s">
        <v>549</v>
      </c>
      <c r="L1440">
        <v>90068</v>
      </c>
      <c r="M1440" s="38">
        <v>42115</v>
      </c>
      <c r="N1440" s="38">
        <v>42115</v>
      </c>
      <c r="O1440">
        <v>382.29</v>
      </c>
    </row>
    <row r="1441" spans="1:15" x14ac:dyDescent="0.25">
      <c r="A1441" t="s">
        <v>1731</v>
      </c>
      <c r="B1441" t="s">
        <v>175</v>
      </c>
      <c r="C1441" t="s">
        <v>182</v>
      </c>
      <c r="D1441" t="s">
        <v>159</v>
      </c>
      <c r="E1441" t="s">
        <v>160</v>
      </c>
      <c r="F1441" t="s">
        <v>177</v>
      </c>
      <c r="G1441">
        <v>0.56999999999999995</v>
      </c>
      <c r="H1441" t="s">
        <v>162</v>
      </c>
      <c r="I1441" t="s">
        <v>163</v>
      </c>
      <c r="J1441" t="s">
        <v>172</v>
      </c>
      <c r="K1441" t="s">
        <v>549</v>
      </c>
      <c r="L1441">
        <v>90068</v>
      </c>
      <c r="M1441" s="38">
        <v>42115</v>
      </c>
      <c r="N1441" s="38">
        <v>42122</v>
      </c>
      <c r="O1441">
        <v>881.74</v>
      </c>
    </row>
    <row r="1442" spans="1:15" x14ac:dyDescent="0.25">
      <c r="A1442" t="s">
        <v>1731</v>
      </c>
      <c r="B1442" t="s">
        <v>167</v>
      </c>
      <c r="C1442" t="s">
        <v>182</v>
      </c>
      <c r="D1442" t="s">
        <v>169</v>
      </c>
      <c r="E1442" t="s">
        <v>240</v>
      </c>
      <c r="F1442" t="s">
        <v>221</v>
      </c>
      <c r="G1442">
        <v>0.73</v>
      </c>
      <c r="H1442" t="s">
        <v>162</v>
      </c>
      <c r="I1442" t="s">
        <v>163</v>
      </c>
      <c r="J1442" t="s">
        <v>172</v>
      </c>
      <c r="K1442" t="s">
        <v>549</v>
      </c>
      <c r="L1442">
        <v>90068</v>
      </c>
      <c r="M1442" s="38">
        <v>42115</v>
      </c>
      <c r="N1442" s="38">
        <v>42119</v>
      </c>
      <c r="O1442">
        <v>7384.18</v>
      </c>
    </row>
    <row r="1443" spans="1:15" x14ac:dyDescent="0.25">
      <c r="A1443" t="s">
        <v>1731</v>
      </c>
      <c r="B1443" t="s">
        <v>175</v>
      </c>
      <c r="C1443" t="s">
        <v>182</v>
      </c>
      <c r="D1443" t="s">
        <v>159</v>
      </c>
      <c r="E1443" t="s">
        <v>160</v>
      </c>
      <c r="F1443" t="s">
        <v>161</v>
      </c>
      <c r="G1443">
        <v>0.51</v>
      </c>
      <c r="H1443" t="s">
        <v>162</v>
      </c>
      <c r="I1443" t="s">
        <v>163</v>
      </c>
      <c r="J1443" t="s">
        <v>172</v>
      </c>
      <c r="K1443" t="s">
        <v>549</v>
      </c>
      <c r="L1443">
        <v>90068</v>
      </c>
      <c r="M1443" s="38">
        <v>42159</v>
      </c>
      <c r="N1443" s="38">
        <v>42162</v>
      </c>
      <c r="O1443">
        <v>448.26</v>
      </c>
    </row>
    <row r="1444" spans="1:15" x14ac:dyDescent="0.25">
      <c r="A1444" t="s">
        <v>1732</v>
      </c>
      <c r="B1444" t="s">
        <v>157</v>
      </c>
      <c r="C1444" t="s">
        <v>182</v>
      </c>
      <c r="D1444" t="s">
        <v>159</v>
      </c>
      <c r="E1444" t="s">
        <v>205</v>
      </c>
      <c r="F1444" t="s">
        <v>183</v>
      </c>
      <c r="G1444">
        <v>0.4</v>
      </c>
      <c r="H1444" t="s">
        <v>162</v>
      </c>
      <c r="I1444" t="s">
        <v>178</v>
      </c>
      <c r="J1444" t="s">
        <v>241</v>
      </c>
      <c r="K1444" t="s">
        <v>1733</v>
      </c>
      <c r="L1444">
        <v>43213</v>
      </c>
      <c r="M1444" s="38">
        <v>42115</v>
      </c>
      <c r="N1444" s="38">
        <v>42115</v>
      </c>
      <c r="O1444">
        <v>95.57</v>
      </c>
    </row>
    <row r="1445" spans="1:15" x14ac:dyDescent="0.25">
      <c r="A1445" t="s">
        <v>1732</v>
      </c>
      <c r="B1445" t="s">
        <v>175</v>
      </c>
      <c r="C1445" t="s">
        <v>182</v>
      </c>
      <c r="D1445" t="s">
        <v>159</v>
      </c>
      <c r="E1445" t="s">
        <v>160</v>
      </c>
      <c r="F1445" t="s">
        <v>177</v>
      </c>
      <c r="G1445">
        <v>0.56999999999999995</v>
      </c>
      <c r="H1445" t="s">
        <v>162</v>
      </c>
      <c r="I1445" t="s">
        <v>178</v>
      </c>
      <c r="J1445" t="s">
        <v>241</v>
      </c>
      <c r="K1445" t="s">
        <v>1733</v>
      </c>
      <c r="L1445">
        <v>43213</v>
      </c>
      <c r="M1445" s="38">
        <v>42115</v>
      </c>
      <c r="N1445" s="38">
        <v>42122</v>
      </c>
      <c r="O1445">
        <v>214.48</v>
      </c>
    </row>
    <row r="1446" spans="1:15" x14ac:dyDescent="0.25">
      <c r="A1446" t="s">
        <v>1732</v>
      </c>
      <c r="B1446" t="s">
        <v>167</v>
      </c>
      <c r="C1446" t="s">
        <v>182</v>
      </c>
      <c r="D1446" t="s">
        <v>169</v>
      </c>
      <c r="E1446" t="s">
        <v>240</v>
      </c>
      <c r="F1446" t="s">
        <v>221</v>
      </c>
      <c r="G1446">
        <v>0.73</v>
      </c>
      <c r="H1446" t="s">
        <v>162</v>
      </c>
      <c r="I1446" t="s">
        <v>178</v>
      </c>
      <c r="J1446" t="s">
        <v>241</v>
      </c>
      <c r="K1446" t="s">
        <v>1733</v>
      </c>
      <c r="L1446">
        <v>43213</v>
      </c>
      <c r="M1446" s="38">
        <v>42115</v>
      </c>
      <c r="N1446" s="38">
        <v>42119</v>
      </c>
      <c r="O1446">
        <v>1790.1</v>
      </c>
    </row>
    <row r="1447" spans="1:15" x14ac:dyDescent="0.25">
      <c r="A1447" t="s">
        <v>1732</v>
      </c>
      <c r="B1447" t="s">
        <v>175</v>
      </c>
      <c r="C1447" t="s">
        <v>182</v>
      </c>
      <c r="D1447" t="s">
        <v>159</v>
      </c>
      <c r="E1447" t="s">
        <v>160</v>
      </c>
      <c r="F1447" t="s">
        <v>161</v>
      </c>
      <c r="G1447">
        <v>0.51</v>
      </c>
      <c r="H1447" t="s">
        <v>162</v>
      </c>
      <c r="I1447" t="s">
        <v>178</v>
      </c>
      <c r="J1447" t="s">
        <v>241</v>
      </c>
      <c r="K1447" t="s">
        <v>1733</v>
      </c>
      <c r="L1447">
        <v>43213</v>
      </c>
      <c r="M1447" s="38">
        <v>42159</v>
      </c>
      <c r="N1447" s="38">
        <v>42162</v>
      </c>
      <c r="O1447">
        <v>110.68</v>
      </c>
    </row>
    <row r="1448" spans="1:15" x14ac:dyDescent="0.25">
      <c r="A1448" t="s">
        <v>1734</v>
      </c>
      <c r="B1448" t="s">
        <v>175</v>
      </c>
      <c r="C1448" t="s">
        <v>182</v>
      </c>
      <c r="D1448" t="s">
        <v>193</v>
      </c>
      <c r="E1448" t="s">
        <v>194</v>
      </c>
      <c r="F1448" t="s">
        <v>177</v>
      </c>
      <c r="G1448">
        <v>0.35</v>
      </c>
      <c r="H1448" t="s">
        <v>162</v>
      </c>
      <c r="I1448" t="s">
        <v>178</v>
      </c>
      <c r="J1448" t="s">
        <v>291</v>
      </c>
      <c r="K1448" t="s">
        <v>1735</v>
      </c>
      <c r="L1448">
        <v>17403</v>
      </c>
      <c r="M1448" s="38">
        <v>42098</v>
      </c>
      <c r="N1448" s="38">
        <v>42105</v>
      </c>
      <c r="O1448">
        <v>385.45</v>
      </c>
    </row>
    <row r="1449" spans="1:15" x14ac:dyDescent="0.25">
      <c r="A1449" t="s">
        <v>1736</v>
      </c>
      <c r="B1449" t="s">
        <v>175</v>
      </c>
      <c r="C1449" t="s">
        <v>168</v>
      </c>
      <c r="D1449" t="s">
        <v>159</v>
      </c>
      <c r="E1449" t="s">
        <v>213</v>
      </c>
      <c r="F1449" t="s">
        <v>183</v>
      </c>
      <c r="G1449">
        <v>0.38</v>
      </c>
      <c r="H1449" t="s">
        <v>162</v>
      </c>
      <c r="I1449" t="s">
        <v>184</v>
      </c>
      <c r="J1449" t="s">
        <v>1337</v>
      </c>
      <c r="K1449" t="s">
        <v>1737</v>
      </c>
      <c r="L1449">
        <v>53142</v>
      </c>
      <c r="M1449" s="38">
        <v>42047</v>
      </c>
      <c r="N1449" s="38">
        <v>42048</v>
      </c>
      <c r="O1449">
        <v>19.32</v>
      </c>
    </row>
    <row r="1450" spans="1:15" x14ac:dyDescent="0.25">
      <c r="A1450" t="s">
        <v>1738</v>
      </c>
      <c r="B1450" t="s">
        <v>175</v>
      </c>
      <c r="C1450" t="s">
        <v>168</v>
      </c>
      <c r="D1450" t="s">
        <v>159</v>
      </c>
      <c r="E1450" t="s">
        <v>160</v>
      </c>
      <c r="F1450" t="s">
        <v>161</v>
      </c>
      <c r="G1450">
        <v>0.57999999999999996</v>
      </c>
      <c r="H1450" t="s">
        <v>162</v>
      </c>
      <c r="I1450" t="s">
        <v>184</v>
      </c>
      <c r="J1450" t="s">
        <v>1337</v>
      </c>
      <c r="K1450" t="s">
        <v>938</v>
      </c>
      <c r="L1450">
        <v>53711</v>
      </c>
      <c r="M1450" s="38">
        <v>42013</v>
      </c>
      <c r="N1450" s="38">
        <v>42018</v>
      </c>
      <c r="O1450">
        <v>30.1</v>
      </c>
    </row>
    <row r="1451" spans="1:15" x14ac:dyDescent="0.25">
      <c r="A1451" t="s">
        <v>1738</v>
      </c>
      <c r="B1451" t="s">
        <v>175</v>
      </c>
      <c r="C1451" t="s">
        <v>168</v>
      </c>
      <c r="D1451" t="s">
        <v>159</v>
      </c>
      <c r="E1451" t="s">
        <v>213</v>
      </c>
      <c r="F1451" t="s">
        <v>183</v>
      </c>
      <c r="G1451">
        <v>0.35</v>
      </c>
      <c r="H1451" t="s">
        <v>162</v>
      </c>
      <c r="I1451" t="s">
        <v>184</v>
      </c>
      <c r="J1451" t="s">
        <v>1337</v>
      </c>
      <c r="K1451" t="s">
        <v>938</v>
      </c>
      <c r="L1451">
        <v>53711</v>
      </c>
      <c r="M1451" s="38">
        <v>42037</v>
      </c>
      <c r="N1451" s="38">
        <v>42038</v>
      </c>
      <c r="O1451">
        <v>261.20999999999998</v>
      </c>
    </row>
    <row r="1452" spans="1:15" x14ac:dyDescent="0.25">
      <c r="A1452" t="s">
        <v>1738</v>
      </c>
      <c r="B1452" t="s">
        <v>175</v>
      </c>
      <c r="C1452" t="s">
        <v>168</v>
      </c>
      <c r="D1452" t="s">
        <v>159</v>
      </c>
      <c r="E1452" t="s">
        <v>228</v>
      </c>
      <c r="F1452" t="s">
        <v>183</v>
      </c>
      <c r="G1452">
        <v>0.36</v>
      </c>
      <c r="H1452" t="s">
        <v>162</v>
      </c>
      <c r="I1452" t="s">
        <v>184</v>
      </c>
      <c r="J1452" t="s">
        <v>1337</v>
      </c>
      <c r="K1452" t="s">
        <v>938</v>
      </c>
      <c r="L1452">
        <v>53711</v>
      </c>
      <c r="M1452" s="38">
        <v>42037</v>
      </c>
      <c r="N1452" s="38">
        <v>42037</v>
      </c>
      <c r="O1452">
        <v>42.79</v>
      </c>
    </row>
    <row r="1453" spans="1:15" x14ac:dyDescent="0.25">
      <c r="A1453" t="s">
        <v>1739</v>
      </c>
      <c r="B1453" t="s">
        <v>167</v>
      </c>
      <c r="C1453" t="s">
        <v>216</v>
      </c>
      <c r="D1453" t="s">
        <v>169</v>
      </c>
      <c r="E1453" t="s">
        <v>170</v>
      </c>
      <c r="F1453" t="s">
        <v>171</v>
      </c>
      <c r="G1453">
        <v>0.62</v>
      </c>
      <c r="H1453" t="s">
        <v>162</v>
      </c>
      <c r="I1453" t="s">
        <v>178</v>
      </c>
      <c r="J1453" t="s">
        <v>5</v>
      </c>
      <c r="K1453" t="s">
        <v>1740</v>
      </c>
      <c r="L1453">
        <v>10562</v>
      </c>
      <c r="M1453" s="38">
        <v>42085</v>
      </c>
      <c r="N1453" s="38">
        <v>42088</v>
      </c>
      <c r="O1453">
        <v>1828.22</v>
      </c>
    </row>
    <row r="1454" spans="1:15" x14ac:dyDescent="0.25">
      <c r="A1454" t="s">
        <v>1739</v>
      </c>
      <c r="B1454" t="s">
        <v>175</v>
      </c>
      <c r="C1454" t="s">
        <v>216</v>
      </c>
      <c r="D1454" t="s">
        <v>159</v>
      </c>
      <c r="E1454" t="s">
        <v>213</v>
      </c>
      <c r="F1454" t="s">
        <v>183</v>
      </c>
      <c r="G1454">
        <v>0.38</v>
      </c>
      <c r="H1454" t="s">
        <v>162</v>
      </c>
      <c r="I1454" t="s">
        <v>178</v>
      </c>
      <c r="J1454" t="s">
        <v>5</v>
      </c>
      <c r="K1454" t="s">
        <v>1740</v>
      </c>
      <c r="L1454">
        <v>10562</v>
      </c>
      <c r="M1454" s="38">
        <v>42102</v>
      </c>
      <c r="N1454" s="38">
        <v>42104</v>
      </c>
      <c r="O1454">
        <v>29.77</v>
      </c>
    </row>
    <row r="1455" spans="1:15" x14ac:dyDescent="0.25">
      <c r="A1455" t="s">
        <v>1739</v>
      </c>
      <c r="B1455" t="s">
        <v>175</v>
      </c>
      <c r="C1455" t="s">
        <v>216</v>
      </c>
      <c r="D1455" t="s">
        <v>169</v>
      </c>
      <c r="E1455" t="s">
        <v>176</v>
      </c>
      <c r="F1455" t="s">
        <v>177</v>
      </c>
      <c r="G1455">
        <v>0.55000000000000004</v>
      </c>
      <c r="H1455" t="s">
        <v>162</v>
      </c>
      <c r="I1455" t="s">
        <v>178</v>
      </c>
      <c r="J1455" t="s">
        <v>5</v>
      </c>
      <c r="K1455" t="s">
        <v>1740</v>
      </c>
      <c r="L1455">
        <v>10562</v>
      </c>
      <c r="M1455" s="38">
        <v>42102</v>
      </c>
      <c r="N1455" s="38">
        <v>42102</v>
      </c>
      <c r="O1455">
        <v>147.19</v>
      </c>
    </row>
    <row r="1456" spans="1:15" x14ac:dyDescent="0.25">
      <c r="A1456" t="s">
        <v>1741</v>
      </c>
      <c r="B1456" t="s">
        <v>175</v>
      </c>
      <c r="C1456" t="s">
        <v>168</v>
      </c>
      <c r="D1456" t="s">
        <v>159</v>
      </c>
      <c r="E1456" t="s">
        <v>213</v>
      </c>
      <c r="F1456" t="s">
        <v>183</v>
      </c>
      <c r="G1456">
        <v>0.35</v>
      </c>
      <c r="H1456" t="s">
        <v>162</v>
      </c>
      <c r="I1456" t="s">
        <v>184</v>
      </c>
      <c r="J1456" t="s">
        <v>185</v>
      </c>
      <c r="K1456" t="s">
        <v>1742</v>
      </c>
      <c r="L1456">
        <v>55432</v>
      </c>
      <c r="M1456" s="38">
        <v>42102</v>
      </c>
      <c r="N1456" s="38">
        <v>42103</v>
      </c>
      <c r="O1456">
        <v>39.17</v>
      </c>
    </row>
    <row r="1457" spans="1:15" x14ac:dyDescent="0.25">
      <c r="A1457" t="s">
        <v>1743</v>
      </c>
      <c r="B1457" t="s">
        <v>175</v>
      </c>
      <c r="C1457" t="s">
        <v>216</v>
      </c>
      <c r="D1457" t="s">
        <v>159</v>
      </c>
      <c r="E1457" t="s">
        <v>304</v>
      </c>
      <c r="F1457" t="s">
        <v>183</v>
      </c>
      <c r="G1457">
        <v>0.59</v>
      </c>
      <c r="H1457" t="s">
        <v>162</v>
      </c>
      <c r="I1457" t="s">
        <v>163</v>
      </c>
      <c r="J1457" t="s">
        <v>172</v>
      </c>
      <c r="K1457" t="s">
        <v>1744</v>
      </c>
      <c r="L1457">
        <v>95616</v>
      </c>
      <c r="M1457" s="38">
        <v>42119</v>
      </c>
      <c r="N1457" s="38">
        <v>42121</v>
      </c>
      <c r="O1457">
        <v>87.85</v>
      </c>
    </row>
    <row r="1458" spans="1:15" x14ac:dyDescent="0.25">
      <c r="A1458" t="s">
        <v>1743</v>
      </c>
      <c r="B1458" t="s">
        <v>167</v>
      </c>
      <c r="C1458" t="s">
        <v>216</v>
      </c>
      <c r="D1458" t="s">
        <v>169</v>
      </c>
      <c r="E1458" t="s">
        <v>170</v>
      </c>
      <c r="F1458" t="s">
        <v>171</v>
      </c>
      <c r="G1458">
        <v>0.6</v>
      </c>
      <c r="H1458" t="s">
        <v>162</v>
      </c>
      <c r="I1458" t="s">
        <v>163</v>
      </c>
      <c r="J1458" t="s">
        <v>172</v>
      </c>
      <c r="K1458" t="s">
        <v>1744</v>
      </c>
      <c r="L1458">
        <v>95616</v>
      </c>
      <c r="M1458" s="38">
        <v>42119</v>
      </c>
      <c r="N1458" s="38">
        <v>42120</v>
      </c>
      <c r="O1458">
        <v>7429.63</v>
      </c>
    </row>
    <row r="1459" spans="1:15" x14ac:dyDescent="0.25">
      <c r="A1459" t="s">
        <v>1743</v>
      </c>
      <c r="B1459" t="s">
        <v>175</v>
      </c>
      <c r="C1459" t="s">
        <v>216</v>
      </c>
      <c r="D1459" t="s">
        <v>169</v>
      </c>
      <c r="E1459" t="s">
        <v>176</v>
      </c>
      <c r="F1459" t="s">
        <v>183</v>
      </c>
      <c r="G1459">
        <v>0.43</v>
      </c>
      <c r="H1459" t="s">
        <v>162</v>
      </c>
      <c r="I1459" t="s">
        <v>163</v>
      </c>
      <c r="J1459" t="s">
        <v>172</v>
      </c>
      <c r="K1459" t="s">
        <v>1744</v>
      </c>
      <c r="L1459">
        <v>95616</v>
      </c>
      <c r="M1459" s="38">
        <v>42119</v>
      </c>
      <c r="N1459" s="38">
        <v>42119</v>
      </c>
      <c r="O1459">
        <v>224.29</v>
      </c>
    </row>
    <row r="1460" spans="1:15" x14ac:dyDescent="0.25">
      <c r="A1460" t="s">
        <v>1743</v>
      </c>
      <c r="B1460" t="s">
        <v>175</v>
      </c>
      <c r="C1460" t="s">
        <v>216</v>
      </c>
      <c r="D1460" t="s">
        <v>169</v>
      </c>
      <c r="E1460" t="s">
        <v>176</v>
      </c>
      <c r="F1460" t="s">
        <v>161</v>
      </c>
      <c r="G1460">
        <v>0.52</v>
      </c>
      <c r="H1460" t="s">
        <v>162</v>
      </c>
      <c r="I1460" t="s">
        <v>163</v>
      </c>
      <c r="J1460" t="s">
        <v>172</v>
      </c>
      <c r="K1460" t="s">
        <v>1744</v>
      </c>
      <c r="L1460">
        <v>95616</v>
      </c>
      <c r="M1460" s="38">
        <v>42119</v>
      </c>
      <c r="N1460" s="38">
        <v>42120</v>
      </c>
      <c r="O1460">
        <v>51.2</v>
      </c>
    </row>
    <row r="1461" spans="1:15" x14ac:dyDescent="0.25">
      <c r="A1461" t="s">
        <v>1745</v>
      </c>
      <c r="B1461" t="s">
        <v>167</v>
      </c>
      <c r="C1461" t="s">
        <v>216</v>
      </c>
      <c r="D1461" t="s">
        <v>169</v>
      </c>
      <c r="E1461" t="s">
        <v>170</v>
      </c>
      <c r="F1461" t="s">
        <v>171</v>
      </c>
      <c r="G1461">
        <v>0.6</v>
      </c>
      <c r="H1461" t="s">
        <v>162</v>
      </c>
      <c r="I1461" t="s">
        <v>178</v>
      </c>
      <c r="J1461" t="s">
        <v>5</v>
      </c>
      <c r="K1461" t="s">
        <v>203</v>
      </c>
      <c r="L1461">
        <v>10165</v>
      </c>
      <c r="M1461" s="38">
        <v>42119</v>
      </c>
      <c r="N1461" s="38">
        <v>42120</v>
      </c>
      <c r="O1461">
        <v>29718.53</v>
      </c>
    </row>
    <row r="1462" spans="1:15" x14ac:dyDescent="0.25">
      <c r="A1462" t="s">
        <v>1745</v>
      </c>
      <c r="B1462" t="s">
        <v>175</v>
      </c>
      <c r="C1462" t="s">
        <v>216</v>
      </c>
      <c r="D1462" t="s">
        <v>169</v>
      </c>
      <c r="E1462" t="s">
        <v>176</v>
      </c>
      <c r="F1462" t="s">
        <v>161</v>
      </c>
      <c r="G1462">
        <v>0.52</v>
      </c>
      <c r="H1462" t="s">
        <v>162</v>
      </c>
      <c r="I1462" t="s">
        <v>178</v>
      </c>
      <c r="J1462" t="s">
        <v>5</v>
      </c>
      <c r="K1462" t="s">
        <v>203</v>
      </c>
      <c r="L1462">
        <v>10165</v>
      </c>
      <c r="M1462" s="38">
        <v>42119</v>
      </c>
      <c r="N1462" s="38">
        <v>42120</v>
      </c>
      <c r="O1462">
        <v>197.48</v>
      </c>
    </row>
    <row r="1463" spans="1:15" x14ac:dyDescent="0.25">
      <c r="A1463" t="s">
        <v>1746</v>
      </c>
      <c r="B1463" t="s">
        <v>175</v>
      </c>
      <c r="C1463" t="s">
        <v>168</v>
      </c>
      <c r="D1463" t="s">
        <v>159</v>
      </c>
      <c r="E1463" t="s">
        <v>213</v>
      </c>
      <c r="F1463" t="s">
        <v>183</v>
      </c>
      <c r="G1463">
        <v>0.38</v>
      </c>
      <c r="H1463" t="s">
        <v>162</v>
      </c>
      <c r="I1463" t="s">
        <v>229</v>
      </c>
      <c r="J1463" t="s">
        <v>937</v>
      </c>
      <c r="K1463" t="s">
        <v>1747</v>
      </c>
      <c r="L1463">
        <v>36801</v>
      </c>
      <c r="M1463" s="38">
        <v>42126</v>
      </c>
      <c r="N1463" s="38">
        <v>42128</v>
      </c>
      <c r="O1463">
        <v>46.85</v>
      </c>
    </row>
    <row r="1464" spans="1:15" x14ac:dyDescent="0.25">
      <c r="A1464" t="s">
        <v>1746</v>
      </c>
      <c r="B1464" t="s">
        <v>175</v>
      </c>
      <c r="C1464" t="s">
        <v>168</v>
      </c>
      <c r="D1464" t="s">
        <v>159</v>
      </c>
      <c r="E1464" t="s">
        <v>187</v>
      </c>
      <c r="F1464" t="s">
        <v>161</v>
      </c>
      <c r="G1464">
        <v>0.36</v>
      </c>
      <c r="H1464" t="s">
        <v>162</v>
      </c>
      <c r="I1464" t="s">
        <v>229</v>
      </c>
      <c r="J1464" t="s">
        <v>937</v>
      </c>
      <c r="K1464" t="s">
        <v>1747</v>
      </c>
      <c r="L1464">
        <v>36801</v>
      </c>
      <c r="M1464" s="38">
        <v>42126</v>
      </c>
      <c r="N1464" s="38">
        <v>42130</v>
      </c>
      <c r="O1464">
        <v>93.57</v>
      </c>
    </row>
    <row r="1465" spans="1:15" x14ac:dyDescent="0.25">
      <c r="A1465" t="s">
        <v>1746</v>
      </c>
      <c r="B1465" t="s">
        <v>167</v>
      </c>
      <c r="C1465" t="s">
        <v>168</v>
      </c>
      <c r="D1465" t="s">
        <v>169</v>
      </c>
      <c r="E1465" t="s">
        <v>240</v>
      </c>
      <c r="F1465" t="s">
        <v>221</v>
      </c>
      <c r="G1465">
        <v>0.75</v>
      </c>
      <c r="H1465" t="s">
        <v>162</v>
      </c>
      <c r="I1465" t="s">
        <v>229</v>
      </c>
      <c r="J1465" t="s">
        <v>937</v>
      </c>
      <c r="K1465" t="s">
        <v>1747</v>
      </c>
      <c r="L1465">
        <v>36801</v>
      </c>
      <c r="M1465" s="38">
        <v>42126</v>
      </c>
      <c r="N1465" s="38">
        <v>42133</v>
      </c>
      <c r="O1465">
        <v>2694.49</v>
      </c>
    </row>
    <row r="1466" spans="1:15" x14ac:dyDescent="0.25">
      <c r="A1466" t="s">
        <v>1748</v>
      </c>
      <c r="B1466" t="s">
        <v>167</v>
      </c>
      <c r="C1466" t="s">
        <v>168</v>
      </c>
      <c r="D1466" t="s">
        <v>169</v>
      </c>
      <c r="E1466" t="s">
        <v>240</v>
      </c>
      <c r="F1466" t="s">
        <v>221</v>
      </c>
      <c r="G1466">
        <v>0.64</v>
      </c>
      <c r="H1466" t="s">
        <v>162</v>
      </c>
      <c r="I1466" t="s">
        <v>229</v>
      </c>
      <c r="J1466" t="s">
        <v>937</v>
      </c>
      <c r="K1466" t="s">
        <v>1749</v>
      </c>
      <c r="L1466">
        <v>36869</v>
      </c>
      <c r="M1466" s="38">
        <v>42007</v>
      </c>
      <c r="N1466" s="38">
        <v>42008</v>
      </c>
      <c r="O1466">
        <v>174.5</v>
      </c>
    </row>
    <row r="1467" spans="1:15" x14ac:dyDescent="0.25">
      <c r="A1467" t="s">
        <v>1748</v>
      </c>
      <c r="B1467" t="s">
        <v>175</v>
      </c>
      <c r="C1467" t="s">
        <v>168</v>
      </c>
      <c r="D1467" t="s">
        <v>169</v>
      </c>
      <c r="E1467" t="s">
        <v>176</v>
      </c>
      <c r="F1467" t="s">
        <v>183</v>
      </c>
      <c r="G1467">
        <v>0.41</v>
      </c>
      <c r="H1467" t="s">
        <v>162</v>
      </c>
      <c r="I1467" t="s">
        <v>229</v>
      </c>
      <c r="J1467" t="s">
        <v>937</v>
      </c>
      <c r="K1467" t="s">
        <v>1749</v>
      </c>
      <c r="L1467">
        <v>36869</v>
      </c>
      <c r="M1467" s="38">
        <v>42021</v>
      </c>
      <c r="N1467" s="38">
        <v>42021</v>
      </c>
      <c r="O1467">
        <v>26.01</v>
      </c>
    </row>
    <row r="1468" spans="1:15" x14ac:dyDescent="0.25">
      <c r="A1468" t="s">
        <v>1750</v>
      </c>
      <c r="B1468" t="s">
        <v>167</v>
      </c>
      <c r="C1468" t="s">
        <v>168</v>
      </c>
      <c r="D1468" t="s">
        <v>193</v>
      </c>
      <c r="E1468" t="s">
        <v>199</v>
      </c>
      <c r="F1468" t="s">
        <v>171</v>
      </c>
      <c r="G1468">
        <v>0.56000000000000005</v>
      </c>
      <c r="H1468" t="s">
        <v>162</v>
      </c>
      <c r="I1468" t="s">
        <v>184</v>
      </c>
      <c r="J1468" t="s">
        <v>329</v>
      </c>
      <c r="K1468" t="s">
        <v>1751</v>
      </c>
      <c r="L1468">
        <v>49423</v>
      </c>
      <c r="M1468" s="38">
        <v>42162</v>
      </c>
      <c r="N1468" s="38">
        <v>42164</v>
      </c>
      <c r="O1468">
        <v>1527.97</v>
      </c>
    </row>
    <row r="1469" spans="1:15" x14ac:dyDescent="0.25">
      <c r="A1469" t="s">
        <v>1750</v>
      </c>
      <c r="B1469" t="s">
        <v>175</v>
      </c>
      <c r="C1469" t="s">
        <v>168</v>
      </c>
      <c r="D1469" t="s">
        <v>159</v>
      </c>
      <c r="E1469" t="s">
        <v>205</v>
      </c>
      <c r="F1469" t="s">
        <v>161</v>
      </c>
      <c r="G1469">
        <v>0.36</v>
      </c>
      <c r="H1469" t="s">
        <v>162</v>
      </c>
      <c r="I1469" t="s">
        <v>184</v>
      </c>
      <c r="J1469" t="s">
        <v>329</v>
      </c>
      <c r="K1469" t="s">
        <v>1751</v>
      </c>
      <c r="L1469">
        <v>49423</v>
      </c>
      <c r="M1469" s="38">
        <v>42162</v>
      </c>
      <c r="N1469" s="38">
        <v>42164</v>
      </c>
      <c r="O1469">
        <v>110.86</v>
      </c>
    </row>
    <row r="1470" spans="1:15" x14ac:dyDescent="0.25">
      <c r="A1470" t="s">
        <v>1752</v>
      </c>
      <c r="B1470" t="s">
        <v>175</v>
      </c>
      <c r="C1470" t="s">
        <v>168</v>
      </c>
      <c r="D1470" t="s">
        <v>159</v>
      </c>
      <c r="E1470" t="s">
        <v>228</v>
      </c>
      <c r="F1470" t="s">
        <v>183</v>
      </c>
      <c r="G1470">
        <v>0.39</v>
      </c>
      <c r="H1470" t="s">
        <v>162</v>
      </c>
      <c r="I1470" t="s">
        <v>184</v>
      </c>
      <c r="J1470" t="s">
        <v>329</v>
      </c>
      <c r="K1470" t="s">
        <v>1753</v>
      </c>
      <c r="L1470">
        <v>48141</v>
      </c>
      <c r="M1470" s="38">
        <v>42164</v>
      </c>
      <c r="N1470" s="38">
        <v>42166</v>
      </c>
      <c r="O1470">
        <v>97.98</v>
      </c>
    </row>
    <row r="1471" spans="1:15" x14ac:dyDescent="0.25">
      <c r="A1471" t="s">
        <v>1754</v>
      </c>
      <c r="B1471" t="s">
        <v>157</v>
      </c>
      <c r="C1471" t="s">
        <v>168</v>
      </c>
      <c r="D1471" t="s">
        <v>159</v>
      </c>
      <c r="E1471" t="s">
        <v>205</v>
      </c>
      <c r="F1471" t="s">
        <v>183</v>
      </c>
      <c r="G1471">
        <v>0.37</v>
      </c>
      <c r="H1471" t="s">
        <v>162</v>
      </c>
      <c r="I1471" t="s">
        <v>184</v>
      </c>
      <c r="J1471" t="s">
        <v>1337</v>
      </c>
      <c r="K1471" t="s">
        <v>1755</v>
      </c>
      <c r="L1471">
        <v>54220</v>
      </c>
      <c r="M1471" s="38">
        <v>42063</v>
      </c>
      <c r="N1471" s="38">
        <v>42063</v>
      </c>
      <c r="O1471">
        <v>127.83</v>
      </c>
    </row>
    <row r="1472" spans="1:15" x14ac:dyDescent="0.25">
      <c r="A1472" t="s">
        <v>1754</v>
      </c>
      <c r="B1472" t="s">
        <v>175</v>
      </c>
      <c r="C1472" t="s">
        <v>168</v>
      </c>
      <c r="D1472" t="s">
        <v>169</v>
      </c>
      <c r="E1472" t="s">
        <v>176</v>
      </c>
      <c r="F1472" t="s">
        <v>177</v>
      </c>
      <c r="G1472">
        <v>0.44</v>
      </c>
      <c r="H1472" t="s">
        <v>162</v>
      </c>
      <c r="I1472" t="s">
        <v>184</v>
      </c>
      <c r="J1472" t="s">
        <v>1337</v>
      </c>
      <c r="K1472" t="s">
        <v>1755</v>
      </c>
      <c r="L1472">
        <v>54220</v>
      </c>
      <c r="M1472" s="38">
        <v>42181</v>
      </c>
      <c r="N1472" s="38">
        <v>42181</v>
      </c>
      <c r="O1472">
        <v>289.88</v>
      </c>
    </row>
    <row r="1473" spans="1:15" x14ac:dyDescent="0.25">
      <c r="A1473" t="s">
        <v>1756</v>
      </c>
      <c r="B1473" t="s">
        <v>175</v>
      </c>
      <c r="C1473" t="s">
        <v>158</v>
      </c>
      <c r="D1473" t="s">
        <v>159</v>
      </c>
      <c r="E1473" t="s">
        <v>233</v>
      </c>
      <c r="F1473" t="s">
        <v>183</v>
      </c>
      <c r="G1473">
        <v>0.57999999999999996</v>
      </c>
      <c r="H1473" t="s">
        <v>162</v>
      </c>
      <c r="I1473" t="s">
        <v>229</v>
      </c>
      <c r="J1473" t="s">
        <v>376</v>
      </c>
      <c r="K1473" t="s">
        <v>1757</v>
      </c>
      <c r="L1473">
        <v>30605</v>
      </c>
      <c r="M1473" s="38">
        <v>42111</v>
      </c>
      <c r="N1473" s="38">
        <v>42111</v>
      </c>
      <c r="O1473">
        <v>4354.55</v>
      </c>
    </row>
    <row r="1474" spans="1:15" x14ac:dyDescent="0.25">
      <c r="A1474" t="s">
        <v>1756</v>
      </c>
      <c r="B1474" t="s">
        <v>175</v>
      </c>
      <c r="C1474" t="s">
        <v>158</v>
      </c>
      <c r="D1474" t="s">
        <v>193</v>
      </c>
      <c r="E1474" t="s">
        <v>194</v>
      </c>
      <c r="F1474" t="s">
        <v>161</v>
      </c>
      <c r="G1474">
        <v>0.85</v>
      </c>
      <c r="H1474" t="s">
        <v>162</v>
      </c>
      <c r="I1474" t="s">
        <v>229</v>
      </c>
      <c r="J1474" t="s">
        <v>376</v>
      </c>
      <c r="K1474" t="s">
        <v>1757</v>
      </c>
      <c r="L1474">
        <v>30605</v>
      </c>
      <c r="M1474" s="38">
        <v>42075</v>
      </c>
      <c r="N1474" s="38">
        <v>42080</v>
      </c>
      <c r="O1474">
        <v>146.16999999999999</v>
      </c>
    </row>
    <row r="1475" spans="1:15" x14ac:dyDescent="0.25">
      <c r="A1475" t="s">
        <v>1758</v>
      </c>
      <c r="B1475" t="s">
        <v>175</v>
      </c>
      <c r="C1475" t="s">
        <v>158</v>
      </c>
      <c r="D1475" t="s">
        <v>159</v>
      </c>
      <c r="E1475" t="s">
        <v>252</v>
      </c>
      <c r="F1475" t="s">
        <v>177</v>
      </c>
      <c r="G1475">
        <v>0.55000000000000004</v>
      </c>
      <c r="H1475" t="s">
        <v>162</v>
      </c>
      <c r="I1475" t="s">
        <v>178</v>
      </c>
      <c r="J1475" t="s">
        <v>267</v>
      </c>
      <c r="K1475" t="s">
        <v>1759</v>
      </c>
      <c r="L1475">
        <v>3054</v>
      </c>
      <c r="M1475" s="38">
        <v>42084</v>
      </c>
      <c r="N1475" s="38">
        <v>42089</v>
      </c>
      <c r="O1475">
        <v>42.02</v>
      </c>
    </row>
    <row r="1476" spans="1:15" x14ac:dyDescent="0.25">
      <c r="A1476" t="s">
        <v>1760</v>
      </c>
      <c r="B1476" t="s">
        <v>175</v>
      </c>
      <c r="C1476" t="s">
        <v>158</v>
      </c>
      <c r="D1476" t="s">
        <v>193</v>
      </c>
      <c r="E1476" t="s">
        <v>194</v>
      </c>
      <c r="F1476" t="s">
        <v>183</v>
      </c>
      <c r="G1476">
        <v>0.59</v>
      </c>
      <c r="H1476" t="s">
        <v>162</v>
      </c>
      <c r="I1476" t="s">
        <v>178</v>
      </c>
      <c r="J1476" t="s">
        <v>179</v>
      </c>
      <c r="K1476" t="s">
        <v>1761</v>
      </c>
      <c r="L1476">
        <v>7601</v>
      </c>
      <c r="M1476" s="38">
        <v>42099</v>
      </c>
      <c r="N1476" s="38">
        <v>42100</v>
      </c>
      <c r="O1476">
        <v>3705.14</v>
      </c>
    </row>
    <row r="1477" spans="1:15" x14ac:dyDescent="0.25">
      <c r="A1477" t="s">
        <v>1762</v>
      </c>
      <c r="B1477" t="s">
        <v>167</v>
      </c>
      <c r="C1477" t="s">
        <v>158</v>
      </c>
      <c r="D1477" t="s">
        <v>193</v>
      </c>
      <c r="E1477" t="s">
        <v>199</v>
      </c>
      <c r="F1477" t="s">
        <v>171</v>
      </c>
      <c r="G1477">
        <v>0.6</v>
      </c>
      <c r="H1477" t="s">
        <v>162</v>
      </c>
      <c r="I1477" t="s">
        <v>178</v>
      </c>
      <c r="J1477" t="s">
        <v>179</v>
      </c>
      <c r="K1477" t="s">
        <v>1763</v>
      </c>
      <c r="L1477">
        <v>8830</v>
      </c>
      <c r="M1477" s="38">
        <v>42099</v>
      </c>
      <c r="N1477" s="38">
        <v>42100</v>
      </c>
      <c r="O1477">
        <v>945.36</v>
      </c>
    </row>
    <row r="1478" spans="1:15" x14ac:dyDescent="0.25">
      <c r="A1478" t="s">
        <v>1764</v>
      </c>
      <c r="B1478" t="s">
        <v>175</v>
      </c>
      <c r="C1478" t="s">
        <v>158</v>
      </c>
      <c r="D1478" t="s">
        <v>159</v>
      </c>
      <c r="E1478" t="s">
        <v>213</v>
      </c>
      <c r="F1478" t="s">
        <v>183</v>
      </c>
      <c r="G1478">
        <v>0.37</v>
      </c>
      <c r="H1478" t="s">
        <v>162</v>
      </c>
      <c r="I1478" t="s">
        <v>163</v>
      </c>
      <c r="J1478" t="s">
        <v>172</v>
      </c>
      <c r="K1478" t="s">
        <v>1744</v>
      </c>
      <c r="L1478">
        <v>95616</v>
      </c>
      <c r="M1478" s="38">
        <v>42140</v>
      </c>
      <c r="N1478" s="38">
        <v>42141</v>
      </c>
      <c r="O1478">
        <v>49.24</v>
      </c>
    </row>
    <row r="1479" spans="1:15" x14ac:dyDescent="0.25">
      <c r="A1479" t="s">
        <v>1765</v>
      </c>
      <c r="B1479" t="s">
        <v>157</v>
      </c>
      <c r="C1479" t="s">
        <v>158</v>
      </c>
      <c r="D1479" t="s">
        <v>159</v>
      </c>
      <c r="E1479" t="s">
        <v>304</v>
      </c>
      <c r="F1479" t="s">
        <v>183</v>
      </c>
      <c r="G1479">
        <v>0.57999999999999996</v>
      </c>
      <c r="H1479" t="s">
        <v>162</v>
      </c>
      <c r="I1479" t="s">
        <v>178</v>
      </c>
      <c r="J1479" t="s">
        <v>179</v>
      </c>
      <c r="K1479" t="s">
        <v>1766</v>
      </c>
      <c r="L1479">
        <v>8863</v>
      </c>
      <c r="M1479" s="38">
        <v>42028</v>
      </c>
      <c r="N1479" s="38">
        <v>42028</v>
      </c>
      <c r="O1479">
        <v>68.45</v>
      </c>
    </row>
    <row r="1480" spans="1:15" x14ac:dyDescent="0.25">
      <c r="A1480" t="s">
        <v>1767</v>
      </c>
      <c r="B1480" t="s">
        <v>175</v>
      </c>
      <c r="C1480" t="s">
        <v>158</v>
      </c>
      <c r="D1480" t="s">
        <v>159</v>
      </c>
      <c r="E1480" t="s">
        <v>160</v>
      </c>
      <c r="F1480" t="s">
        <v>161</v>
      </c>
      <c r="G1480">
        <v>0.57999999999999996</v>
      </c>
      <c r="H1480" t="s">
        <v>162</v>
      </c>
      <c r="I1480" t="s">
        <v>184</v>
      </c>
      <c r="J1480" t="s">
        <v>329</v>
      </c>
      <c r="K1480" t="s">
        <v>1768</v>
      </c>
      <c r="L1480">
        <v>49002</v>
      </c>
      <c r="M1480" s="38">
        <v>42074</v>
      </c>
      <c r="N1480" s="38">
        <v>42076</v>
      </c>
      <c r="O1480">
        <v>44.75</v>
      </c>
    </row>
    <row r="1481" spans="1:15" x14ac:dyDescent="0.25">
      <c r="A1481" t="s">
        <v>1769</v>
      </c>
      <c r="B1481" t="s">
        <v>175</v>
      </c>
      <c r="C1481" t="s">
        <v>158</v>
      </c>
      <c r="D1481" t="s">
        <v>159</v>
      </c>
      <c r="E1481" t="s">
        <v>304</v>
      </c>
      <c r="F1481" t="s">
        <v>293</v>
      </c>
      <c r="G1481">
        <v>0.56000000000000005</v>
      </c>
      <c r="H1481" t="s">
        <v>162</v>
      </c>
      <c r="I1481" t="s">
        <v>184</v>
      </c>
      <c r="J1481" t="s">
        <v>1581</v>
      </c>
      <c r="K1481" t="s">
        <v>1770</v>
      </c>
      <c r="L1481">
        <v>57401</v>
      </c>
      <c r="M1481" s="38">
        <v>42182</v>
      </c>
      <c r="N1481" s="38">
        <v>42183</v>
      </c>
      <c r="O1481">
        <v>40.69</v>
      </c>
    </row>
    <row r="1482" spans="1:15" x14ac:dyDescent="0.25">
      <c r="A1482" t="s">
        <v>1771</v>
      </c>
      <c r="B1482" t="s">
        <v>175</v>
      </c>
      <c r="C1482" t="s">
        <v>158</v>
      </c>
      <c r="D1482" t="s">
        <v>159</v>
      </c>
      <c r="E1482" t="s">
        <v>189</v>
      </c>
      <c r="F1482" t="s">
        <v>183</v>
      </c>
      <c r="G1482">
        <v>0.36</v>
      </c>
      <c r="H1482" t="s">
        <v>162</v>
      </c>
      <c r="I1482" t="s">
        <v>178</v>
      </c>
      <c r="J1482" t="s">
        <v>5</v>
      </c>
      <c r="K1482" t="s">
        <v>203</v>
      </c>
      <c r="L1482">
        <v>10004</v>
      </c>
      <c r="M1482" s="38">
        <v>42021</v>
      </c>
      <c r="N1482" s="38">
        <v>42023</v>
      </c>
      <c r="O1482">
        <v>130.11000000000001</v>
      </c>
    </row>
    <row r="1483" spans="1:15" x14ac:dyDescent="0.25">
      <c r="A1483" t="s">
        <v>1771</v>
      </c>
      <c r="B1483" t="s">
        <v>175</v>
      </c>
      <c r="C1483" t="s">
        <v>158</v>
      </c>
      <c r="D1483" t="s">
        <v>193</v>
      </c>
      <c r="E1483" t="s">
        <v>194</v>
      </c>
      <c r="F1483" t="s">
        <v>183</v>
      </c>
      <c r="G1483">
        <v>0.59</v>
      </c>
      <c r="H1483" t="s">
        <v>162</v>
      </c>
      <c r="I1483" t="s">
        <v>178</v>
      </c>
      <c r="J1483" t="s">
        <v>5</v>
      </c>
      <c r="K1483" t="s">
        <v>203</v>
      </c>
      <c r="L1483">
        <v>10004</v>
      </c>
      <c r="M1483" s="38">
        <v>42021</v>
      </c>
      <c r="N1483" s="38">
        <v>42023</v>
      </c>
      <c r="O1483">
        <v>337.34</v>
      </c>
    </row>
    <row r="1484" spans="1:15" x14ac:dyDescent="0.25">
      <c r="A1484" t="s">
        <v>1771</v>
      </c>
      <c r="B1484" t="s">
        <v>175</v>
      </c>
      <c r="C1484" t="s">
        <v>158</v>
      </c>
      <c r="D1484" t="s">
        <v>159</v>
      </c>
      <c r="E1484" t="s">
        <v>160</v>
      </c>
      <c r="F1484" t="s">
        <v>161</v>
      </c>
      <c r="G1484">
        <v>0.55000000000000004</v>
      </c>
      <c r="H1484" t="s">
        <v>162</v>
      </c>
      <c r="I1484" t="s">
        <v>178</v>
      </c>
      <c r="J1484" t="s">
        <v>5</v>
      </c>
      <c r="K1484" t="s">
        <v>203</v>
      </c>
      <c r="L1484">
        <v>10004</v>
      </c>
      <c r="M1484" s="38">
        <v>42021</v>
      </c>
      <c r="N1484" s="38">
        <v>42022</v>
      </c>
      <c r="O1484">
        <v>280.43</v>
      </c>
    </row>
    <row r="1485" spans="1:15" x14ac:dyDescent="0.25">
      <c r="A1485" t="s">
        <v>1771</v>
      </c>
      <c r="B1485" t="s">
        <v>157</v>
      </c>
      <c r="C1485" t="s">
        <v>158</v>
      </c>
      <c r="D1485" t="s">
        <v>159</v>
      </c>
      <c r="E1485" t="s">
        <v>160</v>
      </c>
      <c r="F1485" t="s">
        <v>161</v>
      </c>
      <c r="G1485">
        <v>0.52</v>
      </c>
      <c r="H1485" t="s">
        <v>162</v>
      </c>
      <c r="I1485" t="s">
        <v>178</v>
      </c>
      <c r="J1485" t="s">
        <v>5</v>
      </c>
      <c r="K1485" t="s">
        <v>203</v>
      </c>
      <c r="L1485">
        <v>10004</v>
      </c>
      <c r="M1485" s="38">
        <v>42086</v>
      </c>
      <c r="N1485" s="38">
        <v>42086</v>
      </c>
      <c r="O1485">
        <v>103.39</v>
      </c>
    </row>
    <row r="1486" spans="1:15" x14ac:dyDescent="0.25">
      <c r="A1486" t="s">
        <v>1771</v>
      </c>
      <c r="B1486" t="s">
        <v>175</v>
      </c>
      <c r="C1486" t="s">
        <v>158</v>
      </c>
      <c r="D1486" t="s">
        <v>159</v>
      </c>
      <c r="E1486" t="s">
        <v>233</v>
      </c>
      <c r="F1486" t="s">
        <v>183</v>
      </c>
      <c r="G1486">
        <v>0.56999999999999995</v>
      </c>
      <c r="H1486" t="s">
        <v>162</v>
      </c>
      <c r="I1486" t="s">
        <v>178</v>
      </c>
      <c r="J1486" t="s">
        <v>5</v>
      </c>
      <c r="K1486" t="s">
        <v>203</v>
      </c>
      <c r="L1486">
        <v>10004</v>
      </c>
      <c r="M1486" s="38">
        <v>42086</v>
      </c>
      <c r="N1486" s="38">
        <v>42088</v>
      </c>
      <c r="O1486">
        <v>435.39</v>
      </c>
    </row>
    <row r="1487" spans="1:15" x14ac:dyDescent="0.25">
      <c r="A1487" t="s">
        <v>1771</v>
      </c>
      <c r="B1487" t="s">
        <v>175</v>
      </c>
      <c r="C1487" t="s">
        <v>158</v>
      </c>
      <c r="D1487" t="s">
        <v>159</v>
      </c>
      <c r="E1487" t="s">
        <v>304</v>
      </c>
      <c r="F1487" t="s">
        <v>183</v>
      </c>
      <c r="G1487">
        <v>0.56999999999999995</v>
      </c>
      <c r="H1487" t="s">
        <v>162</v>
      </c>
      <c r="I1487" t="s">
        <v>178</v>
      </c>
      <c r="J1487" t="s">
        <v>5</v>
      </c>
      <c r="K1487" t="s">
        <v>203</v>
      </c>
      <c r="L1487">
        <v>10004</v>
      </c>
      <c r="M1487" s="38">
        <v>42086</v>
      </c>
      <c r="N1487" s="38">
        <v>42087</v>
      </c>
      <c r="O1487">
        <v>1051.52</v>
      </c>
    </row>
    <row r="1488" spans="1:15" x14ac:dyDescent="0.25">
      <c r="A1488" t="s">
        <v>1772</v>
      </c>
      <c r="B1488" t="s">
        <v>157</v>
      </c>
      <c r="C1488" t="s">
        <v>158</v>
      </c>
      <c r="D1488" t="s">
        <v>159</v>
      </c>
      <c r="E1488" t="s">
        <v>160</v>
      </c>
      <c r="F1488" t="s">
        <v>161</v>
      </c>
      <c r="G1488">
        <v>0.52</v>
      </c>
      <c r="H1488" t="s">
        <v>162</v>
      </c>
      <c r="I1488" t="s">
        <v>184</v>
      </c>
      <c r="J1488" t="s">
        <v>1581</v>
      </c>
      <c r="K1488" t="s">
        <v>1773</v>
      </c>
      <c r="L1488">
        <v>57103</v>
      </c>
      <c r="M1488" s="38">
        <v>42086</v>
      </c>
      <c r="N1488" s="38">
        <v>42086</v>
      </c>
      <c r="O1488">
        <v>25.85</v>
      </c>
    </row>
    <row r="1489" spans="1:15" x14ac:dyDescent="0.25">
      <c r="A1489" t="s">
        <v>1772</v>
      </c>
      <c r="B1489" t="s">
        <v>175</v>
      </c>
      <c r="C1489" t="s">
        <v>158</v>
      </c>
      <c r="D1489" t="s">
        <v>159</v>
      </c>
      <c r="E1489" t="s">
        <v>160</v>
      </c>
      <c r="F1489" t="s">
        <v>177</v>
      </c>
      <c r="G1489">
        <v>0.57999999999999996</v>
      </c>
      <c r="H1489" t="s">
        <v>162</v>
      </c>
      <c r="I1489" t="s">
        <v>184</v>
      </c>
      <c r="J1489" t="s">
        <v>1581</v>
      </c>
      <c r="K1489" t="s">
        <v>1773</v>
      </c>
      <c r="L1489">
        <v>57103</v>
      </c>
      <c r="M1489" s="38">
        <v>42044</v>
      </c>
      <c r="N1489" s="38">
        <v>42046</v>
      </c>
      <c r="O1489">
        <v>119.37</v>
      </c>
    </row>
    <row r="1490" spans="1:15" x14ac:dyDescent="0.25">
      <c r="A1490" t="s">
        <v>1774</v>
      </c>
      <c r="B1490" t="s">
        <v>175</v>
      </c>
      <c r="C1490" t="s">
        <v>158</v>
      </c>
      <c r="D1490" t="s">
        <v>159</v>
      </c>
      <c r="E1490" t="s">
        <v>304</v>
      </c>
      <c r="F1490" t="s">
        <v>183</v>
      </c>
      <c r="G1490">
        <v>0.56999999999999995</v>
      </c>
      <c r="H1490" t="s">
        <v>162</v>
      </c>
      <c r="I1490" t="s">
        <v>229</v>
      </c>
      <c r="J1490" t="s">
        <v>297</v>
      </c>
      <c r="K1490" t="s">
        <v>1775</v>
      </c>
      <c r="L1490">
        <v>38134</v>
      </c>
      <c r="M1490" s="38">
        <v>42086</v>
      </c>
      <c r="N1490" s="38">
        <v>42087</v>
      </c>
      <c r="O1490">
        <v>257.92</v>
      </c>
    </row>
    <row r="1491" spans="1:15" x14ac:dyDescent="0.25">
      <c r="A1491" t="s">
        <v>1776</v>
      </c>
      <c r="B1491" t="s">
        <v>157</v>
      </c>
      <c r="C1491" t="s">
        <v>158</v>
      </c>
      <c r="D1491" t="s">
        <v>159</v>
      </c>
      <c r="E1491" t="s">
        <v>160</v>
      </c>
      <c r="F1491" t="s">
        <v>177</v>
      </c>
      <c r="G1491">
        <v>0.59</v>
      </c>
      <c r="H1491" t="s">
        <v>162</v>
      </c>
      <c r="I1491" t="s">
        <v>229</v>
      </c>
      <c r="J1491" t="s">
        <v>297</v>
      </c>
      <c r="K1491" t="s">
        <v>1777</v>
      </c>
      <c r="L1491">
        <v>37027</v>
      </c>
      <c r="M1491" s="38">
        <v>42082</v>
      </c>
      <c r="N1491" s="38">
        <v>42083</v>
      </c>
      <c r="O1491">
        <v>207.22</v>
      </c>
    </row>
    <row r="1492" spans="1:15" x14ac:dyDescent="0.25">
      <c r="A1492" t="s">
        <v>1778</v>
      </c>
      <c r="B1492" t="s">
        <v>175</v>
      </c>
      <c r="C1492" t="s">
        <v>216</v>
      </c>
      <c r="D1492" t="s">
        <v>159</v>
      </c>
      <c r="E1492" t="s">
        <v>213</v>
      </c>
      <c r="F1492" t="s">
        <v>183</v>
      </c>
      <c r="G1492">
        <v>0.35</v>
      </c>
      <c r="H1492" t="s">
        <v>162</v>
      </c>
      <c r="I1492" t="s">
        <v>163</v>
      </c>
      <c r="J1492" t="s">
        <v>172</v>
      </c>
      <c r="K1492" t="s">
        <v>1054</v>
      </c>
      <c r="L1492">
        <v>94025</v>
      </c>
      <c r="M1492" s="38">
        <v>42042</v>
      </c>
      <c r="N1492" s="38">
        <v>42043</v>
      </c>
      <c r="O1492">
        <v>237.8</v>
      </c>
    </row>
    <row r="1493" spans="1:15" x14ac:dyDescent="0.25">
      <c r="A1493" t="s">
        <v>1779</v>
      </c>
      <c r="B1493" t="s">
        <v>157</v>
      </c>
      <c r="C1493" t="s">
        <v>158</v>
      </c>
      <c r="D1493" t="s">
        <v>159</v>
      </c>
      <c r="E1493" t="s">
        <v>228</v>
      </c>
      <c r="F1493" t="s">
        <v>183</v>
      </c>
      <c r="G1493">
        <v>0.39</v>
      </c>
      <c r="H1493" t="s">
        <v>162</v>
      </c>
      <c r="I1493" t="s">
        <v>184</v>
      </c>
      <c r="J1493" t="s">
        <v>331</v>
      </c>
      <c r="K1493" t="s">
        <v>1653</v>
      </c>
      <c r="L1493">
        <v>73160</v>
      </c>
      <c r="M1493" s="38">
        <v>42021</v>
      </c>
      <c r="N1493" s="38">
        <v>42023</v>
      </c>
      <c r="O1493">
        <v>448.47</v>
      </c>
    </row>
    <row r="1494" spans="1:15" x14ac:dyDescent="0.25">
      <c r="A1494" t="s">
        <v>1780</v>
      </c>
      <c r="B1494" t="s">
        <v>175</v>
      </c>
      <c r="C1494" t="s">
        <v>182</v>
      </c>
      <c r="D1494" t="s">
        <v>169</v>
      </c>
      <c r="E1494" t="s">
        <v>176</v>
      </c>
      <c r="F1494" t="s">
        <v>293</v>
      </c>
      <c r="G1494">
        <v>0.59</v>
      </c>
      <c r="H1494" t="s">
        <v>162</v>
      </c>
      <c r="I1494" t="s">
        <v>184</v>
      </c>
      <c r="J1494" t="s">
        <v>331</v>
      </c>
      <c r="K1494" t="s">
        <v>1781</v>
      </c>
      <c r="L1494">
        <v>73071</v>
      </c>
      <c r="M1494" s="38">
        <v>42009</v>
      </c>
      <c r="N1494" s="38">
        <v>42011</v>
      </c>
      <c r="O1494">
        <v>1000.26</v>
      </c>
    </row>
    <row r="1495" spans="1:15" x14ac:dyDescent="0.25">
      <c r="A1495" t="s">
        <v>1780</v>
      </c>
      <c r="B1495" t="s">
        <v>175</v>
      </c>
      <c r="C1495" t="s">
        <v>182</v>
      </c>
      <c r="D1495" t="s">
        <v>169</v>
      </c>
      <c r="E1495" t="s">
        <v>176</v>
      </c>
      <c r="F1495" t="s">
        <v>293</v>
      </c>
      <c r="G1495">
        <v>0.59</v>
      </c>
      <c r="H1495" t="s">
        <v>162</v>
      </c>
      <c r="I1495" t="s">
        <v>184</v>
      </c>
      <c r="J1495" t="s">
        <v>331</v>
      </c>
      <c r="K1495" t="s">
        <v>1781</v>
      </c>
      <c r="L1495">
        <v>73071</v>
      </c>
      <c r="M1495" s="38">
        <v>42009</v>
      </c>
      <c r="N1495" s="38">
        <v>42010</v>
      </c>
      <c r="O1495">
        <v>2184.9899999999998</v>
      </c>
    </row>
    <row r="1496" spans="1:15" x14ac:dyDescent="0.25">
      <c r="A1496" t="s">
        <v>1780</v>
      </c>
      <c r="B1496" t="s">
        <v>167</v>
      </c>
      <c r="C1496" t="s">
        <v>182</v>
      </c>
      <c r="D1496" t="s">
        <v>193</v>
      </c>
      <c r="E1496" t="s">
        <v>199</v>
      </c>
      <c r="F1496" t="s">
        <v>171</v>
      </c>
      <c r="G1496">
        <v>0.56000000000000005</v>
      </c>
      <c r="H1496" t="s">
        <v>162</v>
      </c>
      <c r="I1496" t="s">
        <v>184</v>
      </c>
      <c r="J1496" t="s">
        <v>331</v>
      </c>
      <c r="K1496" t="s">
        <v>1781</v>
      </c>
      <c r="L1496">
        <v>73071</v>
      </c>
      <c r="M1496" s="38">
        <v>42009</v>
      </c>
      <c r="N1496" s="38">
        <v>42011</v>
      </c>
      <c r="O1496">
        <v>1191.2</v>
      </c>
    </row>
    <row r="1497" spans="1:15" x14ac:dyDescent="0.25">
      <c r="A1497" t="s">
        <v>1780</v>
      </c>
      <c r="B1497" t="s">
        <v>175</v>
      </c>
      <c r="C1497" t="s">
        <v>182</v>
      </c>
      <c r="D1497" t="s">
        <v>193</v>
      </c>
      <c r="E1497" t="s">
        <v>194</v>
      </c>
      <c r="F1497" t="s">
        <v>183</v>
      </c>
      <c r="G1497">
        <v>0.57999999999999996</v>
      </c>
      <c r="H1497" t="s">
        <v>162</v>
      </c>
      <c r="I1497" t="s">
        <v>184</v>
      </c>
      <c r="J1497" t="s">
        <v>331</v>
      </c>
      <c r="K1497" t="s">
        <v>1781</v>
      </c>
      <c r="L1497">
        <v>73071</v>
      </c>
      <c r="M1497" s="38">
        <v>42011</v>
      </c>
      <c r="N1497" s="38">
        <v>42012</v>
      </c>
      <c r="O1497">
        <v>165.71</v>
      </c>
    </row>
    <row r="1498" spans="1:15" x14ac:dyDescent="0.25">
      <c r="A1498" t="s">
        <v>1782</v>
      </c>
      <c r="B1498" t="s">
        <v>157</v>
      </c>
      <c r="C1498" t="s">
        <v>216</v>
      </c>
      <c r="D1498" t="s">
        <v>193</v>
      </c>
      <c r="E1498" t="s">
        <v>256</v>
      </c>
      <c r="F1498" t="s">
        <v>183</v>
      </c>
      <c r="G1498">
        <v>0.46</v>
      </c>
      <c r="H1498" t="s">
        <v>162</v>
      </c>
      <c r="I1498" t="s">
        <v>163</v>
      </c>
      <c r="J1498" t="s">
        <v>1251</v>
      </c>
      <c r="K1498" t="s">
        <v>1783</v>
      </c>
      <c r="L1498">
        <v>83704</v>
      </c>
      <c r="M1498" s="38">
        <v>42163</v>
      </c>
      <c r="N1498" s="38">
        <v>42163</v>
      </c>
      <c r="O1498">
        <v>1277.49</v>
      </c>
    </row>
    <row r="1499" spans="1:15" x14ac:dyDescent="0.25">
      <c r="A1499" t="s">
        <v>1784</v>
      </c>
      <c r="B1499" t="s">
        <v>175</v>
      </c>
      <c r="C1499" t="s">
        <v>216</v>
      </c>
      <c r="D1499" t="s">
        <v>159</v>
      </c>
      <c r="E1499" t="s">
        <v>228</v>
      </c>
      <c r="F1499" t="s">
        <v>183</v>
      </c>
      <c r="G1499">
        <v>0.39</v>
      </c>
      <c r="H1499" t="s">
        <v>162</v>
      </c>
      <c r="I1499" t="s">
        <v>163</v>
      </c>
      <c r="J1499" t="s">
        <v>364</v>
      </c>
      <c r="K1499" t="s">
        <v>543</v>
      </c>
      <c r="L1499">
        <v>88201</v>
      </c>
      <c r="M1499" s="38">
        <v>42082</v>
      </c>
      <c r="N1499" s="38">
        <v>42082</v>
      </c>
      <c r="O1499">
        <v>14.2</v>
      </c>
    </row>
    <row r="1500" spans="1:15" x14ac:dyDescent="0.25">
      <c r="A1500" t="s">
        <v>1785</v>
      </c>
      <c r="B1500" t="s">
        <v>175</v>
      </c>
      <c r="C1500" t="s">
        <v>158</v>
      </c>
      <c r="D1500" t="s">
        <v>159</v>
      </c>
      <c r="E1500" t="s">
        <v>304</v>
      </c>
      <c r="F1500" t="s">
        <v>183</v>
      </c>
      <c r="G1500">
        <v>0.57999999999999996</v>
      </c>
      <c r="H1500" t="s">
        <v>162</v>
      </c>
      <c r="I1500" t="s">
        <v>163</v>
      </c>
      <c r="J1500" t="s">
        <v>172</v>
      </c>
      <c r="K1500" t="s">
        <v>1786</v>
      </c>
      <c r="L1500">
        <v>93309</v>
      </c>
      <c r="M1500" s="38">
        <v>42080</v>
      </c>
      <c r="N1500" s="38">
        <v>42087</v>
      </c>
      <c r="O1500">
        <v>52.21</v>
      </c>
    </row>
    <row r="1501" spans="1:15" x14ac:dyDescent="0.25">
      <c r="A1501" t="s">
        <v>1785</v>
      </c>
      <c r="B1501" t="s">
        <v>175</v>
      </c>
      <c r="C1501" t="s">
        <v>158</v>
      </c>
      <c r="D1501" t="s">
        <v>169</v>
      </c>
      <c r="E1501" t="s">
        <v>176</v>
      </c>
      <c r="F1501" t="s">
        <v>161</v>
      </c>
      <c r="G1501">
        <v>0.65</v>
      </c>
      <c r="H1501" t="s">
        <v>162</v>
      </c>
      <c r="I1501" t="s">
        <v>163</v>
      </c>
      <c r="J1501" t="s">
        <v>172</v>
      </c>
      <c r="K1501" t="s">
        <v>1786</v>
      </c>
      <c r="L1501">
        <v>93309</v>
      </c>
      <c r="M1501" s="38">
        <v>42080</v>
      </c>
      <c r="N1501" s="38">
        <v>42082</v>
      </c>
      <c r="O1501">
        <v>170.32</v>
      </c>
    </row>
    <row r="1502" spans="1:15" x14ac:dyDescent="0.25">
      <c r="A1502" t="s">
        <v>1787</v>
      </c>
      <c r="B1502" t="s">
        <v>175</v>
      </c>
      <c r="C1502" t="s">
        <v>158</v>
      </c>
      <c r="D1502" t="s">
        <v>193</v>
      </c>
      <c r="E1502" t="s">
        <v>256</v>
      </c>
      <c r="F1502" t="s">
        <v>183</v>
      </c>
      <c r="G1502">
        <v>0.7</v>
      </c>
      <c r="H1502" t="s">
        <v>162</v>
      </c>
      <c r="I1502" t="s">
        <v>178</v>
      </c>
      <c r="J1502" t="s">
        <v>395</v>
      </c>
      <c r="K1502" t="s">
        <v>1603</v>
      </c>
      <c r="L1502">
        <v>21040</v>
      </c>
      <c r="M1502" s="38">
        <v>42166</v>
      </c>
      <c r="N1502" s="38">
        <v>42167</v>
      </c>
      <c r="O1502">
        <v>203.29</v>
      </c>
    </row>
    <row r="1503" spans="1:15" x14ac:dyDescent="0.25">
      <c r="A1503" t="s">
        <v>1788</v>
      </c>
      <c r="B1503" t="s">
        <v>175</v>
      </c>
      <c r="C1503" t="s">
        <v>158</v>
      </c>
      <c r="D1503" t="s">
        <v>193</v>
      </c>
      <c r="E1503" t="s">
        <v>194</v>
      </c>
      <c r="F1503" t="s">
        <v>161</v>
      </c>
      <c r="G1503">
        <v>0.38</v>
      </c>
      <c r="H1503" t="s">
        <v>162</v>
      </c>
      <c r="I1503" t="s">
        <v>178</v>
      </c>
      <c r="J1503" t="s">
        <v>291</v>
      </c>
      <c r="K1503" t="s">
        <v>1789</v>
      </c>
      <c r="L1503">
        <v>15234</v>
      </c>
      <c r="M1503" s="38">
        <v>42128</v>
      </c>
      <c r="N1503" s="38">
        <v>42129</v>
      </c>
      <c r="O1503">
        <v>759.88</v>
      </c>
    </row>
    <row r="1504" spans="1:15" x14ac:dyDescent="0.25">
      <c r="A1504" t="s">
        <v>1790</v>
      </c>
      <c r="B1504" t="s">
        <v>175</v>
      </c>
      <c r="C1504" t="s">
        <v>216</v>
      </c>
      <c r="D1504" t="s">
        <v>159</v>
      </c>
      <c r="E1504" t="s">
        <v>205</v>
      </c>
      <c r="F1504" t="s">
        <v>183</v>
      </c>
      <c r="G1504">
        <v>0.37</v>
      </c>
      <c r="H1504" t="s">
        <v>162</v>
      </c>
      <c r="I1504" t="s">
        <v>163</v>
      </c>
      <c r="J1504" t="s">
        <v>172</v>
      </c>
      <c r="K1504" t="s">
        <v>1786</v>
      </c>
      <c r="L1504">
        <v>93309</v>
      </c>
      <c r="M1504" s="38">
        <v>42149</v>
      </c>
      <c r="N1504" s="38">
        <v>42151</v>
      </c>
      <c r="O1504">
        <v>94.2</v>
      </c>
    </row>
    <row r="1505" spans="1:15" x14ac:dyDescent="0.25">
      <c r="A1505" t="s">
        <v>1791</v>
      </c>
      <c r="B1505" t="s">
        <v>175</v>
      </c>
      <c r="C1505" t="s">
        <v>216</v>
      </c>
      <c r="D1505" t="s">
        <v>193</v>
      </c>
      <c r="E1505" t="s">
        <v>256</v>
      </c>
      <c r="F1505" t="s">
        <v>177</v>
      </c>
      <c r="G1505">
        <v>0.64</v>
      </c>
      <c r="H1505" t="s">
        <v>162</v>
      </c>
      <c r="I1505" t="s">
        <v>184</v>
      </c>
      <c r="J1505" t="s">
        <v>258</v>
      </c>
      <c r="K1505" t="s">
        <v>1792</v>
      </c>
      <c r="L1505">
        <v>67037</v>
      </c>
      <c r="M1505" s="38">
        <v>42057</v>
      </c>
      <c r="N1505" s="38">
        <v>42058</v>
      </c>
      <c r="O1505">
        <v>34.32</v>
      </c>
    </row>
    <row r="1506" spans="1:15" x14ac:dyDescent="0.25">
      <c r="A1506" t="s">
        <v>1791</v>
      </c>
      <c r="B1506" t="s">
        <v>175</v>
      </c>
      <c r="C1506" t="s">
        <v>216</v>
      </c>
      <c r="D1506" t="s">
        <v>169</v>
      </c>
      <c r="E1506" t="s">
        <v>176</v>
      </c>
      <c r="F1506" t="s">
        <v>183</v>
      </c>
      <c r="G1506">
        <v>0.55000000000000004</v>
      </c>
      <c r="H1506" t="s">
        <v>162</v>
      </c>
      <c r="I1506" t="s">
        <v>184</v>
      </c>
      <c r="J1506" t="s">
        <v>258</v>
      </c>
      <c r="K1506" t="s">
        <v>1792</v>
      </c>
      <c r="L1506">
        <v>67037</v>
      </c>
      <c r="M1506" s="38">
        <v>42057</v>
      </c>
      <c r="N1506" s="38">
        <v>42059</v>
      </c>
      <c r="O1506">
        <v>392.45</v>
      </c>
    </row>
    <row r="1507" spans="1:15" x14ac:dyDescent="0.25">
      <c r="A1507" t="s">
        <v>1793</v>
      </c>
      <c r="B1507" t="s">
        <v>167</v>
      </c>
      <c r="C1507" t="s">
        <v>216</v>
      </c>
      <c r="D1507" t="s">
        <v>169</v>
      </c>
      <c r="E1507" t="s">
        <v>170</v>
      </c>
      <c r="F1507" t="s">
        <v>171</v>
      </c>
      <c r="G1507">
        <v>0.66</v>
      </c>
      <c r="H1507" t="s">
        <v>162</v>
      </c>
      <c r="I1507" t="s">
        <v>229</v>
      </c>
      <c r="J1507" t="s">
        <v>376</v>
      </c>
      <c r="K1507" t="s">
        <v>13</v>
      </c>
      <c r="L1507">
        <v>30318</v>
      </c>
      <c r="M1507" s="38">
        <v>42112</v>
      </c>
      <c r="N1507" s="38">
        <v>42112</v>
      </c>
      <c r="O1507">
        <v>511.25</v>
      </c>
    </row>
    <row r="1508" spans="1:15" x14ac:dyDescent="0.25">
      <c r="A1508" t="s">
        <v>1793</v>
      </c>
      <c r="B1508" t="s">
        <v>175</v>
      </c>
      <c r="C1508" t="s">
        <v>158</v>
      </c>
      <c r="D1508" t="s">
        <v>159</v>
      </c>
      <c r="E1508" t="s">
        <v>160</v>
      </c>
      <c r="F1508" t="s">
        <v>161</v>
      </c>
      <c r="G1508">
        <v>0.4</v>
      </c>
      <c r="H1508" t="s">
        <v>162</v>
      </c>
      <c r="I1508" t="s">
        <v>229</v>
      </c>
      <c r="J1508" t="s">
        <v>376</v>
      </c>
      <c r="K1508" t="s">
        <v>13</v>
      </c>
      <c r="L1508">
        <v>30318</v>
      </c>
      <c r="M1508" s="38">
        <v>42102</v>
      </c>
      <c r="N1508" s="38">
        <v>42103</v>
      </c>
      <c r="O1508">
        <v>29.88</v>
      </c>
    </row>
    <row r="1509" spans="1:15" x14ac:dyDescent="0.25">
      <c r="A1509" t="s">
        <v>1794</v>
      </c>
      <c r="B1509" t="s">
        <v>175</v>
      </c>
      <c r="C1509" t="s">
        <v>182</v>
      </c>
      <c r="D1509" t="s">
        <v>159</v>
      </c>
      <c r="E1509" t="s">
        <v>233</v>
      </c>
      <c r="F1509" t="s">
        <v>293</v>
      </c>
      <c r="H1509" t="s">
        <v>162</v>
      </c>
      <c r="I1509" t="s">
        <v>178</v>
      </c>
      <c r="J1509" t="s">
        <v>261</v>
      </c>
      <c r="K1509" t="s">
        <v>826</v>
      </c>
      <c r="L1509">
        <v>4038</v>
      </c>
      <c r="M1509" s="38">
        <v>42059</v>
      </c>
      <c r="N1509" s="38">
        <v>42061</v>
      </c>
      <c r="O1509">
        <v>599.03</v>
      </c>
    </row>
    <row r="1510" spans="1:15" x14ac:dyDescent="0.25">
      <c r="A1510" t="s">
        <v>1795</v>
      </c>
      <c r="B1510" t="s">
        <v>175</v>
      </c>
      <c r="C1510" t="s">
        <v>168</v>
      </c>
      <c r="D1510" t="s">
        <v>159</v>
      </c>
      <c r="E1510" t="s">
        <v>304</v>
      </c>
      <c r="F1510" t="s">
        <v>183</v>
      </c>
      <c r="G1510">
        <v>0.56000000000000005</v>
      </c>
      <c r="H1510" t="s">
        <v>162</v>
      </c>
      <c r="I1510" t="s">
        <v>178</v>
      </c>
      <c r="J1510" t="s">
        <v>241</v>
      </c>
      <c r="K1510" t="s">
        <v>208</v>
      </c>
      <c r="L1510">
        <v>44107</v>
      </c>
      <c r="M1510" s="38">
        <v>42096</v>
      </c>
      <c r="N1510" s="38">
        <v>42098</v>
      </c>
      <c r="O1510">
        <v>356.92</v>
      </c>
    </row>
    <row r="1511" spans="1:15" x14ac:dyDescent="0.25">
      <c r="A1511" t="s">
        <v>1795</v>
      </c>
      <c r="B1511" t="s">
        <v>157</v>
      </c>
      <c r="C1511" t="s">
        <v>168</v>
      </c>
      <c r="D1511" t="s">
        <v>159</v>
      </c>
      <c r="E1511" t="s">
        <v>205</v>
      </c>
      <c r="F1511" t="s">
        <v>183</v>
      </c>
      <c r="G1511">
        <v>0.37</v>
      </c>
      <c r="H1511" t="s">
        <v>162</v>
      </c>
      <c r="I1511" t="s">
        <v>178</v>
      </c>
      <c r="J1511" t="s">
        <v>241</v>
      </c>
      <c r="K1511" t="s">
        <v>208</v>
      </c>
      <c r="L1511">
        <v>44107</v>
      </c>
      <c r="M1511" s="38">
        <v>42096</v>
      </c>
      <c r="N1511" s="38">
        <v>42098</v>
      </c>
      <c r="O1511">
        <v>136.16</v>
      </c>
    </row>
    <row r="1512" spans="1:15" x14ac:dyDescent="0.25">
      <c r="A1512" t="s">
        <v>1796</v>
      </c>
      <c r="B1512" t="s">
        <v>175</v>
      </c>
      <c r="C1512" t="s">
        <v>158</v>
      </c>
      <c r="D1512" t="s">
        <v>169</v>
      </c>
      <c r="E1512" t="s">
        <v>176</v>
      </c>
      <c r="F1512" t="s">
        <v>177</v>
      </c>
      <c r="G1512">
        <v>0.51</v>
      </c>
      <c r="H1512" t="s">
        <v>162</v>
      </c>
      <c r="I1512" t="s">
        <v>184</v>
      </c>
      <c r="J1512" t="s">
        <v>1581</v>
      </c>
      <c r="K1512" t="s">
        <v>1797</v>
      </c>
      <c r="L1512">
        <v>57701</v>
      </c>
      <c r="M1512" s="38">
        <v>42091</v>
      </c>
      <c r="N1512" s="38">
        <v>42092</v>
      </c>
      <c r="O1512">
        <v>130.74</v>
      </c>
    </row>
    <row r="1513" spans="1:15" x14ac:dyDescent="0.25">
      <c r="A1513" t="s">
        <v>1796</v>
      </c>
      <c r="B1513" t="s">
        <v>175</v>
      </c>
      <c r="C1513" t="s">
        <v>158</v>
      </c>
      <c r="D1513" t="s">
        <v>159</v>
      </c>
      <c r="E1513" t="s">
        <v>205</v>
      </c>
      <c r="F1513" t="s">
        <v>183</v>
      </c>
      <c r="G1513">
        <v>0.4</v>
      </c>
      <c r="H1513" t="s">
        <v>162</v>
      </c>
      <c r="I1513" t="s">
        <v>184</v>
      </c>
      <c r="J1513" t="s">
        <v>1581</v>
      </c>
      <c r="K1513" t="s">
        <v>1797</v>
      </c>
      <c r="L1513">
        <v>57701</v>
      </c>
      <c r="M1513" s="38">
        <v>42091</v>
      </c>
      <c r="N1513" s="38">
        <v>42093</v>
      </c>
      <c r="O1513">
        <v>49.87</v>
      </c>
    </row>
    <row r="1514" spans="1:15" x14ac:dyDescent="0.25">
      <c r="A1514" t="s">
        <v>1796</v>
      </c>
      <c r="B1514" t="s">
        <v>175</v>
      </c>
      <c r="C1514" t="s">
        <v>168</v>
      </c>
      <c r="D1514" t="s">
        <v>159</v>
      </c>
      <c r="E1514" t="s">
        <v>187</v>
      </c>
      <c r="F1514" t="s">
        <v>161</v>
      </c>
      <c r="G1514">
        <v>0.39</v>
      </c>
      <c r="H1514" t="s">
        <v>162</v>
      </c>
      <c r="I1514" t="s">
        <v>184</v>
      </c>
      <c r="J1514" t="s">
        <v>1581</v>
      </c>
      <c r="K1514" t="s">
        <v>1797</v>
      </c>
      <c r="L1514">
        <v>57701</v>
      </c>
      <c r="M1514" s="38">
        <v>42115</v>
      </c>
      <c r="N1514" s="38">
        <v>42117</v>
      </c>
      <c r="O1514">
        <v>24.18</v>
      </c>
    </row>
    <row r="1515" spans="1:15" x14ac:dyDescent="0.25">
      <c r="A1515" t="s">
        <v>1798</v>
      </c>
      <c r="B1515" t="s">
        <v>175</v>
      </c>
      <c r="C1515" t="s">
        <v>168</v>
      </c>
      <c r="D1515" t="s">
        <v>159</v>
      </c>
      <c r="E1515" t="s">
        <v>233</v>
      </c>
      <c r="F1515" t="s">
        <v>183</v>
      </c>
      <c r="G1515">
        <v>0.59</v>
      </c>
      <c r="H1515" t="s">
        <v>162</v>
      </c>
      <c r="I1515" t="s">
        <v>163</v>
      </c>
      <c r="J1515" t="s">
        <v>172</v>
      </c>
      <c r="K1515" t="s">
        <v>549</v>
      </c>
      <c r="L1515">
        <v>90049</v>
      </c>
      <c r="M1515" s="38">
        <v>42153</v>
      </c>
      <c r="N1515" s="38">
        <v>42153</v>
      </c>
      <c r="O1515">
        <v>27587.55</v>
      </c>
    </row>
    <row r="1516" spans="1:15" x14ac:dyDescent="0.25">
      <c r="A1516" t="s">
        <v>1798</v>
      </c>
      <c r="B1516" t="s">
        <v>175</v>
      </c>
      <c r="C1516" t="s">
        <v>168</v>
      </c>
      <c r="D1516" t="s">
        <v>159</v>
      </c>
      <c r="E1516" t="s">
        <v>160</v>
      </c>
      <c r="F1516" t="s">
        <v>183</v>
      </c>
      <c r="G1516">
        <v>0.56999999999999995</v>
      </c>
      <c r="H1516" t="s">
        <v>162</v>
      </c>
      <c r="I1516" t="s">
        <v>163</v>
      </c>
      <c r="J1516" t="s">
        <v>172</v>
      </c>
      <c r="K1516" t="s">
        <v>549</v>
      </c>
      <c r="L1516">
        <v>90049</v>
      </c>
      <c r="M1516" s="38">
        <v>42153</v>
      </c>
      <c r="N1516" s="38">
        <v>42153</v>
      </c>
      <c r="O1516">
        <v>1191.58</v>
      </c>
    </row>
    <row r="1517" spans="1:15" x14ac:dyDescent="0.25">
      <c r="A1517" t="s">
        <v>1799</v>
      </c>
      <c r="B1517" t="s">
        <v>175</v>
      </c>
      <c r="C1517" t="s">
        <v>168</v>
      </c>
      <c r="D1517" t="s">
        <v>159</v>
      </c>
      <c r="E1517" t="s">
        <v>233</v>
      </c>
      <c r="F1517" t="s">
        <v>183</v>
      </c>
      <c r="G1517">
        <v>0.59</v>
      </c>
      <c r="H1517" t="s">
        <v>162</v>
      </c>
      <c r="I1517" t="s">
        <v>229</v>
      </c>
      <c r="J1517" t="s">
        <v>297</v>
      </c>
      <c r="K1517" t="s">
        <v>1777</v>
      </c>
      <c r="L1517">
        <v>37027</v>
      </c>
      <c r="M1517" s="38">
        <v>42153</v>
      </c>
      <c r="N1517" s="38">
        <v>42153</v>
      </c>
      <c r="O1517">
        <v>6938.19</v>
      </c>
    </row>
    <row r="1518" spans="1:15" x14ac:dyDescent="0.25">
      <c r="A1518" t="s">
        <v>1800</v>
      </c>
      <c r="B1518" t="s">
        <v>157</v>
      </c>
      <c r="C1518" t="s">
        <v>182</v>
      </c>
      <c r="D1518" t="s">
        <v>169</v>
      </c>
      <c r="E1518" t="s">
        <v>176</v>
      </c>
      <c r="F1518" t="s">
        <v>200</v>
      </c>
      <c r="G1518">
        <v>0.76</v>
      </c>
      <c r="H1518" t="s">
        <v>162</v>
      </c>
      <c r="I1518" t="s">
        <v>229</v>
      </c>
      <c r="J1518" t="s">
        <v>230</v>
      </c>
      <c r="K1518" t="s">
        <v>1801</v>
      </c>
      <c r="L1518">
        <v>22601</v>
      </c>
      <c r="M1518" s="38">
        <v>42171</v>
      </c>
      <c r="N1518" s="38">
        <v>42172</v>
      </c>
      <c r="O1518">
        <v>419.27</v>
      </c>
    </row>
    <row r="1519" spans="1:15" x14ac:dyDescent="0.25">
      <c r="A1519" t="s">
        <v>1800</v>
      </c>
      <c r="B1519" t="s">
        <v>175</v>
      </c>
      <c r="C1519" t="s">
        <v>182</v>
      </c>
      <c r="D1519" t="s">
        <v>159</v>
      </c>
      <c r="E1519" t="s">
        <v>205</v>
      </c>
      <c r="F1519" t="s">
        <v>161</v>
      </c>
      <c r="G1519">
        <v>0.39</v>
      </c>
      <c r="H1519" t="s">
        <v>162</v>
      </c>
      <c r="I1519" t="s">
        <v>229</v>
      </c>
      <c r="J1519" t="s">
        <v>230</v>
      </c>
      <c r="K1519" t="s">
        <v>1801</v>
      </c>
      <c r="L1519">
        <v>22601</v>
      </c>
      <c r="M1519" s="38">
        <v>42171</v>
      </c>
      <c r="N1519" s="38">
        <v>42171</v>
      </c>
      <c r="O1519">
        <v>36</v>
      </c>
    </row>
    <row r="1520" spans="1:15" x14ac:dyDescent="0.25">
      <c r="A1520" t="s">
        <v>1802</v>
      </c>
      <c r="B1520" t="s">
        <v>157</v>
      </c>
      <c r="C1520" t="s">
        <v>182</v>
      </c>
      <c r="D1520" t="s">
        <v>159</v>
      </c>
      <c r="E1520" t="s">
        <v>189</v>
      </c>
      <c r="F1520" t="s">
        <v>183</v>
      </c>
      <c r="G1520">
        <v>0.38</v>
      </c>
      <c r="H1520" t="s">
        <v>162</v>
      </c>
      <c r="I1520" t="s">
        <v>229</v>
      </c>
      <c r="J1520" t="s">
        <v>361</v>
      </c>
      <c r="K1520" t="s">
        <v>1803</v>
      </c>
      <c r="L1520">
        <v>33952</v>
      </c>
      <c r="M1520" s="38">
        <v>42050</v>
      </c>
      <c r="N1520" s="38">
        <v>42055</v>
      </c>
      <c r="O1520">
        <v>11.78</v>
      </c>
    </row>
    <row r="1521" spans="1:15" x14ac:dyDescent="0.25">
      <c r="A1521" t="s">
        <v>1802</v>
      </c>
      <c r="B1521" t="s">
        <v>175</v>
      </c>
      <c r="C1521" t="s">
        <v>182</v>
      </c>
      <c r="D1521" t="s">
        <v>159</v>
      </c>
      <c r="E1521" t="s">
        <v>205</v>
      </c>
      <c r="F1521" t="s">
        <v>183</v>
      </c>
      <c r="G1521">
        <v>0.37</v>
      </c>
      <c r="H1521" t="s">
        <v>162</v>
      </c>
      <c r="I1521" t="s">
        <v>229</v>
      </c>
      <c r="J1521" t="s">
        <v>361</v>
      </c>
      <c r="K1521" t="s">
        <v>1803</v>
      </c>
      <c r="L1521">
        <v>33952</v>
      </c>
      <c r="M1521" s="38">
        <v>42050</v>
      </c>
      <c r="N1521" s="38">
        <v>42055</v>
      </c>
      <c r="O1521">
        <v>20.96</v>
      </c>
    </row>
    <row r="1522" spans="1:15" x14ac:dyDescent="0.25">
      <c r="A1522" t="s">
        <v>1802</v>
      </c>
      <c r="B1522" t="s">
        <v>175</v>
      </c>
      <c r="C1522" t="s">
        <v>182</v>
      </c>
      <c r="D1522" t="s">
        <v>169</v>
      </c>
      <c r="E1522" t="s">
        <v>176</v>
      </c>
      <c r="F1522" t="s">
        <v>200</v>
      </c>
      <c r="G1522">
        <v>0.54</v>
      </c>
      <c r="H1522" t="s">
        <v>162</v>
      </c>
      <c r="I1522" t="s">
        <v>229</v>
      </c>
      <c r="J1522" t="s">
        <v>361</v>
      </c>
      <c r="K1522" t="s">
        <v>1803</v>
      </c>
      <c r="L1522">
        <v>33952</v>
      </c>
      <c r="M1522" s="38">
        <v>42104</v>
      </c>
      <c r="N1522" s="38">
        <v>42109</v>
      </c>
      <c r="O1522">
        <v>26.66</v>
      </c>
    </row>
    <row r="1523" spans="1:15" x14ac:dyDescent="0.25">
      <c r="A1523" t="s">
        <v>1802</v>
      </c>
      <c r="B1523" t="s">
        <v>175</v>
      </c>
      <c r="C1523" t="s">
        <v>182</v>
      </c>
      <c r="D1523" t="s">
        <v>159</v>
      </c>
      <c r="E1523" t="s">
        <v>187</v>
      </c>
      <c r="F1523" t="s">
        <v>161</v>
      </c>
      <c r="G1523">
        <v>0.39</v>
      </c>
      <c r="H1523" t="s">
        <v>162</v>
      </c>
      <c r="I1523" t="s">
        <v>229</v>
      </c>
      <c r="J1523" t="s">
        <v>361</v>
      </c>
      <c r="K1523" t="s">
        <v>1803</v>
      </c>
      <c r="L1523">
        <v>33952</v>
      </c>
      <c r="M1523" s="38">
        <v>42104</v>
      </c>
      <c r="N1523" s="38">
        <v>42106</v>
      </c>
      <c r="O1523">
        <v>29.55</v>
      </c>
    </row>
    <row r="1524" spans="1:15" x14ac:dyDescent="0.25">
      <c r="A1524" t="s">
        <v>1802</v>
      </c>
      <c r="B1524" t="s">
        <v>175</v>
      </c>
      <c r="C1524" t="s">
        <v>182</v>
      </c>
      <c r="D1524" t="s">
        <v>193</v>
      </c>
      <c r="E1524" t="s">
        <v>194</v>
      </c>
      <c r="F1524" t="s">
        <v>183</v>
      </c>
      <c r="G1524">
        <v>0.57999999999999996</v>
      </c>
      <c r="H1524" t="s">
        <v>162</v>
      </c>
      <c r="I1524" t="s">
        <v>229</v>
      </c>
      <c r="J1524" t="s">
        <v>361</v>
      </c>
      <c r="K1524" t="s">
        <v>1803</v>
      </c>
      <c r="L1524">
        <v>33952</v>
      </c>
      <c r="M1524" s="38">
        <v>42104</v>
      </c>
      <c r="N1524" s="38">
        <v>42104</v>
      </c>
      <c r="O1524">
        <v>1237.4000000000001</v>
      </c>
    </row>
    <row r="1525" spans="1:15" x14ac:dyDescent="0.25">
      <c r="A1525" t="s">
        <v>1804</v>
      </c>
      <c r="B1525" t="s">
        <v>175</v>
      </c>
      <c r="C1525" t="s">
        <v>182</v>
      </c>
      <c r="D1525" t="s">
        <v>159</v>
      </c>
      <c r="E1525" t="s">
        <v>213</v>
      </c>
      <c r="F1525" t="s">
        <v>183</v>
      </c>
      <c r="G1525">
        <v>0.36</v>
      </c>
      <c r="H1525" t="s">
        <v>162</v>
      </c>
      <c r="I1525" t="s">
        <v>178</v>
      </c>
      <c r="J1525" t="s">
        <v>5</v>
      </c>
      <c r="K1525" t="s">
        <v>1805</v>
      </c>
      <c r="L1525">
        <v>11803</v>
      </c>
      <c r="M1525" s="38">
        <v>42098</v>
      </c>
      <c r="N1525" s="38">
        <v>42099</v>
      </c>
      <c r="O1525">
        <v>17.64</v>
      </c>
    </row>
    <row r="1526" spans="1:15" x14ac:dyDescent="0.25">
      <c r="A1526" t="s">
        <v>1806</v>
      </c>
      <c r="B1526" t="s">
        <v>175</v>
      </c>
      <c r="C1526" t="s">
        <v>168</v>
      </c>
      <c r="D1526" t="s">
        <v>159</v>
      </c>
      <c r="E1526" t="s">
        <v>228</v>
      </c>
      <c r="F1526" t="s">
        <v>183</v>
      </c>
      <c r="G1526">
        <v>0.37</v>
      </c>
      <c r="H1526" t="s">
        <v>162</v>
      </c>
      <c r="I1526" t="s">
        <v>178</v>
      </c>
      <c r="J1526" t="s">
        <v>179</v>
      </c>
      <c r="K1526" t="s">
        <v>1807</v>
      </c>
      <c r="L1526">
        <v>7011</v>
      </c>
      <c r="M1526" s="38">
        <v>42128</v>
      </c>
      <c r="N1526" s="38">
        <v>42130</v>
      </c>
      <c r="O1526">
        <v>74.23</v>
      </c>
    </row>
    <row r="1527" spans="1:15" x14ac:dyDescent="0.25">
      <c r="A1527" t="s">
        <v>1808</v>
      </c>
      <c r="B1527" t="s">
        <v>175</v>
      </c>
      <c r="C1527" t="s">
        <v>168</v>
      </c>
      <c r="D1527" t="s">
        <v>159</v>
      </c>
      <c r="E1527" t="s">
        <v>205</v>
      </c>
      <c r="F1527" t="s">
        <v>183</v>
      </c>
      <c r="G1527">
        <v>0.4</v>
      </c>
      <c r="H1527" t="s">
        <v>162</v>
      </c>
      <c r="I1527" t="s">
        <v>178</v>
      </c>
      <c r="J1527" t="s">
        <v>237</v>
      </c>
      <c r="K1527" t="s">
        <v>823</v>
      </c>
      <c r="L1527">
        <v>5201</v>
      </c>
      <c r="M1527" s="38">
        <v>42128</v>
      </c>
      <c r="N1527" s="38">
        <v>42128</v>
      </c>
      <c r="O1527">
        <v>627.19000000000005</v>
      </c>
    </row>
    <row r="1528" spans="1:15" x14ac:dyDescent="0.25">
      <c r="A1528" t="s">
        <v>1809</v>
      </c>
      <c r="B1528" t="s">
        <v>175</v>
      </c>
      <c r="C1528" t="s">
        <v>168</v>
      </c>
      <c r="D1528" t="s">
        <v>169</v>
      </c>
      <c r="E1528" t="s">
        <v>176</v>
      </c>
      <c r="F1528" t="s">
        <v>200</v>
      </c>
      <c r="G1528">
        <v>0.65</v>
      </c>
      <c r="H1528" t="s">
        <v>162</v>
      </c>
      <c r="I1528" t="s">
        <v>229</v>
      </c>
      <c r="J1528" t="s">
        <v>937</v>
      </c>
      <c r="K1528" t="s">
        <v>1810</v>
      </c>
      <c r="L1528">
        <v>35401</v>
      </c>
      <c r="M1528" s="38">
        <v>42068</v>
      </c>
      <c r="N1528" s="38">
        <v>42069</v>
      </c>
      <c r="O1528">
        <v>612.91999999999996</v>
      </c>
    </row>
    <row r="1529" spans="1:15" x14ac:dyDescent="0.25">
      <c r="A1529" t="s">
        <v>1811</v>
      </c>
      <c r="B1529" t="s">
        <v>175</v>
      </c>
      <c r="C1529" t="s">
        <v>158</v>
      </c>
      <c r="D1529" t="s">
        <v>169</v>
      </c>
      <c r="E1529" t="s">
        <v>176</v>
      </c>
      <c r="F1529" t="s">
        <v>177</v>
      </c>
      <c r="G1529">
        <v>0.53</v>
      </c>
      <c r="H1529" t="s">
        <v>162</v>
      </c>
      <c r="I1529" t="s">
        <v>229</v>
      </c>
      <c r="J1529" t="s">
        <v>937</v>
      </c>
      <c r="K1529" t="s">
        <v>1812</v>
      </c>
      <c r="L1529">
        <v>35216</v>
      </c>
      <c r="M1529" s="38">
        <v>42058</v>
      </c>
      <c r="N1529" s="38">
        <v>42060</v>
      </c>
      <c r="O1529">
        <v>29.08</v>
      </c>
    </row>
    <row r="1530" spans="1:15" x14ac:dyDescent="0.25">
      <c r="A1530" t="s">
        <v>1811</v>
      </c>
      <c r="B1530" t="s">
        <v>167</v>
      </c>
      <c r="C1530" t="s">
        <v>158</v>
      </c>
      <c r="D1530" t="s">
        <v>193</v>
      </c>
      <c r="E1530" t="s">
        <v>199</v>
      </c>
      <c r="F1530" t="s">
        <v>221</v>
      </c>
      <c r="G1530">
        <v>0.39</v>
      </c>
      <c r="H1530" t="s">
        <v>162</v>
      </c>
      <c r="I1530" t="s">
        <v>229</v>
      </c>
      <c r="J1530" t="s">
        <v>937</v>
      </c>
      <c r="K1530" t="s">
        <v>1812</v>
      </c>
      <c r="L1530">
        <v>35216</v>
      </c>
      <c r="M1530" s="38">
        <v>42058</v>
      </c>
      <c r="N1530" s="38">
        <v>42059</v>
      </c>
      <c r="O1530">
        <v>2569.5700000000002</v>
      </c>
    </row>
    <row r="1531" spans="1:15" x14ac:dyDescent="0.25">
      <c r="A1531" t="s">
        <v>1813</v>
      </c>
      <c r="B1531" t="s">
        <v>175</v>
      </c>
      <c r="C1531" t="s">
        <v>158</v>
      </c>
      <c r="D1531" t="s">
        <v>159</v>
      </c>
      <c r="E1531" t="s">
        <v>213</v>
      </c>
      <c r="F1531" t="s">
        <v>183</v>
      </c>
      <c r="G1531">
        <v>0.37</v>
      </c>
      <c r="H1531" t="s">
        <v>162</v>
      </c>
      <c r="I1531" t="s">
        <v>163</v>
      </c>
      <c r="J1531" t="s">
        <v>371</v>
      </c>
      <c r="K1531" t="s">
        <v>1814</v>
      </c>
      <c r="L1531">
        <v>86442</v>
      </c>
      <c r="M1531" s="38">
        <v>42146</v>
      </c>
      <c r="N1531" s="38">
        <v>42148</v>
      </c>
      <c r="O1531">
        <v>78.989999999999995</v>
      </c>
    </row>
    <row r="1532" spans="1:15" x14ac:dyDescent="0.25">
      <c r="A1532" t="s">
        <v>1813</v>
      </c>
      <c r="B1532" t="s">
        <v>167</v>
      </c>
      <c r="C1532" t="s">
        <v>158</v>
      </c>
      <c r="D1532" t="s">
        <v>169</v>
      </c>
      <c r="E1532" t="s">
        <v>264</v>
      </c>
      <c r="F1532" t="s">
        <v>221</v>
      </c>
      <c r="G1532">
        <v>0.6</v>
      </c>
      <c r="H1532" t="s">
        <v>162</v>
      </c>
      <c r="I1532" t="s">
        <v>163</v>
      </c>
      <c r="J1532" t="s">
        <v>371</v>
      </c>
      <c r="K1532" t="s">
        <v>1814</v>
      </c>
      <c r="L1532">
        <v>86442</v>
      </c>
      <c r="M1532" s="38">
        <v>42102</v>
      </c>
      <c r="N1532" s="38">
        <v>42104</v>
      </c>
      <c r="O1532">
        <v>1345.33</v>
      </c>
    </row>
    <row r="1533" spans="1:15" x14ac:dyDescent="0.25">
      <c r="A1533" t="s">
        <v>1815</v>
      </c>
      <c r="B1533" t="s">
        <v>175</v>
      </c>
      <c r="C1533" t="s">
        <v>216</v>
      </c>
      <c r="D1533" t="s">
        <v>159</v>
      </c>
      <c r="E1533" t="s">
        <v>205</v>
      </c>
      <c r="F1533" t="s">
        <v>161</v>
      </c>
      <c r="G1533">
        <v>0.39</v>
      </c>
      <c r="H1533" t="s">
        <v>162</v>
      </c>
      <c r="I1533" t="s">
        <v>229</v>
      </c>
      <c r="J1533" t="s">
        <v>361</v>
      </c>
      <c r="K1533" t="s">
        <v>1816</v>
      </c>
      <c r="L1533">
        <v>32503</v>
      </c>
      <c r="M1533" s="38">
        <v>42124</v>
      </c>
      <c r="N1533" s="38">
        <v>42126</v>
      </c>
      <c r="O1533">
        <v>15.19</v>
      </c>
    </row>
    <row r="1534" spans="1:15" x14ac:dyDescent="0.25">
      <c r="A1534" t="s">
        <v>1815</v>
      </c>
      <c r="B1534" t="s">
        <v>157</v>
      </c>
      <c r="C1534" t="s">
        <v>216</v>
      </c>
      <c r="D1534" t="s">
        <v>159</v>
      </c>
      <c r="E1534" t="s">
        <v>233</v>
      </c>
      <c r="F1534" t="s">
        <v>183</v>
      </c>
      <c r="G1534">
        <v>0.59</v>
      </c>
      <c r="H1534" t="s">
        <v>162</v>
      </c>
      <c r="I1534" t="s">
        <v>229</v>
      </c>
      <c r="J1534" t="s">
        <v>361</v>
      </c>
      <c r="K1534" t="s">
        <v>1816</v>
      </c>
      <c r="L1534">
        <v>32503</v>
      </c>
      <c r="M1534" s="38">
        <v>42124</v>
      </c>
      <c r="N1534" s="38">
        <v>42128</v>
      </c>
      <c r="O1534">
        <v>59.49</v>
      </c>
    </row>
    <row r="1535" spans="1:15" x14ac:dyDescent="0.25">
      <c r="A1535" t="s">
        <v>1817</v>
      </c>
      <c r="B1535" t="s">
        <v>175</v>
      </c>
      <c r="C1535" t="s">
        <v>216</v>
      </c>
      <c r="D1535" t="s">
        <v>159</v>
      </c>
      <c r="E1535" t="s">
        <v>304</v>
      </c>
      <c r="F1535" t="s">
        <v>183</v>
      </c>
      <c r="G1535">
        <v>0.56000000000000005</v>
      </c>
      <c r="H1535" t="s">
        <v>162</v>
      </c>
      <c r="I1535" t="s">
        <v>178</v>
      </c>
      <c r="J1535" t="s">
        <v>395</v>
      </c>
      <c r="K1535" t="s">
        <v>1818</v>
      </c>
      <c r="L1535">
        <v>21042</v>
      </c>
      <c r="M1535" s="38">
        <v>42152</v>
      </c>
      <c r="N1535" s="38">
        <v>42154</v>
      </c>
      <c r="O1535">
        <v>57.84</v>
      </c>
    </row>
    <row r="1536" spans="1:15" x14ac:dyDescent="0.25">
      <c r="A1536" t="s">
        <v>1817</v>
      </c>
      <c r="B1536" t="s">
        <v>175</v>
      </c>
      <c r="C1536" t="s">
        <v>216</v>
      </c>
      <c r="D1536" t="s">
        <v>169</v>
      </c>
      <c r="E1536" t="s">
        <v>176</v>
      </c>
      <c r="F1536" t="s">
        <v>200</v>
      </c>
      <c r="G1536">
        <v>0.74</v>
      </c>
      <c r="H1536" t="s">
        <v>162</v>
      </c>
      <c r="I1536" t="s">
        <v>178</v>
      </c>
      <c r="J1536" t="s">
        <v>395</v>
      </c>
      <c r="K1536" t="s">
        <v>1818</v>
      </c>
      <c r="L1536">
        <v>21042</v>
      </c>
      <c r="M1536" s="38">
        <v>42152</v>
      </c>
      <c r="N1536" s="38">
        <v>42154</v>
      </c>
      <c r="O1536">
        <v>1425.71</v>
      </c>
    </row>
    <row r="1537" spans="1:15" x14ac:dyDescent="0.25">
      <c r="A1537" t="s">
        <v>1819</v>
      </c>
      <c r="B1537" t="s">
        <v>175</v>
      </c>
      <c r="C1537" t="s">
        <v>158</v>
      </c>
      <c r="D1537" t="s">
        <v>159</v>
      </c>
      <c r="E1537" t="s">
        <v>228</v>
      </c>
      <c r="F1537" t="s">
        <v>183</v>
      </c>
      <c r="G1537">
        <v>0.39</v>
      </c>
      <c r="H1537" t="s">
        <v>162</v>
      </c>
      <c r="I1537" t="s">
        <v>184</v>
      </c>
      <c r="J1537" t="s">
        <v>329</v>
      </c>
      <c r="K1537" t="s">
        <v>1820</v>
      </c>
      <c r="L1537">
        <v>49001</v>
      </c>
      <c r="M1537" s="38">
        <v>42176</v>
      </c>
      <c r="N1537" s="38">
        <v>42179</v>
      </c>
      <c r="O1537">
        <v>25.26</v>
      </c>
    </row>
    <row r="1538" spans="1:15" x14ac:dyDescent="0.25">
      <c r="A1538" t="s">
        <v>1819</v>
      </c>
      <c r="B1538" t="s">
        <v>167</v>
      </c>
      <c r="C1538" t="s">
        <v>158</v>
      </c>
      <c r="D1538" t="s">
        <v>169</v>
      </c>
      <c r="E1538" t="s">
        <v>240</v>
      </c>
      <c r="F1538" t="s">
        <v>221</v>
      </c>
      <c r="G1538">
        <v>0.62</v>
      </c>
      <c r="H1538" t="s">
        <v>162</v>
      </c>
      <c r="I1538" t="s">
        <v>184</v>
      </c>
      <c r="J1538" t="s">
        <v>329</v>
      </c>
      <c r="K1538" t="s">
        <v>1820</v>
      </c>
      <c r="L1538">
        <v>49001</v>
      </c>
      <c r="M1538" s="38">
        <v>42176</v>
      </c>
      <c r="N1538" s="38">
        <v>42177</v>
      </c>
      <c r="O1538">
        <v>736.16</v>
      </c>
    </row>
    <row r="1539" spans="1:15" x14ac:dyDescent="0.25">
      <c r="A1539" t="s">
        <v>1821</v>
      </c>
      <c r="B1539" t="s">
        <v>175</v>
      </c>
      <c r="C1539" t="s">
        <v>158</v>
      </c>
      <c r="D1539" t="s">
        <v>193</v>
      </c>
      <c r="E1539" t="s">
        <v>256</v>
      </c>
      <c r="F1539" t="s">
        <v>177</v>
      </c>
      <c r="G1539">
        <v>0.5</v>
      </c>
      <c r="H1539" t="s">
        <v>162</v>
      </c>
      <c r="I1539" t="s">
        <v>184</v>
      </c>
      <c r="J1539" t="s">
        <v>329</v>
      </c>
      <c r="K1539" t="s">
        <v>1822</v>
      </c>
      <c r="L1539">
        <v>48911</v>
      </c>
      <c r="M1539" s="38">
        <v>42016</v>
      </c>
      <c r="N1539" s="38">
        <v>42020</v>
      </c>
      <c r="O1539">
        <v>31.96</v>
      </c>
    </row>
    <row r="1540" spans="1:15" x14ac:dyDescent="0.25">
      <c r="A1540" t="s">
        <v>1823</v>
      </c>
      <c r="B1540" t="s">
        <v>175</v>
      </c>
      <c r="C1540" t="s">
        <v>216</v>
      </c>
      <c r="D1540" t="s">
        <v>159</v>
      </c>
      <c r="E1540" t="s">
        <v>205</v>
      </c>
      <c r="F1540" t="s">
        <v>161</v>
      </c>
      <c r="G1540">
        <v>0.35</v>
      </c>
      <c r="H1540" t="s">
        <v>162</v>
      </c>
      <c r="I1540" t="s">
        <v>184</v>
      </c>
      <c r="J1540" t="s">
        <v>254</v>
      </c>
      <c r="K1540" t="s">
        <v>1822</v>
      </c>
      <c r="L1540">
        <v>60438</v>
      </c>
      <c r="M1540" s="38">
        <v>42064</v>
      </c>
      <c r="N1540" s="38">
        <v>42066</v>
      </c>
      <c r="O1540">
        <v>98.17</v>
      </c>
    </row>
    <row r="1541" spans="1:15" x14ac:dyDescent="0.25">
      <c r="A1541" t="s">
        <v>1824</v>
      </c>
      <c r="B1541" t="s">
        <v>175</v>
      </c>
      <c r="C1541" t="s">
        <v>182</v>
      </c>
      <c r="D1541" t="s">
        <v>193</v>
      </c>
      <c r="E1541" t="s">
        <v>256</v>
      </c>
      <c r="F1541" t="s">
        <v>183</v>
      </c>
      <c r="G1541">
        <v>0.77</v>
      </c>
      <c r="H1541" t="s">
        <v>162</v>
      </c>
      <c r="I1541" t="s">
        <v>229</v>
      </c>
      <c r="J1541" t="s">
        <v>376</v>
      </c>
      <c r="K1541" t="s">
        <v>1825</v>
      </c>
      <c r="L1541">
        <v>30721</v>
      </c>
      <c r="M1541" s="38">
        <v>42171</v>
      </c>
      <c r="N1541" s="38">
        <v>42172</v>
      </c>
      <c r="O1541">
        <v>264.95</v>
      </c>
    </row>
    <row r="1542" spans="1:15" x14ac:dyDescent="0.25">
      <c r="A1542" t="s">
        <v>1826</v>
      </c>
      <c r="B1542" t="s">
        <v>175</v>
      </c>
      <c r="C1542" t="s">
        <v>168</v>
      </c>
      <c r="D1542" t="s">
        <v>159</v>
      </c>
      <c r="E1542" t="s">
        <v>205</v>
      </c>
      <c r="F1542" t="s">
        <v>183</v>
      </c>
      <c r="G1542">
        <v>0.36</v>
      </c>
      <c r="H1542" t="s">
        <v>162</v>
      </c>
      <c r="I1542" t="s">
        <v>229</v>
      </c>
      <c r="J1542" t="s">
        <v>297</v>
      </c>
      <c r="K1542" t="s">
        <v>1827</v>
      </c>
      <c r="L1542">
        <v>37421</v>
      </c>
      <c r="M1542" s="38">
        <v>42125</v>
      </c>
      <c r="N1542" s="38">
        <v>42126</v>
      </c>
      <c r="O1542">
        <v>53.21</v>
      </c>
    </row>
    <row r="1543" spans="1:15" x14ac:dyDescent="0.25">
      <c r="A1543" t="s">
        <v>1826</v>
      </c>
      <c r="B1543" t="s">
        <v>175</v>
      </c>
      <c r="C1543" t="s">
        <v>168</v>
      </c>
      <c r="D1543" t="s">
        <v>159</v>
      </c>
      <c r="E1543" t="s">
        <v>205</v>
      </c>
      <c r="F1543" t="s">
        <v>183</v>
      </c>
      <c r="G1543">
        <v>0.37</v>
      </c>
      <c r="H1543" t="s">
        <v>162</v>
      </c>
      <c r="I1543" t="s">
        <v>229</v>
      </c>
      <c r="J1543" t="s">
        <v>297</v>
      </c>
      <c r="K1543" t="s">
        <v>1827</v>
      </c>
      <c r="L1543">
        <v>37421</v>
      </c>
      <c r="M1543" s="38">
        <v>42125</v>
      </c>
      <c r="N1543" s="38">
        <v>42127</v>
      </c>
      <c r="O1543">
        <v>122.8</v>
      </c>
    </row>
    <row r="1544" spans="1:15" x14ac:dyDescent="0.25">
      <c r="A1544" t="s">
        <v>1828</v>
      </c>
      <c r="B1544" t="s">
        <v>175</v>
      </c>
      <c r="C1544" t="s">
        <v>168</v>
      </c>
      <c r="D1544" t="s">
        <v>159</v>
      </c>
      <c r="E1544" t="s">
        <v>160</v>
      </c>
      <c r="F1544" t="s">
        <v>177</v>
      </c>
      <c r="G1544">
        <v>0.55000000000000004</v>
      </c>
      <c r="H1544" t="s">
        <v>162</v>
      </c>
      <c r="I1544" t="s">
        <v>229</v>
      </c>
      <c r="J1544" t="s">
        <v>297</v>
      </c>
      <c r="K1544" t="s">
        <v>1829</v>
      </c>
      <c r="L1544">
        <v>37042</v>
      </c>
      <c r="M1544" s="38">
        <v>42021</v>
      </c>
      <c r="N1544" s="38">
        <v>42022</v>
      </c>
      <c r="O1544">
        <v>282.38</v>
      </c>
    </row>
    <row r="1545" spans="1:15" x14ac:dyDescent="0.25">
      <c r="A1545" t="s">
        <v>1830</v>
      </c>
      <c r="B1545" t="s">
        <v>167</v>
      </c>
      <c r="C1545" t="s">
        <v>216</v>
      </c>
      <c r="D1545" t="s">
        <v>169</v>
      </c>
      <c r="E1545" t="s">
        <v>240</v>
      </c>
      <c r="F1545" t="s">
        <v>221</v>
      </c>
      <c r="G1545">
        <v>0.6</v>
      </c>
      <c r="H1545" t="s">
        <v>162</v>
      </c>
      <c r="I1545" t="s">
        <v>163</v>
      </c>
      <c r="J1545" t="s">
        <v>164</v>
      </c>
      <c r="K1545" t="s">
        <v>493</v>
      </c>
      <c r="L1545">
        <v>98226</v>
      </c>
      <c r="M1545" s="38">
        <v>42069</v>
      </c>
      <c r="N1545" s="38">
        <v>42073</v>
      </c>
      <c r="O1545">
        <v>924.8</v>
      </c>
    </row>
    <row r="1546" spans="1:15" x14ac:dyDescent="0.25">
      <c r="A1546" t="s">
        <v>1831</v>
      </c>
      <c r="B1546" t="s">
        <v>175</v>
      </c>
      <c r="C1546" t="s">
        <v>182</v>
      </c>
      <c r="D1546" t="s">
        <v>193</v>
      </c>
      <c r="E1546" t="s">
        <v>256</v>
      </c>
      <c r="F1546" t="s">
        <v>183</v>
      </c>
      <c r="G1546">
        <v>0.4</v>
      </c>
      <c r="H1546" t="s">
        <v>162</v>
      </c>
      <c r="I1546" t="s">
        <v>178</v>
      </c>
      <c r="J1546" t="s">
        <v>237</v>
      </c>
      <c r="K1546" t="s">
        <v>598</v>
      </c>
      <c r="L1546">
        <v>5701</v>
      </c>
      <c r="M1546" s="38">
        <v>42116</v>
      </c>
      <c r="N1546" s="38">
        <v>42118</v>
      </c>
      <c r="O1546">
        <v>821.17</v>
      </c>
    </row>
    <row r="1547" spans="1:15" x14ac:dyDescent="0.25">
      <c r="A1547" t="s">
        <v>1831</v>
      </c>
      <c r="B1547" t="s">
        <v>175</v>
      </c>
      <c r="C1547" t="s">
        <v>182</v>
      </c>
      <c r="D1547" t="s">
        <v>159</v>
      </c>
      <c r="E1547" t="s">
        <v>233</v>
      </c>
      <c r="F1547" t="s">
        <v>183</v>
      </c>
      <c r="G1547">
        <v>0.56999999999999995</v>
      </c>
      <c r="H1547" t="s">
        <v>162</v>
      </c>
      <c r="I1547" t="s">
        <v>178</v>
      </c>
      <c r="J1547" t="s">
        <v>237</v>
      </c>
      <c r="K1547" t="s">
        <v>598</v>
      </c>
      <c r="L1547">
        <v>5701</v>
      </c>
      <c r="M1547" s="38">
        <v>42156</v>
      </c>
      <c r="N1547" s="38">
        <v>42157</v>
      </c>
      <c r="O1547">
        <v>194.08</v>
      </c>
    </row>
    <row r="1548" spans="1:15" x14ac:dyDescent="0.25">
      <c r="A1548" t="s">
        <v>1832</v>
      </c>
      <c r="B1548" t="s">
        <v>175</v>
      </c>
      <c r="C1548" t="s">
        <v>182</v>
      </c>
      <c r="D1548" t="s">
        <v>193</v>
      </c>
      <c r="E1548" t="s">
        <v>256</v>
      </c>
      <c r="F1548" t="s">
        <v>177</v>
      </c>
      <c r="G1548">
        <v>0.45</v>
      </c>
      <c r="H1548" t="s">
        <v>162</v>
      </c>
      <c r="I1548" t="s">
        <v>178</v>
      </c>
      <c r="J1548" t="s">
        <v>237</v>
      </c>
      <c r="K1548" t="s">
        <v>623</v>
      </c>
      <c r="L1548">
        <v>5403</v>
      </c>
      <c r="M1548" s="38">
        <v>42107</v>
      </c>
      <c r="N1548" s="38">
        <v>42109</v>
      </c>
      <c r="O1548">
        <v>237.77</v>
      </c>
    </row>
    <row r="1549" spans="1:15" x14ac:dyDescent="0.25">
      <c r="A1549" t="s">
        <v>1833</v>
      </c>
      <c r="B1549" t="s">
        <v>175</v>
      </c>
      <c r="C1549" t="s">
        <v>182</v>
      </c>
      <c r="D1549" t="s">
        <v>193</v>
      </c>
      <c r="E1549" t="s">
        <v>194</v>
      </c>
      <c r="F1549" t="s">
        <v>161</v>
      </c>
      <c r="G1549">
        <v>0.38</v>
      </c>
      <c r="H1549" t="s">
        <v>162</v>
      </c>
      <c r="I1549" t="s">
        <v>163</v>
      </c>
      <c r="J1549" t="s">
        <v>1251</v>
      </c>
      <c r="K1549" t="s">
        <v>1834</v>
      </c>
      <c r="L1549">
        <v>83605</v>
      </c>
      <c r="M1549" s="38">
        <v>42075</v>
      </c>
      <c r="N1549" s="38">
        <v>42082</v>
      </c>
      <c r="O1549">
        <v>316.27999999999997</v>
      </c>
    </row>
    <row r="1550" spans="1:15" x14ac:dyDescent="0.25">
      <c r="A1550" t="s">
        <v>1835</v>
      </c>
      <c r="B1550" t="s">
        <v>167</v>
      </c>
      <c r="C1550" t="s">
        <v>158</v>
      </c>
      <c r="D1550" t="s">
        <v>169</v>
      </c>
      <c r="E1550" t="s">
        <v>264</v>
      </c>
      <c r="F1550" t="s">
        <v>221</v>
      </c>
      <c r="G1550">
        <v>0.62</v>
      </c>
      <c r="H1550" t="s">
        <v>162</v>
      </c>
      <c r="I1550" t="s">
        <v>163</v>
      </c>
      <c r="J1550" t="s">
        <v>371</v>
      </c>
      <c r="K1550" t="s">
        <v>1836</v>
      </c>
      <c r="L1550">
        <v>85224</v>
      </c>
      <c r="M1550" s="38">
        <v>42081</v>
      </c>
      <c r="N1550" s="38">
        <v>42082</v>
      </c>
      <c r="O1550">
        <v>2591.09</v>
      </c>
    </row>
    <row r="1551" spans="1:15" x14ac:dyDescent="0.25">
      <c r="A1551" t="s">
        <v>1837</v>
      </c>
      <c r="B1551" t="s">
        <v>175</v>
      </c>
      <c r="C1551" t="s">
        <v>158</v>
      </c>
      <c r="D1551" t="s">
        <v>169</v>
      </c>
      <c r="E1551" t="s">
        <v>176</v>
      </c>
      <c r="F1551" t="s">
        <v>183</v>
      </c>
      <c r="G1551">
        <v>0.56999999999999995</v>
      </c>
      <c r="H1551" t="s">
        <v>162</v>
      </c>
      <c r="I1551" t="s">
        <v>178</v>
      </c>
      <c r="J1551" t="s">
        <v>5</v>
      </c>
      <c r="K1551" t="s">
        <v>203</v>
      </c>
      <c r="L1551">
        <v>10115</v>
      </c>
      <c r="M1551" s="38">
        <v>42040</v>
      </c>
      <c r="N1551" s="38">
        <v>42042</v>
      </c>
      <c r="O1551">
        <v>150.24</v>
      </c>
    </row>
    <row r="1552" spans="1:15" x14ac:dyDescent="0.25">
      <c r="A1552" t="s">
        <v>1837</v>
      </c>
      <c r="B1552" t="s">
        <v>167</v>
      </c>
      <c r="C1552" t="s">
        <v>158</v>
      </c>
      <c r="D1552" t="s">
        <v>169</v>
      </c>
      <c r="E1552" t="s">
        <v>264</v>
      </c>
      <c r="F1552" t="s">
        <v>221</v>
      </c>
      <c r="G1552">
        <v>0.62</v>
      </c>
      <c r="H1552" t="s">
        <v>162</v>
      </c>
      <c r="I1552" t="s">
        <v>178</v>
      </c>
      <c r="J1552" t="s">
        <v>5</v>
      </c>
      <c r="K1552" t="s">
        <v>203</v>
      </c>
      <c r="L1552">
        <v>10115</v>
      </c>
      <c r="M1552" s="38">
        <v>42081</v>
      </c>
      <c r="N1552" s="38">
        <v>42082</v>
      </c>
      <c r="O1552">
        <v>10364.36</v>
      </c>
    </row>
    <row r="1553" spans="1:15" x14ac:dyDescent="0.25">
      <c r="A1553" t="s">
        <v>1838</v>
      </c>
      <c r="B1553" t="s">
        <v>175</v>
      </c>
      <c r="C1553" t="s">
        <v>182</v>
      </c>
      <c r="D1553" t="s">
        <v>159</v>
      </c>
      <c r="E1553" t="s">
        <v>233</v>
      </c>
      <c r="F1553" t="s">
        <v>183</v>
      </c>
      <c r="G1553">
        <v>0.66</v>
      </c>
      <c r="H1553" t="s">
        <v>162</v>
      </c>
      <c r="I1553" t="s">
        <v>229</v>
      </c>
      <c r="J1553" t="s">
        <v>230</v>
      </c>
      <c r="K1553" t="s">
        <v>1839</v>
      </c>
      <c r="L1553">
        <v>22980</v>
      </c>
      <c r="M1553" s="38">
        <v>42071</v>
      </c>
      <c r="N1553" s="38">
        <v>42071</v>
      </c>
      <c r="O1553">
        <v>657.61</v>
      </c>
    </row>
    <row r="1554" spans="1:15" x14ac:dyDescent="0.25">
      <c r="A1554" t="s">
        <v>1840</v>
      </c>
      <c r="B1554" t="s">
        <v>175</v>
      </c>
      <c r="C1554" t="s">
        <v>158</v>
      </c>
      <c r="D1554" t="s">
        <v>159</v>
      </c>
      <c r="E1554" t="s">
        <v>160</v>
      </c>
      <c r="F1554" t="s">
        <v>177</v>
      </c>
      <c r="G1554">
        <v>0.59</v>
      </c>
      <c r="H1554" t="s">
        <v>162</v>
      </c>
      <c r="I1554" t="s">
        <v>178</v>
      </c>
      <c r="J1554" t="s">
        <v>286</v>
      </c>
      <c r="K1554" t="s">
        <v>1841</v>
      </c>
      <c r="L1554">
        <v>6708</v>
      </c>
      <c r="M1554" s="38">
        <v>42116</v>
      </c>
      <c r="N1554" s="38">
        <v>42118</v>
      </c>
      <c r="O1554">
        <v>241.97</v>
      </c>
    </row>
    <row r="1555" spans="1:15" x14ac:dyDescent="0.25">
      <c r="A1555" t="s">
        <v>1842</v>
      </c>
      <c r="B1555" t="s">
        <v>175</v>
      </c>
      <c r="C1555" t="s">
        <v>158</v>
      </c>
      <c r="D1555" t="s">
        <v>159</v>
      </c>
      <c r="E1555" t="s">
        <v>233</v>
      </c>
      <c r="F1555" t="s">
        <v>183</v>
      </c>
      <c r="G1555">
        <v>0.7</v>
      </c>
      <c r="H1555" t="s">
        <v>162</v>
      </c>
      <c r="I1555" t="s">
        <v>178</v>
      </c>
      <c r="J1555" t="s">
        <v>179</v>
      </c>
      <c r="K1555" t="s">
        <v>1761</v>
      </c>
      <c r="L1555">
        <v>7601</v>
      </c>
      <c r="M1555" s="38">
        <v>42116</v>
      </c>
      <c r="N1555" s="38">
        <v>42116</v>
      </c>
      <c r="O1555">
        <v>120.81</v>
      </c>
    </row>
    <row r="1556" spans="1:15" x14ac:dyDescent="0.25">
      <c r="A1556" t="s">
        <v>1843</v>
      </c>
      <c r="B1556" t="s">
        <v>175</v>
      </c>
      <c r="C1556" t="s">
        <v>158</v>
      </c>
      <c r="D1556" t="s">
        <v>159</v>
      </c>
      <c r="E1556" t="s">
        <v>160</v>
      </c>
      <c r="F1556" t="s">
        <v>161</v>
      </c>
      <c r="G1556">
        <v>0.56000000000000005</v>
      </c>
      <c r="H1556" t="s">
        <v>162</v>
      </c>
      <c r="I1556" t="s">
        <v>178</v>
      </c>
      <c r="J1556" t="s">
        <v>179</v>
      </c>
      <c r="K1556" t="s">
        <v>1844</v>
      </c>
      <c r="L1556">
        <v>8021</v>
      </c>
      <c r="M1556" s="38">
        <v>42152</v>
      </c>
      <c r="N1556" s="38">
        <v>42154</v>
      </c>
      <c r="O1556">
        <v>41.4</v>
      </c>
    </row>
    <row r="1557" spans="1:15" x14ac:dyDescent="0.25">
      <c r="A1557" t="s">
        <v>1845</v>
      </c>
      <c r="B1557" t="s">
        <v>175</v>
      </c>
      <c r="C1557" t="s">
        <v>158</v>
      </c>
      <c r="D1557" t="s">
        <v>159</v>
      </c>
      <c r="E1557" t="s">
        <v>160</v>
      </c>
      <c r="F1557" t="s">
        <v>161</v>
      </c>
      <c r="G1557">
        <v>0.55000000000000004</v>
      </c>
      <c r="H1557" t="s">
        <v>162</v>
      </c>
      <c r="I1557" t="s">
        <v>229</v>
      </c>
      <c r="J1557" t="s">
        <v>376</v>
      </c>
      <c r="K1557" t="s">
        <v>1846</v>
      </c>
      <c r="L1557">
        <v>30338</v>
      </c>
      <c r="M1557" s="38">
        <v>42071</v>
      </c>
      <c r="N1557" s="38">
        <v>42073</v>
      </c>
      <c r="O1557">
        <v>159.53</v>
      </c>
    </row>
    <row r="1558" spans="1:15" x14ac:dyDescent="0.25">
      <c r="A1558" t="s">
        <v>1847</v>
      </c>
      <c r="B1558" t="s">
        <v>175</v>
      </c>
      <c r="C1558" t="s">
        <v>158</v>
      </c>
      <c r="D1558" t="s">
        <v>159</v>
      </c>
      <c r="E1558" t="s">
        <v>304</v>
      </c>
      <c r="F1558" t="s">
        <v>183</v>
      </c>
      <c r="G1558">
        <v>0.56000000000000005</v>
      </c>
      <c r="H1558" t="s">
        <v>162</v>
      </c>
      <c r="I1558" t="s">
        <v>229</v>
      </c>
      <c r="J1558" t="s">
        <v>376</v>
      </c>
      <c r="K1558" t="s">
        <v>1848</v>
      </c>
      <c r="L1558">
        <v>30344</v>
      </c>
      <c r="M1558" s="38">
        <v>42168</v>
      </c>
      <c r="N1558" s="38">
        <v>42168</v>
      </c>
      <c r="O1558">
        <v>536.29</v>
      </c>
    </row>
    <row r="1559" spans="1:15" x14ac:dyDescent="0.25">
      <c r="A1559" t="s">
        <v>1849</v>
      </c>
      <c r="B1559" t="s">
        <v>175</v>
      </c>
      <c r="C1559" t="s">
        <v>158</v>
      </c>
      <c r="D1559" t="s">
        <v>159</v>
      </c>
      <c r="E1559" t="s">
        <v>213</v>
      </c>
      <c r="F1559" t="s">
        <v>183</v>
      </c>
      <c r="G1559">
        <v>0.36</v>
      </c>
      <c r="H1559" t="s">
        <v>162</v>
      </c>
      <c r="I1559" t="s">
        <v>163</v>
      </c>
      <c r="J1559" t="s">
        <v>172</v>
      </c>
      <c r="K1559" t="s">
        <v>850</v>
      </c>
      <c r="L1559">
        <v>94568</v>
      </c>
      <c r="M1559" s="38">
        <v>42089</v>
      </c>
      <c r="N1559" s="38">
        <v>42091</v>
      </c>
      <c r="O1559">
        <v>10.96</v>
      </c>
    </row>
    <row r="1560" spans="1:15" x14ac:dyDescent="0.25">
      <c r="A1560" t="s">
        <v>1850</v>
      </c>
      <c r="B1560" t="s">
        <v>175</v>
      </c>
      <c r="C1560" t="s">
        <v>216</v>
      </c>
      <c r="D1560" t="s">
        <v>193</v>
      </c>
      <c r="E1560" t="s">
        <v>199</v>
      </c>
      <c r="F1560" t="s">
        <v>293</v>
      </c>
      <c r="G1560">
        <v>0.37</v>
      </c>
      <c r="H1560" t="s">
        <v>162</v>
      </c>
      <c r="I1560" t="s">
        <v>184</v>
      </c>
      <c r="J1560" t="s">
        <v>254</v>
      </c>
      <c r="K1560" t="s">
        <v>1851</v>
      </c>
      <c r="L1560">
        <v>60131</v>
      </c>
      <c r="M1560" s="38">
        <v>42034</v>
      </c>
      <c r="N1560" s="38">
        <v>42039</v>
      </c>
      <c r="O1560">
        <v>4146.28</v>
      </c>
    </row>
    <row r="1561" spans="1:15" x14ac:dyDescent="0.25">
      <c r="A1561" t="s">
        <v>1852</v>
      </c>
      <c r="B1561" t="s">
        <v>167</v>
      </c>
      <c r="C1561" t="s">
        <v>216</v>
      </c>
      <c r="D1561" t="s">
        <v>169</v>
      </c>
      <c r="E1561" t="s">
        <v>170</v>
      </c>
      <c r="F1561" t="s">
        <v>171</v>
      </c>
      <c r="G1561">
        <v>0.61</v>
      </c>
      <c r="H1561" t="s">
        <v>162</v>
      </c>
      <c r="I1561" t="s">
        <v>178</v>
      </c>
      <c r="J1561" t="s">
        <v>395</v>
      </c>
      <c r="K1561" t="s">
        <v>1853</v>
      </c>
      <c r="L1561">
        <v>20877</v>
      </c>
      <c r="M1561" s="38">
        <v>42016</v>
      </c>
      <c r="N1561" s="38">
        <v>42019</v>
      </c>
      <c r="O1561">
        <v>3902.09</v>
      </c>
    </row>
    <row r="1562" spans="1:15" x14ac:dyDescent="0.25">
      <c r="A1562" t="s">
        <v>1852</v>
      </c>
      <c r="B1562" t="s">
        <v>175</v>
      </c>
      <c r="C1562" t="s">
        <v>216</v>
      </c>
      <c r="D1562" t="s">
        <v>159</v>
      </c>
      <c r="E1562" t="s">
        <v>160</v>
      </c>
      <c r="F1562" t="s">
        <v>161</v>
      </c>
      <c r="G1562">
        <v>0.35</v>
      </c>
      <c r="H1562" t="s">
        <v>162</v>
      </c>
      <c r="I1562" t="s">
        <v>178</v>
      </c>
      <c r="J1562" t="s">
        <v>395</v>
      </c>
      <c r="K1562" t="s">
        <v>1853</v>
      </c>
      <c r="L1562">
        <v>20877</v>
      </c>
      <c r="M1562" s="38">
        <v>42016</v>
      </c>
      <c r="N1562" s="38">
        <v>42018</v>
      </c>
      <c r="O1562">
        <v>14.18</v>
      </c>
    </row>
    <row r="1563" spans="1:15" x14ac:dyDescent="0.25">
      <c r="A1563" t="s">
        <v>1854</v>
      </c>
      <c r="B1563" t="s">
        <v>157</v>
      </c>
      <c r="C1563" t="s">
        <v>216</v>
      </c>
      <c r="D1563" t="s">
        <v>193</v>
      </c>
      <c r="E1563" t="s">
        <v>194</v>
      </c>
      <c r="F1563" t="s">
        <v>183</v>
      </c>
      <c r="G1563">
        <v>0.57999999999999996</v>
      </c>
      <c r="H1563" t="s">
        <v>162</v>
      </c>
      <c r="I1563" t="s">
        <v>229</v>
      </c>
      <c r="J1563" t="s">
        <v>340</v>
      </c>
      <c r="K1563" t="s">
        <v>769</v>
      </c>
      <c r="L1563">
        <v>28403</v>
      </c>
      <c r="M1563" s="38">
        <v>42046</v>
      </c>
      <c r="N1563" s="38">
        <v>42047</v>
      </c>
      <c r="O1563">
        <v>2118.9899999999998</v>
      </c>
    </row>
    <row r="1564" spans="1:15" x14ac:dyDescent="0.25">
      <c r="A1564" t="s">
        <v>1854</v>
      </c>
      <c r="B1564" t="s">
        <v>175</v>
      </c>
      <c r="C1564" t="s">
        <v>216</v>
      </c>
      <c r="D1564" t="s">
        <v>193</v>
      </c>
      <c r="E1564" t="s">
        <v>194</v>
      </c>
      <c r="F1564" t="s">
        <v>183</v>
      </c>
      <c r="G1564">
        <v>0.56000000000000005</v>
      </c>
      <c r="H1564" t="s">
        <v>162</v>
      </c>
      <c r="I1564" t="s">
        <v>229</v>
      </c>
      <c r="J1564" t="s">
        <v>340</v>
      </c>
      <c r="K1564" t="s">
        <v>769</v>
      </c>
      <c r="L1564">
        <v>28403</v>
      </c>
      <c r="M1564" s="38">
        <v>42046</v>
      </c>
      <c r="N1564" s="38">
        <v>42047</v>
      </c>
      <c r="O1564">
        <v>837.64</v>
      </c>
    </row>
    <row r="1565" spans="1:15" x14ac:dyDescent="0.25">
      <c r="A1565" t="s">
        <v>1855</v>
      </c>
      <c r="B1565" t="s">
        <v>175</v>
      </c>
      <c r="C1565" t="s">
        <v>158</v>
      </c>
      <c r="D1565" t="s">
        <v>193</v>
      </c>
      <c r="E1565" t="s">
        <v>194</v>
      </c>
      <c r="F1565" t="s">
        <v>161</v>
      </c>
      <c r="G1565">
        <v>0.38</v>
      </c>
      <c r="H1565" t="s">
        <v>162</v>
      </c>
      <c r="I1565" t="s">
        <v>229</v>
      </c>
      <c r="J1565" t="s">
        <v>340</v>
      </c>
      <c r="K1565" t="s">
        <v>1856</v>
      </c>
      <c r="L1565">
        <v>27893</v>
      </c>
      <c r="M1565" s="38">
        <v>42166</v>
      </c>
      <c r="N1565" s="38">
        <v>42167</v>
      </c>
      <c r="O1565">
        <v>345.07</v>
      </c>
    </row>
    <row r="1566" spans="1:15" x14ac:dyDescent="0.25">
      <c r="A1566" t="s">
        <v>1857</v>
      </c>
      <c r="B1566" t="s">
        <v>175</v>
      </c>
      <c r="C1566" t="s">
        <v>216</v>
      </c>
      <c r="D1566" t="s">
        <v>159</v>
      </c>
      <c r="E1566" t="s">
        <v>213</v>
      </c>
      <c r="F1566" t="s">
        <v>183</v>
      </c>
      <c r="G1566">
        <v>0.37</v>
      </c>
      <c r="H1566" t="s">
        <v>162</v>
      </c>
      <c r="I1566" t="s">
        <v>163</v>
      </c>
      <c r="J1566" t="s">
        <v>210</v>
      </c>
      <c r="K1566" t="s">
        <v>1858</v>
      </c>
      <c r="L1566">
        <v>97071</v>
      </c>
      <c r="M1566" s="38">
        <v>42035</v>
      </c>
      <c r="N1566" s="38">
        <v>42039</v>
      </c>
      <c r="O1566">
        <v>5.48</v>
      </c>
    </row>
    <row r="1567" spans="1:15" x14ac:dyDescent="0.25">
      <c r="A1567" t="s">
        <v>1857</v>
      </c>
      <c r="B1567" t="s">
        <v>167</v>
      </c>
      <c r="C1567" t="s">
        <v>216</v>
      </c>
      <c r="D1567" t="s">
        <v>193</v>
      </c>
      <c r="E1567" t="s">
        <v>199</v>
      </c>
      <c r="F1567" t="s">
        <v>171</v>
      </c>
      <c r="G1567">
        <v>0.4</v>
      </c>
      <c r="H1567" t="s">
        <v>162</v>
      </c>
      <c r="I1567" t="s">
        <v>163</v>
      </c>
      <c r="J1567" t="s">
        <v>210</v>
      </c>
      <c r="K1567" t="s">
        <v>1858</v>
      </c>
      <c r="L1567">
        <v>97071</v>
      </c>
      <c r="M1567" s="38">
        <v>42035</v>
      </c>
      <c r="N1567" s="38">
        <v>42042</v>
      </c>
      <c r="O1567">
        <v>8201.33</v>
      </c>
    </row>
    <row r="1568" spans="1:15" x14ac:dyDescent="0.25">
      <c r="A1568" t="s">
        <v>1857</v>
      </c>
      <c r="B1568" t="s">
        <v>175</v>
      </c>
      <c r="C1568" t="s">
        <v>216</v>
      </c>
      <c r="D1568" t="s">
        <v>159</v>
      </c>
      <c r="E1568" t="s">
        <v>205</v>
      </c>
      <c r="F1568" t="s">
        <v>183</v>
      </c>
      <c r="G1568">
        <v>0.37</v>
      </c>
      <c r="H1568" t="s">
        <v>162</v>
      </c>
      <c r="I1568" t="s">
        <v>163</v>
      </c>
      <c r="J1568" t="s">
        <v>210</v>
      </c>
      <c r="K1568" t="s">
        <v>1858</v>
      </c>
      <c r="L1568">
        <v>97071</v>
      </c>
      <c r="M1568" s="38">
        <v>42035</v>
      </c>
      <c r="N1568" s="38">
        <v>42042</v>
      </c>
      <c r="O1568">
        <v>22.67</v>
      </c>
    </row>
    <row r="1569" spans="1:15" x14ac:dyDescent="0.25">
      <c r="A1569" t="s">
        <v>1859</v>
      </c>
      <c r="B1569" t="s">
        <v>157</v>
      </c>
      <c r="C1569" t="s">
        <v>216</v>
      </c>
      <c r="D1569" t="s">
        <v>193</v>
      </c>
      <c r="E1569" t="s">
        <v>256</v>
      </c>
      <c r="F1569" t="s">
        <v>177</v>
      </c>
      <c r="G1569">
        <v>0.71</v>
      </c>
      <c r="H1569" t="s">
        <v>162</v>
      </c>
      <c r="I1569" t="s">
        <v>229</v>
      </c>
      <c r="J1569" t="s">
        <v>250</v>
      </c>
      <c r="K1569" t="s">
        <v>1860</v>
      </c>
      <c r="L1569">
        <v>70003</v>
      </c>
      <c r="M1569" s="38">
        <v>42075</v>
      </c>
      <c r="N1569" s="38">
        <v>42076</v>
      </c>
      <c r="O1569">
        <v>393.98</v>
      </c>
    </row>
    <row r="1570" spans="1:15" x14ac:dyDescent="0.25">
      <c r="A1570" t="s">
        <v>1861</v>
      </c>
      <c r="B1570" t="s">
        <v>175</v>
      </c>
      <c r="C1570" t="s">
        <v>158</v>
      </c>
      <c r="D1570" t="s">
        <v>159</v>
      </c>
      <c r="E1570" t="s">
        <v>160</v>
      </c>
      <c r="F1570" t="s">
        <v>161</v>
      </c>
      <c r="G1570">
        <v>0.56000000000000005</v>
      </c>
      <c r="H1570" t="s">
        <v>162</v>
      </c>
      <c r="I1570" t="s">
        <v>184</v>
      </c>
      <c r="J1570" t="s">
        <v>329</v>
      </c>
      <c r="K1570" t="s">
        <v>1862</v>
      </c>
      <c r="L1570">
        <v>48071</v>
      </c>
      <c r="M1570" s="38">
        <v>42019</v>
      </c>
      <c r="N1570" s="38">
        <v>42019</v>
      </c>
      <c r="O1570">
        <v>19.29</v>
      </c>
    </row>
    <row r="1571" spans="1:15" x14ac:dyDescent="0.25">
      <c r="A1571" t="s">
        <v>1863</v>
      </c>
      <c r="B1571" t="s">
        <v>175</v>
      </c>
      <c r="C1571" t="s">
        <v>158</v>
      </c>
      <c r="D1571" t="s">
        <v>159</v>
      </c>
      <c r="E1571" t="s">
        <v>228</v>
      </c>
      <c r="F1571" t="s">
        <v>183</v>
      </c>
      <c r="G1571">
        <v>0.39</v>
      </c>
      <c r="H1571" t="s">
        <v>162</v>
      </c>
      <c r="I1571" t="s">
        <v>184</v>
      </c>
      <c r="J1571" t="s">
        <v>345</v>
      </c>
      <c r="K1571" t="s">
        <v>1864</v>
      </c>
      <c r="L1571">
        <v>50158</v>
      </c>
      <c r="M1571" s="38">
        <v>42083</v>
      </c>
      <c r="N1571" s="38">
        <v>42085</v>
      </c>
      <c r="O1571">
        <v>5.21</v>
      </c>
    </row>
    <row r="1572" spans="1:15" x14ac:dyDescent="0.25">
      <c r="A1572" t="s">
        <v>1863</v>
      </c>
      <c r="B1572" t="s">
        <v>175</v>
      </c>
      <c r="C1572" t="s">
        <v>158</v>
      </c>
      <c r="D1572" t="s">
        <v>159</v>
      </c>
      <c r="E1572" t="s">
        <v>205</v>
      </c>
      <c r="F1572" t="s">
        <v>161</v>
      </c>
      <c r="G1572">
        <v>0.39</v>
      </c>
      <c r="H1572" t="s">
        <v>162</v>
      </c>
      <c r="I1572" t="s">
        <v>184</v>
      </c>
      <c r="J1572" t="s">
        <v>345</v>
      </c>
      <c r="K1572" t="s">
        <v>1864</v>
      </c>
      <c r="L1572">
        <v>50158</v>
      </c>
      <c r="M1572" s="38">
        <v>42162</v>
      </c>
      <c r="N1572" s="38">
        <v>42162</v>
      </c>
      <c r="O1572">
        <v>22.92</v>
      </c>
    </row>
    <row r="1573" spans="1:15" x14ac:dyDescent="0.25">
      <c r="A1573" t="s">
        <v>1865</v>
      </c>
      <c r="B1573" t="s">
        <v>175</v>
      </c>
      <c r="C1573" t="s">
        <v>158</v>
      </c>
      <c r="D1573" t="s">
        <v>159</v>
      </c>
      <c r="E1573" t="s">
        <v>160</v>
      </c>
      <c r="F1573" t="s">
        <v>177</v>
      </c>
      <c r="G1573">
        <v>0.59</v>
      </c>
      <c r="H1573" t="s">
        <v>162</v>
      </c>
      <c r="I1573" t="s">
        <v>184</v>
      </c>
      <c r="J1573" t="s">
        <v>345</v>
      </c>
      <c r="K1573" t="s">
        <v>1866</v>
      </c>
      <c r="L1573">
        <v>50401</v>
      </c>
      <c r="M1573" s="38">
        <v>42030</v>
      </c>
      <c r="N1573" s="38">
        <v>42032</v>
      </c>
      <c r="O1573">
        <v>30.9</v>
      </c>
    </row>
    <row r="1574" spans="1:15" x14ac:dyDescent="0.25">
      <c r="A1574" t="s">
        <v>1865</v>
      </c>
      <c r="B1574" t="s">
        <v>175</v>
      </c>
      <c r="C1574" t="s">
        <v>158</v>
      </c>
      <c r="D1574" t="s">
        <v>193</v>
      </c>
      <c r="E1574" t="s">
        <v>194</v>
      </c>
      <c r="F1574" t="s">
        <v>183</v>
      </c>
      <c r="G1574">
        <v>0.59</v>
      </c>
      <c r="H1574" t="s">
        <v>162</v>
      </c>
      <c r="I1574" t="s">
        <v>184</v>
      </c>
      <c r="J1574" t="s">
        <v>345</v>
      </c>
      <c r="K1574" t="s">
        <v>1866</v>
      </c>
      <c r="L1574">
        <v>50401</v>
      </c>
      <c r="M1574" s="38">
        <v>42030</v>
      </c>
      <c r="N1574" s="38">
        <v>42034</v>
      </c>
      <c r="O1574">
        <v>2363.08</v>
      </c>
    </row>
    <row r="1575" spans="1:15" x14ac:dyDescent="0.25">
      <c r="A1575" t="s">
        <v>1865</v>
      </c>
      <c r="B1575" t="s">
        <v>175</v>
      </c>
      <c r="C1575" t="s">
        <v>158</v>
      </c>
      <c r="D1575" t="s">
        <v>193</v>
      </c>
      <c r="E1575" t="s">
        <v>194</v>
      </c>
      <c r="F1575" t="s">
        <v>183</v>
      </c>
      <c r="G1575">
        <v>0.57999999999999996</v>
      </c>
      <c r="H1575" t="s">
        <v>162</v>
      </c>
      <c r="I1575" t="s">
        <v>184</v>
      </c>
      <c r="J1575" t="s">
        <v>345</v>
      </c>
      <c r="K1575" t="s">
        <v>1866</v>
      </c>
      <c r="L1575">
        <v>50401</v>
      </c>
      <c r="M1575" s="38">
        <v>42030</v>
      </c>
      <c r="N1575" s="38">
        <v>42030</v>
      </c>
      <c r="O1575">
        <v>328.45</v>
      </c>
    </row>
    <row r="1576" spans="1:15" x14ac:dyDescent="0.25">
      <c r="A1576" t="s">
        <v>1867</v>
      </c>
      <c r="B1576" t="s">
        <v>175</v>
      </c>
      <c r="C1576" t="s">
        <v>158</v>
      </c>
      <c r="D1576" t="s">
        <v>159</v>
      </c>
      <c r="E1576" t="s">
        <v>213</v>
      </c>
      <c r="F1576" t="s">
        <v>183</v>
      </c>
      <c r="G1576">
        <v>0.37</v>
      </c>
      <c r="H1576" t="s">
        <v>162</v>
      </c>
      <c r="I1576" t="s">
        <v>184</v>
      </c>
      <c r="J1576" t="s">
        <v>345</v>
      </c>
      <c r="K1576" t="s">
        <v>1868</v>
      </c>
      <c r="L1576">
        <v>51106</v>
      </c>
      <c r="M1576" s="38">
        <v>42025</v>
      </c>
      <c r="N1576" s="38">
        <v>42027</v>
      </c>
      <c r="O1576">
        <v>386.61</v>
      </c>
    </row>
    <row r="1577" spans="1:15" x14ac:dyDescent="0.25">
      <c r="A1577" t="s">
        <v>1869</v>
      </c>
      <c r="B1577" t="s">
        <v>175</v>
      </c>
      <c r="C1577" t="s">
        <v>216</v>
      </c>
      <c r="D1577" t="s">
        <v>193</v>
      </c>
      <c r="E1577" t="s">
        <v>256</v>
      </c>
      <c r="F1577" t="s">
        <v>177</v>
      </c>
      <c r="G1577">
        <v>0.79</v>
      </c>
      <c r="H1577" t="s">
        <v>162</v>
      </c>
      <c r="I1577" t="s">
        <v>178</v>
      </c>
      <c r="J1577" t="s">
        <v>291</v>
      </c>
      <c r="K1577" t="s">
        <v>1870</v>
      </c>
      <c r="L1577">
        <v>15122</v>
      </c>
      <c r="M1577" s="38">
        <v>42014</v>
      </c>
      <c r="N1577" s="38">
        <v>42015</v>
      </c>
      <c r="O1577">
        <v>43.94</v>
      </c>
    </row>
    <row r="1578" spans="1:15" x14ac:dyDescent="0.25">
      <c r="A1578" t="s">
        <v>1869</v>
      </c>
      <c r="B1578" t="s">
        <v>175</v>
      </c>
      <c r="C1578" t="s">
        <v>158</v>
      </c>
      <c r="D1578" t="s">
        <v>159</v>
      </c>
      <c r="E1578" t="s">
        <v>228</v>
      </c>
      <c r="F1578" t="s">
        <v>183</v>
      </c>
      <c r="G1578">
        <v>0.36</v>
      </c>
      <c r="H1578" t="s">
        <v>162</v>
      </c>
      <c r="I1578" t="s">
        <v>178</v>
      </c>
      <c r="J1578" t="s">
        <v>291</v>
      </c>
      <c r="K1578" t="s">
        <v>1870</v>
      </c>
      <c r="L1578">
        <v>15122</v>
      </c>
      <c r="M1578" s="38">
        <v>42025</v>
      </c>
      <c r="N1578" s="38">
        <v>42026</v>
      </c>
      <c r="O1578">
        <v>43.31</v>
      </c>
    </row>
    <row r="1579" spans="1:15" x14ac:dyDescent="0.25">
      <c r="A1579" t="s">
        <v>1871</v>
      </c>
      <c r="B1579" t="s">
        <v>175</v>
      </c>
      <c r="C1579" t="s">
        <v>168</v>
      </c>
      <c r="D1579" t="s">
        <v>159</v>
      </c>
      <c r="E1579" t="s">
        <v>304</v>
      </c>
      <c r="F1579" t="s">
        <v>200</v>
      </c>
      <c r="G1579">
        <v>0.5</v>
      </c>
      <c r="H1579" t="s">
        <v>162</v>
      </c>
      <c r="I1579" t="s">
        <v>163</v>
      </c>
      <c r="J1579" t="s">
        <v>371</v>
      </c>
      <c r="K1579" t="s">
        <v>1836</v>
      </c>
      <c r="L1579">
        <v>85224</v>
      </c>
      <c r="M1579" s="38">
        <v>42183</v>
      </c>
      <c r="N1579" s="38">
        <v>42188</v>
      </c>
      <c r="O1579">
        <v>284.33999999999997</v>
      </c>
    </row>
    <row r="1580" spans="1:15" x14ac:dyDescent="0.25">
      <c r="A1580" t="s">
        <v>1872</v>
      </c>
      <c r="B1580" t="s">
        <v>167</v>
      </c>
      <c r="C1580" t="s">
        <v>182</v>
      </c>
      <c r="D1580" t="s">
        <v>193</v>
      </c>
      <c r="E1580" t="s">
        <v>199</v>
      </c>
      <c r="F1580" t="s">
        <v>171</v>
      </c>
      <c r="G1580">
        <v>0.38</v>
      </c>
      <c r="H1580" t="s">
        <v>162</v>
      </c>
      <c r="I1580" t="s">
        <v>163</v>
      </c>
      <c r="J1580" t="s">
        <v>172</v>
      </c>
      <c r="K1580" t="s">
        <v>1873</v>
      </c>
      <c r="L1580">
        <v>90022</v>
      </c>
      <c r="M1580" s="38">
        <v>42040</v>
      </c>
      <c r="N1580" s="38">
        <v>42041</v>
      </c>
      <c r="O1580">
        <v>3913.02</v>
      </c>
    </row>
    <row r="1581" spans="1:15" x14ac:dyDescent="0.25">
      <c r="A1581" t="s">
        <v>1872</v>
      </c>
      <c r="B1581" t="s">
        <v>175</v>
      </c>
      <c r="C1581" t="s">
        <v>182</v>
      </c>
      <c r="D1581" t="s">
        <v>159</v>
      </c>
      <c r="E1581" t="s">
        <v>233</v>
      </c>
      <c r="F1581" t="s">
        <v>183</v>
      </c>
      <c r="G1581">
        <v>0.55000000000000004</v>
      </c>
      <c r="H1581" t="s">
        <v>162</v>
      </c>
      <c r="I1581" t="s">
        <v>163</v>
      </c>
      <c r="J1581" t="s">
        <v>172</v>
      </c>
      <c r="K1581" t="s">
        <v>1873</v>
      </c>
      <c r="L1581">
        <v>90022</v>
      </c>
      <c r="M1581" s="38">
        <v>42040</v>
      </c>
      <c r="N1581" s="38">
        <v>42042</v>
      </c>
      <c r="O1581">
        <v>180.14</v>
      </c>
    </row>
    <row r="1582" spans="1:15" x14ac:dyDescent="0.25">
      <c r="A1582" t="s">
        <v>1874</v>
      </c>
      <c r="B1582" t="s">
        <v>175</v>
      </c>
      <c r="C1582" t="s">
        <v>158</v>
      </c>
      <c r="D1582" t="s">
        <v>159</v>
      </c>
      <c r="E1582" t="s">
        <v>213</v>
      </c>
      <c r="F1582" t="s">
        <v>183</v>
      </c>
      <c r="G1582">
        <v>0.35</v>
      </c>
      <c r="H1582" t="s">
        <v>162</v>
      </c>
      <c r="I1582" t="s">
        <v>229</v>
      </c>
      <c r="J1582" t="s">
        <v>297</v>
      </c>
      <c r="K1582" t="s">
        <v>1875</v>
      </c>
      <c r="L1582">
        <v>37311</v>
      </c>
      <c r="M1582" s="38">
        <v>42042</v>
      </c>
      <c r="N1582" s="38">
        <v>42042</v>
      </c>
      <c r="O1582">
        <v>364.92</v>
      </c>
    </row>
    <row r="1583" spans="1:15" x14ac:dyDescent="0.25">
      <c r="A1583" t="s">
        <v>1876</v>
      </c>
      <c r="B1583" t="s">
        <v>157</v>
      </c>
      <c r="C1583" t="s">
        <v>158</v>
      </c>
      <c r="D1583" t="s">
        <v>159</v>
      </c>
      <c r="E1583" t="s">
        <v>187</v>
      </c>
      <c r="F1583" t="s">
        <v>161</v>
      </c>
      <c r="G1583">
        <v>0.8</v>
      </c>
      <c r="H1583" t="s">
        <v>162</v>
      </c>
      <c r="I1583" t="s">
        <v>178</v>
      </c>
      <c r="J1583" t="s">
        <v>241</v>
      </c>
      <c r="K1583" t="s">
        <v>387</v>
      </c>
      <c r="L1583">
        <v>43055</v>
      </c>
      <c r="M1583" s="38">
        <v>42156</v>
      </c>
      <c r="N1583" s="38">
        <v>42157</v>
      </c>
      <c r="O1583">
        <v>12.16</v>
      </c>
    </row>
    <row r="1584" spans="1:15" x14ac:dyDescent="0.25">
      <c r="A1584" t="s">
        <v>1876</v>
      </c>
      <c r="B1584" t="s">
        <v>157</v>
      </c>
      <c r="C1584" t="s">
        <v>158</v>
      </c>
      <c r="D1584" t="s">
        <v>193</v>
      </c>
      <c r="E1584" t="s">
        <v>194</v>
      </c>
      <c r="F1584" t="s">
        <v>177</v>
      </c>
      <c r="G1584">
        <v>0.35</v>
      </c>
      <c r="H1584" t="s">
        <v>162</v>
      </c>
      <c r="I1584" t="s">
        <v>178</v>
      </c>
      <c r="J1584" t="s">
        <v>241</v>
      </c>
      <c r="K1584" t="s">
        <v>387</v>
      </c>
      <c r="L1584">
        <v>43055</v>
      </c>
      <c r="M1584" s="38">
        <v>42156</v>
      </c>
      <c r="N1584" s="38">
        <v>42157</v>
      </c>
      <c r="O1584">
        <v>147.56</v>
      </c>
    </row>
    <row r="1585" spans="1:15" x14ac:dyDescent="0.25">
      <c r="A1585" t="s">
        <v>1877</v>
      </c>
      <c r="B1585" t="s">
        <v>175</v>
      </c>
      <c r="C1585" t="s">
        <v>168</v>
      </c>
      <c r="D1585" t="s">
        <v>193</v>
      </c>
      <c r="E1585" t="s">
        <v>256</v>
      </c>
      <c r="F1585" t="s">
        <v>177</v>
      </c>
      <c r="G1585">
        <v>0.71</v>
      </c>
      <c r="H1585" t="s">
        <v>162</v>
      </c>
      <c r="I1585" t="s">
        <v>184</v>
      </c>
      <c r="J1585" t="s">
        <v>455</v>
      </c>
      <c r="K1585" t="s">
        <v>1878</v>
      </c>
      <c r="L1585">
        <v>63129</v>
      </c>
      <c r="M1585" s="38">
        <v>42134</v>
      </c>
      <c r="N1585" s="38">
        <v>42136</v>
      </c>
      <c r="O1585">
        <v>113.68</v>
      </c>
    </row>
    <row r="1586" spans="1:15" x14ac:dyDescent="0.25">
      <c r="A1586" t="s">
        <v>1877</v>
      </c>
      <c r="B1586" t="s">
        <v>175</v>
      </c>
      <c r="C1586" t="s">
        <v>168</v>
      </c>
      <c r="D1586" t="s">
        <v>159</v>
      </c>
      <c r="E1586" t="s">
        <v>160</v>
      </c>
      <c r="F1586" t="s">
        <v>177</v>
      </c>
      <c r="G1586">
        <v>0.59</v>
      </c>
      <c r="H1586" t="s">
        <v>162</v>
      </c>
      <c r="I1586" t="s">
        <v>184</v>
      </c>
      <c r="J1586" t="s">
        <v>455</v>
      </c>
      <c r="K1586" t="s">
        <v>1878</v>
      </c>
      <c r="L1586">
        <v>63129</v>
      </c>
      <c r="M1586" s="38">
        <v>42018</v>
      </c>
      <c r="N1586" s="38">
        <v>42019</v>
      </c>
      <c r="O1586">
        <v>281.75</v>
      </c>
    </row>
    <row r="1587" spans="1:15" x14ac:dyDescent="0.25">
      <c r="A1587" t="s">
        <v>1879</v>
      </c>
      <c r="B1587" t="s">
        <v>175</v>
      </c>
      <c r="C1587" t="s">
        <v>158</v>
      </c>
      <c r="D1587" t="s">
        <v>159</v>
      </c>
      <c r="E1587" t="s">
        <v>160</v>
      </c>
      <c r="F1587" t="s">
        <v>177</v>
      </c>
      <c r="G1587">
        <v>0.55000000000000004</v>
      </c>
      <c r="H1587" t="s">
        <v>162</v>
      </c>
      <c r="I1587" t="s">
        <v>163</v>
      </c>
      <c r="J1587" t="s">
        <v>472</v>
      </c>
      <c r="K1587" t="s">
        <v>1880</v>
      </c>
      <c r="L1587">
        <v>89031</v>
      </c>
      <c r="M1587" s="38">
        <v>42124</v>
      </c>
      <c r="N1587" s="38">
        <v>42126</v>
      </c>
      <c r="O1587">
        <v>240.05</v>
      </c>
    </row>
    <row r="1588" spans="1:15" x14ac:dyDescent="0.25">
      <c r="A1588" t="s">
        <v>1881</v>
      </c>
      <c r="B1588" t="s">
        <v>175</v>
      </c>
      <c r="C1588" t="s">
        <v>216</v>
      </c>
      <c r="D1588" t="s">
        <v>193</v>
      </c>
      <c r="E1588" t="s">
        <v>256</v>
      </c>
      <c r="F1588" t="s">
        <v>183</v>
      </c>
      <c r="G1588">
        <v>0.75</v>
      </c>
      <c r="H1588" t="s">
        <v>162</v>
      </c>
      <c r="I1588" t="s">
        <v>163</v>
      </c>
      <c r="J1588" t="s">
        <v>1251</v>
      </c>
      <c r="K1588" t="s">
        <v>1783</v>
      </c>
      <c r="L1588">
        <v>83701</v>
      </c>
      <c r="M1588" s="38">
        <v>42144</v>
      </c>
      <c r="N1588" s="38">
        <v>42151</v>
      </c>
      <c r="O1588">
        <v>87.21</v>
      </c>
    </row>
    <row r="1589" spans="1:15" x14ac:dyDescent="0.25">
      <c r="A1589" t="s">
        <v>1881</v>
      </c>
      <c r="B1589" t="s">
        <v>175</v>
      </c>
      <c r="C1589" t="s">
        <v>216</v>
      </c>
      <c r="D1589" t="s">
        <v>159</v>
      </c>
      <c r="E1589" t="s">
        <v>205</v>
      </c>
      <c r="F1589" t="s">
        <v>161</v>
      </c>
      <c r="G1589">
        <v>0.39</v>
      </c>
      <c r="H1589" t="s">
        <v>162</v>
      </c>
      <c r="I1589" t="s">
        <v>163</v>
      </c>
      <c r="J1589" t="s">
        <v>1251</v>
      </c>
      <c r="K1589" t="s">
        <v>1783</v>
      </c>
      <c r="L1589">
        <v>83701</v>
      </c>
      <c r="M1589" s="38">
        <v>42144</v>
      </c>
      <c r="N1589" s="38">
        <v>42148</v>
      </c>
      <c r="O1589">
        <v>40.15</v>
      </c>
    </row>
    <row r="1590" spans="1:15" x14ac:dyDescent="0.25">
      <c r="A1590" t="s">
        <v>1882</v>
      </c>
      <c r="B1590" t="s">
        <v>175</v>
      </c>
      <c r="C1590" t="s">
        <v>158</v>
      </c>
      <c r="D1590" t="s">
        <v>159</v>
      </c>
      <c r="E1590" t="s">
        <v>233</v>
      </c>
      <c r="F1590" t="s">
        <v>183</v>
      </c>
      <c r="G1590">
        <v>0.59</v>
      </c>
      <c r="H1590" t="s">
        <v>162</v>
      </c>
      <c r="I1590" t="s">
        <v>163</v>
      </c>
      <c r="J1590" t="s">
        <v>172</v>
      </c>
      <c r="K1590" t="s">
        <v>1883</v>
      </c>
      <c r="L1590">
        <v>92243</v>
      </c>
      <c r="M1590" s="38">
        <v>42054</v>
      </c>
      <c r="N1590" s="38">
        <v>42056</v>
      </c>
      <c r="O1590">
        <v>90.46</v>
      </c>
    </row>
    <row r="1591" spans="1:15" x14ac:dyDescent="0.25">
      <c r="A1591" t="s">
        <v>1882</v>
      </c>
      <c r="B1591" t="s">
        <v>175</v>
      </c>
      <c r="C1591" t="s">
        <v>158</v>
      </c>
      <c r="D1591" t="s">
        <v>193</v>
      </c>
      <c r="E1591" t="s">
        <v>256</v>
      </c>
      <c r="F1591" t="s">
        <v>177</v>
      </c>
      <c r="G1591">
        <v>0.54</v>
      </c>
      <c r="H1591" t="s">
        <v>162</v>
      </c>
      <c r="I1591" t="s">
        <v>163</v>
      </c>
      <c r="J1591" t="s">
        <v>172</v>
      </c>
      <c r="K1591" t="s">
        <v>1883</v>
      </c>
      <c r="L1591">
        <v>92243</v>
      </c>
      <c r="M1591" s="38">
        <v>42156</v>
      </c>
      <c r="N1591" s="38">
        <v>42157</v>
      </c>
      <c r="O1591">
        <v>467.03</v>
      </c>
    </row>
    <row r="1592" spans="1:15" x14ac:dyDescent="0.25">
      <c r="A1592" t="s">
        <v>1884</v>
      </c>
      <c r="B1592" t="s">
        <v>167</v>
      </c>
      <c r="C1592" t="s">
        <v>182</v>
      </c>
      <c r="D1592" t="s">
        <v>169</v>
      </c>
      <c r="E1592" t="s">
        <v>264</v>
      </c>
      <c r="F1592" t="s">
        <v>221</v>
      </c>
      <c r="G1592">
        <v>0.77</v>
      </c>
      <c r="H1592" t="s">
        <v>162</v>
      </c>
      <c r="I1592" t="s">
        <v>184</v>
      </c>
      <c r="J1592" t="s">
        <v>185</v>
      </c>
      <c r="K1592" t="s">
        <v>1885</v>
      </c>
      <c r="L1592">
        <v>55076</v>
      </c>
      <c r="M1592" s="38">
        <v>42088</v>
      </c>
      <c r="N1592" s="38">
        <v>42090</v>
      </c>
      <c r="O1592">
        <v>608.80999999999995</v>
      </c>
    </row>
    <row r="1593" spans="1:15" x14ac:dyDescent="0.25">
      <c r="A1593" t="s">
        <v>1884</v>
      </c>
      <c r="B1593" t="s">
        <v>175</v>
      </c>
      <c r="C1593" t="s">
        <v>182</v>
      </c>
      <c r="D1593" t="s">
        <v>193</v>
      </c>
      <c r="E1593" t="s">
        <v>194</v>
      </c>
      <c r="F1593" t="s">
        <v>183</v>
      </c>
      <c r="G1593">
        <v>0.56000000000000005</v>
      </c>
      <c r="H1593" t="s">
        <v>162</v>
      </c>
      <c r="I1593" t="s">
        <v>184</v>
      </c>
      <c r="J1593" t="s">
        <v>185</v>
      </c>
      <c r="K1593" t="s">
        <v>1885</v>
      </c>
      <c r="L1593">
        <v>55076</v>
      </c>
      <c r="M1593" s="38">
        <v>42088</v>
      </c>
      <c r="N1593" s="38">
        <v>42089</v>
      </c>
      <c r="O1593">
        <v>808.61</v>
      </c>
    </row>
    <row r="1594" spans="1:15" x14ac:dyDescent="0.25">
      <c r="A1594" t="s">
        <v>1886</v>
      </c>
      <c r="B1594" t="s">
        <v>175</v>
      </c>
      <c r="C1594" t="s">
        <v>168</v>
      </c>
      <c r="D1594" t="s">
        <v>193</v>
      </c>
      <c r="E1594" t="s">
        <v>199</v>
      </c>
      <c r="F1594" t="s">
        <v>200</v>
      </c>
      <c r="G1594">
        <v>0.37</v>
      </c>
      <c r="H1594" t="s">
        <v>162</v>
      </c>
      <c r="I1594" t="s">
        <v>184</v>
      </c>
      <c r="J1594" t="s">
        <v>331</v>
      </c>
      <c r="K1594" t="s">
        <v>1887</v>
      </c>
      <c r="L1594">
        <v>74133</v>
      </c>
      <c r="M1594" s="38">
        <v>42071</v>
      </c>
      <c r="N1594" s="38">
        <v>42073</v>
      </c>
      <c r="O1594">
        <v>637.37</v>
      </c>
    </row>
    <row r="1595" spans="1:15" x14ac:dyDescent="0.25">
      <c r="A1595" t="s">
        <v>1886</v>
      </c>
      <c r="B1595" t="s">
        <v>167</v>
      </c>
      <c r="C1595" t="s">
        <v>168</v>
      </c>
      <c r="D1595" t="s">
        <v>193</v>
      </c>
      <c r="E1595" t="s">
        <v>199</v>
      </c>
      <c r="F1595" t="s">
        <v>171</v>
      </c>
      <c r="G1595">
        <v>0.37</v>
      </c>
      <c r="H1595" t="s">
        <v>162</v>
      </c>
      <c r="I1595" t="s">
        <v>184</v>
      </c>
      <c r="J1595" t="s">
        <v>331</v>
      </c>
      <c r="K1595" t="s">
        <v>1887</v>
      </c>
      <c r="L1595">
        <v>74133</v>
      </c>
      <c r="M1595" s="38">
        <v>42071</v>
      </c>
      <c r="N1595" s="38">
        <v>42074</v>
      </c>
      <c r="O1595">
        <v>232.16</v>
      </c>
    </row>
    <row r="1596" spans="1:15" x14ac:dyDescent="0.25">
      <c r="A1596" t="s">
        <v>1888</v>
      </c>
      <c r="B1596" t="s">
        <v>175</v>
      </c>
      <c r="C1596" t="s">
        <v>158</v>
      </c>
      <c r="D1596" t="s">
        <v>159</v>
      </c>
      <c r="E1596" t="s">
        <v>160</v>
      </c>
      <c r="F1596" t="s">
        <v>177</v>
      </c>
      <c r="G1596">
        <v>0.55000000000000004</v>
      </c>
      <c r="H1596" t="s">
        <v>162</v>
      </c>
      <c r="I1596" t="s">
        <v>229</v>
      </c>
      <c r="J1596" t="s">
        <v>361</v>
      </c>
      <c r="K1596" t="s">
        <v>1889</v>
      </c>
      <c r="L1596">
        <v>33161</v>
      </c>
      <c r="M1596" s="38">
        <v>42082</v>
      </c>
      <c r="N1596" s="38">
        <v>42083</v>
      </c>
      <c r="O1596">
        <v>360.03</v>
      </c>
    </row>
    <row r="1597" spans="1:15" x14ac:dyDescent="0.25">
      <c r="A1597" t="s">
        <v>1888</v>
      </c>
      <c r="B1597" t="s">
        <v>175</v>
      </c>
      <c r="C1597" t="s">
        <v>158</v>
      </c>
      <c r="D1597" t="s">
        <v>169</v>
      </c>
      <c r="E1597" t="s">
        <v>176</v>
      </c>
      <c r="F1597" t="s">
        <v>177</v>
      </c>
      <c r="G1597">
        <v>0.46</v>
      </c>
      <c r="H1597" t="s">
        <v>162</v>
      </c>
      <c r="I1597" t="s">
        <v>229</v>
      </c>
      <c r="J1597" t="s">
        <v>361</v>
      </c>
      <c r="K1597" t="s">
        <v>1889</v>
      </c>
      <c r="L1597">
        <v>33161</v>
      </c>
      <c r="M1597" s="38">
        <v>42166</v>
      </c>
      <c r="N1597" s="38">
        <v>42168</v>
      </c>
      <c r="O1597">
        <v>260.01</v>
      </c>
    </row>
    <row r="1598" spans="1:15" x14ac:dyDescent="0.25">
      <c r="A1598" t="s">
        <v>1888</v>
      </c>
      <c r="B1598" t="s">
        <v>175</v>
      </c>
      <c r="C1598" t="s">
        <v>158</v>
      </c>
      <c r="D1598" t="s">
        <v>169</v>
      </c>
      <c r="E1598" t="s">
        <v>176</v>
      </c>
      <c r="F1598" t="s">
        <v>177</v>
      </c>
      <c r="G1598">
        <v>0.39</v>
      </c>
      <c r="H1598" t="s">
        <v>162</v>
      </c>
      <c r="I1598" t="s">
        <v>229</v>
      </c>
      <c r="J1598" t="s">
        <v>361</v>
      </c>
      <c r="K1598" t="s">
        <v>1889</v>
      </c>
      <c r="L1598">
        <v>33161</v>
      </c>
      <c r="M1598" s="38">
        <v>42166</v>
      </c>
      <c r="N1598" s="38">
        <v>42167</v>
      </c>
      <c r="O1598">
        <v>273.79000000000002</v>
      </c>
    </row>
    <row r="1599" spans="1:15" x14ac:dyDescent="0.25">
      <c r="A1599" t="s">
        <v>1888</v>
      </c>
      <c r="B1599" t="s">
        <v>175</v>
      </c>
      <c r="C1599" t="s">
        <v>158</v>
      </c>
      <c r="D1599" t="s">
        <v>159</v>
      </c>
      <c r="E1599" t="s">
        <v>205</v>
      </c>
      <c r="F1599" t="s">
        <v>183</v>
      </c>
      <c r="G1599">
        <v>0.36</v>
      </c>
      <c r="H1599" t="s">
        <v>162</v>
      </c>
      <c r="I1599" t="s">
        <v>229</v>
      </c>
      <c r="J1599" t="s">
        <v>361</v>
      </c>
      <c r="K1599" t="s">
        <v>1889</v>
      </c>
      <c r="L1599">
        <v>33161</v>
      </c>
      <c r="M1599" s="38">
        <v>42166</v>
      </c>
      <c r="N1599" s="38">
        <v>42167</v>
      </c>
      <c r="O1599">
        <v>44.62</v>
      </c>
    </row>
    <row r="1600" spans="1:15" x14ac:dyDescent="0.25">
      <c r="A1600" t="s">
        <v>1890</v>
      </c>
      <c r="B1600" t="s">
        <v>175</v>
      </c>
      <c r="C1600" t="s">
        <v>158</v>
      </c>
      <c r="D1600" t="s">
        <v>159</v>
      </c>
      <c r="E1600" t="s">
        <v>189</v>
      </c>
      <c r="F1600" t="s">
        <v>183</v>
      </c>
      <c r="G1600">
        <v>0.4</v>
      </c>
      <c r="H1600" t="s">
        <v>162</v>
      </c>
      <c r="I1600" t="s">
        <v>229</v>
      </c>
      <c r="J1600" t="s">
        <v>297</v>
      </c>
      <c r="K1600" t="s">
        <v>1891</v>
      </c>
      <c r="L1600">
        <v>38017</v>
      </c>
      <c r="M1600" s="38">
        <v>42103</v>
      </c>
      <c r="N1600" s="38">
        <v>42105</v>
      </c>
      <c r="O1600">
        <v>268.64</v>
      </c>
    </row>
    <row r="1601" spans="1:15" x14ac:dyDescent="0.25">
      <c r="A1601" t="s">
        <v>1890</v>
      </c>
      <c r="B1601" t="s">
        <v>175</v>
      </c>
      <c r="C1601" t="s">
        <v>158</v>
      </c>
      <c r="D1601" t="s">
        <v>169</v>
      </c>
      <c r="E1601" t="s">
        <v>176</v>
      </c>
      <c r="F1601" t="s">
        <v>200</v>
      </c>
      <c r="G1601">
        <v>0.48</v>
      </c>
      <c r="H1601" t="s">
        <v>162</v>
      </c>
      <c r="I1601" t="s">
        <v>229</v>
      </c>
      <c r="J1601" t="s">
        <v>297</v>
      </c>
      <c r="K1601" t="s">
        <v>1891</v>
      </c>
      <c r="L1601">
        <v>38017</v>
      </c>
      <c r="M1601" s="38">
        <v>42103</v>
      </c>
      <c r="N1601" s="38">
        <v>42104</v>
      </c>
      <c r="O1601">
        <v>87.68</v>
      </c>
    </row>
    <row r="1602" spans="1:15" x14ac:dyDescent="0.25">
      <c r="A1602" t="s">
        <v>1890</v>
      </c>
      <c r="B1602" t="s">
        <v>175</v>
      </c>
      <c r="C1602" t="s">
        <v>158</v>
      </c>
      <c r="D1602" t="s">
        <v>159</v>
      </c>
      <c r="E1602" t="s">
        <v>160</v>
      </c>
      <c r="F1602" t="s">
        <v>183</v>
      </c>
      <c r="G1602">
        <v>0.59</v>
      </c>
      <c r="H1602" t="s">
        <v>162</v>
      </c>
      <c r="I1602" t="s">
        <v>229</v>
      </c>
      <c r="J1602" t="s">
        <v>297</v>
      </c>
      <c r="K1602" t="s">
        <v>1891</v>
      </c>
      <c r="L1602">
        <v>38017</v>
      </c>
      <c r="M1602" s="38">
        <v>42103</v>
      </c>
      <c r="N1602" s="38">
        <v>42105</v>
      </c>
      <c r="O1602">
        <v>37.619999999999997</v>
      </c>
    </row>
    <row r="1603" spans="1:15" x14ac:dyDescent="0.25">
      <c r="A1603" t="s">
        <v>1892</v>
      </c>
      <c r="B1603" t="s">
        <v>175</v>
      </c>
      <c r="C1603" t="s">
        <v>158</v>
      </c>
      <c r="D1603" t="s">
        <v>193</v>
      </c>
      <c r="E1603" t="s">
        <v>256</v>
      </c>
      <c r="F1603" t="s">
        <v>183</v>
      </c>
      <c r="G1603">
        <v>0.41</v>
      </c>
      <c r="H1603" t="s">
        <v>162</v>
      </c>
      <c r="I1603" t="s">
        <v>229</v>
      </c>
      <c r="J1603" t="s">
        <v>297</v>
      </c>
      <c r="K1603" t="s">
        <v>1893</v>
      </c>
      <c r="L1603">
        <v>38401</v>
      </c>
      <c r="M1603" s="38">
        <v>42161</v>
      </c>
      <c r="N1603" s="38">
        <v>42163</v>
      </c>
      <c r="O1603">
        <v>832.97</v>
      </c>
    </row>
    <row r="1604" spans="1:15" x14ac:dyDescent="0.25">
      <c r="A1604" t="s">
        <v>1894</v>
      </c>
      <c r="B1604" t="s">
        <v>175</v>
      </c>
      <c r="C1604" t="s">
        <v>216</v>
      </c>
      <c r="D1604" t="s">
        <v>193</v>
      </c>
      <c r="E1604" t="s">
        <v>194</v>
      </c>
      <c r="F1604" t="s">
        <v>183</v>
      </c>
      <c r="G1604">
        <v>0.57999999999999996</v>
      </c>
      <c r="H1604" t="s">
        <v>162</v>
      </c>
      <c r="I1604" t="s">
        <v>184</v>
      </c>
      <c r="J1604" t="s">
        <v>225</v>
      </c>
      <c r="K1604" t="s">
        <v>1895</v>
      </c>
      <c r="L1604">
        <v>79762</v>
      </c>
      <c r="M1604" s="38">
        <v>42103</v>
      </c>
      <c r="N1604" s="38">
        <v>42107</v>
      </c>
      <c r="O1604">
        <v>1042.54</v>
      </c>
    </row>
    <row r="1605" spans="1:15" x14ac:dyDescent="0.25">
      <c r="A1605" t="s">
        <v>1896</v>
      </c>
      <c r="B1605" t="s">
        <v>175</v>
      </c>
      <c r="C1605" t="s">
        <v>158</v>
      </c>
      <c r="D1605" t="s">
        <v>159</v>
      </c>
      <c r="E1605" t="s">
        <v>213</v>
      </c>
      <c r="F1605" t="s">
        <v>183</v>
      </c>
      <c r="G1605">
        <v>0.35</v>
      </c>
      <c r="H1605" t="s">
        <v>162</v>
      </c>
      <c r="I1605" t="s">
        <v>163</v>
      </c>
      <c r="J1605" t="s">
        <v>164</v>
      </c>
      <c r="K1605" t="s">
        <v>1897</v>
      </c>
      <c r="L1605">
        <v>98198</v>
      </c>
      <c r="M1605" s="38">
        <v>42025</v>
      </c>
      <c r="N1605" s="38">
        <v>42026</v>
      </c>
      <c r="O1605">
        <v>76.16</v>
      </c>
    </row>
    <row r="1606" spans="1:15" x14ac:dyDescent="0.25">
      <c r="A1606" t="s">
        <v>1896</v>
      </c>
      <c r="B1606" t="s">
        <v>175</v>
      </c>
      <c r="C1606" t="s">
        <v>158</v>
      </c>
      <c r="D1606" t="s">
        <v>169</v>
      </c>
      <c r="E1606" t="s">
        <v>176</v>
      </c>
      <c r="F1606" t="s">
        <v>293</v>
      </c>
      <c r="G1606">
        <v>0.61</v>
      </c>
      <c r="H1606" t="s">
        <v>162</v>
      </c>
      <c r="I1606" t="s">
        <v>163</v>
      </c>
      <c r="J1606" t="s">
        <v>164</v>
      </c>
      <c r="K1606" t="s">
        <v>1897</v>
      </c>
      <c r="L1606">
        <v>98198</v>
      </c>
      <c r="M1606" s="38">
        <v>42025</v>
      </c>
      <c r="N1606" s="38">
        <v>42026</v>
      </c>
      <c r="O1606">
        <v>1038.1400000000001</v>
      </c>
    </row>
    <row r="1607" spans="1:15" x14ac:dyDescent="0.25">
      <c r="A1607" t="s">
        <v>1896</v>
      </c>
      <c r="B1607" t="s">
        <v>175</v>
      </c>
      <c r="C1607" t="s">
        <v>216</v>
      </c>
      <c r="D1607" t="s">
        <v>193</v>
      </c>
      <c r="E1607" t="s">
        <v>199</v>
      </c>
      <c r="F1607" t="s">
        <v>293</v>
      </c>
      <c r="G1607">
        <v>0.39</v>
      </c>
      <c r="H1607" t="s">
        <v>162</v>
      </c>
      <c r="I1607" t="s">
        <v>163</v>
      </c>
      <c r="J1607" t="s">
        <v>164</v>
      </c>
      <c r="K1607" t="s">
        <v>1897</v>
      </c>
      <c r="L1607">
        <v>98198</v>
      </c>
      <c r="M1607" s="38">
        <v>42073</v>
      </c>
      <c r="N1607" s="38">
        <v>42077</v>
      </c>
      <c r="O1607">
        <v>6296</v>
      </c>
    </row>
    <row r="1608" spans="1:15" x14ac:dyDescent="0.25">
      <c r="A1608" t="s">
        <v>1898</v>
      </c>
      <c r="B1608" t="s">
        <v>175</v>
      </c>
      <c r="C1608" t="s">
        <v>158</v>
      </c>
      <c r="D1608" t="s">
        <v>159</v>
      </c>
      <c r="E1608" t="s">
        <v>160</v>
      </c>
      <c r="F1608" t="s">
        <v>161</v>
      </c>
      <c r="G1608">
        <v>0.57999999999999996</v>
      </c>
      <c r="H1608" t="s">
        <v>162</v>
      </c>
      <c r="I1608" t="s">
        <v>229</v>
      </c>
      <c r="J1608" t="s">
        <v>361</v>
      </c>
      <c r="K1608" t="s">
        <v>1612</v>
      </c>
      <c r="L1608">
        <v>32259</v>
      </c>
      <c r="M1608" s="38">
        <v>42141</v>
      </c>
      <c r="N1608" s="38">
        <v>42142</v>
      </c>
      <c r="O1608">
        <v>8.7899999999999991</v>
      </c>
    </row>
    <row r="1609" spans="1:15" x14ac:dyDescent="0.25">
      <c r="A1609" t="s">
        <v>1898</v>
      </c>
      <c r="B1609" t="s">
        <v>175</v>
      </c>
      <c r="C1609" t="s">
        <v>158</v>
      </c>
      <c r="D1609" t="s">
        <v>159</v>
      </c>
      <c r="E1609" t="s">
        <v>213</v>
      </c>
      <c r="F1609" t="s">
        <v>183</v>
      </c>
      <c r="G1609">
        <v>0.4</v>
      </c>
      <c r="H1609" t="s">
        <v>162</v>
      </c>
      <c r="I1609" t="s">
        <v>229</v>
      </c>
      <c r="J1609" t="s">
        <v>361</v>
      </c>
      <c r="K1609" t="s">
        <v>1612</v>
      </c>
      <c r="L1609">
        <v>32259</v>
      </c>
      <c r="M1609" s="38">
        <v>42147</v>
      </c>
      <c r="N1609" s="38">
        <v>42152</v>
      </c>
      <c r="O1609">
        <v>2051.6799999999998</v>
      </c>
    </row>
    <row r="1610" spans="1:15" x14ac:dyDescent="0.25">
      <c r="A1610" t="s">
        <v>1898</v>
      </c>
      <c r="B1610" t="s">
        <v>167</v>
      </c>
      <c r="C1610" t="s">
        <v>158</v>
      </c>
      <c r="D1610" t="s">
        <v>169</v>
      </c>
      <c r="E1610" t="s">
        <v>264</v>
      </c>
      <c r="F1610" t="s">
        <v>221</v>
      </c>
      <c r="G1610">
        <v>0.69</v>
      </c>
      <c r="H1610" t="s">
        <v>162</v>
      </c>
      <c r="I1610" t="s">
        <v>229</v>
      </c>
      <c r="J1610" t="s">
        <v>361</v>
      </c>
      <c r="K1610" t="s">
        <v>1612</v>
      </c>
      <c r="L1610">
        <v>32259</v>
      </c>
      <c r="M1610" s="38">
        <v>42147</v>
      </c>
      <c r="N1610" s="38">
        <v>42147</v>
      </c>
      <c r="O1610">
        <v>5295.03</v>
      </c>
    </row>
    <row r="1611" spans="1:15" x14ac:dyDescent="0.25">
      <c r="A1611" t="s">
        <v>1898</v>
      </c>
      <c r="B1611" t="s">
        <v>175</v>
      </c>
      <c r="C1611" t="s">
        <v>158</v>
      </c>
      <c r="D1611" t="s">
        <v>159</v>
      </c>
      <c r="E1611" t="s">
        <v>160</v>
      </c>
      <c r="F1611" t="s">
        <v>161</v>
      </c>
      <c r="G1611">
        <v>0.59</v>
      </c>
      <c r="H1611" t="s">
        <v>162</v>
      </c>
      <c r="I1611" t="s">
        <v>229</v>
      </c>
      <c r="J1611" t="s">
        <v>361</v>
      </c>
      <c r="K1611" t="s">
        <v>1612</v>
      </c>
      <c r="L1611">
        <v>32259</v>
      </c>
      <c r="M1611" s="38">
        <v>42147</v>
      </c>
      <c r="N1611" s="38">
        <v>42147</v>
      </c>
      <c r="O1611">
        <v>80.27</v>
      </c>
    </row>
    <row r="1612" spans="1:15" x14ac:dyDescent="0.25">
      <c r="A1612" t="s">
        <v>1899</v>
      </c>
      <c r="B1612" t="s">
        <v>175</v>
      </c>
      <c r="C1612" t="s">
        <v>158</v>
      </c>
      <c r="D1612" t="s">
        <v>159</v>
      </c>
      <c r="E1612" t="s">
        <v>233</v>
      </c>
      <c r="F1612" t="s">
        <v>183</v>
      </c>
      <c r="G1612">
        <v>0.56000000000000005</v>
      </c>
      <c r="H1612" t="s">
        <v>162</v>
      </c>
      <c r="I1612" t="s">
        <v>229</v>
      </c>
      <c r="J1612" t="s">
        <v>361</v>
      </c>
      <c r="K1612" t="s">
        <v>318</v>
      </c>
      <c r="L1612">
        <v>32601</v>
      </c>
      <c r="M1612" s="38">
        <v>42095</v>
      </c>
      <c r="N1612" s="38">
        <v>42097</v>
      </c>
      <c r="O1612">
        <v>3292.02</v>
      </c>
    </row>
    <row r="1613" spans="1:15" x14ac:dyDescent="0.25">
      <c r="A1613" t="s">
        <v>1900</v>
      </c>
      <c r="B1613" t="s">
        <v>175</v>
      </c>
      <c r="C1613" t="s">
        <v>158</v>
      </c>
      <c r="D1613" t="s">
        <v>193</v>
      </c>
      <c r="E1613" t="s">
        <v>194</v>
      </c>
      <c r="F1613" t="s">
        <v>200</v>
      </c>
      <c r="G1613">
        <v>0.57999999999999996</v>
      </c>
      <c r="H1613" t="s">
        <v>162</v>
      </c>
      <c r="I1613" t="s">
        <v>184</v>
      </c>
      <c r="J1613" t="s">
        <v>258</v>
      </c>
      <c r="K1613" t="s">
        <v>1901</v>
      </c>
      <c r="L1613">
        <v>67601</v>
      </c>
      <c r="M1613" s="38">
        <v>42063</v>
      </c>
      <c r="N1613" s="38">
        <v>42063</v>
      </c>
      <c r="O1613">
        <v>199.43</v>
      </c>
    </row>
    <row r="1614" spans="1:15" x14ac:dyDescent="0.25">
      <c r="A1614" t="s">
        <v>1902</v>
      </c>
      <c r="B1614" t="s">
        <v>175</v>
      </c>
      <c r="C1614" t="s">
        <v>158</v>
      </c>
      <c r="D1614" t="s">
        <v>169</v>
      </c>
      <c r="E1614" t="s">
        <v>176</v>
      </c>
      <c r="F1614" t="s">
        <v>177</v>
      </c>
      <c r="G1614">
        <v>0.55000000000000004</v>
      </c>
      <c r="H1614" t="s">
        <v>162</v>
      </c>
      <c r="I1614" t="s">
        <v>184</v>
      </c>
      <c r="J1614" t="s">
        <v>448</v>
      </c>
      <c r="K1614" t="s">
        <v>1903</v>
      </c>
      <c r="L1614">
        <v>68128</v>
      </c>
      <c r="M1614" s="38">
        <v>42105</v>
      </c>
      <c r="N1614" s="38">
        <v>42106</v>
      </c>
      <c r="O1614">
        <v>110.71</v>
      </c>
    </row>
    <row r="1615" spans="1:15" x14ac:dyDescent="0.25">
      <c r="A1615" t="s">
        <v>1904</v>
      </c>
      <c r="B1615" t="s">
        <v>175</v>
      </c>
      <c r="C1615" t="s">
        <v>158</v>
      </c>
      <c r="D1615" t="s">
        <v>169</v>
      </c>
      <c r="E1615" t="s">
        <v>176</v>
      </c>
      <c r="F1615" t="s">
        <v>183</v>
      </c>
      <c r="G1615">
        <v>0.43</v>
      </c>
      <c r="H1615" t="s">
        <v>162</v>
      </c>
      <c r="I1615" t="s">
        <v>184</v>
      </c>
      <c r="J1615" t="s">
        <v>225</v>
      </c>
      <c r="K1615" t="s">
        <v>1905</v>
      </c>
      <c r="L1615">
        <v>75460</v>
      </c>
      <c r="M1615" s="38">
        <v>42058</v>
      </c>
      <c r="N1615" s="38">
        <v>42060</v>
      </c>
      <c r="O1615">
        <v>56.68</v>
      </c>
    </row>
    <row r="1616" spans="1:15" x14ac:dyDescent="0.25">
      <c r="A1616" t="s">
        <v>1904</v>
      </c>
      <c r="B1616" t="s">
        <v>175</v>
      </c>
      <c r="C1616" t="s">
        <v>158</v>
      </c>
      <c r="D1616" t="s">
        <v>159</v>
      </c>
      <c r="E1616" t="s">
        <v>233</v>
      </c>
      <c r="F1616" t="s">
        <v>183</v>
      </c>
      <c r="G1616">
        <v>0.61</v>
      </c>
      <c r="H1616" t="s">
        <v>162</v>
      </c>
      <c r="I1616" t="s">
        <v>184</v>
      </c>
      <c r="J1616" t="s">
        <v>225</v>
      </c>
      <c r="K1616" t="s">
        <v>1905</v>
      </c>
      <c r="L1616">
        <v>75460</v>
      </c>
      <c r="M1616" s="38">
        <v>42058</v>
      </c>
      <c r="N1616" s="38">
        <v>42059</v>
      </c>
      <c r="O1616">
        <v>273.33999999999997</v>
      </c>
    </row>
    <row r="1617" spans="1:15" x14ac:dyDescent="0.25">
      <c r="A1617" t="s">
        <v>1906</v>
      </c>
      <c r="B1617" t="s">
        <v>175</v>
      </c>
      <c r="C1617" t="s">
        <v>158</v>
      </c>
      <c r="D1617" t="s">
        <v>193</v>
      </c>
      <c r="E1617" t="s">
        <v>194</v>
      </c>
      <c r="F1617" t="s">
        <v>183</v>
      </c>
      <c r="G1617">
        <v>0.59</v>
      </c>
      <c r="H1617" t="s">
        <v>162</v>
      </c>
      <c r="I1617" t="s">
        <v>178</v>
      </c>
      <c r="J1617" t="s">
        <v>762</v>
      </c>
      <c r="K1617" t="s">
        <v>164</v>
      </c>
      <c r="L1617">
        <v>20016</v>
      </c>
      <c r="M1617" s="38">
        <v>42111</v>
      </c>
      <c r="N1617" s="38">
        <v>42112</v>
      </c>
      <c r="O1617">
        <v>226.88</v>
      </c>
    </row>
    <row r="1618" spans="1:15" x14ac:dyDescent="0.25">
      <c r="A1618" t="s">
        <v>1907</v>
      </c>
      <c r="B1618" t="s">
        <v>175</v>
      </c>
      <c r="C1618" t="s">
        <v>158</v>
      </c>
      <c r="D1618" t="s">
        <v>159</v>
      </c>
      <c r="E1618" t="s">
        <v>213</v>
      </c>
      <c r="F1618" t="s">
        <v>183</v>
      </c>
      <c r="G1618">
        <v>0.38</v>
      </c>
      <c r="H1618" t="s">
        <v>162</v>
      </c>
      <c r="I1618" t="s">
        <v>163</v>
      </c>
      <c r="J1618" t="s">
        <v>164</v>
      </c>
      <c r="K1618" t="s">
        <v>1908</v>
      </c>
      <c r="L1618">
        <v>98026</v>
      </c>
      <c r="M1618" s="38">
        <v>42012</v>
      </c>
      <c r="N1618" s="38">
        <v>42014</v>
      </c>
      <c r="O1618">
        <v>5220.4799999999996</v>
      </c>
    </row>
    <row r="1619" spans="1:15" x14ac:dyDescent="0.25">
      <c r="A1619" t="s">
        <v>1907</v>
      </c>
      <c r="B1619" t="s">
        <v>175</v>
      </c>
      <c r="C1619" t="s">
        <v>158</v>
      </c>
      <c r="D1619" t="s">
        <v>193</v>
      </c>
      <c r="E1619" t="s">
        <v>194</v>
      </c>
      <c r="F1619" t="s">
        <v>183</v>
      </c>
      <c r="G1619">
        <v>0.59</v>
      </c>
      <c r="H1619" t="s">
        <v>162</v>
      </c>
      <c r="I1619" t="s">
        <v>163</v>
      </c>
      <c r="J1619" t="s">
        <v>164</v>
      </c>
      <c r="K1619" t="s">
        <v>1908</v>
      </c>
      <c r="L1619">
        <v>98026</v>
      </c>
      <c r="M1619" s="38">
        <v>42111</v>
      </c>
      <c r="N1619" s="38">
        <v>42112</v>
      </c>
      <c r="O1619">
        <v>113.44</v>
      </c>
    </row>
    <row r="1620" spans="1:15" x14ac:dyDescent="0.25">
      <c r="A1620" t="s">
        <v>1907</v>
      </c>
      <c r="B1620" t="s">
        <v>157</v>
      </c>
      <c r="C1620" t="s">
        <v>158</v>
      </c>
      <c r="D1620" t="s">
        <v>159</v>
      </c>
      <c r="E1620" t="s">
        <v>213</v>
      </c>
      <c r="F1620" t="s">
        <v>183</v>
      </c>
      <c r="G1620">
        <v>0.37</v>
      </c>
      <c r="H1620" t="s">
        <v>162</v>
      </c>
      <c r="I1620" t="s">
        <v>163</v>
      </c>
      <c r="J1620" t="s">
        <v>164</v>
      </c>
      <c r="K1620" t="s">
        <v>1908</v>
      </c>
      <c r="L1620">
        <v>98026</v>
      </c>
      <c r="M1620" s="38">
        <v>42149</v>
      </c>
      <c r="N1620" s="38">
        <v>42151</v>
      </c>
      <c r="O1620">
        <v>66.02</v>
      </c>
    </row>
    <row r="1621" spans="1:15" x14ac:dyDescent="0.25">
      <c r="A1621" t="s">
        <v>1909</v>
      </c>
      <c r="B1621" t="s">
        <v>175</v>
      </c>
      <c r="C1621" t="s">
        <v>182</v>
      </c>
      <c r="D1621" t="s">
        <v>159</v>
      </c>
      <c r="E1621" t="s">
        <v>228</v>
      </c>
      <c r="F1621" t="s">
        <v>183</v>
      </c>
      <c r="G1621">
        <v>0.38</v>
      </c>
      <c r="H1621" t="s">
        <v>162</v>
      </c>
      <c r="I1621" t="s">
        <v>229</v>
      </c>
      <c r="J1621" t="s">
        <v>361</v>
      </c>
      <c r="K1621" t="s">
        <v>1910</v>
      </c>
      <c r="L1621">
        <v>33012</v>
      </c>
      <c r="M1621" s="38">
        <v>42026</v>
      </c>
      <c r="N1621" s="38">
        <v>42028</v>
      </c>
      <c r="O1621">
        <v>33.020000000000003</v>
      </c>
    </row>
    <row r="1622" spans="1:15" x14ac:dyDescent="0.25">
      <c r="A1622" t="s">
        <v>1909</v>
      </c>
      <c r="B1622" t="s">
        <v>167</v>
      </c>
      <c r="C1622" t="s">
        <v>182</v>
      </c>
      <c r="D1622" t="s">
        <v>169</v>
      </c>
      <c r="E1622" t="s">
        <v>240</v>
      </c>
      <c r="F1622" t="s">
        <v>221</v>
      </c>
      <c r="G1622">
        <v>0.68</v>
      </c>
      <c r="H1622" t="s">
        <v>162</v>
      </c>
      <c r="I1622" t="s">
        <v>229</v>
      </c>
      <c r="J1622" t="s">
        <v>361</v>
      </c>
      <c r="K1622" t="s">
        <v>1910</v>
      </c>
      <c r="L1622">
        <v>33012</v>
      </c>
      <c r="M1622" s="38">
        <v>42026</v>
      </c>
      <c r="N1622" s="38">
        <v>42027</v>
      </c>
      <c r="O1622">
        <v>2273.1</v>
      </c>
    </row>
    <row r="1623" spans="1:15" x14ac:dyDescent="0.25">
      <c r="A1623" t="s">
        <v>1911</v>
      </c>
      <c r="B1623" t="s">
        <v>175</v>
      </c>
      <c r="C1623" t="s">
        <v>168</v>
      </c>
      <c r="D1623" t="s">
        <v>159</v>
      </c>
      <c r="E1623" t="s">
        <v>160</v>
      </c>
      <c r="F1623" t="s">
        <v>161</v>
      </c>
      <c r="G1623">
        <v>0.52</v>
      </c>
      <c r="H1623" t="s">
        <v>162</v>
      </c>
      <c r="I1623" t="s">
        <v>184</v>
      </c>
      <c r="J1623" t="s">
        <v>448</v>
      </c>
      <c r="K1623" t="s">
        <v>1903</v>
      </c>
      <c r="L1623">
        <v>68128</v>
      </c>
      <c r="M1623" s="38">
        <v>42100</v>
      </c>
      <c r="N1623" s="38">
        <v>42109</v>
      </c>
      <c r="O1623">
        <v>19.489999999999998</v>
      </c>
    </row>
    <row r="1624" spans="1:15" x14ac:dyDescent="0.25">
      <c r="A1624" t="s">
        <v>1911</v>
      </c>
      <c r="B1624" t="s">
        <v>175</v>
      </c>
      <c r="C1624" t="s">
        <v>168</v>
      </c>
      <c r="D1624" t="s">
        <v>159</v>
      </c>
      <c r="E1624" t="s">
        <v>213</v>
      </c>
      <c r="F1624" t="s">
        <v>183</v>
      </c>
      <c r="G1624">
        <v>0.4</v>
      </c>
      <c r="H1624" t="s">
        <v>162</v>
      </c>
      <c r="I1624" t="s">
        <v>184</v>
      </c>
      <c r="J1624" t="s">
        <v>448</v>
      </c>
      <c r="K1624" t="s">
        <v>1903</v>
      </c>
      <c r="L1624">
        <v>68128</v>
      </c>
      <c r="M1624" s="38">
        <v>42177</v>
      </c>
      <c r="N1624" s="38">
        <v>42179</v>
      </c>
      <c r="O1624">
        <v>5845.81</v>
      </c>
    </row>
    <row r="1625" spans="1:15" x14ac:dyDescent="0.25">
      <c r="A1625" t="s">
        <v>1911</v>
      </c>
      <c r="B1625" t="s">
        <v>175</v>
      </c>
      <c r="C1625" t="s">
        <v>168</v>
      </c>
      <c r="D1625" t="s">
        <v>193</v>
      </c>
      <c r="E1625" t="s">
        <v>194</v>
      </c>
      <c r="F1625" t="s">
        <v>183</v>
      </c>
      <c r="G1625">
        <v>0.57999999999999996</v>
      </c>
      <c r="H1625" t="s">
        <v>162</v>
      </c>
      <c r="I1625" t="s">
        <v>184</v>
      </c>
      <c r="J1625" t="s">
        <v>448</v>
      </c>
      <c r="K1625" t="s">
        <v>1903</v>
      </c>
      <c r="L1625">
        <v>68128</v>
      </c>
      <c r="M1625" s="38">
        <v>42177</v>
      </c>
      <c r="N1625" s="38">
        <v>42179</v>
      </c>
      <c r="O1625">
        <v>633.85</v>
      </c>
    </row>
    <row r="1626" spans="1:15" x14ac:dyDescent="0.25">
      <c r="A1626" t="s">
        <v>1912</v>
      </c>
      <c r="B1626" t="s">
        <v>157</v>
      </c>
      <c r="C1626" t="s">
        <v>216</v>
      </c>
      <c r="D1626" t="s">
        <v>193</v>
      </c>
      <c r="E1626" t="s">
        <v>256</v>
      </c>
      <c r="F1626" t="s">
        <v>177</v>
      </c>
      <c r="G1626">
        <v>0.52</v>
      </c>
      <c r="H1626" t="s">
        <v>162</v>
      </c>
      <c r="I1626" t="s">
        <v>178</v>
      </c>
      <c r="J1626" t="s">
        <v>241</v>
      </c>
      <c r="K1626" t="s">
        <v>1913</v>
      </c>
      <c r="L1626">
        <v>44070</v>
      </c>
      <c r="M1626" s="38">
        <v>42065</v>
      </c>
      <c r="N1626" s="38">
        <v>42067</v>
      </c>
      <c r="O1626">
        <v>107.51</v>
      </c>
    </row>
    <row r="1627" spans="1:15" x14ac:dyDescent="0.25">
      <c r="A1627" t="s">
        <v>1914</v>
      </c>
      <c r="B1627" t="s">
        <v>157</v>
      </c>
      <c r="C1627" t="s">
        <v>216</v>
      </c>
      <c r="D1627" t="s">
        <v>193</v>
      </c>
      <c r="E1627" t="s">
        <v>256</v>
      </c>
      <c r="F1627" t="s">
        <v>177</v>
      </c>
      <c r="G1627">
        <v>0.52</v>
      </c>
      <c r="H1627" t="s">
        <v>162</v>
      </c>
      <c r="I1627" t="s">
        <v>163</v>
      </c>
      <c r="J1627" t="s">
        <v>164</v>
      </c>
      <c r="K1627" t="s">
        <v>9</v>
      </c>
      <c r="L1627">
        <v>98107</v>
      </c>
      <c r="M1627" s="38">
        <v>42065</v>
      </c>
      <c r="N1627" s="38">
        <v>42067</v>
      </c>
      <c r="O1627">
        <v>421.08</v>
      </c>
    </row>
    <row r="1628" spans="1:15" x14ac:dyDescent="0.25">
      <c r="A1628" t="s">
        <v>1915</v>
      </c>
      <c r="B1628" t="s">
        <v>175</v>
      </c>
      <c r="C1628" t="s">
        <v>182</v>
      </c>
      <c r="D1628" t="s">
        <v>159</v>
      </c>
      <c r="E1628" t="s">
        <v>205</v>
      </c>
      <c r="F1628" t="s">
        <v>183</v>
      </c>
      <c r="G1628">
        <v>0.37</v>
      </c>
      <c r="H1628" t="s">
        <v>162</v>
      </c>
      <c r="I1628" t="s">
        <v>229</v>
      </c>
      <c r="J1628" t="s">
        <v>361</v>
      </c>
      <c r="K1628" t="s">
        <v>1916</v>
      </c>
      <c r="L1628">
        <v>33160</v>
      </c>
      <c r="M1628" s="38">
        <v>42091</v>
      </c>
      <c r="N1628" s="38">
        <v>42092</v>
      </c>
      <c r="O1628">
        <v>77.2</v>
      </c>
    </row>
    <row r="1629" spans="1:15" x14ac:dyDescent="0.25">
      <c r="A1629" t="s">
        <v>1915</v>
      </c>
      <c r="B1629" t="s">
        <v>167</v>
      </c>
      <c r="C1629" t="s">
        <v>182</v>
      </c>
      <c r="D1629" t="s">
        <v>169</v>
      </c>
      <c r="E1629" t="s">
        <v>170</v>
      </c>
      <c r="F1629" t="s">
        <v>171</v>
      </c>
      <c r="G1629">
        <v>0.55000000000000004</v>
      </c>
      <c r="H1629" t="s">
        <v>162</v>
      </c>
      <c r="I1629" t="s">
        <v>229</v>
      </c>
      <c r="J1629" t="s">
        <v>361</v>
      </c>
      <c r="K1629" t="s">
        <v>1916</v>
      </c>
      <c r="L1629">
        <v>33160</v>
      </c>
      <c r="M1629" s="38">
        <v>42132</v>
      </c>
      <c r="N1629" s="38">
        <v>42137</v>
      </c>
      <c r="O1629">
        <v>5587.89</v>
      </c>
    </row>
    <row r="1630" spans="1:15" x14ac:dyDescent="0.25">
      <c r="A1630" t="s">
        <v>1917</v>
      </c>
      <c r="B1630" t="s">
        <v>175</v>
      </c>
      <c r="C1630" t="s">
        <v>216</v>
      </c>
      <c r="D1630" t="s">
        <v>159</v>
      </c>
      <c r="E1630" t="s">
        <v>304</v>
      </c>
      <c r="F1630" t="s">
        <v>183</v>
      </c>
      <c r="G1630">
        <v>0.6</v>
      </c>
      <c r="H1630" t="s">
        <v>162</v>
      </c>
      <c r="I1630" t="s">
        <v>229</v>
      </c>
      <c r="J1630" t="s">
        <v>340</v>
      </c>
      <c r="K1630" t="s">
        <v>379</v>
      </c>
      <c r="L1630">
        <v>28206</v>
      </c>
      <c r="M1630" s="38">
        <v>42055</v>
      </c>
      <c r="N1630" s="38">
        <v>42057</v>
      </c>
      <c r="O1630">
        <v>159.88999999999999</v>
      </c>
    </row>
    <row r="1631" spans="1:15" x14ac:dyDescent="0.25">
      <c r="A1631" t="s">
        <v>1917</v>
      </c>
      <c r="B1631" t="s">
        <v>175</v>
      </c>
      <c r="C1631" t="s">
        <v>216</v>
      </c>
      <c r="D1631" t="s">
        <v>159</v>
      </c>
      <c r="E1631" t="s">
        <v>228</v>
      </c>
      <c r="F1631" t="s">
        <v>183</v>
      </c>
      <c r="G1631">
        <v>0.37</v>
      </c>
      <c r="H1631" t="s">
        <v>162</v>
      </c>
      <c r="I1631" t="s">
        <v>229</v>
      </c>
      <c r="J1631" t="s">
        <v>340</v>
      </c>
      <c r="K1631" t="s">
        <v>379</v>
      </c>
      <c r="L1631">
        <v>28206</v>
      </c>
      <c r="M1631" s="38">
        <v>42055</v>
      </c>
      <c r="N1631" s="38">
        <v>42056</v>
      </c>
      <c r="O1631">
        <v>180.48</v>
      </c>
    </row>
    <row r="1632" spans="1:15" x14ac:dyDescent="0.25">
      <c r="A1632" t="s">
        <v>1917</v>
      </c>
      <c r="B1632" t="s">
        <v>175</v>
      </c>
      <c r="C1632" t="s">
        <v>216</v>
      </c>
      <c r="D1632" t="s">
        <v>169</v>
      </c>
      <c r="E1632" t="s">
        <v>176</v>
      </c>
      <c r="F1632" t="s">
        <v>293</v>
      </c>
      <c r="G1632">
        <v>0.6</v>
      </c>
      <c r="H1632" t="s">
        <v>162</v>
      </c>
      <c r="I1632" t="s">
        <v>229</v>
      </c>
      <c r="J1632" t="s">
        <v>340</v>
      </c>
      <c r="K1632" t="s">
        <v>379</v>
      </c>
      <c r="L1632">
        <v>28206</v>
      </c>
      <c r="M1632" s="38">
        <v>42055</v>
      </c>
      <c r="N1632" s="38">
        <v>42057</v>
      </c>
      <c r="O1632">
        <v>350.48</v>
      </c>
    </row>
    <row r="1633" spans="1:15" x14ac:dyDescent="0.25">
      <c r="A1633" t="s">
        <v>1917</v>
      </c>
      <c r="B1633" t="s">
        <v>175</v>
      </c>
      <c r="C1633" t="s">
        <v>216</v>
      </c>
      <c r="D1633" t="s">
        <v>193</v>
      </c>
      <c r="E1633" t="s">
        <v>194</v>
      </c>
      <c r="F1633" t="s">
        <v>200</v>
      </c>
      <c r="G1633">
        <v>0.56000000000000005</v>
      </c>
      <c r="H1633" t="s">
        <v>162</v>
      </c>
      <c r="I1633" t="s">
        <v>229</v>
      </c>
      <c r="J1633" t="s">
        <v>340</v>
      </c>
      <c r="K1633" t="s">
        <v>379</v>
      </c>
      <c r="L1633">
        <v>28206</v>
      </c>
      <c r="M1633" s="38">
        <v>42082</v>
      </c>
      <c r="N1633" s="38">
        <v>42082</v>
      </c>
      <c r="O1633">
        <v>936.8</v>
      </c>
    </row>
    <row r="1634" spans="1:15" x14ac:dyDescent="0.25">
      <c r="A1634" t="s">
        <v>1917</v>
      </c>
      <c r="B1634" t="s">
        <v>175</v>
      </c>
      <c r="C1634" t="s">
        <v>216</v>
      </c>
      <c r="D1634" t="s">
        <v>159</v>
      </c>
      <c r="E1634" t="s">
        <v>205</v>
      </c>
      <c r="F1634" t="s">
        <v>183</v>
      </c>
      <c r="G1634">
        <v>0.37</v>
      </c>
      <c r="H1634" t="s">
        <v>162</v>
      </c>
      <c r="I1634" t="s">
        <v>229</v>
      </c>
      <c r="J1634" t="s">
        <v>340</v>
      </c>
      <c r="K1634" t="s">
        <v>379</v>
      </c>
      <c r="L1634">
        <v>28206</v>
      </c>
      <c r="M1634" s="38">
        <v>42133</v>
      </c>
      <c r="N1634" s="38">
        <v>42133</v>
      </c>
      <c r="O1634">
        <v>232.5</v>
      </c>
    </row>
    <row r="1635" spans="1:15" x14ac:dyDescent="0.25">
      <c r="A1635" t="s">
        <v>1917</v>
      </c>
      <c r="B1635" t="s">
        <v>175</v>
      </c>
      <c r="C1635" t="s">
        <v>216</v>
      </c>
      <c r="D1635" t="s">
        <v>159</v>
      </c>
      <c r="E1635" t="s">
        <v>304</v>
      </c>
      <c r="F1635" t="s">
        <v>183</v>
      </c>
      <c r="G1635">
        <v>0.56999999999999995</v>
      </c>
      <c r="H1635" t="s">
        <v>162</v>
      </c>
      <c r="I1635" t="s">
        <v>229</v>
      </c>
      <c r="J1635" t="s">
        <v>340</v>
      </c>
      <c r="K1635" t="s">
        <v>379</v>
      </c>
      <c r="L1635">
        <v>28206</v>
      </c>
      <c r="M1635" s="38">
        <v>42160</v>
      </c>
      <c r="N1635" s="38">
        <v>42161</v>
      </c>
      <c r="O1635">
        <v>7497.05</v>
      </c>
    </row>
    <row r="1636" spans="1:15" x14ac:dyDescent="0.25">
      <c r="A1636" t="s">
        <v>1917</v>
      </c>
      <c r="B1636" t="s">
        <v>157</v>
      </c>
      <c r="C1636" t="s">
        <v>216</v>
      </c>
      <c r="D1636" t="s">
        <v>169</v>
      </c>
      <c r="E1636" t="s">
        <v>176</v>
      </c>
      <c r="F1636" t="s">
        <v>183</v>
      </c>
      <c r="G1636">
        <v>0.46</v>
      </c>
      <c r="H1636" t="s">
        <v>162</v>
      </c>
      <c r="I1636" t="s">
        <v>229</v>
      </c>
      <c r="J1636" t="s">
        <v>340</v>
      </c>
      <c r="K1636" t="s">
        <v>379</v>
      </c>
      <c r="L1636">
        <v>28206</v>
      </c>
      <c r="M1636" s="38">
        <v>42185</v>
      </c>
      <c r="N1636" s="38">
        <v>42192</v>
      </c>
      <c r="O1636">
        <v>1336.35</v>
      </c>
    </row>
    <row r="1637" spans="1:15" x14ac:dyDescent="0.25">
      <c r="A1637" t="s">
        <v>1917</v>
      </c>
      <c r="B1637" t="s">
        <v>175</v>
      </c>
      <c r="C1637" t="s">
        <v>216</v>
      </c>
      <c r="D1637" t="s">
        <v>193</v>
      </c>
      <c r="E1637" t="s">
        <v>256</v>
      </c>
      <c r="F1637" t="s">
        <v>177</v>
      </c>
      <c r="G1637">
        <v>0.44</v>
      </c>
      <c r="H1637" t="s">
        <v>162</v>
      </c>
      <c r="I1637" t="s">
        <v>229</v>
      </c>
      <c r="J1637" t="s">
        <v>340</v>
      </c>
      <c r="K1637" t="s">
        <v>379</v>
      </c>
      <c r="L1637">
        <v>28206</v>
      </c>
      <c r="M1637" s="38">
        <v>42025</v>
      </c>
      <c r="N1637" s="38">
        <v>42029</v>
      </c>
      <c r="O1637">
        <v>1724.01</v>
      </c>
    </row>
    <row r="1638" spans="1:15" x14ac:dyDescent="0.25">
      <c r="A1638" t="s">
        <v>1918</v>
      </c>
      <c r="B1638" t="s">
        <v>175</v>
      </c>
      <c r="C1638" t="s">
        <v>216</v>
      </c>
      <c r="D1638" t="s">
        <v>159</v>
      </c>
      <c r="E1638" t="s">
        <v>205</v>
      </c>
      <c r="F1638" t="s">
        <v>183</v>
      </c>
      <c r="G1638">
        <v>0.37</v>
      </c>
      <c r="H1638" t="s">
        <v>162</v>
      </c>
      <c r="I1638" t="s">
        <v>178</v>
      </c>
      <c r="J1638" t="s">
        <v>241</v>
      </c>
      <c r="K1638" t="s">
        <v>1913</v>
      </c>
      <c r="L1638">
        <v>44070</v>
      </c>
      <c r="M1638" s="38">
        <v>42133</v>
      </c>
      <c r="N1638" s="38">
        <v>42133</v>
      </c>
      <c r="O1638">
        <v>59.79</v>
      </c>
    </row>
    <row r="1639" spans="1:15" x14ac:dyDescent="0.25">
      <c r="A1639" t="s">
        <v>1919</v>
      </c>
      <c r="B1639" t="s">
        <v>175</v>
      </c>
      <c r="C1639" t="s">
        <v>216</v>
      </c>
      <c r="D1639" t="s">
        <v>193</v>
      </c>
      <c r="E1639" t="s">
        <v>194</v>
      </c>
      <c r="F1639" t="s">
        <v>200</v>
      </c>
      <c r="G1639">
        <v>0.56000000000000005</v>
      </c>
      <c r="H1639" t="s">
        <v>162</v>
      </c>
      <c r="I1639" t="s">
        <v>178</v>
      </c>
      <c r="J1639" t="s">
        <v>241</v>
      </c>
      <c r="K1639" t="s">
        <v>1920</v>
      </c>
      <c r="L1639">
        <v>44039</v>
      </c>
      <c r="M1639" s="38">
        <v>42082</v>
      </c>
      <c r="N1639" s="38">
        <v>42082</v>
      </c>
      <c r="O1639">
        <v>240.21</v>
      </c>
    </row>
    <row r="1640" spans="1:15" x14ac:dyDescent="0.25">
      <c r="A1640" t="s">
        <v>1919</v>
      </c>
      <c r="B1640" t="s">
        <v>175</v>
      </c>
      <c r="C1640" t="s">
        <v>216</v>
      </c>
      <c r="D1640" t="s">
        <v>159</v>
      </c>
      <c r="E1640" t="s">
        <v>304</v>
      </c>
      <c r="F1640" t="s">
        <v>183</v>
      </c>
      <c r="G1640">
        <v>0.56999999999999995</v>
      </c>
      <c r="H1640" t="s">
        <v>162</v>
      </c>
      <c r="I1640" t="s">
        <v>178</v>
      </c>
      <c r="J1640" t="s">
        <v>241</v>
      </c>
      <c r="K1640" t="s">
        <v>1920</v>
      </c>
      <c r="L1640">
        <v>44039</v>
      </c>
      <c r="M1640" s="38">
        <v>42160</v>
      </c>
      <c r="N1640" s="38">
        <v>42161</v>
      </c>
      <c r="O1640">
        <v>1785.01</v>
      </c>
    </row>
    <row r="1641" spans="1:15" x14ac:dyDescent="0.25">
      <c r="A1641" t="s">
        <v>1921</v>
      </c>
      <c r="B1641" t="s">
        <v>157</v>
      </c>
      <c r="C1641" t="s">
        <v>216</v>
      </c>
      <c r="D1641" t="s">
        <v>169</v>
      </c>
      <c r="E1641" t="s">
        <v>176</v>
      </c>
      <c r="F1641" t="s">
        <v>183</v>
      </c>
      <c r="G1641">
        <v>0.46</v>
      </c>
      <c r="H1641" t="s">
        <v>162</v>
      </c>
      <c r="I1641" t="s">
        <v>178</v>
      </c>
      <c r="J1641" t="s">
        <v>241</v>
      </c>
      <c r="K1641" t="s">
        <v>1922</v>
      </c>
      <c r="L1641">
        <v>44133</v>
      </c>
      <c r="M1641" s="38">
        <v>42185</v>
      </c>
      <c r="N1641" s="38">
        <v>42192</v>
      </c>
      <c r="O1641">
        <v>318.18</v>
      </c>
    </row>
    <row r="1642" spans="1:15" x14ac:dyDescent="0.25">
      <c r="A1642" t="s">
        <v>1923</v>
      </c>
      <c r="B1642" t="s">
        <v>175</v>
      </c>
      <c r="C1642" t="s">
        <v>216</v>
      </c>
      <c r="D1642" t="s">
        <v>159</v>
      </c>
      <c r="E1642" t="s">
        <v>304</v>
      </c>
      <c r="F1642" t="s">
        <v>183</v>
      </c>
      <c r="G1642">
        <v>0.6</v>
      </c>
      <c r="H1642" t="s">
        <v>162</v>
      </c>
      <c r="I1642" t="s">
        <v>178</v>
      </c>
      <c r="J1642" t="s">
        <v>241</v>
      </c>
      <c r="K1642" t="s">
        <v>1924</v>
      </c>
      <c r="L1642">
        <v>44134</v>
      </c>
      <c r="M1642" s="38">
        <v>42055</v>
      </c>
      <c r="N1642" s="38">
        <v>42057</v>
      </c>
      <c r="O1642">
        <v>38.89</v>
      </c>
    </row>
    <row r="1643" spans="1:15" x14ac:dyDescent="0.25">
      <c r="A1643" t="s">
        <v>1923</v>
      </c>
      <c r="B1643" t="s">
        <v>175</v>
      </c>
      <c r="C1643" t="s">
        <v>216</v>
      </c>
      <c r="D1643" t="s">
        <v>159</v>
      </c>
      <c r="E1643" t="s">
        <v>228</v>
      </c>
      <c r="F1643" t="s">
        <v>183</v>
      </c>
      <c r="G1643">
        <v>0.37</v>
      </c>
      <c r="H1643" t="s">
        <v>162</v>
      </c>
      <c r="I1643" t="s">
        <v>178</v>
      </c>
      <c r="J1643" t="s">
        <v>241</v>
      </c>
      <c r="K1643" t="s">
        <v>1924</v>
      </c>
      <c r="L1643">
        <v>44134</v>
      </c>
      <c r="M1643" s="38">
        <v>42055</v>
      </c>
      <c r="N1643" s="38">
        <v>42056</v>
      </c>
      <c r="O1643">
        <v>45.12</v>
      </c>
    </row>
    <row r="1644" spans="1:15" x14ac:dyDescent="0.25">
      <c r="A1644" t="s">
        <v>1923</v>
      </c>
      <c r="B1644" t="s">
        <v>175</v>
      </c>
      <c r="C1644" t="s">
        <v>216</v>
      </c>
      <c r="D1644" t="s">
        <v>169</v>
      </c>
      <c r="E1644" t="s">
        <v>176</v>
      </c>
      <c r="F1644" t="s">
        <v>293</v>
      </c>
      <c r="G1644">
        <v>0.6</v>
      </c>
      <c r="H1644" t="s">
        <v>162</v>
      </c>
      <c r="I1644" t="s">
        <v>178</v>
      </c>
      <c r="J1644" t="s">
        <v>241</v>
      </c>
      <c r="K1644" t="s">
        <v>1924</v>
      </c>
      <c r="L1644">
        <v>44134</v>
      </c>
      <c r="M1644" s="38">
        <v>42055</v>
      </c>
      <c r="N1644" s="38">
        <v>42057</v>
      </c>
      <c r="O1644">
        <v>90.45</v>
      </c>
    </row>
    <row r="1645" spans="1:15" x14ac:dyDescent="0.25">
      <c r="A1645" t="s">
        <v>1925</v>
      </c>
      <c r="B1645" t="s">
        <v>175</v>
      </c>
      <c r="C1645" t="s">
        <v>216</v>
      </c>
      <c r="D1645" t="s">
        <v>169</v>
      </c>
      <c r="E1645" t="s">
        <v>240</v>
      </c>
      <c r="F1645" t="s">
        <v>293</v>
      </c>
      <c r="G1645">
        <v>0.79</v>
      </c>
      <c r="H1645" t="s">
        <v>162</v>
      </c>
      <c r="I1645" t="s">
        <v>184</v>
      </c>
      <c r="J1645" t="s">
        <v>329</v>
      </c>
      <c r="K1645" t="s">
        <v>1926</v>
      </c>
      <c r="L1645">
        <v>48154</v>
      </c>
      <c r="M1645" s="38">
        <v>42058</v>
      </c>
      <c r="N1645" s="38">
        <v>42060</v>
      </c>
      <c r="O1645">
        <v>2125.12</v>
      </c>
    </row>
    <row r="1646" spans="1:15" x14ac:dyDescent="0.25">
      <c r="A1646" t="s">
        <v>1927</v>
      </c>
      <c r="B1646" t="s">
        <v>175</v>
      </c>
      <c r="C1646" t="s">
        <v>216</v>
      </c>
      <c r="D1646" t="s">
        <v>159</v>
      </c>
      <c r="E1646" t="s">
        <v>205</v>
      </c>
      <c r="F1646" t="s">
        <v>183</v>
      </c>
      <c r="G1646">
        <v>0.38</v>
      </c>
      <c r="H1646" t="s">
        <v>162</v>
      </c>
      <c r="I1646" t="s">
        <v>184</v>
      </c>
      <c r="J1646" t="s">
        <v>329</v>
      </c>
      <c r="K1646" t="s">
        <v>1862</v>
      </c>
      <c r="L1646">
        <v>48071</v>
      </c>
      <c r="M1646" s="38">
        <v>42058</v>
      </c>
      <c r="N1646" s="38">
        <v>42059</v>
      </c>
      <c r="O1646">
        <v>45.05</v>
      </c>
    </row>
    <row r="1647" spans="1:15" x14ac:dyDescent="0.25">
      <c r="A1647" t="s">
        <v>1928</v>
      </c>
      <c r="B1647" t="s">
        <v>167</v>
      </c>
      <c r="C1647" t="s">
        <v>168</v>
      </c>
      <c r="D1647" t="s">
        <v>169</v>
      </c>
      <c r="E1647" t="s">
        <v>264</v>
      </c>
      <c r="F1647" t="s">
        <v>221</v>
      </c>
      <c r="G1647">
        <v>0.62</v>
      </c>
      <c r="H1647" t="s">
        <v>162</v>
      </c>
      <c r="I1647" t="s">
        <v>184</v>
      </c>
      <c r="J1647" t="s">
        <v>185</v>
      </c>
      <c r="K1647" t="s">
        <v>1929</v>
      </c>
      <c r="L1647">
        <v>56001</v>
      </c>
      <c r="M1647" s="38">
        <v>42026</v>
      </c>
      <c r="N1647" s="38">
        <v>42030</v>
      </c>
      <c r="O1647">
        <v>7045.02</v>
      </c>
    </row>
    <row r="1648" spans="1:15" x14ac:dyDescent="0.25">
      <c r="A1648" t="s">
        <v>1928</v>
      </c>
      <c r="B1648" t="s">
        <v>175</v>
      </c>
      <c r="C1648" t="s">
        <v>168</v>
      </c>
      <c r="D1648" t="s">
        <v>159</v>
      </c>
      <c r="E1648" t="s">
        <v>205</v>
      </c>
      <c r="F1648" t="s">
        <v>183</v>
      </c>
      <c r="G1648">
        <v>0.39</v>
      </c>
      <c r="H1648" t="s">
        <v>162</v>
      </c>
      <c r="I1648" t="s">
        <v>184</v>
      </c>
      <c r="J1648" t="s">
        <v>185</v>
      </c>
      <c r="K1648" t="s">
        <v>1929</v>
      </c>
      <c r="L1648">
        <v>56001</v>
      </c>
      <c r="M1648" s="38">
        <v>42075</v>
      </c>
      <c r="N1648" s="38">
        <v>42077</v>
      </c>
      <c r="O1648">
        <v>370.62</v>
      </c>
    </row>
    <row r="1649" spans="1:15" x14ac:dyDescent="0.25">
      <c r="A1649" t="s">
        <v>1930</v>
      </c>
      <c r="B1649" t="s">
        <v>167</v>
      </c>
      <c r="C1649" t="s">
        <v>168</v>
      </c>
      <c r="D1649" t="s">
        <v>193</v>
      </c>
      <c r="E1649" t="s">
        <v>199</v>
      </c>
      <c r="F1649" t="s">
        <v>221</v>
      </c>
      <c r="G1649">
        <v>0.4</v>
      </c>
      <c r="H1649" t="s">
        <v>162</v>
      </c>
      <c r="I1649" t="s">
        <v>184</v>
      </c>
      <c r="J1649" t="s">
        <v>185</v>
      </c>
      <c r="K1649" t="s">
        <v>1931</v>
      </c>
      <c r="L1649">
        <v>55369</v>
      </c>
      <c r="M1649" s="38">
        <v>42048</v>
      </c>
      <c r="N1649" s="38">
        <v>42049</v>
      </c>
      <c r="O1649">
        <v>904.25</v>
      </c>
    </row>
    <row r="1650" spans="1:15" x14ac:dyDescent="0.25">
      <c r="A1650" t="s">
        <v>1930</v>
      </c>
      <c r="B1650" t="s">
        <v>175</v>
      </c>
      <c r="C1650" t="s">
        <v>168</v>
      </c>
      <c r="D1650" t="s">
        <v>159</v>
      </c>
      <c r="E1650" t="s">
        <v>205</v>
      </c>
      <c r="F1650" t="s">
        <v>183</v>
      </c>
      <c r="G1650">
        <v>0.37</v>
      </c>
      <c r="H1650" t="s">
        <v>162</v>
      </c>
      <c r="I1650" t="s">
        <v>184</v>
      </c>
      <c r="J1650" t="s">
        <v>185</v>
      </c>
      <c r="K1650" t="s">
        <v>1931</v>
      </c>
      <c r="L1650">
        <v>55369</v>
      </c>
      <c r="M1650" s="38">
        <v>42048</v>
      </c>
      <c r="N1650" s="38">
        <v>42050</v>
      </c>
      <c r="O1650">
        <v>16.309999999999999</v>
      </c>
    </row>
    <row r="1651" spans="1:15" x14ac:dyDescent="0.25">
      <c r="A1651" t="s">
        <v>1932</v>
      </c>
      <c r="B1651" t="s">
        <v>167</v>
      </c>
      <c r="C1651" t="s">
        <v>182</v>
      </c>
      <c r="D1651" t="s">
        <v>169</v>
      </c>
      <c r="E1651" t="s">
        <v>240</v>
      </c>
      <c r="F1651" t="s">
        <v>221</v>
      </c>
      <c r="G1651">
        <v>0.72</v>
      </c>
      <c r="H1651" t="s">
        <v>162</v>
      </c>
      <c r="I1651" t="s">
        <v>178</v>
      </c>
      <c r="J1651" t="s">
        <v>241</v>
      </c>
      <c r="K1651" t="s">
        <v>1933</v>
      </c>
      <c r="L1651">
        <v>43068</v>
      </c>
      <c r="M1651" s="38">
        <v>42180</v>
      </c>
      <c r="N1651" s="38">
        <v>42180</v>
      </c>
      <c r="O1651">
        <v>364.26</v>
      </c>
    </row>
    <row r="1652" spans="1:15" x14ac:dyDescent="0.25">
      <c r="A1652" t="s">
        <v>1934</v>
      </c>
      <c r="B1652" t="s">
        <v>175</v>
      </c>
      <c r="C1652" t="s">
        <v>168</v>
      </c>
      <c r="D1652" t="s">
        <v>159</v>
      </c>
      <c r="E1652" t="s">
        <v>228</v>
      </c>
      <c r="F1652" t="s">
        <v>183</v>
      </c>
      <c r="G1652">
        <v>0.39</v>
      </c>
      <c r="H1652" t="s">
        <v>162</v>
      </c>
      <c r="I1652" t="s">
        <v>178</v>
      </c>
      <c r="J1652" t="s">
        <v>241</v>
      </c>
      <c r="K1652" t="s">
        <v>1935</v>
      </c>
      <c r="L1652">
        <v>44125</v>
      </c>
      <c r="M1652" s="38">
        <v>42012</v>
      </c>
      <c r="N1652" s="38">
        <v>42012</v>
      </c>
      <c r="O1652">
        <v>16.07</v>
      </c>
    </row>
    <row r="1653" spans="1:15" x14ac:dyDescent="0.25">
      <c r="A1653" t="s">
        <v>1934</v>
      </c>
      <c r="B1653" t="s">
        <v>175</v>
      </c>
      <c r="C1653" t="s">
        <v>168</v>
      </c>
      <c r="D1653" t="s">
        <v>169</v>
      </c>
      <c r="E1653" t="s">
        <v>176</v>
      </c>
      <c r="F1653" t="s">
        <v>177</v>
      </c>
      <c r="G1653">
        <v>0.44</v>
      </c>
      <c r="H1653" t="s">
        <v>162</v>
      </c>
      <c r="I1653" t="s">
        <v>178</v>
      </c>
      <c r="J1653" t="s">
        <v>241</v>
      </c>
      <c r="K1653" t="s">
        <v>1935</v>
      </c>
      <c r="L1653">
        <v>44125</v>
      </c>
      <c r="M1653" s="38">
        <v>42012</v>
      </c>
      <c r="N1653" s="38">
        <v>42012</v>
      </c>
      <c r="O1653">
        <v>25.26</v>
      </c>
    </row>
    <row r="1654" spans="1:15" x14ac:dyDescent="0.25">
      <c r="A1654" t="s">
        <v>1934</v>
      </c>
      <c r="B1654" t="s">
        <v>157</v>
      </c>
      <c r="C1654" t="s">
        <v>168</v>
      </c>
      <c r="D1654" t="s">
        <v>193</v>
      </c>
      <c r="E1654" t="s">
        <v>256</v>
      </c>
      <c r="F1654" t="s">
        <v>183</v>
      </c>
      <c r="G1654">
        <v>0.76</v>
      </c>
      <c r="H1654" t="s">
        <v>162</v>
      </c>
      <c r="I1654" t="s">
        <v>178</v>
      </c>
      <c r="J1654" t="s">
        <v>241</v>
      </c>
      <c r="K1654" t="s">
        <v>1935</v>
      </c>
      <c r="L1654">
        <v>44125</v>
      </c>
      <c r="M1654" s="38">
        <v>42063</v>
      </c>
      <c r="N1654" s="38">
        <v>42066</v>
      </c>
      <c r="O1654">
        <v>581.08000000000004</v>
      </c>
    </row>
    <row r="1655" spans="1:15" x14ac:dyDescent="0.25">
      <c r="A1655" t="s">
        <v>1934</v>
      </c>
      <c r="B1655" t="s">
        <v>175</v>
      </c>
      <c r="C1655" t="s">
        <v>168</v>
      </c>
      <c r="D1655" t="s">
        <v>159</v>
      </c>
      <c r="E1655" t="s">
        <v>252</v>
      </c>
      <c r="F1655" t="s">
        <v>161</v>
      </c>
      <c r="G1655">
        <v>0.84</v>
      </c>
      <c r="H1655" t="s">
        <v>162</v>
      </c>
      <c r="I1655" t="s">
        <v>178</v>
      </c>
      <c r="J1655" t="s">
        <v>241</v>
      </c>
      <c r="K1655" t="s">
        <v>1935</v>
      </c>
      <c r="L1655">
        <v>44125</v>
      </c>
      <c r="M1655" s="38">
        <v>42063</v>
      </c>
      <c r="N1655" s="38">
        <v>42065</v>
      </c>
      <c r="O1655">
        <v>27.53</v>
      </c>
    </row>
    <row r="1656" spans="1:15" x14ac:dyDescent="0.25">
      <c r="A1656" t="s">
        <v>1936</v>
      </c>
      <c r="B1656" t="s">
        <v>157</v>
      </c>
      <c r="C1656" t="s">
        <v>168</v>
      </c>
      <c r="D1656" t="s">
        <v>159</v>
      </c>
      <c r="E1656" t="s">
        <v>228</v>
      </c>
      <c r="F1656" t="s">
        <v>183</v>
      </c>
      <c r="G1656">
        <v>0.39</v>
      </c>
      <c r="H1656" t="s">
        <v>162</v>
      </c>
      <c r="I1656" t="s">
        <v>184</v>
      </c>
      <c r="J1656" t="s">
        <v>1937</v>
      </c>
      <c r="K1656" t="s">
        <v>1938</v>
      </c>
      <c r="L1656">
        <v>58201</v>
      </c>
      <c r="M1656" s="38">
        <v>42122</v>
      </c>
      <c r="N1656" s="38">
        <v>42124</v>
      </c>
      <c r="O1656">
        <v>32.33</v>
      </c>
    </row>
    <row r="1657" spans="1:15" x14ac:dyDescent="0.25">
      <c r="A1657" t="s">
        <v>1936</v>
      </c>
      <c r="B1657" t="s">
        <v>175</v>
      </c>
      <c r="C1657" t="s">
        <v>168</v>
      </c>
      <c r="D1657" t="s">
        <v>159</v>
      </c>
      <c r="E1657" t="s">
        <v>205</v>
      </c>
      <c r="F1657" t="s">
        <v>183</v>
      </c>
      <c r="G1657">
        <v>0.37</v>
      </c>
      <c r="H1657" t="s">
        <v>162</v>
      </c>
      <c r="I1657" t="s">
        <v>184</v>
      </c>
      <c r="J1657" t="s">
        <v>1937</v>
      </c>
      <c r="K1657" t="s">
        <v>1938</v>
      </c>
      <c r="L1657">
        <v>58201</v>
      </c>
      <c r="M1657" s="38">
        <v>42122</v>
      </c>
      <c r="N1657" s="38">
        <v>42124</v>
      </c>
      <c r="O1657">
        <v>642.05999999999995</v>
      </c>
    </row>
    <row r="1658" spans="1:15" x14ac:dyDescent="0.25">
      <c r="A1658" t="s">
        <v>1939</v>
      </c>
      <c r="B1658" t="s">
        <v>167</v>
      </c>
      <c r="C1658" t="s">
        <v>168</v>
      </c>
      <c r="D1658" t="s">
        <v>193</v>
      </c>
      <c r="E1658" t="s">
        <v>199</v>
      </c>
      <c r="F1658" t="s">
        <v>171</v>
      </c>
      <c r="G1658">
        <v>0.59</v>
      </c>
      <c r="H1658" t="s">
        <v>162</v>
      </c>
      <c r="I1658" t="s">
        <v>184</v>
      </c>
      <c r="J1658" t="s">
        <v>254</v>
      </c>
      <c r="K1658" t="s">
        <v>255</v>
      </c>
      <c r="L1658">
        <v>60603</v>
      </c>
      <c r="M1658" s="38">
        <v>42162</v>
      </c>
      <c r="N1658" s="38">
        <v>42164</v>
      </c>
      <c r="O1658">
        <v>1068.5999999999999</v>
      </c>
    </row>
    <row r="1659" spans="1:15" x14ac:dyDescent="0.25">
      <c r="A1659" t="s">
        <v>1940</v>
      </c>
      <c r="B1659" t="s">
        <v>175</v>
      </c>
      <c r="C1659" t="s">
        <v>216</v>
      </c>
      <c r="D1659" t="s">
        <v>159</v>
      </c>
      <c r="E1659" t="s">
        <v>213</v>
      </c>
      <c r="F1659" t="s">
        <v>183</v>
      </c>
      <c r="G1659">
        <v>0.38</v>
      </c>
      <c r="H1659" t="s">
        <v>162</v>
      </c>
      <c r="I1659" t="s">
        <v>178</v>
      </c>
      <c r="J1659" t="s">
        <v>395</v>
      </c>
      <c r="K1659" t="s">
        <v>1941</v>
      </c>
      <c r="L1659">
        <v>21740</v>
      </c>
      <c r="M1659" s="38">
        <v>42063</v>
      </c>
      <c r="N1659" s="38">
        <v>42065</v>
      </c>
      <c r="O1659">
        <v>99.75</v>
      </c>
    </row>
    <row r="1660" spans="1:15" x14ac:dyDescent="0.25">
      <c r="A1660" t="s">
        <v>1942</v>
      </c>
      <c r="B1660" t="s">
        <v>175</v>
      </c>
      <c r="C1660" t="s">
        <v>216</v>
      </c>
      <c r="D1660" t="s">
        <v>169</v>
      </c>
      <c r="E1660" t="s">
        <v>176</v>
      </c>
      <c r="F1660" t="s">
        <v>200</v>
      </c>
      <c r="G1660">
        <v>0.69</v>
      </c>
      <c r="H1660" t="s">
        <v>162</v>
      </c>
      <c r="I1660" t="s">
        <v>178</v>
      </c>
      <c r="J1660" t="s">
        <v>395</v>
      </c>
      <c r="K1660" t="s">
        <v>1943</v>
      </c>
      <c r="L1660">
        <v>20707</v>
      </c>
      <c r="M1660" s="38">
        <v>42020</v>
      </c>
      <c r="N1660" s="38">
        <v>42022</v>
      </c>
      <c r="O1660">
        <v>226.53</v>
      </c>
    </row>
    <row r="1661" spans="1:15" x14ac:dyDescent="0.25">
      <c r="A1661" t="s">
        <v>1942</v>
      </c>
      <c r="B1661" t="s">
        <v>175</v>
      </c>
      <c r="C1661" t="s">
        <v>216</v>
      </c>
      <c r="D1661" t="s">
        <v>159</v>
      </c>
      <c r="E1661" t="s">
        <v>205</v>
      </c>
      <c r="F1661" t="s">
        <v>161</v>
      </c>
      <c r="G1661">
        <v>0.4</v>
      </c>
      <c r="H1661" t="s">
        <v>162</v>
      </c>
      <c r="I1661" t="s">
        <v>178</v>
      </c>
      <c r="J1661" t="s">
        <v>395</v>
      </c>
      <c r="K1661" t="s">
        <v>1943</v>
      </c>
      <c r="L1661">
        <v>20707</v>
      </c>
      <c r="M1661" s="38">
        <v>42020</v>
      </c>
      <c r="N1661" s="38">
        <v>42022</v>
      </c>
      <c r="O1661">
        <v>68.650000000000006</v>
      </c>
    </row>
    <row r="1662" spans="1:15" x14ac:dyDescent="0.25">
      <c r="A1662" t="s">
        <v>1944</v>
      </c>
      <c r="B1662" t="s">
        <v>175</v>
      </c>
      <c r="C1662" t="s">
        <v>216</v>
      </c>
      <c r="D1662" t="s">
        <v>159</v>
      </c>
      <c r="E1662" t="s">
        <v>213</v>
      </c>
      <c r="F1662" t="s">
        <v>183</v>
      </c>
      <c r="G1662">
        <v>0.37</v>
      </c>
      <c r="H1662" t="s">
        <v>162</v>
      </c>
      <c r="I1662" t="s">
        <v>229</v>
      </c>
      <c r="J1662" t="s">
        <v>715</v>
      </c>
      <c r="K1662" t="s">
        <v>1945</v>
      </c>
      <c r="L1662">
        <v>29418</v>
      </c>
      <c r="M1662" s="38">
        <v>42150</v>
      </c>
      <c r="N1662" s="38">
        <v>42152</v>
      </c>
      <c r="O1662">
        <v>236.83</v>
      </c>
    </row>
    <row r="1663" spans="1:15" x14ac:dyDescent="0.25">
      <c r="A1663" t="s">
        <v>1944</v>
      </c>
      <c r="B1663" t="s">
        <v>175</v>
      </c>
      <c r="C1663" t="s">
        <v>216</v>
      </c>
      <c r="D1663" t="s">
        <v>159</v>
      </c>
      <c r="E1663" t="s">
        <v>233</v>
      </c>
      <c r="F1663" t="s">
        <v>183</v>
      </c>
      <c r="G1663">
        <v>0.59</v>
      </c>
      <c r="H1663" t="s">
        <v>162</v>
      </c>
      <c r="I1663" t="s">
        <v>229</v>
      </c>
      <c r="J1663" t="s">
        <v>715</v>
      </c>
      <c r="K1663" t="s">
        <v>1945</v>
      </c>
      <c r="L1663">
        <v>29418</v>
      </c>
      <c r="M1663" s="38">
        <v>42150</v>
      </c>
      <c r="N1663" s="38">
        <v>42151</v>
      </c>
      <c r="O1663">
        <v>1944.87</v>
      </c>
    </row>
    <row r="1664" spans="1:15" x14ac:dyDescent="0.25">
      <c r="A1664" t="s">
        <v>1946</v>
      </c>
      <c r="B1664" t="s">
        <v>175</v>
      </c>
      <c r="C1664" t="s">
        <v>182</v>
      </c>
      <c r="D1664" t="s">
        <v>159</v>
      </c>
      <c r="E1664" t="s">
        <v>160</v>
      </c>
      <c r="F1664" t="s">
        <v>161</v>
      </c>
      <c r="G1664">
        <v>0.55000000000000004</v>
      </c>
      <c r="H1664" t="s">
        <v>162</v>
      </c>
      <c r="I1664" t="s">
        <v>163</v>
      </c>
      <c r="J1664" t="s">
        <v>172</v>
      </c>
      <c r="K1664" t="s">
        <v>1947</v>
      </c>
      <c r="L1664">
        <v>95630</v>
      </c>
      <c r="M1664" s="38">
        <v>42063</v>
      </c>
      <c r="N1664" s="38">
        <v>42063</v>
      </c>
      <c r="O1664">
        <v>135.77000000000001</v>
      </c>
    </row>
    <row r="1665" spans="1:15" x14ac:dyDescent="0.25">
      <c r="A1665" t="s">
        <v>1948</v>
      </c>
      <c r="B1665" t="s">
        <v>175</v>
      </c>
      <c r="C1665" t="s">
        <v>182</v>
      </c>
      <c r="D1665" t="s">
        <v>159</v>
      </c>
      <c r="E1665" t="s">
        <v>205</v>
      </c>
      <c r="F1665" t="s">
        <v>183</v>
      </c>
      <c r="G1665">
        <v>0.38</v>
      </c>
      <c r="H1665" t="s">
        <v>162</v>
      </c>
      <c r="I1665" t="s">
        <v>178</v>
      </c>
      <c r="J1665" t="s">
        <v>286</v>
      </c>
      <c r="K1665" t="s">
        <v>668</v>
      </c>
      <c r="L1665">
        <v>6614</v>
      </c>
      <c r="M1665" s="38">
        <v>42116</v>
      </c>
      <c r="N1665" s="38">
        <v>42117</v>
      </c>
      <c r="O1665">
        <v>55.43</v>
      </c>
    </row>
    <row r="1666" spans="1:15" x14ac:dyDescent="0.25">
      <c r="A1666" t="s">
        <v>1949</v>
      </c>
      <c r="B1666" t="s">
        <v>175</v>
      </c>
      <c r="C1666" t="s">
        <v>182</v>
      </c>
      <c r="D1666" t="s">
        <v>159</v>
      </c>
      <c r="E1666" t="s">
        <v>213</v>
      </c>
      <c r="F1666" t="s">
        <v>183</v>
      </c>
      <c r="G1666">
        <v>0.38</v>
      </c>
      <c r="H1666" t="s">
        <v>162</v>
      </c>
      <c r="I1666" t="s">
        <v>178</v>
      </c>
      <c r="J1666" t="s">
        <v>265</v>
      </c>
      <c r="K1666" t="s">
        <v>7</v>
      </c>
      <c r="L1666">
        <v>2215</v>
      </c>
      <c r="M1666" s="38">
        <v>42135</v>
      </c>
      <c r="N1666" s="38">
        <v>42139</v>
      </c>
      <c r="O1666">
        <v>20.46</v>
      </c>
    </row>
    <row r="1667" spans="1:15" x14ac:dyDescent="0.25">
      <c r="A1667" t="s">
        <v>1950</v>
      </c>
      <c r="B1667" t="s">
        <v>175</v>
      </c>
      <c r="C1667" t="s">
        <v>182</v>
      </c>
      <c r="D1667" t="s">
        <v>159</v>
      </c>
      <c r="E1667" t="s">
        <v>205</v>
      </c>
      <c r="F1667" t="s">
        <v>183</v>
      </c>
      <c r="G1667">
        <v>0.37</v>
      </c>
      <c r="H1667" t="s">
        <v>162</v>
      </c>
      <c r="I1667" t="s">
        <v>178</v>
      </c>
      <c r="J1667" t="s">
        <v>265</v>
      </c>
      <c r="K1667" t="s">
        <v>1951</v>
      </c>
      <c r="L1667">
        <v>2180</v>
      </c>
      <c r="M1667" s="38">
        <v>42116</v>
      </c>
      <c r="N1667" s="38">
        <v>42119</v>
      </c>
      <c r="O1667">
        <v>931.87</v>
      </c>
    </row>
    <row r="1668" spans="1:15" x14ac:dyDescent="0.25">
      <c r="A1668" t="s">
        <v>1952</v>
      </c>
      <c r="B1668" t="s">
        <v>175</v>
      </c>
      <c r="C1668" t="s">
        <v>182</v>
      </c>
      <c r="D1668" t="s">
        <v>159</v>
      </c>
      <c r="E1668" t="s">
        <v>187</v>
      </c>
      <c r="F1668" t="s">
        <v>161</v>
      </c>
      <c r="G1668">
        <v>0.39</v>
      </c>
      <c r="H1668" t="s">
        <v>162</v>
      </c>
      <c r="I1668" t="s">
        <v>178</v>
      </c>
      <c r="J1668" t="s">
        <v>179</v>
      </c>
      <c r="K1668" t="s">
        <v>441</v>
      </c>
      <c r="L1668">
        <v>7960</v>
      </c>
      <c r="M1668" s="38">
        <v>42150</v>
      </c>
      <c r="N1668" s="38">
        <v>42151</v>
      </c>
      <c r="O1668">
        <v>21.41</v>
      </c>
    </row>
    <row r="1669" spans="1:15" x14ac:dyDescent="0.25">
      <c r="A1669" t="s">
        <v>1953</v>
      </c>
      <c r="B1669" t="s">
        <v>175</v>
      </c>
      <c r="C1669" t="s">
        <v>158</v>
      </c>
      <c r="D1669" t="s">
        <v>159</v>
      </c>
      <c r="E1669" t="s">
        <v>213</v>
      </c>
      <c r="F1669" t="s">
        <v>183</v>
      </c>
      <c r="G1669">
        <v>0.35</v>
      </c>
      <c r="H1669" t="s">
        <v>162</v>
      </c>
      <c r="I1669" t="s">
        <v>184</v>
      </c>
      <c r="J1669" t="s">
        <v>329</v>
      </c>
      <c r="K1669" t="s">
        <v>1389</v>
      </c>
      <c r="L1669">
        <v>48640</v>
      </c>
      <c r="M1669" s="38">
        <v>42068</v>
      </c>
      <c r="N1669" s="38">
        <v>42070</v>
      </c>
      <c r="O1669">
        <v>59.75</v>
      </c>
    </row>
    <row r="1670" spans="1:15" x14ac:dyDescent="0.25">
      <c r="A1670" t="s">
        <v>1954</v>
      </c>
      <c r="B1670" t="s">
        <v>175</v>
      </c>
      <c r="C1670" t="s">
        <v>216</v>
      </c>
      <c r="D1670" t="s">
        <v>159</v>
      </c>
      <c r="E1670" t="s">
        <v>189</v>
      </c>
      <c r="F1670" t="s">
        <v>183</v>
      </c>
      <c r="G1670">
        <v>0.36</v>
      </c>
      <c r="H1670" t="s">
        <v>162</v>
      </c>
      <c r="I1670" t="s">
        <v>178</v>
      </c>
      <c r="J1670" t="s">
        <v>5</v>
      </c>
      <c r="K1670" t="s">
        <v>1955</v>
      </c>
      <c r="L1670">
        <v>14043</v>
      </c>
      <c r="M1670" s="38">
        <v>42039</v>
      </c>
      <c r="N1670" s="38">
        <v>42042</v>
      </c>
      <c r="O1670">
        <v>162.49</v>
      </c>
    </row>
    <row r="1671" spans="1:15" x14ac:dyDescent="0.25">
      <c r="A1671" t="s">
        <v>1956</v>
      </c>
      <c r="B1671" t="s">
        <v>157</v>
      </c>
      <c r="C1671" t="s">
        <v>158</v>
      </c>
      <c r="D1671" t="s">
        <v>159</v>
      </c>
      <c r="E1671" t="s">
        <v>304</v>
      </c>
      <c r="F1671" t="s">
        <v>183</v>
      </c>
      <c r="G1671">
        <v>0.56000000000000005</v>
      </c>
      <c r="H1671" t="s">
        <v>162</v>
      </c>
      <c r="I1671" t="s">
        <v>184</v>
      </c>
      <c r="J1671" t="s">
        <v>258</v>
      </c>
      <c r="K1671" t="s">
        <v>1901</v>
      </c>
      <c r="L1671">
        <v>67601</v>
      </c>
      <c r="M1671" s="38">
        <v>42050</v>
      </c>
      <c r="N1671" s="38">
        <v>42052</v>
      </c>
      <c r="O1671">
        <v>819.4</v>
      </c>
    </row>
    <row r="1672" spans="1:15" x14ac:dyDescent="0.25">
      <c r="A1672" t="s">
        <v>1956</v>
      </c>
      <c r="B1672" t="s">
        <v>167</v>
      </c>
      <c r="C1672" t="s">
        <v>158</v>
      </c>
      <c r="D1672" t="s">
        <v>169</v>
      </c>
      <c r="E1672" t="s">
        <v>170</v>
      </c>
      <c r="F1672" t="s">
        <v>171</v>
      </c>
      <c r="G1672">
        <v>0.66</v>
      </c>
      <c r="H1672" t="s">
        <v>162</v>
      </c>
      <c r="I1672" t="s">
        <v>184</v>
      </c>
      <c r="J1672" t="s">
        <v>258</v>
      </c>
      <c r="K1672" t="s">
        <v>1901</v>
      </c>
      <c r="L1672">
        <v>67601</v>
      </c>
      <c r="M1672" s="38">
        <v>42050</v>
      </c>
      <c r="N1672" s="38">
        <v>42053</v>
      </c>
      <c r="O1672">
        <v>1809.75</v>
      </c>
    </row>
    <row r="1673" spans="1:15" x14ac:dyDescent="0.25">
      <c r="A1673" t="s">
        <v>1957</v>
      </c>
      <c r="B1673" t="s">
        <v>157</v>
      </c>
      <c r="C1673" t="s">
        <v>158</v>
      </c>
      <c r="D1673" t="s">
        <v>159</v>
      </c>
      <c r="E1673" t="s">
        <v>213</v>
      </c>
      <c r="F1673" t="s">
        <v>183</v>
      </c>
      <c r="G1673">
        <v>0.39</v>
      </c>
      <c r="H1673" t="s">
        <v>162</v>
      </c>
      <c r="I1673" t="s">
        <v>178</v>
      </c>
      <c r="J1673" t="s">
        <v>241</v>
      </c>
      <c r="K1673" t="s">
        <v>1958</v>
      </c>
      <c r="L1673">
        <v>43123</v>
      </c>
      <c r="M1673" s="38">
        <v>42109</v>
      </c>
      <c r="N1673" s="38">
        <v>42111</v>
      </c>
      <c r="O1673">
        <v>70.03</v>
      </c>
    </row>
    <row r="1674" spans="1:15" x14ac:dyDescent="0.25">
      <c r="A1674" t="s">
        <v>1959</v>
      </c>
      <c r="B1674" t="s">
        <v>175</v>
      </c>
      <c r="C1674" t="s">
        <v>216</v>
      </c>
      <c r="D1674" t="s">
        <v>169</v>
      </c>
      <c r="E1674" t="s">
        <v>176</v>
      </c>
      <c r="F1674" t="s">
        <v>177</v>
      </c>
      <c r="G1674">
        <v>0.55000000000000004</v>
      </c>
      <c r="H1674" t="s">
        <v>162</v>
      </c>
      <c r="I1674" t="s">
        <v>184</v>
      </c>
      <c r="J1674" t="s">
        <v>185</v>
      </c>
      <c r="K1674" t="s">
        <v>1960</v>
      </c>
      <c r="L1674">
        <v>55119</v>
      </c>
      <c r="M1674" s="38">
        <v>42173</v>
      </c>
      <c r="N1674" s="38">
        <v>42180</v>
      </c>
      <c r="O1674">
        <v>102.43</v>
      </c>
    </row>
    <row r="1675" spans="1:15" x14ac:dyDescent="0.25">
      <c r="A1675" t="s">
        <v>1961</v>
      </c>
      <c r="B1675" t="s">
        <v>157</v>
      </c>
      <c r="C1675" t="s">
        <v>158</v>
      </c>
      <c r="D1675" t="s">
        <v>159</v>
      </c>
      <c r="E1675" t="s">
        <v>205</v>
      </c>
      <c r="F1675" t="s">
        <v>161</v>
      </c>
      <c r="G1675">
        <v>0.38</v>
      </c>
      <c r="H1675" t="s">
        <v>162</v>
      </c>
      <c r="I1675" t="s">
        <v>184</v>
      </c>
      <c r="J1675" t="s">
        <v>1337</v>
      </c>
      <c r="K1675" t="s">
        <v>1962</v>
      </c>
      <c r="L1675">
        <v>53209</v>
      </c>
      <c r="M1675" s="38">
        <v>42096</v>
      </c>
      <c r="N1675" s="38">
        <v>42098</v>
      </c>
      <c r="O1675">
        <v>137.76</v>
      </c>
    </row>
    <row r="1676" spans="1:15" x14ac:dyDescent="0.25">
      <c r="A1676" t="s">
        <v>1963</v>
      </c>
      <c r="B1676" t="s">
        <v>175</v>
      </c>
      <c r="C1676" t="s">
        <v>158</v>
      </c>
      <c r="D1676" t="s">
        <v>193</v>
      </c>
      <c r="E1676" t="s">
        <v>194</v>
      </c>
      <c r="F1676" t="s">
        <v>161</v>
      </c>
      <c r="G1676">
        <v>0.37</v>
      </c>
      <c r="H1676" t="s">
        <v>162</v>
      </c>
      <c r="I1676" t="s">
        <v>184</v>
      </c>
      <c r="J1676" t="s">
        <v>1337</v>
      </c>
      <c r="K1676" t="s">
        <v>1964</v>
      </c>
      <c r="L1676">
        <v>54956</v>
      </c>
      <c r="M1676" s="38">
        <v>42086</v>
      </c>
      <c r="N1676" s="38">
        <v>42091</v>
      </c>
      <c r="O1676">
        <v>326.02999999999997</v>
      </c>
    </row>
    <row r="1677" spans="1:15" x14ac:dyDescent="0.25">
      <c r="A1677" t="s">
        <v>1965</v>
      </c>
      <c r="B1677" t="s">
        <v>175</v>
      </c>
      <c r="C1677" t="s">
        <v>158</v>
      </c>
      <c r="D1677" t="s">
        <v>159</v>
      </c>
      <c r="E1677" t="s">
        <v>160</v>
      </c>
      <c r="F1677" t="s">
        <v>161</v>
      </c>
      <c r="G1677">
        <v>0.41</v>
      </c>
      <c r="H1677" t="s">
        <v>162</v>
      </c>
      <c r="I1677" t="s">
        <v>229</v>
      </c>
      <c r="J1677" t="s">
        <v>732</v>
      </c>
      <c r="K1677" t="s">
        <v>1966</v>
      </c>
      <c r="L1677">
        <v>72956</v>
      </c>
      <c r="M1677" s="38">
        <v>42099</v>
      </c>
      <c r="N1677" s="38">
        <v>42101</v>
      </c>
      <c r="O1677">
        <v>379.72</v>
      </c>
    </row>
    <row r="1678" spans="1:15" x14ac:dyDescent="0.25">
      <c r="A1678" t="s">
        <v>1967</v>
      </c>
      <c r="B1678" t="s">
        <v>157</v>
      </c>
      <c r="C1678" t="s">
        <v>216</v>
      </c>
      <c r="D1678" t="s">
        <v>159</v>
      </c>
      <c r="E1678" t="s">
        <v>205</v>
      </c>
      <c r="F1678" t="s">
        <v>161</v>
      </c>
      <c r="G1678">
        <v>0.39</v>
      </c>
      <c r="H1678" t="s">
        <v>162</v>
      </c>
      <c r="I1678" t="s">
        <v>163</v>
      </c>
      <c r="J1678" t="s">
        <v>302</v>
      </c>
      <c r="K1678" t="s">
        <v>348</v>
      </c>
      <c r="L1678">
        <v>80027</v>
      </c>
      <c r="M1678" s="38">
        <v>42131</v>
      </c>
      <c r="N1678" s="38">
        <v>42133</v>
      </c>
      <c r="O1678">
        <v>48.33</v>
      </c>
    </row>
    <row r="1679" spans="1:15" x14ac:dyDescent="0.25">
      <c r="A1679" t="s">
        <v>1968</v>
      </c>
      <c r="B1679" t="s">
        <v>175</v>
      </c>
      <c r="C1679" t="s">
        <v>216</v>
      </c>
      <c r="D1679" t="s">
        <v>159</v>
      </c>
      <c r="E1679" t="s">
        <v>233</v>
      </c>
      <c r="F1679" t="s">
        <v>200</v>
      </c>
      <c r="G1679">
        <v>0.59</v>
      </c>
      <c r="H1679" t="s">
        <v>162</v>
      </c>
      <c r="I1679" t="s">
        <v>178</v>
      </c>
      <c r="J1679" t="s">
        <v>395</v>
      </c>
      <c r="K1679" t="s">
        <v>1969</v>
      </c>
      <c r="L1679">
        <v>21220</v>
      </c>
      <c r="M1679" s="38">
        <v>42177</v>
      </c>
      <c r="N1679" s="38">
        <v>42178</v>
      </c>
      <c r="O1679">
        <v>34.909999999999997</v>
      </c>
    </row>
    <row r="1680" spans="1:15" x14ac:dyDescent="0.25">
      <c r="A1680" t="s">
        <v>1970</v>
      </c>
      <c r="B1680" t="s">
        <v>175</v>
      </c>
      <c r="C1680" t="s">
        <v>216</v>
      </c>
      <c r="D1680" t="s">
        <v>159</v>
      </c>
      <c r="E1680" t="s">
        <v>304</v>
      </c>
      <c r="F1680" t="s">
        <v>183</v>
      </c>
      <c r="G1680">
        <v>0.56000000000000005</v>
      </c>
      <c r="H1680" t="s">
        <v>162</v>
      </c>
      <c r="I1680" t="s">
        <v>178</v>
      </c>
      <c r="J1680" t="s">
        <v>241</v>
      </c>
      <c r="K1680" t="s">
        <v>1410</v>
      </c>
      <c r="L1680">
        <v>43050</v>
      </c>
      <c r="M1680" s="38">
        <v>42115</v>
      </c>
      <c r="N1680" s="38">
        <v>42117</v>
      </c>
      <c r="O1680">
        <v>47.04</v>
      </c>
    </row>
    <row r="1681" spans="1:15" x14ac:dyDescent="0.25">
      <c r="A1681" t="s">
        <v>1971</v>
      </c>
      <c r="B1681" t="s">
        <v>175</v>
      </c>
      <c r="C1681" t="s">
        <v>182</v>
      </c>
      <c r="D1681" t="s">
        <v>159</v>
      </c>
      <c r="E1681" t="s">
        <v>205</v>
      </c>
      <c r="F1681" t="s">
        <v>161</v>
      </c>
      <c r="G1681">
        <v>0.37</v>
      </c>
      <c r="H1681" t="s">
        <v>162</v>
      </c>
      <c r="I1681" t="s">
        <v>229</v>
      </c>
      <c r="J1681" t="s">
        <v>361</v>
      </c>
      <c r="K1681" t="s">
        <v>1972</v>
      </c>
      <c r="L1681">
        <v>33021</v>
      </c>
      <c r="M1681" s="38">
        <v>42057</v>
      </c>
      <c r="N1681" s="38">
        <v>42059</v>
      </c>
      <c r="O1681">
        <v>10.94</v>
      </c>
    </row>
    <row r="1682" spans="1:15" x14ac:dyDescent="0.25">
      <c r="A1682" t="s">
        <v>1971</v>
      </c>
      <c r="B1682" t="s">
        <v>167</v>
      </c>
      <c r="C1682" t="s">
        <v>182</v>
      </c>
      <c r="D1682" t="s">
        <v>169</v>
      </c>
      <c r="E1682" t="s">
        <v>240</v>
      </c>
      <c r="F1682" t="s">
        <v>221</v>
      </c>
      <c r="G1682">
        <v>0.7</v>
      </c>
      <c r="H1682" t="s">
        <v>162</v>
      </c>
      <c r="I1682" t="s">
        <v>229</v>
      </c>
      <c r="J1682" t="s">
        <v>361</v>
      </c>
      <c r="K1682" t="s">
        <v>1972</v>
      </c>
      <c r="L1682">
        <v>33021</v>
      </c>
      <c r="M1682" s="38">
        <v>42057</v>
      </c>
      <c r="N1682" s="38">
        <v>42058</v>
      </c>
      <c r="O1682">
        <v>731.38</v>
      </c>
    </row>
    <row r="1683" spans="1:15" x14ac:dyDescent="0.25">
      <c r="A1683" t="s">
        <v>1971</v>
      </c>
      <c r="B1683" t="s">
        <v>175</v>
      </c>
      <c r="C1683" t="s">
        <v>182</v>
      </c>
      <c r="D1683" t="s">
        <v>159</v>
      </c>
      <c r="E1683" t="s">
        <v>304</v>
      </c>
      <c r="F1683" t="s">
        <v>183</v>
      </c>
      <c r="G1683">
        <v>0.56999999999999995</v>
      </c>
      <c r="H1683" t="s">
        <v>162</v>
      </c>
      <c r="I1683" t="s">
        <v>229</v>
      </c>
      <c r="J1683" t="s">
        <v>361</v>
      </c>
      <c r="K1683" t="s">
        <v>1972</v>
      </c>
      <c r="L1683">
        <v>33021</v>
      </c>
      <c r="M1683" s="38">
        <v>42091</v>
      </c>
      <c r="N1683" s="38">
        <v>42093</v>
      </c>
      <c r="O1683">
        <v>344.87</v>
      </c>
    </row>
    <row r="1684" spans="1:15" x14ac:dyDescent="0.25">
      <c r="A1684" t="s">
        <v>1973</v>
      </c>
      <c r="B1684" t="s">
        <v>175</v>
      </c>
      <c r="C1684" t="s">
        <v>168</v>
      </c>
      <c r="D1684" t="s">
        <v>193</v>
      </c>
      <c r="E1684" t="s">
        <v>256</v>
      </c>
      <c r="F1684" t="s">
        <v>183</v>
      </c>
      <c r="G1684">
        <v>0.74</v>
      </c>
      <c r="H1684" t="s">
        <v>162</v>
      </c>
      <c r="I1684" t="s">
        <v>184</v>
      </c>
      <c r="J1684" t="s">
        <v>1337</v>
      </c>
      <c r="K1684" t="s">
        <v>1974</v>
      </c>
      <c r="L1684">
        <v>53151</v>
      </c>
      <c r="M1684" s="38">
        <v>42107</v>
      </c>
      <c r="N1684" s="38">
        <v>42109</v>
      </c>
      <c r="O1684">
        <v>523.05999999999995</v>
      </c>
    </row>
    <row r="1685" spans="1:15" x14ac:dyDescent="0.25">
      <c r="A1685" t="s">
        <v>1973</v>
      </c>
      <c r="B1685" t="s">
        <v>175</v>
      </c>
      <c r="C1685" t="s">
        <v>168</v>
      </c>
      <c r="D1685" t="s">
        <v>193</v>
      </c>
      <c r="E1685" t="s">
        <v>194</v>
      </c>
      <c r="F1685" t="s">
        <v>183</v>
      </c>
      <c r="G1685">
        <v>0.57999999999999996</v>
      </c>
      <c r="H1685" t="s">
        <v>162</v>
      </c>
      <c r="I1685" t="s">
        <v>184</v>
      </c>
      <c r="J1685" t="s">
        <v>1337</v>
      </c>
      <c r="K1685" t="s">
        <v>1974</v>
      </c>
      <c r="L1685">
        <v>53151</v>
      </c>
      <c r="M1685" s="38">
        <v>42107</v>
      </c>
      <c r="N1685" s="38">
        <v>42109</v>
      </c>
      <c r="O1685">
        <v>2424.6799999999998</v>
      </c>
    </row>
    <row r="1686" spans="1:15" x14ac:dyDescent="0.25">
      <c r="A1686" t="s">
        <v>1973</v>
      </c>
      <c r="B1686" t="s">
        <v>167</v>
      </c>
      <c r="C1686" t="s">
        <v>168</v>
      </c>
      <c r="D1686" t="s">
        <v>193</v>
      </c>
      <c r="E1686" t="s">
        <v>199</v>
      </c>
      <c r="F1686" t="s">
        <v>171</v>
      </c>
      <c r="G1686">
        <v>0.56000000000000005</v>
      </c>
      <c r="H1686" t="s">
        <v>162</v>
      </c>
      <c r="I1686" t="s">
        <v>184</v>
      </c>
      <c r="J1686" t="s">
        <v>1337</v>
      </c>
      <c r="K1686" t="s">
        <v>1974</v>
      </c>
      <c r="L1686">
        <v>53151</v>
      </c>
      <c r="M1686" s="38">
        <v>42144</v>
      </c>
      <c r="N1686" s="38">
        <v>42145</v>
      </c>
      <c r="O1686">
        <v>2411.4299999999998</v>
      </c>
    </row>
    <row r="1687" spans="1:15" x14ac:dyDescent="0.25">
      <c r="A1687" t="s">
        <v>1975</v>
      </c>
      <c r="B1687" t="s">
        <v>175</v>
      </c>
      <c r="C1687" t="s">
        <v>182</v>
      </c>
      <c r="D1687" t="s">
        <v>193</v>
      </c>
      <c r="E1687" t="s">
        <v>194</v>
      </c>
      <c r="F1687" t="s">
        <v>177</v>
      </c>
      <c r="G1687">
        <v>0.35</v>
      </c>
      <c r="H1687" t="s">
        <v>162</v>
      </c>
      <c r="I1687" t="s">
        <v>184</v>
      </c>
      <c r="J1687" t="s">
        <v>1337</v>
      </c>
      <c r="K1687" t="s">
        <v>1976</v>
      </c>
      <c r="L1687">
        <v>53154</v>
      </c>
      <c r="M1687" s="38">
        <v>42146</v>
      </c>
      <c r="N1687" s="38">
        <v>42147</v>
      </c>
      <c r="O1687">
        <v>1278.96</v>
      </c>
    </row>
    <row r="1688" spans="1:15" x14ac:dyDescent="0.25">
      <c r="A1688" t="s">
        <v>1977</v>
      </c>
      <c r="B1688" t="s">
        <v>175</v>
      </c>
      <c r="C1688" t="s">
        <v>158</v>
      </c>
      <c r="D1688" t="s">
        <v>159</v>
      </c>
      <c r="E1688" t="s">
        <v>160</v>
      </c>
      <c r="F1688" t="s">
        <v>161</v>
      </c>
      <c r="G1688">
        <v>0.57999999999999996</v>
      </c>
      <c r="H1688" t="s">
        <v>162</v>
      </c>
      <c r="I1688" t="s">
        <v>184</v>
      </c>
      <c r="J1688" t="s">
        <v>1937</v>
      </c>
      <c r="K1688" t="s">
        <v>1978</v>
      </c>
      <c r="L1688">
        <v>58601</v>
      </c>
      <c r="M1688" s="38">
        <v>42031</v>
      </c>
      <c r="N1688" s="38">
        <v>42032</v>
      </c>
      <c r="O1688">
        <v>25.22</v>
      </c>
    </row>
    <row r="1689" spans="1:15" x14ac:dyDescent="0.25">
      <c r="A1689" t="s">
        <v>1977</v>
      </c>
      <c r="B1689" t="s">
        <v>175</v>
      </c>
      <c r="C1689" t="s">
        <v>158</v>
      </c>
      <c r="D1689" t="s">
        <v>159</v>
      </c>
      <c r="E1689" t="s">
        <v>213</v>
      </c>
      <c r="F1689" t="s">
        <v>183</v>
      </c>
      <c r="G1689">
        <v>0.38</v>
      </c>
      <c r="H1689" t="s">
        <v>162</v>
      </c>
      <c r="I1689" t="s">
        <v>184</v>
      </c>
      <c r="J1689" t="s">
        <v>1937</v>
      </c>
      <c r="K1689" t="s">
        <v>1978</v>
      </c>
      <c r="L1689">
        <v>58601</v>
      </c>
      <c r="M1689" s="38">
        <v>42061</v>
      </c>
      <c r="N1689" s="38">
        <v>42063</v>
      </c>
      <c r="O1689">
        <v>34.729999999999997</v>
      </c>
    </row>
    <row r="1690" spans="1:15" x14ac:dyDescent="0.25">
      <c r="A1690" t="s">
        <v>1977</v>
      </c>
      <c r="B1690" t="s">
        <v>175</v>
      </c>
      <c r="C1690" t="s">
        <v>158</v>
      </c>
      <c r="D1690" t="s">
        <v>159</v>
      </c>
      <c r="E1690" t="s">
        <v>213</v>
      </c>
      <c r="F1690" t="s">
        <v>183</v>
      </c>
      <c r="G1690">
        <v>0.37</v>
      </c>
      <c r="H1690" t="s">
        <v>162</v>
      </c>
      <c r="I1690" t="s">
        <v>184</v>
      </c>
      <c r="J1690" t="s">
        <v>1937</v>
      </c>
      <c r="K1690" t="s">
        <v>1978</v>
      </c>
      <c r="L1690">
        <v>58601</v>
      </c>
      <c r="M1690" s="38">
        <v>42061</v>
      </c>
      <c r="N1690" s="38">
        <v>42062</v>
      </c>
      <c r="O1690">
        <v>247.53</v>
      </c>
    </row>
    <row r="1691" spans="1:15" x14ac:dyDescent="0.25">
      <c r="A1691" t="s">
        <v>1977</v>
      </c>
      <c r="B1691" t="s">
        <v>175</v>
      </c>
      <c r="C1691" t="s">
        <v>158</v>
      </c>
      <c r="D1691" t="s">
        <v>159</v>
      </c>
      <c r="E1691" t="s">
        <v>160</v>
      </c>
      <c r="F1691" t="s">
        <v>161</v>
      </c>
      <c r="G1691">
        <v>0.49</v>
      </c>
      <c r="H1691" t="s">
        <v>162</v>
      </c>
      <c r="I1691" t="s">
        <v>184</v>
      </c>
      <c r="J1691" t="s">
        <v>1937</v>
      </c>
      <c r="K1691" t="s">
        <v>1978</v>
      </c>
      <c r="L1691">
        <v>58601</v>
      </c>
      <c r="M1691" s="38">
        <v>42169</v>
      </c>
      <c r="N1691" s="38">
        <v>42171</v>
      </c>
      <c r="O1691">
        <v>23.89</v>
      </c>
    </row>
    <row r="1692" spans="1:15" x14ac:dyDescent="0.25">
      <c r="A1692" t="s">
        <v>1979</v>
      </c>
      <c r="B1692" t="s">
        <v>175</v>
      </c>
      <c r="C1692" t="s">
        <v>158</v>
      </c>
      <c r="D1692" t="s">
        <v>159</v>
      </c>
      <c r="E1692" t="s">
        <v>160</v>
      </c>
      <c r="F1692" t="s">
        <v>177</v>
      </c>
      <c r="G1692">
        <v>0.57999999999999996</v>
      </c>
      <c r="H1692" t="s">
        <v>162</v>
      </c>
      <c r="I1692" t="s">
        <v>178</v>
      </c>
      <c r="J1692" t="s">
        <v>241</v>
      </c>
      <c r="K1692" t="s">
        <v>1980</v>
      </c>
      <c r="L1692">
        <v>44870</v>
      </c>
      <c r="M1692" s="38">
        <v>42031</v>
      </c>
      <c r="N1692" s="38">
        <v>42033</v>
      </c>
      <c r="O1692">
        <v>454.4</v>
      </c>
    </row>
    <row r="1693" spans="1:15" x14ac:dyDescent="0.25">
      <c r="A1693" t="s">
        <v>1979</v>
      </c>
      <c r="B1693" t="s">
        <v>175</v>
      </c>
      <c r="C1693" t="s">
        <v>158</v>
      </c>
      <c r="D1693" t="s">
        <v>159</v>
      </c>
      <c r="E1693" t="s">
        <v>187</v>
      </c>
      <c r="F1693" t="s">
        <v>161</v>
      </c>
      <c r="G1693">
        <v>0.38</v>
      </c>
      <c r="H1693" t="s">
        <v>162</v>
      </c>
      <c r="I1693" t="s">
        <v>178</v>
      </c>
      <c r="J1693" t="s">
        <v>241</v>
      </c>
      <c r="K1693" t="s">
        <v>1980</v>
      </c>
      <c r="L1693">
        <v>44870</v>
      </c>
      <c r="M1693" s="38">
        <v>42031</v>
      </c>
      <c r="N1693" s="38">
        <v>42034</v>
      </c>
      <c r="O1693">
        <v>14.53</v>
      </c>
    </row>
    <row r="1694" spans="1:15" x14ac:dyDescent="0.25">
      <c r="A1694" t="s">
        <v>1979</v>
      </c>
      <c r="B1694" t="s">
        <v>175</v>
      </c>
      <c r="C1694" t="s">
        <v>158</v>
      </c>
      <c r="D1694" t="s">
        <v>159</v>
      </c>
      <c r="E1694" t="s">
        <v>228</v>
      </c>
      <c r="F1694" t="s">
        <v>183</v>
      </c>
      <c r="G1694">
        <v>0.39</v>
      </c>
      <c r="H1694" t="s">
        <v>162</v>
      </c>
      <c r="I1694" t="s">
        <v>178</v>
      </c>
      <c r="J1694" t="s">
        <v>241</v>
      </c>
      <c r="K1694" t="s">
        <v>1980</v>
      </c>
      <c r="L1694">
        <v>44870</v>
      </c>
      <c r="M1694" s="38">
        <v>42060</v>
      </c>
      <c r="N1694" s="38">
        <v>42062</v>
      </c>
      <c r="O1694">
        <v>15.65</v>
      </c>
    </row>
    <row r="1695" spans="1:15" x14ac:dyDescent="0.25">
      <c r="A1695" t="s">
        <v>1979</v>
      </c>
      <c r="B1695" t="s">
        <v>175</v>
      </c>
      <c r="C1695" t="s">
        <v>158</v>
      </c>
      <c r="D1695" t="s">
        <v>159</v>
      </c>
      <c r="E1695" t="s">
        <v>160</v>
      </c>
      <c r="F1695" t="s">
        <v>161</v>
      </c>
      <c r="G1695">
        <v>0.55000000000000004</v>
      </c>
      <c r="H1695" t="s">
        <v>162</v>
      </c>
      <c r="I1695" t="s">
        <v>178</v>
      </c>
      <c r="J1695" t="s">
        <v>241</v>
      </c>
      <c r="K1695" t="s">
        <v>1980</v>
      </c>
      <c r="L1695">
        <v>44870</v>
      </c>
      <c r="M1695" s="38">
        <v>42154</v>
      </c>
      <c r="N1695" s="38">
        <v>42159</v>
      </c>
      <c r="O1695">
        <v>111.92</v>
      </c>
    </row>
    <row r="1696" spans="1:15" x14ac:dyDescent="0.25">
      <c r="A1696" t="s">
        <v>1981</v>
      </c>
      <c r="B1696" t="s">
        <v>167</v>
      </c>
      <c r="C1696" t="s">
        <v>168</v>
      </c>
      <c r="D1696" t="s">
        <v>169</v>
      </c>
      <c r="E1696" t="s">
        <v>264</v>
      </c>
      <c r="F1696" t="s">
        <v>221</v>
      </c>
      <c r="G1696">
        <v>0.62</v>
      </c>
      <c r="H1696" t="s">
        <v>162</v>
      </c>
      <c r="I1696" t="s">
        <v>184</v>
      </c>
      <c r="J1696" t="s">
        <v>345</v>
      </c>
      <c r="K1696" t="s">
        <v>1982</v>
      </c>
      <c r="L1696">
        <v>50265</v>
      </c>
      <c r="M1696" s="38">
        <v>42183</v>
      </c>
      <c r="N1696" s="38">
        <v>42183</v>
      </c>
      <c r="O1696">
        <v>1700.38</v>
      </c>
    </row>
    <row r="1697" spans="1:15" x14ac:dyDescent="0.25">
      <c r="A1697" t="s">
        <v>1981</v>
      </c>
      <c r="B1697" t="s">
        <v>175</v>
      </c>
      <c r="C1697" t="s">
        <v>168</v>
      </c>
      <c r="D1697" t="s">
        <v>159</v>
      </c>
      <c r="E1697" t="s">
        <v>205</v>
      </c>
      <c r="F1697" t="s">
        <v>183</v>
      </c>
      <c r="G1697">
        <v>0.36</v>
      </c>
      <c r="H1697" t="s">
        <v>162</v>
      </c>
      <c r="I1697" t="s">
        <v>184</v>
      </c>
      <c r="J1697" t="s">
        <v>345</v>
      </c>
      <c r="K1697" t="s">
        <v>1982</v>
      </c>
      <c r="L1697">
        <v>50265</v>
      </c>
      <c r="M1697" s="38">
        <v>42183</v>
      </c>
      <c r="N1697" s="38">
        <v>42183</v>
      </c>
      <c r="O1697">
        <v>35.96</v>
      </c>
    </row>
    <row r="1698" spans="1:15" x14ac:dyDescent="0.25">
      <c r="A1698" t="s">
        <v>1983</v>
      </c>
      <c r="B1698" t="s">
        <v>175</v>
      </c>
      <c r="C1698" t="s">
        <v>168</v>
      </c>
      <c r="D1698" t="s">
        <v>159</v>
      </c>
      <c r="E1698" t="s">
        <v>304</v>
      </c>
      <c r="F1698" t="s">
        <v>183</v>
      </c>
      <c r="G1698">
        <v>0.59</v>
      </c>
      <c r="H1698" t="s">
        <v>162</v>
      </c>
      <c r="I1698" t="s">
        <v>184</v>
      </c>
      <c r="J1698" t="s">
        <v>1337</v>
      </c>
      <c r="K1698" t="s">
        <v>1984</v>
      </c>
      <c r="L1698">
        <v>53402</v>
      </c>
      <c r="M1698" s="38">
        <v>42132</v>
      </c>
      <c r="N1698" s="38">
        <v>42137</v>
      </c>
      <c r="O1698">
        <v>141.59</v>
      </c>
    </row>
    <row r="1699" spans="1:15" x14ac:dyDescent="0.25">
      <c r="A1699" t="s">
        <v>1985</v>
      </c>
      <c r="B1699" t="s">
        <v>175</v>
      </c>
      <c r="C1699" t="s">
        <v>168</v>
      </c>
      <c r="D1699" t="s">
        <v>159</v>
      </c>
      <c r="E1699" t="s">
        <v>205</v>
      </c>
      <c r="F1699" t="s">
        <v>183</v>
      </c>
      <c r="G1699">
        <v>0.4</v>
      </c>
      <c r="H1699" t="s">
        <v>162</v>
      </c>
      <c r="I1699" t="s">
        <v>184</v>
      </c>
      <c r="J1699" t="s">
        <v>1337</v>
      </c>
      <c r="K1699" t="s">
        <v>1986</v>
      </c>
      <c r="L1699">
        <v>53081</v>
      </c>
      <c r="M1699" s="38">
        <v>42132</v>
      </c>
      <c r="N1699" s="38">
        <v>42139</v>
      </c>
      <c r="O1699">
        <v>203.05</v>
      </c>
    </row>
    <row r="1700" spans="1:15" x14ac:dyDescent="0.25">
      <c r="A1700" t="s">
        <v>1987</v>
      </c>
      <c r="B1700" t="s">
        <v>175</v>
      </c>
      <c r="C1700" t="s">
        <v>216</v>
      </c>
      <c r="D1700" t="s">
        <v>159</v>
      </c>
      <c r="E1700" t="s">
        <v>252</v>
      </c>
      <c r="F1700" t="s">
        <v>177</v>
      </c>
      <c r="G1700">
        <v>0.56999999999999995</v>
      </c>
      <c r="H1700" t="s">
        <v>162</v>
      </c>
      <c r="I1700" t="s">
        <v>184</v>
      </c>
      <c r="J1700" t="s">
        <v>329</v>
      </c>
      <c r="K1700" t="s">
        <v>1988</v>
      </c>
      <c r="L1700">
        <v>48237</v>
      </c>
      <c r="M1700" s="38">
        <v>42104</v>
      </c>
      <c r="N1700" s="38">
        <v>42105</v>
      </c>
      <c r="O1700">
        <v>56.19</v>
      </c>
    </row>
    <row r="1701" spans="1:15" x14ac:dyDescent="0.25">
      <c r="A1701" t="s">
        <v>1989</v>
      </c>
      <c r="B1701" t="s">
        <v>175</v>
      </c>
      <c r="C1701" t="s">
        <v>216</v>
      </c>
      <c r="D1701" t="s">
        <v>159</v>
      </c>
      <c r="E1701" t="s">
        <v>205</v>
      </c>
      <c r="F1701" t="s">
        <v>161</v>
      </c>
      <c r="G1701">
        <v>0.36</v>
      </c>
      <c r="H1701" t="s">
        <v>162</v>
      </c>
      <c r="I1701" t="s">
        <v>184</v>
      </c>
      <c r="J1701" t="s">
        <v>329</v>
      </c>
      <c r="K1701" t="s">
        <v>1990</v>
      </c>
      <c r="L1701">
        <v>48342</v>
      </c>
      <c r="M1701" s="38">
        <v>42030</v>
      </c>
      <c r="N1701" s="38">
        <v>42032</v>
      </c>
      <c r="O1701">
        <v>40.799999999999997</v>
      </c>
    </row>
    <row r="1702" spans="1:15" x14ac:dyDescent="0.25">
      <c r="A1702" t="s">
        <v>1991</v>
      </c>
      <c r="B1702" t="s">
        <v>175</v>
      </c>
      <c r="C1702" t="s">
        <v>216</v>
      </c>
      <c r="D1702" t="s">
        <v>159</v>
      </c>
      <c r="E1702" t="s">
        <v>213</v>
      </c>
      <c r="F1702" t="s">
        <v>183</v>
      </c>
      <c r="G1702">
        <v>0.37</v>
      </c>
      <c r="H1702" t="s">
        <v>162</v>
      </c>
      <c r="I1702" t="s">
        <v>184</v>
      </c>
      <c r="J1702" t="s">
        <v>329</v>
      </c>
      <c r="K1702" t="s">
        <v>1992</v>
      </c>
      <c r="L1702">
        <v>48060</v>
      </c>
      <c r="M1702" s="38">
        <v>42080</v>
      </c>
      <c r="N1702" s="38">
        <v>42082</v>
      </c>
      <c r="O1702">
        <v>117.87</v>
      </c>
    </row>
    <row r="1703" spans="1:15" x14ac:dyDescent="0.25">
      <c r="A1703" t="s">
        <v>1993</v>
      </c>
      <c r="B1703" t="s">
        <v>175</v>
      </c>
      <c r="C1703" t="s">
        <v>168</v>
      </c>
      <c r="D1703" t="s">
        <v>193</v>
      </c>
      <c r="E1703" t="s">
        <v>194</v>
      </c>
      <c r="F1703" t="s">
        <v>161</v>
      </c>
      <c r="G1703">
        <v>0.55000000000000004</v>
      </c>
      <c r="H1703" t="s">
        <v>162</v>
      </c>
      <c r="I1703" t="s">
        <v>163</v>
      </c>
      <c r="J1703" t="s">
        <v>1251</v>
      </c>
      <c r="K1703" t="s">
        <v>1994</v>
      </c>
      <c r="L1703">
        <v>83814</v>
      </c>
      <c r="M1703" s="38">
        <v>42068</v>
      </c>
      <c r="N1703" s="38">
        <v>42069</v>
      </c>
      <c r="O1703">
        <v>1503.05</v>
      </c>
    </row>
    <row r="1704" spans="1:15" x14ac:dyDescent="0.25">
      <c r="A1704" t="s">
        <v>1995</v>
      </c>
      <c r="B1704" t="s">
        <v>175</v>
      </c>
      <c r="C1704" t="s">
        <v>158</v>
      </c>
      <c r="D1704" t="s">
        <v>159</v>
      </c>
      <c r="E1704" t="s">
        <v>205</v>
      </c>
      <c r="F1704" t="s">
        <v>183</v>
      </c>
      <c r="G1704">
        <v>0.36</v>
      </c>
      <c r="H1704" t="s">
        <v>162</v>
      </c>
      <c r="I1704" t="s">
        <v>163</v>
      </c>
      <c r="J1704" t="s">
        <v>172</v>
      </c>
      <c r="K1704" t="s">
        <v>549</v>
      </c>
      <c r="L1704">
        <v>90049</v>
      </c>
      <c r="M1704" s="38">
        <v>42045</v>
      </c>
      <c r="N1704" s="38">
        <v>42050</v>
      </c>
      <c r="O1704">
        <v>382.33</v>
      </c>
    </row>
    <row r="1705" spans="1:15" x14ac:dyDescent="0.25">
      <c r="A1705" t="s">
        <v>1995</v>
      </c>
      <c r="B1705" t="s">
        <v>167</v>
      </c>
      <c r="C1705" t="s">
        <v>158</v>
      </c>
      <c r="D1705" t="s">
        <v>159</v>
      </c>
      <c r="E1705" t="s">
        <v>233</v>
      </c>
      <c r="F1705" t="s">
        <v>171</v>
      </c>
      <c r="G1705">
        <v>0.78</v>
      </c>
      <c r="H1705" t="s">
        <v>162</v>
      </c>
      <c r="I1705" t="s">
        <v>163</v>
      </c>
      <c r="J1705" t="s">
        <v>172</v>
      </c>
      <c r="K1705" t="s">
        <v>549</v>
      </c>
      <c r="L1705">
        <v>90049</v>
      </c>
      <c r="M1705" s="38">
        <v>42045</v>
      </c>
      <c r="N1705" s="38">
        <v>42052</v>
      </c>
      <c r="O1705">
        <v>356.61</v>
      </c>
    </row>
    <row r="1706" spans="1:15" x14ac:dyDescent="0.25">
      <c r="A1706" t="s">
        <v>1996</v>
      </c>
      <c r="B1706" t="s">
        <v>157</v>
      </c>
      <c r="C1706" t="s">
        <v>158</v>
      </c>
      <c r="D1706" t="s">
        <v>159</v>
      </c>
      <c r="E1706" t="s">
        <v>213</v>
      </c>
      <c r="F1706" t="s">
        <v>183</v>
      </c>
      <c r="G1706">
        <v>0.37</v>
      </c>
      <c r="H1706" t="s">
        <v>162</v>
      </c>
      <c r="I1706" t="s">
        <v>163</v>
      </c>
      <c r="J1706" t="s">
        <v>1251</v>
      </c>
      <c r="K1706" t="s">
        <v>1994</v>
      </c>
      <c r="L1706">
        <v>83814</v>
      </c>
      <c r="M1706" s="38">
        <v>42163</v>
      </c>
      <c r="N1706" s="38">
        <v>42166</v>
      </c>
      <c r="O1706">
        <v>1506.89</v>
      </c>
    </row>
    <row r="1707" spans="1:15" x14ac:dyDescent="0.25">
      <c r="A1707" t="s">
        <v>1997</v>
      </c>
      <c r="B1707" t="s">
        <v>175</v>
      </c>
      <c r="C1707" t="s">
        <v>158</v>
      </c>
      <c r="D1707" t="s">
        <v>159</v>
      </c>
      <c r="E1707" t="s">
        <v>205</v>
      </c>
      <c r="F1707" t="s">
        <v>183</v>
      </c>
      <c r="G1707">
        <v>0.36</v>
      </c>
      <c r="H1707" t="s">
        <v>162</v>
      </c>
      <c r="I1707" t="s">
        <v>163</v>
      </c>
      <c r="J1707" t="s">
        <v>1251</v>
      </c>
      <c r="K1707" t="s">
        <v>1998</v>
      </c>
      <c r="L1707">
        <v>83402</v>
      </c>
      <c r="M1707" s="38">
        <v>42045</v>
      </c>
      <c r="N1707" s="38">
        <v>42050</v>
      </c>
      <c r="O1707">
        <v>92.29</v>
      </c>
    </row>
    <row r="1708" spans="1:15" x14ac:dyDescent="0.25">
      <c r="A1708" t="s">
        <v>1997</v>
      </c>
      <c r="B1708" t="s">
        <v>167</v>
      </c>
      <c r="C1708" t="s">
        <v>158</v>
      </c>
      <c r="D1708" t="s">
        <v>159</v>
      </c>
      <c r="E1708" t="s">
        <v>233</v>
      </c>
      <c r="F1708" t="s">
        <v>171</v>
      </c>
      <c r="G1708">
        <v>0.78</v>
      </c>
      <c r="H1708" t="s">
        <v>162</v>
      </c>
      <c r="I1708" t="s">
        <v>163</v>
      </c>
      <c r="J1708" t="s">
        <v>1251</v>
      </c>
      <c r="K1708" t="s">
        <v>1998</v>
      </c>
      <c r="L1708">
        <v>83402</v>
      </c>
      <c r="M1708" s="38">
        <v>42045</v>
      </c>
      <c r="N1708" s="38">
        <v>42052</v>
      </c>
      <c r="O1708">
        <v>82.29</v>
      </c>
    </row>
    <row r="1709" spans="1:15" x14ac:dyDescent="0.25">
      <c r="A1709" t="s">
        <v>1999</v>
      </c>
      <c r="B1709" t="s">
        <v>175</v>
      </c>
      <c r="C1709" t="s">
        <v>168</v>
      </c>
      <c r="D1709" t="s">
        <v>159</v>
      </c>
      <c r="E1709" t="s">
        <v>205</v>
      </c>
      <c r="F1709" t="s">
        <v>183</v>
      </c>
      <c r="G1709">
        <v>0.4</v>
      </c>
      <c r="H1709" t="s">
        <v>162</v>
      </c>
      <c r="I1709" t="s">
        <v>184</v>
      </c>
      <c r="J1709" t="s">
        <v>185</v>
      </c>
      <c r="K1709" t="s">
        <v>2000</v>
      </c>
      <c r="L1709">
        <v>55343</v>
      </c>
      <c r="M1709" s="38">
        <v>42069</v>
      </c>
      <c r="N1709" s="38">
        <v>42070</v>
      </c>
      <c r="O1709">
        <v>203.37</v>
      </c>
    </row>
    <row r="1710" spans="1:15" x14ac:dyDescent="0.25">
      <c r="A1710" t="s">
        <v>1999</v>
      </c>
      <c r="B1710" t="s">
        <v>175</v>
      </c>
      <c r="C1710" t="s">
        <v>168</v>
      </c>
      <c r="D1710" t="s">
        <v>159</v>
      </c>
      <c r="E1710" t="s">
        <v>205</v>
      </c>
      <c r="F1710" t="s">
        <v>183</v>
      </c>
      <c r="G1710">
        <v>0.38</v>
      </c>
      <c r="H1710" t="s">
        <v>162</v>
      </c>
      <c r="I1710" t="s">
        <v>184</v>
      </c>
      <c r="J1710" t="s">
        <v>185</v>
      </c>
      <c r="K1710" t="s">
        <v>2000</v>
      </c>
      <c r="L1710">
        <v>55343</v>
      </c>
      <c r="M1710" s="38">
        <v>42166</v>
      </c>
      <c r="N1710" s="38">
        <v>42167</v>
      </c>
      <c r="O1710">
        <v>160.66</v>
      </c>
    </row>
    <row r="1711" spans="1:15" x14ac:dyDescent="0.25">
      <c r="A1711" t="s">
        <v>2001</v>
      </c>
      <c r="B1711" t="s">
        <v>175</v>
      </c>
      <c r="C1711" t="s">
        <v>158</v>
      </c>
      <c r="D1711" t="s">
        <v>159</v>
      </c>
      <c r="E1711" t="s">
        <v>205</v>
      </c>
      <c r="F1711" t="s">
        <v>183</v>
      </c>
      <c r="G1711">
        <v>0.4</v>
      </c>
      <c r="H1711" t="s">
        <v>162</v>
      </c>
      <c r="I1711" t="s">
        <v>178</v>
      </c>
      <c r="J1711" t="s">
        <v>265</v>
      </c>
      <c r="K1711" t="s">
        <v>7</v>
      </c>
      <c r="L1711">
        <v>2113</v>
      </c>
      <c r="M1711" s="38">
        <v>42152</v>
      </c>
      <c r="N1711" s="38">
        <v>42153</v>
      </c>
      <c r="O1711">
        <v>107.08</v>
      </c>
    </row>
    <row r="1712" spans="1:15" x14ac:dyDescent="0.25">
      <c r="A1712" t="s">
        <v>2001</v>
      </c>
      <c r="B1712" t="s">
        <v>175</v>
      </c>
      <c r="C1712" t="s">
        <v>158</v>
      </c>
      <c r="D1712" t="s">
        <v>159</v>
      </c>
      <c r="E1712" t="s">
        <v>304</v>
      </c>
      <c r="F1712" t="s">
        <v>293</v>
      </c>
      <c r="G1712">
        <v>0.52</v>
      </c>
      <c r="H1712" t="s">
        <v>162</v>
      </c>
      <c r="I1712" t="s">
        <v>178</v>
      </c>
      <c r="J1712" t="s">
        <v>265</v>
      </c>
      <c r="K1712" t="s">
        <v>7</v>
      </c>
      <c r="L1712">
        <v>2113</v>
      </c>
      <c r="M1712" s="38">
        <v>42122</v>
      </c>
      <c r="N1712" s="38">
        <v>42124</v>
      </c>
      <c r="O1712">
        <v>9705.4599999999991</v>
      </c>
    </row>
    <row r="1713" spans="1:15" x14ac:dyDescent="0.25">
      <c r="A1713" t="s">
        <v>2001</v>
      </c>
      <c r="B1713" t="s">
        <v>175</v>
      </c>
      <c r="C1713" t="s">
        <v>158</v>
      </c>
      <c r="D1713" t="s">
        <v>193</v>
      </c>
      <c r="E1713" t="s">
        <v>256</v>
      </c>
      <c r="F1713" t="s">
        <v>183</v>
      </c>
      <c r="G1713">
        <v>0.45</v>
      </c>
      <c r="H1713" t="s">
        <v>162</v>
      </c>
      <c r="I1713" t="s">
        <v>178</v>
      </c>
      <c r="J1713" t="s">
        <v>265</v>
      </c>
      <c r="K1713" t="s">
        <v>7</v>
      </c>
      <c r="L1713">
        <v>2113</v>
      </c>
      <c r="M1713" s="38">
        <v>42122</v>
      </c>
      <c r="N1713" s="38">
        <v>42124</v>
      </c>
      <c r="O1713">
        <v>3247.54</v>
      </c>
    </row>
    <row r="1714" spans="1:15" x14ac:dyDescent="0.25">
      <c r="A1714" t="s">
        <v>2001</v>
      </c>
      <c r="B1714" t="s">
        <v>175</v>
      </c>
      <c r="C1714" t="s">
        <v>158</v>
      </c>
      <c r="D1714" t="s">
        <v>159</v>
      </c>
      <c r="E1714" t="s">
        <v>205</v>
      </c>
      <c r="F1714" t="s">
        <v>183</v>
      </c>
      <c r="G1714">
        <v>0.37</v>
      </c>
      <c r="H1714" t="s">
        <v>162</v>
      </c>
      <c r="I1714" t="s">
        <v>178</v>
      </c>
      <c r="J1714" t="s">
        <v>265</v>
      </c>
      <c r="K1714" t="s">
        <v>7</v>
      </c>
      <c r="L1714">
        <v>2113</v>
      </c>
      <c r="M1714" s="38">
        <v>42122</v>
      </c>
      <c r="N1714" s="38">
        <v>42123</v>
      </c>
      <c r="O1714">
        <v>5582.63</v>
      </c>
    </row>
    <row r="1715" spans="1:15" x14ac:dyDescent="0.25">
      <c r="A1715" t="s">
        <v>2002</v>
      </c>
      <c r="B1715" t="s">
        <v>175</v>
      </c>
      <c r="C1715" t="s">
        <v>158</v>
      </c>
      <c r="D1715" t="s">
        <v>159</v>
      </c>
      <c r="E1715" t="s">
        <v>304</v>
      </c>
      <c r="F1715" t="s">
        <v>293</v>
      </c>
      <c r="G1715">
        <v>0.52</v>
      </c>
      <c r="H1715" t="s">
        <v>162</v>
      </c>
      <c r="I1715" t="s">
        <v>178</v>
      </c>
      <c r="J1715" t="s">
        <v>5</v>
      </c>
      <c r="K1715" t="s">
        <v>2003</v>
      </c>
      <c r="L1715">
        <v>14609</v>
      </c>
      <c r="M1715" s="38">
        <v>42122</v>
      </c>
      <c r="N1715" s="38">
        <v>42124</v>
      </c>
      <c r="O1715">
        <v>2426.36</v>
      </c>
    </row>
    <row r="1716" spans="1:15" x14ac:dyDescent="0.25">
      <c r="A1716" t="s">
        <v>2002</v>
      </c>
      <c r="B1716" t="s">
        <v>175</v>
      </c>
      <c r="C1716" t="s">
        <v>158</v>
      </c>
      <c r="D1716" t="s">
        <v>193</v>
      </c>
      <c r="E1716" t="s">
        <v>256</v>
      </c>
      <c r="F1716" t="s">
        <v>183</v>
      </c>
      <c r="G1716">
        <v>0.45</v>
      </c>
      <c r="H1716" t="s">
        <v>162</v>
      </c>
      <c r="I1716" t="s">
        <v>178</v>
      </c>
      <c r="J1716" t="s">
        <v>5</v>
      </c>
      <c r="K1716" t="s">
        <v>2003</v>
      </c>
      <c r="L1716">
        <v>14609</v>
      </c>
      <c r="M1716" s="38">
        <v>42122</v>
      </c>
      <c r="N1716" s="38">
        <v>42124</v>
      </c>
      <c r="O1716">
        <v>824</v>
      </c>
    </row>
    <row r="1717" spans="1:15" x14ac:dyDescent="0.25">
      <c r="A1717" t="s">
        <v>2002</v>
      </c>
      <c r="B1717" t="s">
        <v>175</v>
      </c>
      <c r="C1717" t="s">
        <v>158</v>
      </c>
      <c r="D1717" t="s">
        <v>159</v>
      </c>
      <c r="E1717" t="s">
        <v>205</v>
      </c>
      <c r="F1717" t="s">
        <v>183</v>
      </c>
      <c r="G1717">
        <v>0.37</v>
      </c>
      <c r="H1717" t="s">
        <v>162</v>
      </c>
      <c r="I1717" t="s">
        <v>178</v>
      </c>
      <c r="J1717" t="s">
        <v>5</v>
      </c>
      <c r="K1717" t="s">
        <v>2003</v>
      </c>
      <c r="L1717">
        <v>14609</v>
      </c>
      <c r="M1717" s="38">
        <v>42122</v>
      </c>
      <c r="N1717" s="38">
        <v>42123</v>
      </c>
      <c r="O1717">
        <v>1347.53</v>
      </c>
    </row>
    <row r="1718" spans="1:15" x14ac:dyDescent="0.25">
      <c r="A1718" t="s">
        <v>2004</v>
      </c>
      <c r="B1718" t="s">
        <v>175</v>
      </c>
      <c r="C1718" t="s">
        <v>158</v>
      </c>
      <c r="D1718" t="s">
        <v>159</v>
      </c>
      <c r="E1718" t="s">
        <v>189</v>
      </c>
      <c r="F1718" t="s">
        <v>183</v>
      </c>
      <c r="G1718">
        <v>0.35</v>
      </c>
      <c r="H1718" t="s">
        <v>162</v>
      </c>
      <c r="I1718" t="s">
        <v>163</v>
      </c>
      <c r="J1718" t="s">
        <v>172</v>
      </c>
      <c r="K1718" t="s">
        <v>2005</v>
      </c>
      <c r="L1718">
        <v>92024</v>
      </c>
      <c r="M1718" s="38">
        <v>42013</v>
      </c>
      <c r="N1718" s="38">
        <v>42014</v>
      </c>
      <c r="O1718">
        <v>11.16</v>
      </c>
    </row>
    <row r="1719" spans="1:15" x14ac:dyDescent="0.25">
      <c r="A1719" t="s">
        <v>2004</v>
      </c>
      <c r="B1719" t="s">
        <v>175</v>
      </c>
      <c r="C1719" t="s">
        <v>158</v>
      </c>
      <c r="D1719" t="s">
        <v>159</v>
      </c>
      <c r="E1719" t="s">
        <v>160</v>
      </c>
      <c r="F1719" t="s">
        <v>161</v>
      </c>
      <c r="G1719">
        <v>0.52</v>
      </c>
      <c r="H1719" t="s">
        <v>162</v>
      </c>
      <c r="I1719" t="s">
        <v>163</v>
      </c>
      <c r="J1719" t="s">
        <v>172</v>
      </c>
      <c r="K1719" t="s">
        <v>2005</v>
      </c>
      <c r="L1719">
        <v>92024</v>
      </c>
      <c r="M1719" s="38">
        <v>42013</v>
      </c>
      <c r="N1719" s="38">
        <v>42014</v>
      </c>
      <c r="O1719">
        <v>45.22</v>
      </c>
    </row>
    <row r="1720" spans="1:15" x14ac:dyDescent="0.25">
      <c r="A1720" t="s">
        <v>2006</v>
      </c>
      <c r="B1720" t="s">
        <v>175</v>
      </c>
      <c r="C1720" t="s">
        <v>168</v>
      </c>
      <c r="D1720" t="s">
        <v>159</v>
      </c>
      <c r="E1720" t="s">
        <v>205</v>
      </c>
      <c r="F1720" t="s">
        <v>183</v>
      </c>
      <c r="G1720">
        <v>0.36</v>
      </c>
      <c r="H1720" t="s">
        <v>162</v>
      </c>
      <c r="I1720" t="s">
        <v>184</v>
      </c>
      <c r="J1720" t="s">
        <v>254</v>
      </c>
      <c r="K1720" t="s">
        <v>2007</v>
      </c>
      <c r="L1720">
        <v>60148</v>
      </c>
      <c r="M1720" s="38">
        <v>42019</v>
      </c>
      <c r="N1720" s="38">
        <v>42024</v>
      </c>
      <c r="O1720">
        <v>52.93</v>
      </c>
    </row>
    <row r="1721" spans="1:15" x14ac:dyDescent="0.25">
      <c r="A1721" t="s">
        <v>2006</v>
      </c>
      <c r="B1721" t="s">
        <v>175</v>
      </c>
      <c r="C1721" t="s">
        <v>168</v>
      </c>
      <c r="D1721" t="s">
        <v>159</v>
      </c>
      <c r="E1721" t="s">
        <v>205</v>
      </c>
      <c r="F1721" t="s">
        <v>161</v>
      </c>
      <c r="G1721">
        <v>0.39</v>
      </c>
      <c r="H1721" t="s">
        <v>162</v>
      </c>
      <c r="I1721" t="s">
        <v>184</v>
      </c>
      <c r="J1721" t="s">
        <v>254</v>
      </c>
      <c r="K1721" t="s">
        <v>2007</v>
      </c>
      <c r="L1721">
        <v>60148</v>
      </c>
      <c r="M1721" s="38">
        <v>42019</v>
      </c>
      <c r="N1721" s="38">
        <v>42024</v>
      </c>
      <c r="O1721">
        <v>75.61</v>
      </c>
    </row>
    <row r="1722" spans="1:15" x14ac:dyDescent="0.25">
      <c r="A1722" t="s">
        <v>2008</v>
      </c>
      <c r="B1722" t="s">
        <v>175</v>
      </c>
      <c r="C1722" t="s">
        <v>168</v>
      </c>
      <c r="D1722" t="s">
        <v>169</v>
      </c>
      <c r="E1722" t="s">
        <v>176</v>
      </c>
      <c r="F1722" t="s">
        <v>293</v>
      </c>
      <c r="G1722">
        <v>0.73</v>
      </c>
      <c r="H1722" t="s">
        <v>162</v>
      </c>
      <c r="I1722" t="s">
        <v>184</v>
      </c>
      <c r="J1722" t="s">
        <v>1937</v>
      </c>
      <c r="K1722" t="s">
        <v>2009</v>
      </c>
      <c r="L1722">
        <v>58554</v>
      </c>
      <c r="M1722" s="38">
        <v>42020</v>
      </c>
      <c r="N1722" s="38">
        <v>42022</v>
      </c>
      <c r="O1722">
        <v>67.64</v>
      </c>
    </row>
    <row r="1723" spans="1:15" x14ac:dyDescent="0.25">
      <c r="A1723" t="s">
        <v>2008</v>
      </c>
      <c r="B1723" t="s">
        <v>175</v>
      </c>
      <c r="C1723" t="s">
        <v>168</v>
      </c>
      <c r="D1723" t="s">
        <v>159</v>
      </c>
      <c r="E1723" t="s">
        <v>205</v>
      </c>
      <c r="F1723" t="s">
        <v>183</v>
      </c>
      <c r="G1723">
        <v>0.38</v>
      </c>
      <c r="H1723" t="s">
        <v>162</v>
      </c>
      <c r="I1723" t="s">
        <v>184</v>
      </c>
      <c r="J1723" t="s">
        <v>1937</v>
      </c>
      <c r="K1723" t="s">
        <v>2009</v>
      </c>
      <c r="L1723">
        <v>58554</v>
      </c>
      <c r="M1723" s="38">
        <v>42020</v>
      </c>
      <c r="N1723" s="38">
        <v>42022</v>
      </c>
      <c r="O1723">
        <v>240.42</v>
      </c>
    </row>
    <row r="1724" spans="1:15" x14ac:dyDescent="0.25">
      <c r="A1724" t="s">
        <v>2008</v>
      </c>
      <c r="B1724" t="s">
        <v>175</v>
      </c>
      <c r="C1724" t="s">
        <v>168</v>
      </c>
      <c r="D1724" t="s">
        <v>159</v>
      </c>
      <c r="E1724" t="s">
        <v>252</v>
      </c>
      <c r="F1724" t="s">
        <v>177</v>
      </c>
      <c r="G1724">
        <v>0.6</v>
      </c>
      <c r="H1724" t="s">
        <v>162</v>
      </c>
      <c r="I1724" t="s">
        <v>184</v>
      </c>
      <c r="J1724" t="s">
        <v>1937</v>
      </c>
      <c r="K1724" t="s">
        <v>2009</v>
      </c>
      <c r="L1724">
        <v>58554</v>
      </c>
      <c r="M1724" s="38">
        <v>42020</v>
      </c>
      <c r="N1724" s="38">
        <v>42023</v>
      </c>
      <c r="O1724">
        <v>184.4</v>
      </c>
    </row>
    <row r="1725" spans="1:15" x14ac:dyDescent="0.25">
      <c r="A1725" t="s">
        <v>2008</v>
      </c>
      <c r="B1725" t="s">
        <v>175</v>
      </c>
      <c r="C1725" t="s">
        <v>168</v>
      </c>
      <c r="D1725" t="s">
        <v>159</v>
      </c>
      <c r="E1725" t="s">
        <v>233</v>
      </c>
      <c r="F1725" t="s">
        <v>183</v>
      </c>
      <c r="G1725">
        <v>0.55000000000000004</v>
      </c>
      <c r="H1725" t="s">
        <v>162</v>
      </c>
      <c r="I1725" t="s">
        <v>184</v>
      </c>
      <c r="J1725" t="s">
        <v>1937</v>
      </c>
      <c r="K1725" t="s">
        <v>2009</v>
      </c>
      <c r="L1725">
        <v>58554</v>
      </c>
      <c r="M1725" s="38">
        <v>42076</v>
      </c>
      <c r="N1725" s="38">
        <v>42079</v>
      </c>
      <c r="O1725">
        <v>3802.01</v>
      </c>
    </row>
    <row r="1726" spans="1:15" x14ac:dyDescent="0.25">
      <c r="A1726" t="s">
        <v>2010</v>
      </c>
      <c r="B1726" t="s">
        <v>175</v>
      </c>
      <c r="C1726" t="s">
        <v>158</v>
      </c>
      <c r="D1726" t="s">
        <v>193</v>
      </c>
      <c r="E1726" t="s">
        <v>256</v>
      </c>
      <c r="F1726" t="s">
        <v>183</v>
      </c>
      <c r="G1726">
        <v>0.77</v>
      </c>
      <c r="H1726" t="s">
        <v>162</v>
      </c>
      <c r="I1726" t="s">
        <v>184</v>
      </c>
      <c r="J1726" t="s">
        <v>258</v>
      </c>
      <c r="K1726" t="s">
        <v>1440</v>
      </c>
      <c r="L1726">
        <v>67846</v>
      </c>
      <c r="M1726" s="38">
        <v>42139</v>
      </c>
      <c r="N1726" s="38">
        <v>42142</v>
      </c>
      <c r="O1726">
        <v>1181.67</v>
      </c>
    </row>
    <row r="1727" spans="1:15" x14ac:dyDescent="0.25">
      <c r="A1727" t="s">
        <v>2010</v>
      </c>
      <c r="B1727" t="s">
        <v>175</v>
      </c>
      <c r="C1727" t="s">
        <v>158</v>
      </c>
      <c r="D1727" t="s">
        <v>159</v>
      </c>
      <c r="E1727" t="s">
        <v>252</v>
      </c>
      <c r="F1727" t="s">
        <v>161</v>
      </c>
      <c r="G1727">
        <v>0.83</v>
      </c>
      <c r="H1727" t="s">
        <v>162</v>
      </c>
      <c r="I1727" t="s">
        <v>184</v>
      </c>
      <c r="J1727" t="s">
        <v>258</v>
      </c>
      <c r="K1727" t="s">
        <v>1440</v>
      </c>
      <c r="L1727">
        <v>67846</v>
      </c>
      <c r="M1727" s="38">
        <v>42139</v>
      </c>
      <c r="N1727" s="38">
        <v>42141</v>
      </c>
      <c r="O1727">
        <v>29.93</v>
      </c>
    </row>
    <row r="1728" spans="1:15" x14ac:dyDescent="0.25">
      <c r="A1728" t="s">
        <v>2011</v>
      </c>
      <c r="B1728" t="s">
        <v>175</v>
      </c>
      <c r="C1728" t="s">
        <v>182</v>
      </c>
      <c r="D1728" t="s">
        <v>159</v>
      </c>
      <c r="E1728" t="s">
        <v>213</v>
      </c>
      <c r="F1728" t="s">
        <v>183</v>
      </c>
      <c r="G1728">
        <v>0.38</v>
      </c>
      <c r="H1728" t="s">
        <v>162</v>
      </c>
      <c r="I1728" t="s">
        <v>184</v>
      </c>
      <c r="J1728" t="s">
        <v>258</v>
      </c>
      <c r="K1728" t="s">
        <v>2012</v>
      </c>
      <c r="L1728">
        <v>67501</v>
      </c>
      <c r="M1728" s="38">
        <v>42039</v>
      </c>
      <c r="N1728" s="38">
        <v>42040</v>
      </c>
      <c r="O1728">
        <v>171.33</v>
      </c>
    </row>
    <row r="1729" spans="1:15" x14ac:dyDescent="0.25">
      <c r="A1729" t="s">
        <v>2013</v>
      </c>
      <c r="B1729" t="s">
        <v>175</v>
      </c>
      <c r="C1729" t="s">
        <v>182</v>
      </c>
      <c r="D1729" t="s">
        <v>159</v>
      </c>
      <c r="E1729" t="s">
        <v>205</v>
      </c>
      <c r="F1729" t="s">
        <v>183</v>
      </c>
      <c r="G1729">
        <v>0.37</v>
      </c>
      <c r="H1729" t="s">
        <v>162</v>
      </c>
      <c r="I1729" t="s">
        <v>184</v>
      </c>
      <c r="J1729" t="s">
        <v>258</v>
      </c>
      <c r="K1729" t="s">
        <v>2014</v>
      </c>
      <c r="L1729">
        <v>66048</v>
      </c>
      <c r="M1729" s="38">
        <v>42161</v>
      </c>
      <c r="N1729" s="38">
        <v>42162</v>
      </c>
      <c r="O1729">
        <v>84.04</v>
      </c>
    </row>
    <row r="1730" spans="1:15" x14ac:dyDescent="0.25">
      <c r="A1730" t="s">
        <v>2015</v>
      </c>
      <c r="B1730" t="s">
        <v>167</v>
      </c>
      <c r="C1730" t="s">
        <v>182</v>
      </c>
      <c r="D1730" t="s">
        <v>169</v>
      </c>
      <c r="E1730" t="s">
        <v>170</v>
      </c>
      <c r="F1730" t="s">
        <v>171</v>
      </c>
      <c r="G1730">
        <v>0.64</v>
      </c>
      <c r="H1730" t="s">
        <v>162</v>
      </c>
      <c r="I1730" t="s">
        <v>184</v>
      </c>
      <c r="J1730" t="s">
        <v>258</v>
      </c>
      <c r="K1730" t="s">
        <v>2016</v>
      </c>
      <c r="L1730">
        <v>66209</v>
      </c>
      <c r="M1730" s="38">
        <v>42047</v>
      </c>
      <c r="N1730" s="38">
        <v>42049</v>
      </c>
      <c r="O1730">
        <v>251.06</v>
      </c>
    </row>
    <row r="1731" spans="1:15" x14ac:dyDescent="0.25">
      <c r="A1731" t="s">
        <v>2017</v>
      </c>
      <c r="B1731" t="s">
        <v>157</v>
      </c>
      <c r="C1731" t="s">
        <v>158</v>
      </c>
      <c r="D1731" t="s">
        <v>169</v>
      </c>
      <c r="E1731" t="s">
        <v>170</v>
      </c>
      <c r="F1731" t="s">
        <v>293</v>
      </c>
      <c r="H1731" t="s">
        <v>162</v>
      </c>
      <c r="I1731" t="s">
        <v>163</v>
      </c>
      <c r="J1731" t="s">
        <v>172</v>
      </c>
      <c r="K1731" t="s">
        <v>2018</v>
      </c>
      <c r="L1731">
        <v>94704</v>
      </c>
      <c r="M1731" s="38">
        <v>42068</v>
      </c>
      <c r="N1731" s="38">
        <v>42070</v>
      </c>
      <c r="O1731">
        <v>2610.56</v>
      </c>
    </row>
    <row r="1732" spans="1:15" x14ac:dyDescent="0.25">
      <c r="A1732" t="s">
        <v>2019</v>
      </c>
      <c r="B1732" t="s">
        <v>175</v>
      </c>
      <c r="C1732" t="s">
        <v>158</v>
      </c>
      <c r="D1732" t="s">
        <v>193</v>
      </c>
      <c r="E1732" t="s">
        <v>194</v>
      </c>
      <c r="F1732" t="s">
        <v>183</v>
      </c>
      <c r="G1732">
        <v>0.6</v>
      </c>
      <c r="H1732" t="s">
        <v>162</v>
      </c>
      <c r="I1732" t="s">
        <v>229</v>
      </c>
      <c r="J1732" t="s">
        <v>522</v>
      </c>
      <c r="K1732" t="s">
        <v>338</v>
      </c>
      <c r="L1732">
        <v>42071</v>
      </c>
      <c r="M1732" s="38">
        <v>42038</v>
      </c>
      <c r="N1732" s="38">
        <v>42040</v>
      </c>
      <c r="O1732">
        <v>1173.76</v>
      </c>
    </row>
    <row r="1733" spans="1:15" x14ac:dyDescent="0.25">
      <c r="A1733" t="s">
        <v>2020</v>
      </c>
      <c r="B1733" t="s">
        <v>175</v>
      </c>
      <c r="C1733" t="s">
        <v>216</v>
      </c>
      <c r="D1733" t="s">
        <v>193</v>
      </c>
      <c r="E1733" t="s">
        <v>256</v>
      </c>
      <c r="F1733" t="s">
        <v>177</v>
      </c>
      <c r="G1733">
        <v>0.52</v>
      </c>
      <c r="H1733" t="s">
        <v>162</v>
      </c>
      <c r="I1733" t="s">
        <v>163</v>
      </c>
      <c r="J1733" t="s">
        <v>164</v>
      </c>
      <c r="K1733" t="s">
        <v>2021</v>
      </c>
      <c r="L1733">
        <v>98034</v>
      </c>
      <c r="M1733" s="38">
        <v>42061</v>
      </c>
      <c r="N1733" s="38">
        <v>42063</v>
      </c>
      <c r="O1733">
        <v>50.28</v>
      </c>
    </row>
    <row r="1734" spans="1:15" x14ac:dyDescent="0.25">
      <c r="A1734" t="s">
        <v>2020</v>
      </c>
      <c r="B1734" t="s">
        <v>175</v>
      </c>
      <c r="C1734" t="s">
        <v>216</v>
      </c>
      <c r="D1734" t="s">
        <v>193</v>
      </c>
      <c r="E1734" t="s">
        <v>507</v>
      </c>
      <c r="F1734" t="s">
        <v>293</v>
      </c>
      <c r="G1734">
        <v>0.36</v>
      </c>
      <c r="H1734" t="s">
        <v>162</v>
      </c>
      <c r="I1734" t="s">
        <v>163</v>
      </c>
      <c r="J1734" t="s">
        <v>164</v>
      </c>
      <c r="K1734" t="s">
        <v>2021</v>
      </c>
      <c r="L1734">
        <v>98034</v>
      </c>
      <c r="M1734" s="38">
        <v>42061</v>
      </c>
      <c r="N1734" s="38">
        <v>42062</v>
      </c>
      <c r="O1734">
        <v>2570.4499999999998</v>
      </c>
    </row>
    <row r="1735" spans="1:15" x14ac:dyDescent="0.25">
      <c r="A1735" t="s">
        <v>2020</v>
      </c>
      <c r="B1735" t="s">
        <v>175</v>
      </c>
      <c r="C1735" t="s">
        <v>216</v>
      </c>
      <c r="D1735" t="s">
        <v>193</v>
      </c>
      <c r="E1735" t="s">
        <v>194</v>
      </c>
      <c r="F1735" t="s">
        <v>161</v>
      </c>
      <c r="G1735">
        <v>0.56999999999999995</v>
      </c>
      <c r="H1735" t="s">
        <v>162</v>
      </c>
      <c r="I1735" t="s">
        <v>163</v>
      </c>
      <c r="J1735" t="s">
        <v>164</v>
      </c>
      <c r="K1735" t="s">
        <v>2021</v>
      </c>
      <c r="L1735">
        <v>98034</v>
      </c>
      <c r="M1735" s="38">
        <v>42148</v>
      </c>
      <c r="N1735" s="38">
        <v>42150</v>
      </c>
      <c r="O1735">
        <v>158.87</v>
      </c>
    </row>
    <row r="1736" spans="1:15" x14ac:dyDescent="0.25">
      <c r="A1736" t="s">
        <v>2022</v>
      </c>
      <c r="B1736" t="s">
        <v>175</v>
      </c>
      <c r="C1736" t="s">
        <v>216</v>
      </c>
      <c r="D1736" t="s">
        <v>159</v>
      </c>
      <c r="E1736" t="s">
        <v>205</v>
      </c>
      <c r="F1736" t="s">
        <v>161</v>
      </c>
      <c r="G1736">
        <v>0.36</v>
      </c>
      <c r="H1736" t="s">
        <v>162</v>
      </c>
      <c r="I1736" t="s">
        <v>163</v>
      </c>
      <c r="J1736" t="s">
        <v>164</v>
      </c>
      <c r="K1736" t="s">
        <v>2023</v>
      </c>
      <c r="L1736">
        <v>98503</v>
      </c>
      <c r="M1736" s="38">
        <v>42018</v>
      </c>
      <c r="N1736" s="38">
        <v>42023</v>
      </c>
      <c r="O1736">
        <v>56.71</v>
      </c>
    </row>
    <row r="1737" spans="1:15" x14ac:dyDescent="0.25">
      <c r="A1737" t="s">
        <v>2024</v>
      </c>
      <c r="B1737" t="s">
        <v>167</v>
      </c>
      <c r="C1737" t="s">
        <v>216</v>
      </c>
      <c r="D1737" t="s">
        <v>169</v>
      </c>
      <c r="E1737" t="s">
        <v>170</v>
      </c>
      <c r="F1737" t="s">
        <v>171</v>
      </c>
      <c r="G1737">
        <v>0.64</v>
      </c>
      <c r="H1737" t="s">
        <v>162</v>
      </c>
      <c r="I1737" t="s">
        <v>178</v>
      </c>
      <c r="J1737" t="s">
        <v>241</v>
      </c>
      <c r="K1737" t="s">
        <v>2025</v>
      </c>
      <c r="L1737">
        <v>44515</v>
      </c>
      <c r="M1737" s="38">
        <v>42065</v>
      </c>
      <c r="N1737" s="38">
        <v>42066</v>
      </c>
      <c r="O1737">
        <v>5086.08</v>
      </c>
    </row>
    <row r="1738" spans="1:15" x14ac:dyDescent="0.25">
      <c r="A1738" t="s">
        <v>2026</v>
      </c>
      <c r="B1738" t="s">
        <v>167</v>
      </c>
      <c r="C1738" t="s">
        <v>216</v>
      </c>
      <c r="D1738" t="s">
        <v>169</v>
      </c>
      <c r="E1738" t="s">
        <v>170</v>
      </c>
      <c r="F1738" t="s">
        <v>171</v>
      </c>
      <c r="G1738">
        <v>0.64</v>
      </c>
      <c r="H1738" t="s">
        <v>162</v>
      </c>
      <c r="I1738" t="s">
        <v>184</v>
      </c>
      <c r="J1738" t="s">
        <v>185</v>
      </c>
      <c r="K1738" t="s">
        <v>2027</v>
      </c>
      <c r="L1738">
        <v>55128</v>
      </c>
      <c r="M1738" s="38">
        <v>42156</v>
      </c>
      <c r="N1738" s="38">
        <v>42158</v>
      </c>
      <c r="O1738">
        <v>1894.45</v>
      </c>
    </row>
    <row r="1739" spans="1:15" x14ac:dyDescent="0.25">
      <c r="A1739" t="s">
        <v>2026</v>
      </c>
      <c r="B1739" t="s">
        <v>175</v>
      </c>
      <c r="C1739" t="s">
        <v>216</v>
      </c>
      <c r="D1739" t="s">
        <v>169</v>
      </c>
      <c r="E1739" t="s">
        <v>176</v>
      </c>
      <c r="F1739" t="s">
        <v>177</v>
      </c>
      <c r="G1739">
        <v>0.46</v>
      </c>
      <c r="H1739" t="s">
        <v>162</v>
      </c>
      <c r="I1739" t="s">
        <v>184</v>
      </c>
      <c r="J1739" t="s">
        <v>185</v>
      </c>
      <c r="K1739" t="s">
        <v>2027</v>
      </c>
      <c r="L1739">
        <v>55128</v>
      </c>
      <c r="M1739" s="38">
        <v>42156</v>
      </c>
      <c r="N1739" s="38">
        <v>42158</v>
      </c>
      <c r="O1739">
        <v>200.72</v>
      </c>
    </row>
    <row r="1740" spans="1:15" x14ac:dyDescent="0.25">
      <c r="A1740" t="s">
        <v>2026</v>
      </c>
      <c r="B1740" t="s">
        <v>175</v>
      </c>
      <c r="C1740" t="s">
        <v>216</v>
      </c>
      <c r="D1740" t="s">
        <v>159</v>
      </c>
      <c r="E1740" t="s">
        <v>160</v>
      </c>
      <c r="F1740" t="s">
        <v>161</v>
      </c>
      <c r="G1740">
        <v>0.56999999999999995</v>
      </c>
      <c r="H1740" t="s">
        <v>162</v>
      </c>
      <c r="I1740" t="s">
        <v>184</v>
      </c>
      <c r="J1740" t="s">
        <v>185</v>
      </c>
      <c r="K1740" t="s">
        <v>2027</v>
      </c>
      <c r="L1740">
        <v>55128</v>
      </c>
      <c r="M1740" s="38">
        <v>42049</v>
      </c>
      <c r="N1740" s="38">
        <v>42050</v>
      </c>
      <c r="O1740">
        <v>36.82</v>
      </c>
    </row>
    <row r="1741" spans="1:15" x14ac:dyDescent="0.25">
      <c r="A1741" t="s">
        <v>2028</v>
      </c>
      <c r="B1741" t="s">
        <v>175</v>
      </c>
      <c r="C1741" t="s">
        <v>158</v>
      </c>
      <c r="D1741" t="s">
        <v>169</v>
      </c>
      <c r="E1741" t="s">
        <v>176</v>
      </c>
      <c r="F1741" t="s">
        <v>177</v>
      </c>
      <c r="G1741">
        <v>0.44</v>
      </c>
      <c r="H1741" t="s">
        <v>162</v>
      </c>
      <c r="I1741" t="s">
        <v>163</v>
      </c>
      <c r="J1741" t="s">
        <v>172</v>
      </c>
      <c r="K1741" t="s">
        <v>549</v>
      </c>
      <c r="L1741">
        <v>90061</v>
      </c>
      <c r="M1741" s="38">
        <v>42063</v>
      </c>
      <c r="N1741" s="38">
        <v>42063</v>
      </c>
      <c r="O1741">
        <v>84.6</v>
      </c>
    </row>
    <row r="1742" spans="1:15" x14ac:dyDescent="0.25">
      <c r="A1742" t="s">
        <v>2029</v>
      </c>
      <c r="B1742" t="s">
        <v>167</v>
      </c>
      <c r="C1742" t="s">
        <v>182</v>
      </c>
      <c r="D1742" t="s">
        <v>169</v>
      </c>
      <c r="E1742" t="s">
        <v>264</v>
      </c>
      <c r="F1742" t="s">
        <v>221</v>
      </c>
      <c r="G1742">
        <v>0.78</v>
      </c>
      <c r="H1742" t="s">
        <v>162</v>
      </c>
      <c r="I1742" t="s">
        <v>178</v>
      </c>
      <c r="J1742" t="s">
        <v>241</v>
      </c>
      <c r="K1742" t="s">
        <v>2030</v>
      </c>
      <c r="L1742">
        <v>44224</v>
      </c>
      <c r="M1742" s="38">
        <v>42011</v>
      </c>
      <c r="N1742" s="38">
        <v>42012</v>
      </c>
      <c r="O1742">
        <v>296.75</v>
      </c>
    </row>
    <row r="1743" spans="1:15" x14ac:dyDescent="0.25">
      <c r="A1743" t="s">
        <v>2031</v>
      </c>
      <c r="B1743" t="s">
        <v>175</v>
      </c>
      <c r="C1743" t="s">
        <v>182</v>
      </c>
      <c r="D1743" t="s">
        <v>193</v>
      </c>
      <c r="E1743" t="s">
        <v>256</v>
      </c>
      <c r="F1743" t="s">
        <v>183</v>
      </c>
      <c r="G1743">
        <v>0.48</v>
      </c>
      <c r="H1743" t="s">
        <v>162</v>
      </c>
      <c r="I1743" t="s">
        <v>178</v>
      </c>
      <c r="J1743" t="s">
        <v>241</v>
      </c>
      <c r="K1743" t="s">
        <v>2032</v>
      </c>
      <c r="L1743">
        <v>44136</v>
      </c>
      <c r="M1743" s="38">
        <v>42131</v>
      </c>
      <c r="N1743" s="38">
        <v>42133</v>
      </c>
      <c r="O1743">
        <v>582.20000000000005</v>
      </c>
    </row>
    <row r="1744" spans="1:15" x14ac:dyDescent="0.25">
      <c r="A1744" t="s">
        <v>2033</v>
      </c>
      <c r="B1744" t="s">
        <v>175</v>
      </c>
      <c r="C1744" t="s">
        <v>182</v>
      </c>
      <c r="D1744" t="s">
        <v>159</v>
      </c>
      <c r="E1744" t="s">
        <v>205</v>
      </c>
      <c r="F1744" t="s">
        <v>183</v>
      </c>
      <c r="G1744">
        <v>0.38</v>
      </c>
      <c r="H1744" t="s">
        <v>162</v>
      </c>
      <c r="I1744" t="s">
        <v>178</v>
      </c>
      <c r="J1744" t="s">
        <v>241</v>
      </c>
      <c r="K1744" t="s">
        <v>2034</v>
      </c>
      <c r="L1744">
        <v>43615</v>
      </c>
      <c r="M1744" s="38">
        <v>42166</v>
      </c>
      <c r="N1744" s="38">
        <v>42166</v>
      </c>
      <c r="O1744">
        <v>171.93</v>
      </c>
    </row>
    <row r="1745" spans="1:15" x14ac:dyDescent="0.25">
      <c r="A1745" t="s">
        <v>2033</v>
      </c>
      <c r="B1745" t="s">
        <v>175</v>
      </c>
      <c r="C1745" t="s">
        <v>182</v>
      </c>
      <c r="D1745" t="s">
        <v>159</v>
      </c>
      <c r="E1745" t="s">
        <v>160</v>
      </c>
      <c r="F1745" t="s">
        <v>161</v>
      </c>
      <c r="G1745">
        <v>0.52</v>
      </c>
      <c r="H1745" t="s">
        <v>162</v>
      </c>
      <c r="I1745" t="s">
        <v>178</v>
      </c>
      <c r="J1745" t="s">
        <v>241</v>
      </c>
      <c r="K1745" t="s">
        <v>2034</v>
      </c>
      <c r="L1745">
        <v>43615</v>
      </c>
      <c r="M1745" s="38">
        <v>42166</v>
      </c>
      <c r="N1745" s="38">
        <v>42169</v>
      </c>
      <c r="O1745">
        <v>35.19</v>
      </c>
    </row>
    <row r="1746" spans="1:15" x14ac:dyDescent="0.25">
      <c r="A1746" t="s">
        <v>2035</v>
      </c>
      <c r="B1746" t="s">
        <v>175</v>
      </c>
      <c r="C1746" t="s">
        <v>182</v>
      </c>
      <c r="D1746" t="s">
        <v>193</v>
      </c>
      <c r="E1746" t="s">
        <v>256</v>
      </c>
      <c r="F1746" t="s">
        <v>183</v>
      </c>
      <c r="G1746">
        <v>0.48</v>
      </c>
      <c r="H1746" t="s">
        <v>162</v>
      </c>
      <c r="I1746" t="s">
        <v>178</v>
      </c>
      <c r="J1746" t="s">
        <v>291</v>
      </c>
      <c r="K1746" t="s">
        <v>967</v>
      </c>
      <c r="L1746">
        <v>19112</v>
      </c>
      <c r="M1746" s="38">
        <v>42131</v>
      </c>
      <c r="N1746" s="38">
        <v>42133</v>
      </c>
      <c r="O1746">
        <v>2037.69</v>
      </c>
    </row>
    <row r="1747" spans="1:15" x14ac:dyDescent="0.25">
      <c r="A1747" t="s">
        <v>2035</v>
      </c>
      <c r="B1747" t="s">
        <v>175</v>
      </c>
      <c r="C1747" t="s">
        <v>182</v>
      </c>
      <c r="D1747" t="s">
        <v>159</v>
      </c>
      <c r="E1747" t="s">
        <v>205</v>
      </c>
      <c r="F1747" t="s">
        <v>183</v>
      </c>
      <c r="G1747">
        <v>0.38</v>
      </c>
      <c r="H1747" t="s">
        <v>162</v>
      </c>
      <c r="I1747" t="s">
        <v>178</v>
      </c>
      <c r="J1747" t="s">
        <v>291</v>
      </c>
      <c r="K1747" t="s">
        <v>967</v>
      </c>
      <c r="L1747">
        <v>19112</v>
      </c>
      <c r="M1747" s="38">
        <v>42166</v>
      </c>
      <c r="N1747" s="38">
        <v>42166</v>
      </c>
      <c r="O1747">
        <v>722.1</v>
      </c>
    </row>
    <row r="1748" spans="1:15" x14ac:dyDescent="0.25">
      <c r="A1748" t="s">
        <v>2035</v>
      </c>
      <c r="B1748" t="s">
        <v>175</v>
      </c>
      <c r="C1748" t="s">
        <v>182</v>
      </c>
      <c r="D1748" t="s">
        <v>159</v>
      </c>
      <c r="E1748" t="s">
        <v>160</v>
      </c>
      <c r="F1748" t="s">
        <v>161</v>
      </c>
      <c r="G1748">
        <v>0.52</v>
      </c>
      <c r="H1748" t="s">
        <v>162</v>
      </c>
      <c r="I1748" t="s">
        <v>178</v>
      </c>
      <c r="J1748" t="s">
        <v>291</v>
      </c>
      <c r="K1748" t="s">
        <v>967</v>
      </c>
      <c r="L1748">
        <v>19112</v>
      </c>
      <c r="M1748" s="38">
        <v>42166</v>
      </c>
      <c r="N1748" s="38">
        <v>42169</v>
      </c>
      <c r="O1748">
        <v>140.78</v>
      </c>
    </row>
    <row r="1749" spans="1:15" x14ac:dyDescent="0.25">
      <c r="A1749" t="s">
        <v>2035</v>
      </c>
      <c r="B1749" t="s">
        <v>175</v>
      </c>
      <c r="C1749" t="s">
        <v>182</v>
      </c>
      <c r="D1749" t="s">
        <v>159</v>
      </c>
      <c r="E1749" t="s">
        <v>160</v>
      </c>
      <c r="F1749" t="s">
        <v>161</v>
      </c>
      <c r="G1749">
        <v>0.56000000000000005</v>
      </c>
      <c r="H1749" t="s">
        <v>162</v>
      </c>
      <c r="I1749" t="s">
        <v>178</v>
      </c>
      <c r="J1749" t="s">
        <v>291</v>
      </c>
      <c r="K1749" t="s">
        <v>967</v>
      </c>
      <c r="L1749">
        <v>19112</v>
      </c>
      <c r="M1749" s="38">
        <v>42166</v>
      </c>
      <c r="N1749" s="38">
        <v>42167</v>
      </c>
      <c r="O1749">
        <v>129.72</v>
      </c>
    </row>
    <row r="1750" spans="1:15" x14ac:dyDescent="0.25">
      <c r="A1750" t="s">
        <v>2035</v>
      </c>
      <c r="B1750" t="s">
        <v>157</v>
      </c>
      <c r="C1750" t="s">
        <v>182</v>
      </c>
      <c r="D1750" t="s">
        <v>159</v>
      </c>
      <c r="E1750" t="s">
        <v>233</v>
      </c>
      <c r="F1750" t="s">
        <v>183</v>
      </c>
      <c r="G1750">
        <v>0.71</v>
      </c>
      <c r="H1750" t="s">
        <v>162</v>
      </c>
      <c r="I1750" t="s">
        <v>178</v>
      </c>
      <c r="J1750" t="s">
        <v>291</v>
      </c>
      <c r="K1750" t="s">
        <v>967</v>
      </c>
      <c r="L1750">
        <v>19112</v>
      </c>
      <c r="M1750" s="38">
        <v>42166</v>
      </c>
      <c r="N1750" s="38">
        <v>42166</v>
      </c>
      <c r="O1750">
        <v>12190.98</v>
      </c>
    </row>
    <row r="1751" spans="1:15" x14ac:dyDescent="0.25">
      <c r="A1751" t="s">
        <v>2035</v>
      </c>
      <c r="B1751" t="s">
        <v>167</v>
      </c>
      <c r="C1751" t="s">
        <v>182</v>
      </c>
      <c r="D1751" t="s">
        <v>169</v>
      </c>
      <c r="E1751" t="s">
        <v>264</v>
      </c>
      <c r="F1751" t="s">
        <v>221</v>
      </c>
      <c r="G1751">
        <v>0.78</v>
      </c>
      <c r="H1751" t="s">
        <v>162</v>
      </c>
      <c r="I1751" t="s">
        <v>178</v>
      </c>
      <c r="J1751" t="s">
        <v>291</v>
      </c>
      <c r="K1751" t="s">
        <v>967</v>
      </c>
      <c r="L1751">
        <v>19112</v>
      </c>
      <c r="M1751" s="38">
        <v>42011</v>
      </c>
      <c r="N1751" s="38">
        <v>42012</v>
      </c>
      <c r="O1751">
        <v>1483.76</v>
      </c>
    </row>
    <row r="1752" spans="1:15" x14ac:dyDescent="0.25">
      <c r="A1752" t="s">
        <v>2035</v>
      </c>
      <c r="B1752" t="s">
        <v>157</v>
      </c>
      <c r="C1752" t="s">
        <v>182</v>
      </c>
      <c r="D1752" t="s">
        <v>159</v>
      </c>
      <c r="E1752" t="s">
        <v>160</v>
      </c>
      <c r="F1752" t="s">
        <v>161</v>
      </c>
      <c r="G1752">
        <v>0.38</v>
      </c>
      <c r="H1752" t="s">
        <v>162</v>
      </c>
      <c r="I1752" t="s">
        <v>178</v>
      </c>
      <c r="J1752" t="s">
        <v>291</v>
      </c>
      <c r="K1752" t="s">
        <v>967</v>
      </c>
      <c r="L1752">
        <v>19112</v>
      </c>
      <c r="M1752" s="38">
        <v>42165</v>
      </c>
      <c r="N1752" s="38">
        <v>42166</v>
      </c>
      <c r="O1752">
        <v>87.18</v>
      </c>
    </row>
    <row r="1753" spans="1:15" x14ac:dyDescent="0.25">
      <c r="A1753" t="s">
        <v>2036</v>
      </c>
      <c r="B1753" t="s">
        <v>157</v>
      </c>
      <c r="C1753" t="s">
        <v>182</v>
      </c>
      <c r="D1753" t="s">
        <v>193</v>
      </c>
      <c r="E1753" t="s">
        <v>194</v>
      </c>
      <c r="F1753" t="s">
        <v>183</v>
      </c>
      <c r="G1753">
        <v>0.57999999999999996</v>
      </c>
      <c r="H1753" t="s">
        <v>162</v>
      </c>
      <c r="I1753" t="s">
        <v>163</v>
      </c>
      <c r="J1753" t="s">
        <v>164</v>
      </c>
      <c r="K1753" t="s">
        <v>2023</v>
      </c>
      <c r="L1753">
        <v>98503</v>
      </c>
      <c r="M1753" s="38">
        <v>42114</v>
      </c>
      <c r="N1753" s="38">
        <v>42116</v>
      </c>
      <c r="O1753">
        <v>798.89</v>
      </c>
    </row>
    <row r="1754" spans="1:15" x14ac:dyDescent="0.25">
      <c r="A1754" t="s">
        <v>2036</v>
      </c>
      <c r="B1754" t="s">
        <v>175</v>
      </c>
      <c r="C1754" t="s">
        <v>182</v>
      </c>
      <c r="D1754" t="s">
        <v>159</v>
      </c>
      <c r="E1754" t="s">
        <v>213</v>
      </c>
      <c r="F1754" t="s">
        <v>183</v>
      </c>
      <c r="G1754">
        <v>0.39</v>
      </c>
      <c r="H1754" t="s">
        <v>162</v>
      </c>
      <c r="I1754" t="s">
        <v>163</v>
      </c>
      <c r="J1754" t="s">
        <v>164</v>
      </c>
      <c r="K1754" t="s">
        <v>2023</v>
      </c>
      <c r="L1754">
        <v>98503</v>
      </c>
      <c r="M1754" s="38">
        <v>42179</v>
      </c>
      <c r="N1754" s="38">
        <v>42180</v>
      </c>
      <c r="O1754">
        <v>133.19</v>
      </c>
    </row>
    <row r="1755" spans="1:15" x14ac:dyDescent="0.25">
      <c r="A1755" t="s">
        <v>2036</v>
      </c>
      <c r="B1755" t="s">
        <v>175</v>
      </c>
      <c r="C1755" t="s">
        <v>182</v>
      </c>
      <c r="D1755" t="s">
        <v>159</v>
      </c>
      <c r="E1755" t="s">
        <v>205</v>
      </c>
      <c r="F1755" t="s">
        <v>183</v>
      </c>
      <c r="G1755">
        <v>0.37</v>
      </c>
      <c r="H1755" t="s">
        <v>162</v>
      </c>
      <c r="I1755" t="s">
        <v>163</v>
      </c>
      <c r="J1755" t="s">
        <v>164</v>
      </c>
      <c r="K1755" t="s">
        <v>2023</v>
      </c>
      <c r="L1755">
        <v>98503</v>
      </c>
      <c r="M1755" s="38">
        <v>42179</v>
      </c>
      <c r="N1755" s="38">
        <v>42180</v>
      </c>
      <c r="O1755">
        <v>97.33</v>
      </c>
    </row>
    <row r="1756" spans="1:15" x14ac:dyDescent="0.25">
      <c r="A1756" t="s">
        <v>2037</v>
      </c>
      <c r="B1756" t="s">
        <v>157</v>
      </c>
      <c r="C1756" t="s">
        <v>216</v>
      </c>
      <c r="D1756" t="s">
        <v>193</v>
      </c>
      <c r="E1756" t="s">
        <v>256</v>
      </c>
      <c r="F1756" t="s">
        <v>183</v>
      </c>
      <c r="G1756">
        <v>0.55000000000000004</v>
      </c>
      <c r="H1756" t="s">
        <v>162</v>
      </c>
      <c r="I1756" t="s">
        <v>229</v>
      </c>
      <c r="J1756" t="s">
        <v>361</v>
      </c>
      <c r="K1756" t="s">
        <v>2038</v>
      </c>
      <c r="L1756">
        <v>34287</v>
      </c>
      <c r="M1756" s="38">
        <v>42142</v>
      </c>
      <c r="N1756" s="38">
        <v>42143</v>
      </c>
      <c r="O1756">
        <v>130.91</v>
      </c>
    </row>
    <row r="1757" spans="1:15" x14ac:dyDescent="0.25">
      <c r="A1757" t="s">
        <v>2039</v>
      </c>
      <c r="B1757" t="s">
        <v>175</v>
      </c>
      <c r="C1757" t="s">
        <v>158</v>
      </c>
      <c r="D1757" t="s">
        <v>159</v>
      </c>
      <c r="E1757" t="s">
        <v>304</v>
      </c>
      <c r="F1757" t="s">
        <v>183</v>
      </c>
      <c r="G1757">
        <v>0.56999999999999995</v>
      </c>
      <c r="H1757" t="s">
        <v>162</v>
      </c>
      <c r="I1757" t="s">
        <v>184</v>
      </c>
      <c r="J1757" t="s">
        <v>258</v>
      </c>
      <c r="K1757" t="s">
        <v>2016</v>
      </c>
      <c r="L1757">
        <v>66209</v>
      </c>
      <c r="M1757" s="38">
        <v>42028</v>
      </c>
      <c r="N1757" s="38">
        <v>42033</v>
      </c>
      <c r="O1757">
        <v>281.82</v>
      </c>
    </row>
    <row r="1758" spans="1:15" x14ac:dyDescent="0.25">
      <c r="A1758" t="s">
        <v>2040</v>
      </c>
      <c r="B1758" t="s">
        <v>175</v>
      </c>
      <c r="C1758" t="s">
        <v>216</v>
      </c>
      <c r="D1758" t="s">
        <v>159</v>
      </c>
      <c r="E1758" t="s">
        <v>304</v>
      </c>
      <c r="F1758" t="s">
        <v>183</v>
      </c>
      <c r="G1758">
        <v>0.55000000000000004</v>
      </c>
      <c r="H1758" t="s">
        <v>162</v>
      </c>
      <c r="I1758" t="s">
        <v>178</v>
      </c>
      <c r="J1758" t="s">
        <v>241</v>
      </c>
      <c r="K1758" t="s">
        <v>2041</v>
      </c>
      <c r="L1758">
        <v>45011</v>
      </c>
      <c r="M1758" s="38">
        <v>42023</v>
      </c>
      <c r="N1758" s="38">
        <v>42025</v>
      </c>
      <c r="O1758">
        <v>991.24</v>
      </c>
    </row>
    <row r="1759" spans="1:15" x14ac:dyDescent="0.25">
      <c r="A1759" t="s">
        <v>2042</v>
      </c>
      <c r="B1759" t="s">
        <v>157</v>
      </c>
      <c r="C1759" t="s">
        <v>216</v>
      </c>
      <c r="D1759" t="s">
        <v>159</v>
      </c>
      <c r="E1759" t="s">
        <v>304</v>
      </c>
      <c r="F1759" t="s">
        <v>183</v>
      </c>
      <c r="G1759">
        <v>0.6</v>
      </c>
      <c r="H1759" t="s">
        <v>162</v>
      </c>
      <c r="I1759" t="s">
        <v>178</v>
      </c>
      <c r="J1759" t="s">
        <v>241</v>
      </c>
      <c r="K1759" t="s">
        <v>1245</v>
      </c>
      <c r="L1759">
        <v>43026</v>
      </c>
      <c r="M1759" s="38">
        <v>42148</v>
      </c>
      <c r="N1759" s="38">
        <v>42149</v>
      </c>
      <c r="O1759">
        <v>119.86</v>
      </c>
    </row>
    <row r="1760" spans="1:15" x14ac:dyDescent="0.25">
      <c r="A1760" t="s">
        <v>2042</v>
      </c>
      <c r="B1760" t="s">
        <v>157</v>
      </c>
      <c r="C1760" t="s">
        <v>216</v>
      </c>
      <c r="D1760" t="s">
        <v>193</v>
      </c>
      <c r="E1760" t="s">
        <v>256</v>
      </c>
      <c r="F1760" t="s">
        <v>177</v>
      </c>
      <c r="G1760">
        <v>0.77</v>
      </c>
      <c r="H1760" t="s">
        <v>162</v>
      </c>
      <c r="I1760" t="s">
        <v>178</v>
      </c>
      <c r="J1760" t="s">
        <v>241</v>
      </c>
      <c r="K1760" t="s">
        <v>1245</v>
      </c>
      <c r="L1760">
        <v>43026</v>
      </c>
      <c r="M1760" s="38">
        <v>42148</v>
      </c>
      <c r="N1760" s="38">
        <v>42149</v>
      </c>
      <c r="O1760">
        <v>98.77</v>
      </c>
    </row>
    <row r="1761" spans="1:15" x14ac:dyDescent="0.25">
      <c r="A1761" t="s">
        <v>2042</v>
      </c>
      <c r="B1761" t="s">
        <v>167</v>
      </c>
      <c r="C1761" t="s">
        <v>216</v>
      </c>
      <c r="D1761" t="s">
        <v>169</v>
      </c>
      <c r="E1761" t="s">
        <v>240</v>
      </c>
      <c r="F1761" t="s">
        <v>221</v>
      </c>
      <c r="G1761">
        <v>0.75</v>
      </c>
      <c r="H1761" t="s">
        <v>162</v>
      </c>
      <c r="I1761" t="s">
        <v>178</v>
      </c>
      <c r="J1761" t="s">
        <v>241</v>
      </c>
      <c r="K1761" t="s">
        <v>1245</v>
      </c>
      <c r="L1761">
        <v>43026</v>
      </c>
      <c r="M1761" s="38">
        <v>42148</v>
      </c>
      <c r="N1761" s="38">
        <v>42149</v>
      </c>
      <c r="O1761">
        <v>2495.35</v>
      </c>
    </row>
    <row r="1762" spans="1:15" x14ac:dyDescent="0.25">
      <c r="A1762" t="s">
        <v>2042</v>
      </c>
      <c r="B1762" t="s">
        <v>157</v>
      </c>
      <c r="C1762" t="s">
        <v>216</v>
      </c>
      <c r="D1762" t="s">
        <v>159</v>
      </c>
      <c r="E1762" t="s">
        <v>233</v>
      </c>
      <c r="F1762" t="s">
        <v>183</v>
      </c>
      <c r="G1762">
        <v>0.6</v>
      </c>
      <c r="H1762" t="s">
        <v>162</v>
      </c>
      <c r="I1762" t="s">
        <v>178</v>
      </c>
      <c r="J1762" t="s">
        <v>241</v>
      </c>
      <c r="K1762" t="s">
        <v>1245</v>
      </c>
      <c r="L1762">
        <v>43026</v>
      </c>
      <c r="M1762" s="38">
        <v>42172</v>
      </c>
      <c r="N1762" s="38">
        <v>42173</v>
      </c>
      <c r="O1762">
        <v>200.83</v>
      </c>
    </row>
    <row r="1763" spans="1:15" x14ac:dyDescent="0.25">
      <c r="A1763" t="s">
        <v>2043</v>
      </c>
      <c r="B1763" t="s">
        <v>175</v>
      </c>
      <c r="C1763" t="s">
        <v>216</v>
      </c>
      <c r="D1763" t="s">
        <v>159</v>
      </c>
      <c r="E1763" t="s">
        <v>205</v>
      </c>
      <c r="F1763" t="s">
        <v>183</v>
      </c>
      <c r="G1763">
        <v>0.38</v>
      </c>
      <c r="H1763" t="s">
        <v>162</v>
      </c>
      <c r="I1763" t="s">
        <v>178</v>
      </c>
      <c r="J1763" t="s">
        <v>5</v>
      </c>
      <c r="K1763" t="s">
        <v>2044</v>
      </c>
      <c r="L1763">
        <v>11967</v>
      </c>
      <c r="M1763" s="38">
        <v>42102</v>
      </c>
      <c r="N1763" s="38">
        <v>42103</v>
      </c>
      <c r="O1763">
        <v>348.08</v>
      </c>
    </row>
    <row r="1764" spans="1:15" x14ac:dyDescent="0.25">
      <c r="A1764" t="s">
        <v>2043</v>
      </c>
      <c r="B1764" t="s">
        <v>157</v>
      </c>
      <c r="C1764" t="s">
        <v>216</v>
      </c>
      <c r="D1764" t="s">
        <v>159</v>
      </c>
      <c r="E1764" t="s">
        <v>304</v>
      </c>
      <c r="F1764" t="s">
        <v>200</v>
      </c>
      <c r="G1764">
        <v>0.5</v>
      </c>
      <c r="H1764" t="s">
        <v>162</v>
      </c>
      <c r="I1764" t="s">
        <v>178</v>
      </c>
      <c r="J1764" t="s">
        <v>5</v>
      </c>
      <c r="K1764" t="s">
        <v>2044</v>
      </c>
      <c r="L1764">
        <v>11967</v>
      </c>
      <c r="M1764" s="38">
        <v>42172</v>
      </c>
      <c r="N1764" s="38">
        <v>42174</v>
      </c>
      <c r="O1764">
        <v>131.69</v>
      </c>
    </row>
    <row r="1765" spans="1:15" x14ac:dyDescent="0.25">
      <c r="A1765" t="s">
        <v>2043</v>
      </c>
      <c r="B1765" t="s">
        <v>175</v>
      </c>
      <c r="C1765" t="s">
        <v>216</v>
      </c>
      <c r="D1765" t="s">
        <v>159</v>
      </c>
      <c r="E1765" t="s">
        <v>228</v>
      </c>
      <c r="F1765" t="s">
        <v>183</v>
      </c>
      <c r="G1765">
        <v>0.38</v>
      </c>
      <c r="H1765" t="s">
        <v>162</v>
      </c>
      <c r="I1765" t="s">
        <v>178</v>
      </c>
      <c r="J1765" t="s">
        <v>5</v>
      </c>
      <c r="K1765" t="s">
        <v>2044</v>
      </c>
      <c r="L1765">
        <v>11967</v>
      </c>
      <c r="M1765" s="38">
        <v>42063</v>
      </c>
      <c r="N1765" s="38">
        <v>42063</v>
      </c>
      <c r="O1765">
        <v>13.93</v>
      </c>
    </row>
    <row r="1766" spans="1:15" x14ac:dyDescent="0.25">
      <c r="A1766" t="s">
        <v>2045</v>
      </c>
      <c r="B1766" t="s">
        <v>175</v>
      </c>
      <c r="C1766" t="s">
        <v>216</v>
      </c>
      <c r="D1766" t="s">
        <v>193</v>
      </c>
      <c r="E1766" t="s">
        <v>194</v>
      </c>
      <c r="F1766" t="s">
        <v>161</v>
      </c>
      <c r="G1766">
        <v>0.82</v>
      </c>
      <c r="H1766" t="s">
        <v>162</v>
      </c>
      <c r="I1766" t="s">
        <v>229</v>
      </c>
      <c r="J1766" t="s">
        <v>361</v>
      </c>
      <c r="K1766" t="s">
        <v>2046</v>
      </c>
      <c r="L1766">
        <v>33334</v>
      </c>
      <c r="M1766" s="38">
        <v>42088</v>
      </c>
      <c r="N1766" s="38">
        <v>42090</v>
      </c>
      <c r="O1766">
        <v>31.71</v>
      </c>
    </row>
    <row r="1767" spans="1:15" x14ac:dyDescent="0.25">
      <c r="A1767" t="s">
        <v>2047</v>
      </c>
      <c r="B1767" t="s">
        <v>175</v>
      </c>
      <c r="C1767" t="s">
        <v>168</v>
      </c>
      <c r="D1767" t="s">
        <v>159</v>
      </c>
      <c r="E1767" t="s">
        <v>228</v>
      </c>
      <c r="F1767" t="s">
        <v>183</v>
      </c>
      <c r="G1767">
        <v>0.37</v>
      </c>
      <c r="H1767" t="s">
        <v>162</v>
      </c>
      <c r="I1767" t="s">
        <v>229</v>
      </c>
      <c r="J1767" t="s">
        <v>522</v>
      </c>
      <c r="K1767" t="s">
        <v>338</v>
      </c>
      <c r="L1767">
        <v>42071</v>
      </c>
      <c r="M1767" s="38">
        <v>42083</v>
      </c>
      <c r="N1767" s="38">
        <v>42084</v>
      </c>
      <c r="O1767">
        <v>60.01</v>
      </c>
    </row>
    <row r="1768" spans="1:15" x14ac:dyDescent="0.25">
      <c r="A1768" t="s">
        <v>2047</v>
      </c>
      <c r="B1768" t="s">
        <v>175</v>
      </c>
      <c r="C1768" t="s">
        <v>168</v>
      </c>
      <c r="D1768" t="s">
        <v>159</v>
      </c>
      <c r="E1768" t="s">
        <v>205</v>
      </c>
      <c r="F1768" t="s">
        <v>183</v>
      </c>
      <c r="G1768">
        <v>0.37</v>
      </c>
      <c r="H1768" t="s">
        <v>162</v>
      </c>
      <c r="I1768" t="s">
        <v>229</v>
      </c>
      <c r="J1768" t="s">
        <v>522</v>
      </c>
      <c r="K1768" t="s">
        <v>338</v>
      </c>
      <c r="L1768">
        <v>42071</v>
      </c>
      <c r="M1768" s="38">
        <v>42083</v>
      </c>
      <c r="N1768" s="38">
        <v>42084</v>
      </c>
      <c r="O1768">
        <v>90.98</v>
      </c>
    </row>
    <row r="1769" spans="1:15" x14ac:dyDescent="0.25">
      <c r="A1769" t="s">
        <v>2047</v>
      </c>
      <c r="B1769" t="s">
        <v>175</v>
      </c>
      <c r="C1769" t="s">
        <v>168</v>
      </c>
      <c r="D1769" t="s">
        <v>193</v>
      </c>
      <c r="E1769" t="s">
        <v>194</v>
      </c>
      <c r="F1769" t="s">
        <v>183</v>
      </c>
      <c r="G1769">
        <v>0.59</v>
      </c>
      <c r="H1769" t="s">
        <v>162</v>
      </c>
      <c r="I1769" t="s">
        <v>229</v>
      </c>
      <c r="J1769" t="s">
        <v>522</v>
      </c>
      <c r="K1769" t="s">
        <v>338</v>
      </c>
      <c r="L1769">
        <v>42071</v>
      </c>
      <c r="M1769" s="38">
        <v>42083</v>
      </c>
      <c r="N1769" s="38">
        <v>42085</v>
      </c>
      <c r="O1769">
        <v>1270.7</v>
      </c>
    </row>
    <row r="1770" spans="1:15" x14ac:dyDescent="0.25">
      <c r="A1770" t="s">
        <v>2048</v>
      </c>
      <c r="B1770" t="s">
        <v>175</v>
      </c>
      <c r="C1770" t="s">
        <v>168</v>
      </c>
      <c r="D1770" t="s">
        <v>159</v>
      </c>
      <c r="E1770" t="s">
        <v>228</v>
      </c>
      <c r="F1770" t="s">
        <v>183</v>
      </c>
      <c r="G1770">
        <v>0.37</v>
      </c>
      <c r="H1770" t="s">
        <v>162</v>
      </c>
      <c r="I1770" t="s">
        <v>184</v>
      </c>
      <c r="J1770" t="s">
        <v>225</v>
      </c>
      <c r="K1770" t="s">
        <v>1557</v>
      </c>
      <c r="L1770">
        <v>77041</v>
      </c>
      <c r="M1770" s="38">
        <v>42083</v>
      </c>
      <c r="N1770" s="38">
        <v>42084</v>
      </c>
      <c r="O1770">
        <v>236.87</v>
      </c>
    </row>
    <row r="1771" spans="1:15" x14ac:dyDescent="0.25">
      <c r="A1771" t="s">
        <v>2048</v>
      </c>
      <c r="B1771" t="s">
        <v>175</v>
      </c>
      <c r="C1771" t="s">
        <v>168</v>
      </c>
      <c r="D1771" t="s">
        <v>159</v>
      </c>
      <c r="E1771" t="s">
        <v>205</v>
      </c>
      <c r="F1771" t="s">
        <v>183</v>
      </c>
      <c r="G1771">
        <v>0.37</v>
      </c>
      <c r="H1771" t="s">
        <v>162</v>
      </c>
      <c r="I1771" t="s">
        <v>184</v>
      </c>
      <c r="J1771" t="s">
        <v>225</v>
      </c>
      <c r="K1771" t="s">
        <v>1557</v>
      </c>
      <c r="L1771">
        <v>77041</v>
      </c>
      <c r="M1771" s="38">
        <v>42083</v>
      </c>
      <c r="N1771" s="38">
        <v>42084</v>
      </c>
      <c r="O1771">
        <v>370.91</v>
      </c>
    </row>
    <row r="1772" spans="1:15" x14ac:dyDescent="0.25">
      <c r="A1772" t="s">
        <v>2048</v>
      </c>
      <c r="B1772" t="s">
        <v>175</v>
      </c>
      <c r="C1772" t="s">
        <v>168</v>
      </c>
      <c r="D1772" t="s">
        <v>193</v>
      </c>
      <c r="E1772" t="s">
        <v>194</v>
      </c>
      <c r="F1772" t="s">
        <v>183</v>
      </c>
      <c r="G1772">
        <v>0.59</v>
      </c>
      <c r="H1772" t="s">
        <v>162</v>
      </c>
      <c r="I1772" t="s">
        <v>184</v>
      </c>
      <c r="J1772" t="s">
        <v>225</v>
      </c>
      <c r="K1772" t="s">
        <v>1557</v>
      </c>
      <c r="L1772">
        <v>77041</v>
      </c>
      <c r="M1772" s="38">
        <v>42083</v>
      </c>
      <c r="N1772" s="38">
        <v>42085</v>
      </c>
      <c r="O1772">
        <v>4976.92</v>
      </c>
    </row>
    <row r="1773" spans="1:15" x14ac:dyDescent="0.25">
      <c r="A1773" t="s">
        <v>2049</v>
      </c>
      <c r="B1773" t="s">
        <v>175</v>
      </c>
      <c r="C1773" t="s">
        <v>158</v>
      </c>
      <c r="D1773" t="s">
        <v>159</v>
      </c>
      <c r="E1773" t="s">
        <v>213</v>
      </c>
      <c r="F1773" t="s">
        <v>183</v>
      </c>
      <c r="G1773">
        <v>0.37</v>
      </c>
      <c r="H1773" t="s">
        <v>162</v>
      </c>
      <c r="I1773" t="s">
        <v>229</v>
      </c>
      <c r="J1773" t="s">
        <v>250</v>
      </c>
      <c r="K1773" t="s">
        <v>2050</v>
      </c>
      <c r="L1773">
        <v>70560</v>
      </c>
      <c r="M1773" s="38">
        <v>42141</v>
      </c>
      <c r="N1773" s="38">
        <v>42142</v>
      </c>
      <c r="O1773">
        <v>574.97</v>
      </c>
    </row>
    <row r="1774" spans="1:15" x14ac:dyDescent="0.25">
      <c r="A1774" t="s">
        <v>2049</v>
      </c>
      <c r="B1774" t="s">
        <v>175</v>
      </c>
      <c r="C1774" t="s">
        <v>158</v>
      </c>
      <c r="D1774" t="s">
        <v>159</v>
      </c>
      <c r="E1774" t="s">
        <v>205</v>
      </c>
      <c r="F1774" t="s">
        <v>183</v>
      </c>
      <c r="G1774">
        <v>0.38</v>
      </c>
      <c r="H1774" t="s">
        <v>162</v>
      </c>
      <c r="I1774" t="s">
        <v>229</v>
      </c>
      <c r="J1774" t="s">
        <v>250</v>
      </c>
      <c r="K1774" t="s">
        <v>2050</v>
      </c>
      <c r="L1774">
        <v>70560</v>
      </c>
      <c r="M1774" s="38">
        <v>42141</v>
      </c>
      <c r="N1774" s="38">
        <v>42141</v>
      </c>
      <c r="O1774">
        <v>115.22</v>
      </c>
    </row>
    <row r="1775" spans="1:15" x14ac:dyDescent="0.25">
      <c r="A1775" t="s">
        <v>2049</v>
      </c>
      <c r="B1775" t="s">
        <v>157</v>
      </c>
      <c r="C1775" t="s">
        <v>158</v>
      </c>
      <c r="D1775" t="s">
        <v>159</v>
      </c>
      <c r="E1775" t="s">
        <v>160</v>
      </c>
      <c r="F1775" t="s">
        <v>177</v>
      </c>
      <c r="G1775">
        <v>0.56000000000000005</v>
      </c>
      <c r="H1775" t="s">
        <v>162</v>
      </c>
      <c r="I1775" t="s">
        <v>229</v>
      </c>
      <c r="J1775" t="s">
        <v>250</v>
      </c>
      <c r="K1775" t="s">
        <v>2050</v>
      </c>
      <c r="L1775">
        <v>70560</v>
      </c>
      <c r="M1775" s="38">
        <v>42141</v>
      </c>
      <c r="N1775" s="38">
        <v>42143</v>
      </c>
      <c r="O1775">
        <v>456.58</v>
      </c>
    </row>
    <row r="1776" spans="1:15" x14ac:dyDescent="0.25">
      <c r="A1776" t="s">
        <v>2051</v>
      </c>
      <c r="B1776" t="s">
        <v>167</v>
      </c>
      <c r="C1776" t="s">
        <v>158</v>
      </c>
      <c r="D1776" t="s">
        <v>169</v>
      </c>
      <c r="E1776" t="s">
        <v>240</v>
      </c>
      <c r="F1776" t="s">
        <v>171</v>
      </c>
      <c r="H1776" t="s">
        <v>162</v>
      </c>
      <c r="I1776" t="s">
        <v>229</v>
      </c>
      <c r="J1776" t="s">
        <v>361</v>
      </c>
      <c r="K1776" t="s">
        <v>79</v>
      </c>
      <c r="L1776">
        <v>32839</v>
      </c>
      <c r="M1776" s="38">
        <v>42185</v>
      </c>
      <c r="N1776" s="38">
        <v>42187</v>
      </c>
      <c r="O1776">
        <v>3772.19</v>
      </c>
    </row>
    <row r="1777" spans="1:15" x14ac:dyDescent="0.25">
      <c r="A1777" t="s">
        <v>2052</v>
      </c>
      <c r="B1777" t="s">
        <v>175</v>
      </c>
      <c r="C1777" t="s">
        <v>168</v>
      </c>
      <c r="D1777" t="s">
        <v>159</v>
      </c>
      <c r="E1777" t="s">
        <v>213</v>
      </c>
      <c r="F1777" t="s">
        <v>183</v>
      </c>
      <c r="G1777">
        <v>0.38</v>
      </c>
      <c r="H1777" t="s">
        <v>162</v>
      </c>
      <c r="I1777" t="s">
        <v>229</v>
      </c>
      <c r="J1777" t="s">
        <v>250</v>
      </c>
      <c r="K1777" t="s">
        <v>2053</v>
      </c>
      <c r="L1777">
        <v>70117</v>
      </c>
      <c r="M1777" s="38">
        <v>42169</v>
      </c>
      <c r="N1777" s="38">
        <v>42169</v>
      </c>
      <c r="O1777">
        <v>2642.48</v>
      </c>
    </row>
    <row r="1778" spans="1:15" x14ac:dyDescent="0.25">
      <c r="A1778" t="s">
        <v>2054</v>
      </c>
      <c r="B1778" t="s">
        <v>175</v>
      </c>
      <c r="C1778" t="s">
        <v>168</v>
      </c>
      <c r="D1778" t="s">
        <v>159</v>
      </c>
      <c r="E1778" t="s">
        <v>213</v>
      </c>
      <c r="F1778" t="s">
        <v>183</v>
      </c>
      <c r="G1778">
        <v>0.39</v>
      </c>
      <c r="H1778" t="s">
        <v>162</v>
      </c>
      <c r="I1778" t="s">
        <v>184</v>
      </c>
      <c r="J1778" t="s">
        <v>254</v>
      </c>
      <c r="K1778" t="s">
        <v>2055</v>
      </c>
      <c r="L1778">
        <v>60160</v>
      </c>
      <c r="M1778" s="38">
        <v>42011</v>
      </c>
      <c r="N1778" s="38">
        <v>42013</v>
      </c>
      <c r="O1778">
        <v>61.5</v>
      </c>
    </row>
    <row r="1779" spans="1:15" x14ac:dyDescent="0.25">
      <c r="A1779" t="s">
        <v>2056</v>
      </c>
      <c r="B1779" t="s">
        <v>175</v>
      </c>
      <c r="C1779" t="s">
        <v>168</v>
      </c>
      <c r="D1779" t="s">
        <v>159</v>
      </c>
      <c r="E1779" t="s">
        <v>213</v>
      </c>
      <c r="F1779" t="s">
        <v>183</v>
      </c>
      <c r="G1779">
        <v>0.35</v>
      </c>
      <c r="H1779" t="s">
        <v>162</v>
      </c>
      <c r="I1779" t="s">
        <v>184</v>
      </c>
      <c r="J1779" t="s">
        <v>254</v>
      </c>
      <c r="K1779" t="s">
        <v>2057</v>
      </c>
      <c r="L1779">
        <v>61265</v>
      </c>
      <c r="M1779" s="38">
        <v>42154</v>
      </c>
      <c r="N1779" s="38">
        <v>42155</v>
      </c>
      <c r="O1779">
        <v>1276.8800000000001</v>
      </c>
    </row>
    <row r="1780" spans="1:15" x14ac:dyDescent="0.25">
      <c r="A1780" t="s">
        <v>2058</v>
      </c>
      <c r="B1780" t="s">
        <v>167</v>
      </c>
      <c r="C1780" t="s">
        <v>168</v>
      </c>
      <c r="D1780" t="s">
        <v>193</v>
      </c>
      <c r="E1780" t="s">
        <v>199</v>
      </c>
      <c r="F1780" t="s">
        <v>171</v>
      </c>
      <c r="G1780">
        <v>0.38</v>
      </c>
      <c r="H1780" t="s">
        <v>162</v>
      </c>
      <c r="I1780" t="s">
        <v>184</v>
      </c>
      <c r="J1780" t="s">
        <v>254</v>
      </c>
      <c r="K1780" t="s">
        <v>2059</v>
      </c>
      <c r="L1780">
        <v>60056</v>
      </c>
      <c r="M1780" s="38">
        <v>42009</v>
      </c>
      <c r="N1780" s="38">
        <v>42011</v>
      </c>
      <c r="O1780">
        <v>233.58</v>
      </c>
    </row>
    <row r="1781" spans="1:15" x14ac:dyDescent="0.25">
      <c r="A1781" t="s">
        <v>2060</v>
      </c>
      <c r="B1781" t="s">
        <v>175</v>
      </c>
      <c r="C1781" t="s">
        <v>182</v>
      </c>
      <c r="D1781" t="s">
        <v>159</v>
      </c>
      <c r="E1781" t="s">
        <v>189</v>
      </c>
      <c r="F1781" t="s">
        <v>183</v>
      </c>
      <c r="G1781">
        <v>0.39</v>
      </c>
      <c r="H1781" t="s">
        <v>162</v>
      </c>
      <c r="I1781" t="s">
        <v>229</v>
      </c>
      <c r="J1781" t="s">
        <v>250</v>
      </c>
      <c r="K1781" t="s">
        <v>2061</v>
      </c>
      <c r="L1781">
        <v>71109</v>
      </c>
      <c r="M1781" s="38">
        <v>42180</v>
      </c>
      <c r="N1781" s="38">
        <v>42185</v>
      </c>
      <c r="O1781">
        <v>31.98</v>
      </c>
    </row>
    <row r="1782" spans="1:15" x14ac:dyDescent="0.25">
      <c r="A1782" t="s">
        <v>2062</v>
      </c>
      <c r="B1782" t="s">
        <v>167</v>
      </c>
      <c r="C1782" t="s">
        <v>158</v>
      </c>
      <c r="D1782" t="s">
        <v>169</v>
      </c>
      <c r="E1782" t="s">
        <v>170</v>
      </c>
      <c r="F1782" t="s">
        <v>171</v>
      </c>
      <c r="G1782">
        <v>0.59</v>
      </c>
      <c r="H1782" t="s">
        <v>162</v>
      </c>
      <c r="I1782" t="s">
        <v>184</v>
      </c>
      <c r="J1782" t="s">
        <v>254</v>
      </c>
      <c r="K1782" t="s">
        <v>2063</v>
      </c>
      <c r="L1782">
        <v>60060</v>
      </c>
      <c r="M1782" s="38">
        <v>42177</v>
      </c>
      <c r="N1782" s="38">
        <v>42178</v>
      </c>
      <c r="O1782">
        <v>519.41999999999996</v>
      </c>
    </row>
    <row r="1783" spans="1:15" x14ac:dyDescent="0.25">
      <c r="A1783" t="s">
        <v>2062</v>
      </c>
      <c r="B1783" t="s">
        <v>175</v>
      </c>
      <c r="C1783" t="s">
        <v>158</v>
      </c>
      <c r="D1783" t="s">
        <v>159</v>
      </c>
      <c r="E1783" t="s">
        <v>304</v>
      </c>
      <c r="F1783" t="s">
        <v>183</v>
      </c>
      <c r="G1783">
        <v>0.55000000000000004</v>
      </c>
      <c r="H1783" t="s">
        <v>162</v>
      </c>
      <c r="I1783" t="s">
        <v>184</v>
      </c>
      <c r="J1783" t="s">
        <v>254</v>
      </c>
      <c r="K1783" t="s">
        <v>2063</v>
      </c>
      <c r="L1783">
        <v>60060</v>
      </c>
      <c r="M1783" s="38">
        <v>42141</v>
      </c>
      <c r="N1783" s="38">
        <v>42142</v>
      </c>
      <c r="O1783">
        <v>2382.7199999999998</v>
      </c>
    </row>
    <row r="1784" spans="1:15" x14ac:dyDescent="0.25">
      <c r="A1784" t="s">
        <v>2064</v>
      </c>
      <c r="B1784" t="s">
        <v>175</v>
      </c>
      <c r="C1784" t="s">
        <v>158</v>
      </c>
      <c r="D1784" t="s">
        <v>159</v>
      </c>
      <c r="E1784" t="s">
        <v>213</v>
      </c>
      <c r="F1784" t="s">
        <v>183</v>
      </c>
      <c r="G1784">
        <v>0.39</v>
      </c>
      <c r="H1784" t="s">
        <v>162</v>
      </c>
      <c r="I1784" t="s">
        <v>184</v>
      </c>
      <c r="J1784" t="s">
        <v>254</v>
      </c>
      <c r="K1784" t="s">
        <v>2065</v>
      </c>
      <c r="L1784">
        <v>60540</v>
      </c>
      <c r="M1784" s="38">
        <v>42020</v>
      </c>
      <c r="N1784" s="38">
        <v>42021</v>
      </c>
      <c r="O1784">
        <v>64.959999999999994</v>
      </c>
    </row>
    <row r="1785" spans="1:15" x14ac:dyDescent="0.25">
      <c r="A1785" t="s">
        <v>2064</v>
      </c>
      <c r="B1785" t="s">
        <v>175</v>
      </c>
      <c r="C1785" t="s">
        <v>158</v>
      </c>
      <c r="D1785" t="s">
        <v>159</v>
      </c>
      <c r="E1785" t="s">
        <v>187</v>
      </c>
      <c r="F1785" t="s">
        <v>161</v>
      </c>
      <c r="G1785">
        <v>0.52</v>
      </c>
      <c r="H1785" t="s">
        <v>162</v>
      </c>
      <c r="I1785" t="s">
        <v>184</v>
      </c>
      <c r="J1785" t="s">
        <v>254</v>
      </c>
      <c r="K1785" t="s">
        <v>2065</v>
      </c>
      <c r="L1785">
        <v>60540</v>
      </c>
      <c r="M1785" s="38">
        <v>42020</v>
      </c>
      <c r="N1785" s="38">
        <v>42021</v>
      </c>
      <c r="O1785">
        <v>19.14</v>
      </c>
    </row>
    <row r="1786" spans="1:15" x14ac:dyDescent="0.25">
      <c r="A1786" t="s">
        <v>2064</v>
      </c>
      <c r="B1786" t="s">
        <v>175</v>
      </c>
      <c r="C1786" t="s">
        <v>158</v>
      </c>
      <c r="D1786" t="s">
        <v>159</v>
      </c>
      <c r="E1786" t="s">
        <v>213</v>
      </c>
      <c r="F1786" t="s">
        <v>183</v>
      </c>
      <c r="G1786">
        <v>0.37</v>
      </c>
      <c r="H1786" t="s">
        <v>162</v>
      </c>
      <c r="I1786" t="s">
        <v>184</v>
      </c>
      <c r="J1786" t="s">
        <v>254</v>
      </c>
      <c r="K1786" t="s">
        <v>2065</v>
      </c>
      <c r="L1786">
        <v>60540</v>
      </c>
      <c r="M1786" s="38">
        <v>42067</v>
      </c>
      <c r="N1786" s="38">
        <v>42067</v>
      </c>
      <c r="O1786">
        <v>25.35</v>
      </c>
    </row>
    <row r="1787" spans="1:15" x14ac:dyDescent="0.25">
      <c r="A1787" t="s">
        <v>2064</v>
      </c>
      <c r="B1787" t="s">
        <v>157</v>
      </c>
      <c r="C1787" t="s">
        <v>158</v>
      </c>
      <c r="D1787" t="s">
        <v>193</v>
      </c>
      <c r="E1787" t="s">
        <v>256</v>
      </c>
      <c r="F1787" t="s">
        <v>177</v>
      </c>
      <c r="G1787">
        <v>0.79</v>
      </c>
      <c r="H1787" t="s">
        <v>162</v>
      </c>
      <c r="I1787" t="s">
        <v>184</v>
      </c>
      <c r="J1787" t="s">
        <v>254</v>
      </c>
      <c r="K1787" t="s">
        <v>2065</v>
      </c>
      <c r="L1787">
        <v>60540</v>
      </c>
      <c r="M1787" s="38">
        <v>42067</v>
      </c>
      <c r="N1787" s="38">
        <v>42070</v>
      </c>
      <c r="O1787">
        <v>45.03</v>
      </c>
    </row>
    <row r="1788" spans="1:15" x14ac:dyDescent="0.25">
      <c r="A1788" t="s">
        <v>2064</v>
      </c>
      <c r="B1788" t="s">
        <v>175</v>
      </c>
      <c r="C1788" t="s">
        <v>158</v>
      </c>
      <c r="D1788" t="s">
        <v>169</v>
      </c>
      <c r="E1788" t="s">
        <v>176</v>
      </c>
      <c r="F1788" t="s">
        <v>177</v>
      </c>
      <c r="G1788">
        <v>0.39</v>
      </c>
      <c r="H1788" t="s">
        <v>162</v>
      </c>
      <c r="I1788" t="s">
        <v>184</v>
      </c>
      <c r="J1788" t="s">
        <v>254</v>
      </c>
      <c r="K1788" t="s">
        <v>2065</v>
      </c>
      <c r="L1788">
        <v>60540</v>
      </c>
      <c r="M1788" s="38">
        <v>42067</v>
      </c>
      <c r="N1788" s="38">
        <v>42068</v>
      </c>
      <c r="O1788">
        <v>153.87</v>
      </c>
    </row>
    <row r="1789" spans="1:15" x14ac:dyDescent="0.25">
      <c r="A1789" t="s">
        <v>2064</v>
      </c>
      <c r="B1789" t="s">
        <v>175</v>
      </c>
      <c r="C1789" t="s">
        <v>158</v>
      </c>
      <c r="D1789" t="s">
        <v>193</v>
      </c>
      <c r="E1789" t="s">
        <v>194</v>
      </c>
      <c r="F1789" t="s">
        <v>183</v>
      </c>
      <c r="G1789">
        <v>0.6</v>
      </c>
      <c r="H1789" t="s">
        <v>162</v>
      </c>
      <c r="I1789" t="s">
        <v>184</v>
      </c>
      <c r="J1789" t="s">
        <v>254</v>
      </c>
      <c r="K1789" t="s">
        <v>2065</v>
      </c>
      <c r="L1789">
        <v>60540</v>
      </c>
      <c r="M1789" s="38">
        <v>42067</v>
      </c>
      <c r="N1789" s="38">
        <v>42068</v>
      </c>
      <c r="O1789">
        <v>2800.33</v>
      </c>
    </row>
    <row r="1790" spans="1:15" x14ac:dyDescent="0.25">
      <c r="A1790" t="s">
        <v>2066</v>
      </c>
      <c r="B1790" t="s">
        <v>167</v>
      </c>
      <c r="C1790" t="s">
        <v>216</v>
      </c>
      <c r="D1790" t="s">
        <v>169</v>
      </c>
      <c r="E1790" t="s">
        <v>170</v>
      </c>
      <c r="F1790" t="s">
        <v>171</v>
      </c>
      <c r="G1790">
        <v>0.77</v>
      </c>
      <c r="H1790" t="s">
        <v>162</v>
      </c>
      <c r="I1790" t="s">
        <v>178</v>
      </c>
      <c r="J1790" t="s">
        <v>261</v>
      </c>
      <c r="K1790" t="s">
        <v>408</v>
      </c>
      <c r="L1790">
        <v>4073</v>
      </c>
      <c r="M1790" s="38">
        <v>42057</v>
      </c>
      <c r="N1790" s="38">
        <v>42057</v>
      </c>
      <c r="O1790">
        <v>3596.03</v>
      </c>
    </row>
    <row r="1791" spans="1:15" x14ac:dyDescent="0.25">
      <c r="A1791" t="s">
        <v>2067</v>
      </c>
      <c r="B1791" t="s">
        <v>175</v>
      </c>
      <c r="C1791" t="s">
        <v>158</v>
      </c>
      <c r="D1791" t="s">
        <v>159</v>
      </c>
      <c r="E1791" t="s">
        <v>213</v>
      </c>
      <c r="F1791" t="s">
        <v>183</v>
      </c>
      <c r="G1791">
        <v>0.4</v>
      </c>
      <c r="H1791" t="s">
        <v>162</v>
      </c>
      <c r="I1791" t="s">
        <v>178</v>
      </c>
      <c r="J1791" t="s">
        <v>267</v>
      </c>
      <c r="K1791" t="s">
        <v>2068</v>
      </c>
      <c r="L1791">
        <v>3246</v>
      </c>
      <c r="M1791" s="38">
        <v>42163</v>
      </c>
      <c r="N1791" s="38">
        <v>42164</v>
      </c>
      <c r="O1791">
        <v>2353.5500000000002</v>
      </c>
    </row>
    <row r="1792" spans="1:15" x14ac:dyDescent="0.25">
      <c r="A1792" t="s">
        <v>2069</v>
      </c>
      <c r="B1792" t="s">
        <v>157</v>
      </c>
      <c r="C1792" t="s">
        <v>158</v>
      </c>
      <c r="D1792" t="s">
        <v>159</v>
      </c>
      <c r="E1792" t="s">
        <v>304</v>
      </c>
      <c r="F1792" t="s">
        <v>183</v>
      </c>
      <c r="G1792">
        <v>0.6</v>
      </c>
      <c r="H1792" t="s">
        <v>162</v>
      </c>
      <c r="I1792" t="s">
        <v>178</v>
      </c>
      <c r="J1792" t="s">
        <v>267</v>
      </c>
      <c r="K1792" t="s">
        <v>2070</v>
      </c>
      <c r="L1792">
        <v>3053</v>
      </c>
      <c r="M1792" s="38">
        <v>42174</v>
      </c>
      <c r="N1792" s="38">
        <v>42176</v>
      </c>
      <c r="O1792">
        <v>92.57</v>
      </c>
    </row>
    <row r="1793" spans="1:15" x14ac:dyDescent="0.25">
      <c r="A1793" t="s">
        <v>2071</v>
      </c>
      <c r="B1793" t="s">
        <v>167</v>
      </c>
      <c r="C1793" t="s">
        <v>168</v>
      </c>
      <c r="D1793" t="s">
        <v>169</v>
      </c>
      <c r="E1793" t="s">
        <v>170</v>
      </c>
      <c r="F1793" t="s">
        <v>171</v>
      </c>
      <c r="G1793">
        <v>0.78</v>
      </c>
      <c r="H1793" t="s">
        <v>162</v>
      </c>
      <c r="I1793" t="s">
        <v>178</v>
      </c>
      <c r="J1793" t="s">
        <v>179</v>
      </c>
      <c r="K1793" t="s">
        <v>675</v>
      </c>
      <c r="L1793">
        <v>7016</v>
      </c>
      <c r="M1793" s="38">
        <v>42126</v>
      </c>
      <c r="N1793" s="38">
        <v>42129</v>
      </c>
      <c r="O1793">
        <v>7974.21</v>
      </c>
    </row>
    <row r="1794" spans="1:15" x14ac:dyDescent="0.25">
      <c r="A1794" t="s">
        <v>2072</v>
      </c>
      <c r="B1794" t="s">
        <v>175</v>
      </c>
      <c r="C1794" t="s">
        <v>216</v>
      </c>
      <c r="D1794" t="s">
        <v>159</v>
      </c>
      <c r="E1794" t="s">
        <v>252</v>
      </c>
      <c r="F1794" t="s">
        <v>177</v>
      </c>
      <c r="G1794">
        <v>0.57999999999999996</v>
      </c>
      <c r="H1794" t="s">
        <v>162</v>
      </c>
      <c r="I1794" t="s">
        <v>184</v>
      </c>
      <c r="J1794" t="s">
        <v>225</v>
      </c>
      <c r="K1794" t="s">
        <v>1489</v>
      </c>
      <c r="L1794">
        <v>77506</v>
      </c>
      <c r="M1794" s="38">
        <v>42156</v>
      </c>
      <c r="N1794" s="38">
        <v>42163</v>
      </c>
      <c r="O1794">
        <v>87.1</v>
      </c>
    </row>
    <row r="1795" spans="1:15" x14ac:dyDescent="0.25">
      <c r="A1795" t="s">
        <v>2072</v>
      </c>
      <c r="B1795" t="s">
        <v>157</v>
      </c>
      <c r="C1795" t="s">
        <v>216</v>
      </c>
      <c r="D1795" t="s">
        <v>159</v>
      </c>
      <c r="E1795" t="s">
        <v>233</v>
      </c>
      <c r="F1795" t="s">
        <v>293</v>
      </c>
      <c r="G1795">
        <v>0.83</v>
      </c>
      <c r="H1795" t="s">
        <v>162</v>
      </c>
      <c r="I1795" t="s">
        <v>184</v>
      </c>
      <c r="J1795" t="s">
        <v>225</v>
      </c>
      <c r="K1795" t="s">
        <v>1489</v>
      </c>
      <c r="L1795">
        <v>77506</v>
      </c>
      <c r="M1795" s="38">
        <v>42156</v>
      </c>
      <c r="N1795" s="38">
        <v>42158</v>
      </c>
      <c r="O1795">
        <v>736.86</v>
      </c>
    </row>
    <row r="1796" spans="1:15" x14ac:dyDescent="0.25">
      <c r="A1796" t="s">
        <v>2073</v>
      </c>
      <c r="B1796" t="s">
        <v>175</v>
      </c>
      <c r="C1796" t="s">
        <v>216</v>
      </c>
      <c r="D1796" t="s">
        <v>159</v>
      </c>
      <c r="E1796" t="s">
        <v>233</v>
      </c>
      <c r="F1796" t="s">
        <v>183</v>
      </c>
      <c r="G1796">
        <v>0.59</v>
      </c>
      <c r="H1796" t="s">
        <v>162</v>
      </c>
      <c r="I1796" t="s">
        <v>184</v>
      </c>
      <c r="J1796" t="s">
        <v>225</v>
      </c>
      <c r="K1796" t="s">
        <v>2074</v>
      </c>
      <c r="L1796">
        <v>78660</v>
      </c>
      <c r="M1796" s="38">
        <v>42087</v>
      </c>
      <c r="N1796" s="38">
        <v>42088</v>
      </c>
      <c r="O1796">
        <v>33.840000000000003</v>
      </c>
    </row>
    <row r="1797" spans="1:15" x14ac:dyDescent="0.25">
      <c r="A1797" t="s">
        <v>2075</v>
      </c>
      <c r="B1797" t="s">
        <v>175</v>
      </c>
      <c r="C1797" t="s">
        <v>158</v>
      </c>
      <c r="D1797" t="s">
        <v>159</v>
      </c>
      <c r="E1797" t="s">
        <v>213</v>
      </c>
      <c r="F1797" t="s">
        <v>183</v>
      </c>
      <c r="G1797">
        <v>0.4</v>
      </c>
      <c r="H1797" t="s">
        <v>162</v>
      </c>
      <c r="I1797" t="s">
        <v>184</v>
      </c>
      <c r="J1797" t="s">
        <v>225</v>
      </c>
      <c r="K1797" t="s">
        <v>2076</v>
      </c>
      <c r="L1797">
        <v>78577</v>
      </c>
      <c r="M1797" s="38">
        <v>42008</v>
      </c>
      <c r="N1797" s="38">
        <v>42009</v>
      </c>
      <c r="O1797">
        <v>14.9</v>
      </c>
    </row>
    <row r="1798" spans="1:15" x14ac:dyDescent="0.25">
      <c r="A1798" t="s">
        <v>2075</v>
      </c>
      <c r="B1798" t="s">
        <v>157</v>
      </c>
      <c r="C1798" t="s">
        <v>158</v>
      </c>
      <c r="D1798" t="s">
        <v>159</v>
      </c>
      <c r="E1798" t="s">
        <v>205</v>
      </c>
      <c r="F1798" t="s">
        <v>161</v>
      </c>
      <c r="G1798">
        <v>0.35</v>
      </c>
      <c r="H1798" t="s">
        <v>162</v>
      </c>
      <c r="I1798" t="s">
        <v>184</v>
      </c>
      <c r="J1798" t="s">
        <v>225</v>
      </c>
      <c r="K1798" t="s">
        <v>2076</v>
      </c>
      <c r="L1798">
        <v>78577</v>
      </c>
      <c r="M1798" s="38">
        <v>42008</v>
      </c>
      <c r="N1798" s="38">
        <v>42010</v>
      </c>
      <c r="O1798">
        <v>39.64</v>
      </c>
    </row>
    <row r="1799" spans="1:15" x14ac:dyDescent="0.25">
      <c r="A1799" t="s">
        <v>2077</v>
      </c>
      <c r="B1799" t="s">
        <v>175</v>
      </c>
      <c r="C1799" t="s">
        <v>158</v>
      </c>
      <c r="D1799" t="s">
        <v>169</v>
      </c>
      <c r="E1799" t="s">
        <v>176</v>
      </c>
      <c r="F1799" t="s">
        <v>293</v>
      </c>
      <c r="G1799">
        <v>0.6</v>
      </c>
      <c r="H1799" t="s">
        <v>162</v>
      </c>
      <c r="I1799" t="s">
        <v>163</v>
      </c>
      <c r="J1799" t="s">
        <v>1251</v>
      </c>
      <c r="K1799" t="s">
        <v>2078</v>
      </c>
      <c r="L1799">
        <v>83854</v>
      </c>
      <c r="M1799" s="38">
        <v>42018</v>
      </c>
      <c r="N1799" s="38">
        <v>42018</v>
      </c>
      <c r="O1799">
        <v>139.49</v>
      </c>
    </row>
    <row r="1800" spans="1:15" x14ac:dyDescent="0.25">
      <c r="A1800" t="s">
        <v>2079</v>
      </c>
      <c r="B1800" t="s">
        <v>167</v>
      </c>
      <c r="C1800" t="s">
        <v>158</v>
      </c>
      <c r="D1800" t="s">
        <v>169</v>
      </c>
      <c r="E1800" t="s">
        <v>170</v>
      </c>
      <c r="F1800" t="s">
        <v>171</v>
      </c>
      <c r="G1800">
        <v>0.56999999999999995</v>
      </c>
      <c r="H1800" t="s">
        <v>162</v>
      </c>
      <c r="I1800" t="s">
        <v>163</v>
      </c>
      <c r="J1800" t="s">
        <v>1251</v>
      </c>
      <c r="K1800" t="s">
        <v>2080</v>
      </c>
      <c r="L1800">
        <v>83440</v>
      </c>
      <c r="M1800" s="38">
        <v>42018</v>
      </c>
      <c r="N1800" s="38">
        <v>42020</v>
      </c>
      <c r="O1800">
        <v>1952.43</v>
      </c>
    </row>
    <row r="1801" spans="1:15" x14ac:dyDescent="0.25">
      <c r="A1801" t="s">
        <v>2081</v>
      </c>
      <c r="B1801" t="s">
        <v>167</v>
      </c>
      <c r="C1801" t="s">
        <v>158</v>
      </c>
      <c r="D1801" t="s">
        <v>169</v>
      </c>
      <c r="E1801" t="s">
        <v>240</v>
      </c>
      <c r="F1801" t="s">
        <v>221</v>
      </c>
      <c r="G1801">
        <v>0.69</v>
      </c>
      <c r="H1801" t="s">
        <v>162</v>
      </c>
      <c r="I1801" t="s">
        <v>163</v>
      </c>
      <c r="J1801" t="s">
        <v>172</v>
      </c>
      <c r="K1801" t="s">
        <v>2082</v>
      </c>
      <c r="L1801">
        <v>92277</v>
      </c>
      <c r="M1801" s="38">
        <v>42158</v>
      </c>
      <c r="N1801" s="38">
        <v>42158</v>
      </c>
      <c r="O1801">
        <v>1370.79</v>
      </c>
    </row>
    <row r="1802" spans="1:15" x14ac:dyDescent="0.25">
      <c r="A1802" t="s">
        <v>2081</v>
      </c>
      <c r="B1802" t="s">
        <v>167</v>
      </c>
      <c r="C1802" t="s">
        <v>158</v>
      </c>
      <c r="D1802" t="s">
        <v>193</v>
      </c>
      <c r="E1802" t="s">
        <v>199</v>
      </c>
      <c r="F1802" t="s">
        <v>221</v>
      </c>
      <c r="G1802">
        <v>0.56999999999999995</v>
      </c>
      <c r="H1802" t="s">
        <v>162</v>
      </c>
      <c r="I1802" t="s">
        <v>163</v>
      </c>
      <c r="J1802" t="s">
        <v>172</v>
      </c>
      <c r="K1802" t="s">
        <v>2082</v>
      </c>
      <c r="L1802">
        <v>92277</v>
      </c>
      <c r="M1802" s="38">
        <v>42039</v>
      </c>
      <c r="N1802" s="38">
        <v>42040</v>
      </c>
      <c r="O1802">
        <v>3501.79</v>
      </c>
    </row>
    <row r="1803" spans="1:15" x14ac:dyDescent="0.25">
      <c r="A1803" t="s">
        <v>2081</v>
      </c>
      <c r="B1803" t="s">
        <v>175</v>
      </c>
      <c r="C1803" t="s">
        <v>158</v>
      </c>
      <c r="D1803" t="s">
        <v>159</v>
      </c>
      <c r="E1803" t="s">
        <v>252</v>
      </c>
      <c r="F1803" t="s">
        <v>177</v>
      </c>
      <c r="G1803">
        <v>0.56000000000000005</v>
      </c>
      <c r="H1803" t="s">
        <v>162</v>
      </c>
      <c r="I1803" t="s">
        <v>163</v>
      </c>
      <c r="J1803" t="s">
        <v>172</v>
      </c>
      <c r="K1803" t="s">
        <v>2082</v>
      </c>
      <c r="L1803">
        <v>92277</v>
      </c>
      <c r="M1803" s="38">
        <v>42039</v>
      </c>
      <c r="N1803" s="38">
        <v>42040</v>
      </c>
      <c r="O1803">
        <v>63.04</v>
      </c>
    </row>
    <row r="1804" spans="1:15" x14ac:dyDescent="0.25">
      <c r="A1804" t="s">
        <v>2081</v>
      </c>
      <c r="B1804" t="s">
        <v>157</v>
      </c>
      <c r="C1804" t="s">
        <v>158</v>
      </c>
      <c r="D1804" t="s">
        <v>159</v>
      </c>
      <c r="E1804" t="s">
        <v>160</v>
      </c>
      <c r="F1804" t="s">
        <v>183</v>
      </c>
      <c r="G1804">
        <v>0.56000000000000005</v>
      </c>
      <c r="H1804" t="s">
        <v>162</v>
      </c>
      <c r="I1804" t="s">
        <v>163</v>
      </c>
      <c r="J1804" t="s">
        <v>172</v>
      </c>
      <c r="K1804" t="s">
        <v>2082</v>
      </c>
      <c r="L1804">
        <v>92277</v>
      </c>
      <c r="M1804" s="38">
        <v>42051</v>
      </c>
      <c r="N1804" s="38">
        <v>42053</v>
      </c>
      <c r="O1804">
        <v>451.35</v>
      </c>
    </row>
    <row r="1805" spans="1:15" x14ac:dyDescent="0.25">
      <c r="A1805" t="s">
        <v>2081</v>
      </c>
      <c r="B1805" t="s">
        <v>175</v>
      </c>
      <c r="C1805" t="s">
        <v>168</v>
      </c>
      <c r="D1805" t="s">
        <v>159</v>
      </c>
      <c r="E1805" t="s">
        <v>252</v>
      </c>
      <c r="F1805" t="s">
        <v>177</v>
      </c>
      <c r="G1805">
        <v>0.56000000000000005</v>
      </c>
      <c r="H1805" t="s">
        <v>162</v>
      </c>
      <c r="I1805" t="s">
        <v>163</v>
      </c>
      <c r="J1805" t="s">
        <v>172</v>
      </c>
      <c r="K1805" t="s">
        <v>2082</v>
      </c>
      <c r="L1805">
        <v>92277</v>
      </c>
      <c r="M1805" s="38">
        <v>42063</v>
      </c>
      <c r="N1805" s="38">
        <v>42063</v>
      </c>
      <c r="O1805">
        <v>119.6</v>
      </c>
    </row>
    <row r="1806" spans="1:15" x14ac:dyDescent="0.25">
      <c r="A1806" t="s">
        <v>2081</v>
      </c>
      <c r="B1806" t="s">
        <v>175</v>
      </c>
      <c r="C1806" t="s">
        <v>158</v>
      </c>
      <c r="D1806" t="s">
        <v>159</v>
      </c>
      <c r="E1806" t="s">
        <v>213</v>
      </c>
      <c r="F1806" t="s">
        <v>183</v>
      </c>
      <c r="G1806">
        <v>0.39</v>
      </c>
      <c r="H1806" t="s">
        <v>162</v>
      </c>
      <c r="I1806" t="s">
        <v>163</v>
      </c>
      <c r="J1806" t="s">
        <v>172</v>
      </c>
      <c r="K1806" t="s">
        <v>2082</v>
      </c>
      <c r="L1806">
        <v>92277</v>
      </c>
      <c r="M1806" s="38">
        <v>42074</v>
      </c>
      <c r="N1806" s="38">
        <v>42075</v>
      </c>
      <c r="O1806">
        <v>59.9</v>
      </c>
    </row>
    <row r="1807" spans="1:15" x14ac:dyDescent="0.25">
      <c r="A1807" t="s">
        <v>2081</v>
      </c>
      <c r="B1807" t="s">
        <v>175</v>
      </c>
      <c r="C1807" t="s">
        <v>158</v>
      </c>
      <c r="D1807" t="s">
        <v>169</v>
      </c>
      <c r="E1807" t="s">
        <v>176</v>
      </c>
      <c r="F1807" t="s">
        <v>177</v>
      </c>
      <c r="G1807">
        <v>0.35</v>
      </c>
      <c r="H1807" t="s">
        <v>162</v>
      </c>
      <c r="I1807" t="s">
        <v>163</v>
      </c>
      <c r="J1807" t="s">
        <v>172</v>
      </c>
      <c r="K1807" t="s">
        <v>2082</v>
      </c>
      <c r="L1807">
        <v>92277</v>
      </c>
      <c r="M1807" s="38">
        <v>42092</v>
      </c>
      <c r="N1807" s="38">
        <v>42096</v>
      </c>
      <c r="O1807">
        <v>99.22</v>
      </c>
    </row>
    <row r="1808" spans="1:15" x14ac:dyDescent="0.25">
      <c r="A1808" t="s">
        <v>2083</v>
      </c>
      <c r="B1808" t="s">
        <v>157</v>
      </c>
      <c r="C1808" t="s">
        <v>158</v>
      </c>
      <c r="D1808" t="s">
        <v>193</v>
      </c>
      <c r="E1808" t="s">
        <v>199</v>
      </c>
      <c r="F1808" t="s">
        <v>200</v>
      </c>
      <c r="G1808">
        <v>0.38</v>
      </c>
      <c r="H1808" t="s">
        <v>162</v>
      </c>
      <c r="I1808" t="s">
        <v>229</v>
      </c>
      <c r="J1808" t="s">
        <v>361</v>
      </c>
      <c r="K1808" t="s">
        <v>2084</v>
      </c>
      <c r="L1808">
        <v>33710</v>
      </c>
      <c r="M1808" s="38">
        <v>42030</v>
      </c>
      <c r="N1808" s="38">
        <v>42031</v>
      </c>
      <c r="O1808">
        <v>1183.82</v>
      </c>
    </row>
    <row r="1809" spans="1:15" x14ac:dyDescent="0.25">
      <c r="A1809" t="s">
        <v>2083</v>
      </c>
      <c r="B1809" t="s">
        <v>175</v>
      </c>
      <c r="C1809" t="s">
        <v>216</v>
      </c>
      <c r="D1809" t="s">
        <v>159</v>
      </c>
      <c r="E1809" t="s">
        <v>233</v>
      </c>
      <c r="F1809" t="s">
        <v>183</v>
      </c>
      <c r="G1809">
        <v>0.59</v>
      </c>
      <c r="H1809" t="s">
        <v>162</v>
      </c>
      <c r="I1809" t="s">
        <v>229</v>
      </c>
      <c r="J1809" t="s">
        <v>361</v>
      </c>
      <c r="K1809" t="s">
        <v>2084</v>
      </c>
      <c r="L1809">
        <v>33710</v>
      </c>
      <c r="M1809" s="38">
        <v>42152</v>
      </c>
      <c r="N1809" s="38">
        <v>42154</v>
      </c>
      <c r="O1809">
        <v>201.77</v>
      </c>
    </row>
    <row r="1810" spans="1:15" x14ac:dyDescent="0.25">
      <c r="A1810" t="s">
        <v>2083</v>
      </c>
      <c r="B1810" t="s">
        <v>175</v>
      </c>
      <c r="C1810" t="s">
        <v>158</v>
      </c>
      <c r="D1810" t="s">
        <v>159</v>
      </c>
      <c r="E1810" t="s">
        <v>160</v>
      </c>
      <c r="F1810" t="s">
        <v>177</v>
      </c>
      <c r="G1810">
        <v>0.59</v>
      </c>
      <c r="H1810" t="s">
        <v>162</v>
      </c>
      <c r="I1810" t="s">
        <v>229</v>
      </c>
      <c r="J1810" t="s">
        <v>361</v>
      </c>
      <c r="K1810" t="s">
        <v>2084</v>
      </c>
      <c r="L1810">
        <v>33710</v>
      </c>
      <c r="M1810" s="38">
        <v>42093</v>
      </c>
      <c r="N1810" s="38">
        <v>42093</v>
      </c>
      <c r="O1810">
        <v>443.66</v>
      </c>
    </row>
    <row r="1811" spans="1:15" x14ac:dyDescent="0.25">
      <c r="A1811" t="s">
        <v>2085</v>
      </c>
      <c r="B1811" t="s">
        <v>175</v>
      </c>
      <c r="C1811" t="s">
        <v>158</v>
      </c>
      <c r="D1811" t="s">
        <v>159</v>
      </c>
      <c r="E1811" t="s">
        <v>304</v>
      </c>
      <c r="F1811" t="s">
        <v>183</v>
      </c>
      <c r="G1811">
        <v>0.56999999999999995</v>
      </c>
      <c r="H1811" t="s">
        <v>162</v>
      </c>
      <c r="I1811" t="s">
        <v>229</v>
      </c>
      <c r="J1811" t="s">
        <v>361</v>
      </c>
      <c r="K1811" t="s">
        <v>408</v>
      </c>
      <c r="L1811">
        <v>32771</v>
      </c>
      <c r="M1811" s="38">
        <v>42024</v>
      </c>
      <c r="N1811" s="38">
        <v>42025</v>
      </c>
      <c r="O1811">
        <v>541.76</v>
      </c>
    </row>
    <row r="1812" spans="1:15" x14ac:dyDescent="0.25">
      <c r="A1812" t="s">
        <v>2085</v>
      </c>
      <c r="B1812" t="s">
        <v>167</v>
      </c>
      <c r="C1812" t="s">
        <v>158</v>
      </c>
      <c r="D1812" t="s">
        <v>169</v>
      </c>
      <c r="E1812" t="s">
        <v>170</v>
      </c>
      <c r="F1812" t="s">
        <v>171</v>
      </c>
      <c r="G1812">
        <v>0.6</v>
      </c>
      <c r="H1812" t="s">
        <v>162</v>
      </c>
      <c r="I1812" t="s">
        <v>229</v>
      </c>
      <c r="J1812" t="s">
        <v>361</v>
      </c>
      <c r="K1812" t="s">
        <v>408</v>
      </c>
      <c r="L1812">
        <v>32771</v>
      </c>
      <c r="M1812" s="38">
        <v>42030</v>
      </c>
      <c r="N1812" s="38">
        <v>42031</v>
      </c>
      <c r="O1812">
        <v>107.66</v>
      </c>
    </row>
    <row r="1813" spans="1:15" x14ac:dyDescent="0.25">
      <c r="A1813" t="s">
        <v>2085</v>
      </c>
      <c r="B1813" t="s">
        <v>175</v>
      </c>
      <c r="C1813" t="s">
        <v>158</v>
      </c>
      <c r="D1813" t="s">
        <v>159</v>
      </c>
      <c r="E1813" t="s">
        <v>233</v>
      </c>
      <c r="F1813" t="s">
        <v>293</v>
      </c>
      <c r="G1813">
        <v>0.81</v>
      </c>
      <c r="H1813" t="s">
        <v>162</v>
      </c>
      <c r="I1813" t="s">
        <v>229</v>
      </c>
      <c r="J1813" t="s">
        <v>361</v>
      </c>
      <c r="K1813" t="s">
        <v>408</v>
      </c>
      <c r="L1813">
        <v>32771</v>
      </c>
      <c r="M1813" s="38">
        <v>42030</v>
      </c>
      <c r="N1813" s="38">
        <v>42031</v>
      </c>
      <c r="O1813">
        <v>318.83</v>
      </c>
    </row>
    <row r="1814" spans="1:15" x14ac:dyDescent="0.25">
      <c r="A1814" t="s">
        <v>2085</v>
      </c>
      <c r="B1814" t="s">
        <v>175</v>
      </c>
      <c r="C1814" t="s">
        <v>216</v>
      </c>
      <c r="D1814" t="s">
        <v>193</v>
      </c>
      <c r="E1814" t="s">
        <v>256</v>
      </c>
      <c r="F1814" t="s">
        <v>183</v>
      </c>
      <c r="G1814">
        <v>0.49</v>
      </c>
      <c r="H1814" t="s">
        <v>162</v>
      </c>
      <c r="I1814" t="s">
        <v>229</v>
      </c>
      <c r="J1814" t="s">
        <v>361</v>
      </c>
      <c r="K1814" t="s">
        <v>408</v>
      </c>
      <c r="L1814">
        <v>32771</v>
      </c>
      <c r="M1814" s="38">
        <v>42113</v>
      </c>
      <c r="N1814" s="38">
        <v>42115</v>
      </c>
      <c r="O1814">
        <v>3600.65</v>
      </c>
    </row>
    <row r="1815" spans="1:15" x14ac:dyDescent="0.25">
      <c r="A1815" t="s">
        <v>2086</v>
      </c>
      <c r="B1815" t="s">
        <v>167</v>
      </c>
      <c r="C1815" t="s">
        <v>158</v>
      </c>
      <c r="D1815" t="s">
        <v>169</v>
      </c>
      <c r="E1815" t="s">
        <v>170</v>
      </c>
      <c r="F1815" t="s">
        <v>171</v>
      </c>
      <c r="G1815">
        <v>0.78</v>
      </c>
      <c r="H1815" t="s">
        <v>162</v>
      </c>
      <c r="I1815" t="s">
        <v>229</v>
      </c>
      <c r="J1815" t="s">
        <v>361</v>
      </c>
      <c r="K1815" t="s">
        <v>2087</v>
      </c>
      <c r="L1815">
        <v>32004</v>
      </c>
      <c r="M1815" s="38">
        <v>42174</v>
      </c>
      <c r="N1815" s="38">
        <v>42175</v>
      </c>
      <c r="O1815">
        <v>3936.61</v>
      </c>
    </row>
    <row r="1816" spans="1:15" x14ac:dyDescent="0.25">
      <c r="A1816" t="s">
        <v>2086</v>
      </c>
      <c r="B1816" t="s">
        <v>175</v>
      </c>
      <c r="C1816" t="s">
        <v>158</v>
      </c>
      <c r="D1816" t="s">
        <v>159</v>
      </c>
      <c r="E1816" t="s">
        <v>205</v>
      </c>
      <c r="F1816" t="s">
        <v>183</v>
      </c>
      <c r="G1816">
        <v>0.36</v>
      </c>
      <c r="H1816" t="s">
        <v>162</v>
      </c>
      <c r="I1816" t="s">
        <v>229</v>
      </c>
      <c r="J1816" t="s">
        <v>361</v>
      </c>
      <c r="K1816" t="s">
        <v>2087</v>
      </c>
      <c r="L1816">
        <v>32004</v>
      </c>
      <c r="M1816" s="38">
        <v>42174</v>
      </c>
      <c r="N1816" s="38">
        <v>42176</v>
      </c>
      <c r="O1816">
        <v>78.31</v>
      </c>
    </row>
    <row r="1817" spans="1:15" x14ac:dyDescent="0.25">
      <c r="A1817" t="s">
        <v>2086</v>
      </c>
      <c r="B1817" t="s">
        <v>175</v>
      </c>
      <c r="C1817" t="s">
        <v>158</v>
      </c>
      <c r="D1817" t="s">
        <v>159</v>
      </c>
      <c r="E1817" t="s">
        <v>160</v>
      </c>
      <c r="F1817" t="s">
        <v>161</v>
      </c>
      <c r="G1817">
        <v>0.51</v>
      </c>
      <c r="H1817" t="s">
        <v>162</v>
      </c>
      <c r="I1817" t="s">
        <v>229</v>
      </c>
      <c r="J1817" t="s">
        <v>361</v>
      </c>
      <c r="K1817" t="s">
        <v>2087</v>
      </c>
      <c r="L1817">
        <v>32004</v>
      </c>
      <c r="M1817" s="38">
        <v>42174</v>
      </c>
      <c r="N1817" s="38">
        <v>42176</v>
      </c>
      <c r="O1817">
        <v>42.46</v>
      </c>
    </row>
    <row r="1818" spans="1:15" x14ac:dyDescent="0.25">
      <c r="A1818" t="s">
        <v>2088</v>
      </c>
      <c r="B1818" t="s">
        <v>157</v>
      </c>
      <c r="C1818" t="s">
        <v>182</v>
      </c>
      <c r="D1818" t="s">
        <v>159</v>
      </c>
      <c r="E1818" t="s">
        <v>205</v>
      </c>
      <c r="F1818" t="s">
        <v>183</v>
      </c>
      <c r="G1818">
        <v>0.37</v>
      </c>
      <c r="H1818" t="s">
        <v>162</v>
      </c>
      <c r="I1818" t="s">
        <v>229</v>
      </c>
      <c r="J1818" t="s">
        <v>361</v>
      </c>
      <c r="K1818" t="s">
        <v>2089</v>
      </c>
      <c r="L1818">
        <v>32127</v>
      </c>
      <c r="M1818" s="38">
        <v>42107</v>
      </c>
      <c r="N1818" s="38">
        <v>42108</v>
      </c>
      <c r="O1818">
        <v>14.66</v>
      </c>
    </row>
    <row r="1819" spans="1:15" x14ac:dyDescent="0.25">
      <c r="A1819" t="s">
        <v>2090</v>
      </c>
      <c r="B1819" t="s">
        <v>175</v>
      </c>
      <c r="C1819" t="s">
        <v>158</v>
      </c>
      <c r="D1819" t="s">
        <v>159</v>
      </c>
      <c r="E1819" t="s">
        <v>205</v>
      </c>
      <c r="F1819" t="s">
        <v>183</v>
      </c>
      <c r="G1819">
        <v>0.35</v>
      </c>
      <c r="H1819" t="s">
        <v>162</v>
      </c>
      <c r="I1819" t="s">
        <v>229</v>
      </c>
      <c r="J1819" t="s">
        <v>361</v>
      </c>
      <c r="K1819" t="s">
        <v>2091</v>
      </c>
      <c r="L1819">
        <v>34952</v>
      </c>
      <c r="M1819" s="38">
        <v>42048</v>
      </c>
      <c r="N1819" s="38">
        <v>42048</v>
      </c>
      <c r="O1819">
        <v>83.14</v>
      </c>
    </row>
    <row r="1820" spans="1:15" x14ac:dyDescent="0.25">
      <c r="A1820" t="s">
        <v>2092</v>
      </c>
      <c r="B1820" t="s">
        <v>175</v>
      </c>
      <c r="C1820" t="s">
        <v>216</v>
      </c>
      <c r="D1820" t="s">
        <v>193</v>
      </c>
      <c r="E1820" t="s">
        <v>256</v>
      </c>
      <c r="F1820" t="s">
        <v>183</v>
      </c>
      <c r="G1820">
        <v>0.64</v>
      </c>
      <c r="H1820" t="s">
        <v>162</v>
      </c>
      <c r="I1820" t="s">
        <v>229</v>
      </c>
      <c r="J1820" t="s">
        <v>361</v>
      </c>
      <c r="K1820" t="s">
        <v>2093</v>
      </c>
      <c r="L1820">
        <v>32216</v>
      </c>
      <c r="M1820" s="38">
        <v>42128</v>
      </c>
      <c r="N1820" s="38">
        <v>42130</v>
      </c>
      <c r="O1820">
        <v>215.25</v>
      </c>
    </row>
    <row r="1821" spans="1:15" x14ac:dyDescent="0.25">
      <c r="A1821" t="s">
        <v>2092</v>
      </c>
      <c r="B1821" t="s">
        <v>167</v>
      </c>
      <c r="C1821" t="s">
        <v>216</v>
      </c>
      <c r="D1821" t="s">
        <v>169</v>
      </c>
      <c r="E1821" t="s">
        <v>264</v>
      </c>
      <c r="F1821" t="s">
        <v>221</v>
      </c>
      <c r="G1821">
        <v>0.61</v>
      </c>
      <c r="H1821" t="s">
        <v>162</v>
      </c>
      <c r="I1821" t="s">
        <v>229</v>
      </c>
      <c r="J1821" t="s">
        <v>361</v>
      </c>
      <c r="K1821" t="s">
        <v>2093</v>
      </c>
      <c r="L1821">
        <v>32216</v>
      </c>
      <c r="M1821" s="38">
        <v>42180</v>
      </c>
      <c r="N1821" s="38">
        <v>42186</v>
      </c>
      <c r="O1821">
        <v>1358.02</v>
      </c>
    </row>
    <row r="1822" spans="1:15" x14ac:dyDescent="0.25">
      <c r="A1822" t="s">
        <v>2092</v>
      </c>
      <c r="B1822" t="s">
        <v>175</v>
      </c>
      <c r="C1822" t="s">
        <v>216</v>
      </c>
      <c r="D1822" t="s">
        <v>159</v>
      </c>
      <c r="E1822" t="s">
        <v>189</v>
      </c>
      <c r="F1822" t="s">
        <v>183</v>
      </c>
      <c r="G1822">
        <v>0.38</v>
      </c>
      <c r="H1822" t="s">
        <v>162</v>
      </c>
      <c r="I1822" t="s">
        <v>229</v>
      </c>
      <c r="J1822" t="s">
        <v>361</v>
      </c>
      <c r="K1822" t="s">
        <v>2093</v>
      </c>
      <c r="L1822">
        <v>32216</v>
      </c>
      <c r="M1822" s="38">
        <v>42180</v>
      </c>
      <c r="N1822" s="38">
        <v>42186</v>
      </c>
      <c r="O1822">
        <v>358.84</v>
      </c>
    </row>
    <row r="1823" spans="1:15" x14ac:dyDescent="0.25">
      <c r="A1823" t="s">
        <v>2094</v>
      </c>
      <c r="B1823" t="s">
        <v>175</v>
      </c>
      <c r="C1823" t="s">
        <v>216</v>
      </c>
      <c r="D1823" t="s">
        <v>169</v>
      </c>
      <c r="E1823" t="s">
        <v>176</v>
      </c>
      <c r="F1823" t="s">
        <v>200</v>
      </c>
      <c r="G1823">
        <v>0.63</v>
      </c>
      <c r="H1823" t="s">
        <v>162</v>
      </c>
      <c r="I1823" t="s">
        <v>229</v>
      </c>
      <c r="J1823" t="s">
        <v>361</v>
      </c>
      <c r="K1823" t="s">
        <v>2095</v>
      </c>
      <c r="L1823">
        <v>33458</v>
      </c>
      <c r="M1823" s="38">
        <v>42077</v>
      </c>
      <c r="N1823" s="38">
        <v>42079</v>
      </c>
      <c r="O1823">
        <v>511.57</v>
      </c>
    </row>
    <row r="1824" spans="1:15" x14ac:dyDescent="0.25">
      <c r="A1824" t="s">
        <v>2094</v>
      </c>
      <c r="B1824" t="s">
        <v>175</v>
      </c>
      <c r="C1824" t="s">
        <v>216</v>
      </c>
      <c r="D1824" t="s">
        <v>159</v>
      </c>
      <c r="E1824" t="s">
        <v>160</v>
      </c>
      <c r="F1824" t="s">
        <v>161</v>
      </c>
      <c r="G1824">
        <v>0.35</v>
      </c>
      <c r="H1824" t="s">
        <v>162</v>
      </c>
      <c r="I1824" t="s">
        <v>229</v>
      </c>
      <c r="J1824" t="s">
        <v>361</v>
      </c>
      <c r="K1824" t="s">
        <v>2095</v>
      </c>
      <c r="L1824">
        <v>33458</v>
      </c>
      <c r="M1824" s="38">
        <v>42094</v>
      </c>
      <c r="N1824" s="38">
        <v>42096</v>
      </c>
      <c r="O1824">
        <v>8.65</v>
      </c>
    </row>
    <row r="1825" spans="1:15" x14ac:dyDescent="0.25">
      <c r="A1825" t="s">
        <v>2096</v>
      </c>
      <c r="B1825" t="s">
        <v>175</v>
      </c>
      <c r="C1825" t="s">
        <v>158</v>
      </c>
      <c r="D1825" t="s">
        <v>159</v>
      </c>
      <c r="E1825" t="s">
        <v>205</v>
      </c>
      <c r="F1825" t="s">
        <v>183</v>
      </c>
      <c r="G1825">
        <v>0.38</v>
      </c>
      <c r="H1825" t="s">
        <v>162</v>
      </c>
      <c r="I1825" t="s">
        <v>184</v>
      </c>
      <c r="J1825" t="s">
        <v>185</v>
      </c>
      <c r="K1825" t="s">
        <v>2097</v>
      </c>
      <c r="L1825">
        <v>55060</v>
      </c>
      <c r="M1825" s="38">
        <v>42167</v>
      </c>
      <c r="N1825" s="38">
        <v>42174</v>
      </c>
      <c r="O1825">
        <v>380</v>
      </c>
    </row>
    <row r="1826" spans="1:15" x14ac:dyDescent="0.25">
      <c r="A1826" t="s">
        <v>2098</v>
      </c>
      <c r="B1826" t="s">
        <v>167</v>
      </c>
      <c r="C1826" t="s">
        <v>182</v>
      </c>
      <c r="D1826" t="s">
        <v>169</v>
      </c>
      <c r="E1826" t="s">
        <v>264</v>
      </c>
      <c r="F1826" t="s">
        <v>221</v>
      </c>
      <c r="G1826">
        <v>0.66</v>
      </c>
      <c r="H1826" t="s">
        <v>162</v>
      </c>
      <c r="I1826" t="s">
        <v>229</v>
      </c>
      <c r="J1826" t="s">
        <v>361</v>
      </c>
      <c r="K1826" t="s">
        <v>2099</v>
      </c>
      <c r="L1826">
        <v>33569</v>
      </c>
      <c r="M1826" s="38">
        <v>42065</v>
      </c>
      <c r="N1826" s="38">
        <v>42067</v>
      </c>
      <c r="O1826">
        <v>199.48</v>
      </c>
    </row>
    <row r="1827" spans="1:15" x14ac:dyDescent="0.25">
      <c r="A1827" t="s">
        <v>2100</v>
      </c>
      <c r="B1827" t="s">
        <v>175</v>
      </c>
      <c r="C1827" t="s">
        <v>158</v>
      </c>
      <c r="D1827" t="s">
        <v>193</v>
      </c>
      <c r="E1827" t="s">
        <v>194</v>
      </c>
      <c r="F1827" t="s">
        <v>200</v>
      </c>
      <c r="G1827">
        <v>0.57999999999999996</v>
      </c>
      <c r="H1827" t="s">
        <v>162</v>
      </c>
      <c r="I1827" t="s">
        <v>184</v>
      </c>
      <c r="J1827" t="s">
        <v>1337</v>
      </c>
      <c r="K1827" t="s">
        <v>2101</v>
      </c>
      <c r="L1827">
        <v>54481</v>
      </c>
      <c r="M1827" s="38">
        <v>42081</v>
      </c>
      <c r="N1827" s="38">
        <v>42081</v>
      </c>
      <c r="O1827">
        <v>93.81</v>
      </c>
    </row>
    <row r="1828" spans="1:15" x14ac:dyDescent="0.25">
      <c r="A1828" t="s">
        <v>2100</v>
      </c>
      <c r="B1828" t="s">
        <v>175</v>
      </c>
      <c r="C1828" t="s">
        <v>158</v>
      </c>
      <c r="D1828" t="s">
        <v>159</v>
      </c>
      <c r="E1828" t="s">
        <v>189</v>
      </c>
      <c r="F1828" t="s">
        <v>183</v>
      </c>
      <c r="G1828">
        <v>0.4</v>
      </c>
      <c r="H1828" t="s">
        <v>162</v>
      </c>
      <c r="I1828" t="s">
        <v>184</v>
      </c>
      <c r="J1828" t="s">
        <v>1337</v>
      </c>
      <c r="K1828" t="s">
        <v>2101</v>
      </c>
      <c r="L1828">
        <v>54481</v>
      </c>
      <c r="M1828" s="38">
        <v>42104</v>
      </c>
      <c r="N1828" s="38">
        <v>42106</v>
      </c>
      <c r="O1828">
        <v>312.22000000000003</v>
      </c>
    </row>
    <row r="1829" spans="1:15" x14ac:dyDescent="0.25">
      <c r="A1829" t="s">
        <v>2102</v>
      </c>
      <c r="B1829" t="s">
        <v>175</v>
      </c>
      <c r="C1829" t="s">
        <v>216</v>
      </c>
      <c r="D1829" t="s">
        <v>159</v>
      </c>
      <c r="E1829" t="s">
        <v>205</v>
      </c>
      <c r="F1829" t="s">
        <v>183</v>
      </c>
      <c r="G1829">
        <v>0.38</v>
      </c>
      <c r="H1829" t="s">
        <v>162</v>
      </c>
      <c r="I1829" t="s">
        <v>229</v>
      </c>
      <c r="J1829" t="s">
        <v>361</v>
      </c>
      <c r="K1829" t="s">
        <v>726</v>
      </c>
      <c r="L1829">
        <v>34609</v>
      </c>
      <c r="M1829" s="38">
        <v>42073</v>
      </c>
      <c r="N1829" s="38">
        <v>42074</v>
      </c>
      <c r="O1829">
        <v>43.84</v>
      </c>
    </row>
    <row r="1830" spans="1:15" x14ac:dyDescent="0.25">
      <c r="A1830" t="s">
        <v>2102</v>
      </c>
      <c r="B1830" t="s">
        <v>175</v>
      </c>
      <c r="C1830" t="s">
        <v>216</v>
      </c>
      <c r="D1830" t="s">
        <v>159</v>
      </c>
      <c r="E1830" t="s">
        <v>205</v>
      </c>
      <c r="F1830" t="s">
        <v>183</v>
      </c>
      <c r="G1830">
        <v>0.39</v>
      </c>
      <c r="H1830" t="s">
        <v>162</v>
      </c>
      <c r="I1830" t="s">
        <v>229</v>
      </c>
      <c r="J1830" t="s">
        <v>361</v>
      </c>
      <c r="K1830" t="s">
        <v>726</v>
      </c>
      <c r="L1830">
        <v>34609</v>
      </c>
      <c r="M1830" s="38">
        <v>42073</v>
      </c>
      <c r="N1830" s="38">
        <v>42075</v>
      </c>
      <c r="O1830">
        <v>141.74</v>
      </c>
    </row>
    <row r="1831" spans="1:15" x14ac:dyDescent="0.25">
      <c r="A1831" t="s">
        <v>2103</v>
      </c>
      <c r="B1831" t="s">
        <v>167</v>
      </c>
      <c r="C1831" t="s">
        <v>168</v>
      </c>
      <c r="D1831" t="s">
        <v>193</v>
      </c>
      <c r="E1831" t="s">
        <v>199</v>
      </c>
      <c r="F1831" t="s">
        <v>171</v>
      </c>
      <c r="G1831">
        <v>0.36</v>
      </c>
      <c r="H1831" t="s">
        <v>162</v>
      </c>
      <c r="I1831" t="s">
        <v>163</v>
      </c>
      <c r="J1831" t="s">
        <v>172</v>
      </c>
      <c r="K1831" t="s">
        <v>314</v>
      </c>
      <c r="L1831">
        <v>94109</v>
      </c>
      <c r="M1831" s="38">
        <v>42037</v>
      </c>
      <c r="N1831" s="38">
        <v>42038</v>
      </c>
      <c r="O1831">
        <v>8717.75</v>
      </c>
    </row>
    <row r="1832" spans="1:15" x14ac:dyDescent="0.25">
      <c r="A1832" t="s">
        <v>2104</v>
      </c>
      <c r="B1832" t="s">
        <v>167</v>
      </c>
      <c r="C1832" t="s">
        <v>168</v>
      </c>
      <c r="D1832" t="s">
        <v>193</v>
      </c>
      <c r="E1832" t="s">
        <v>199</v>
      </c>
      <c r="F1832" t="s">
        <v>171</v>
      </c>
      <c r="G1832">
        <v>0.36</v>
      </c>
      <c r="H1832" t="s">
        <v>162</v>
      </c>
      <c r="I1832" t="s">
        <v>184</v>
      </c>
      <c r="J1832" t="s">
        <v>254</v>
      </c>
      <c r="K1832" t="s">
        <v>2105</v>
      </c>
      <c r="L1832">
        <v>60062</v>
      </c>
      <c r="M1832" s="38">
        <v>42037</v>
      </c>
      <c r="N1832" s="38">
        <v>42038</v>
      </c>
      <c r="O1832">
        <v>2230.12</v>
      </c>
    </row>
    <row r="1833" spans="1:15" x14ac:dyDescent="0.25">
      <c r="A1833" t="s">
        <v>2106</v>
      </c>
      <c r="B1833" t="s">
        <v>175</v>
      </c>
      <c r="C1833" t="s">
        <v>216</v>
      </c>
      <c r="D1833" t="s">
        <v>159</v>
      </c>
      <c r="E1833" t="s">
        <v>160</v>
      </c>
      <c r="F1833" t="s">
        <v>161</v>
      </c>
      <c r="G1833">
        <v>0.6</v>
      </c>
      <c r="H1833" t="s">
        <v>162</v>
      </c>
      <c r="I1833" t="s">
        <v>163</v>
      </c>
      <c r="J1833" t="s">
        <v>1251</v>
      </c>
      <c r="K1833" t="s">
        <v>2080</v>
      </c>
      <c r="L1833">
        <v>83440</v>
      </c>
      <c r="M1833" s="38">
        <v>42093</v>
      </c>
      <c r="N1833" s="38">
        <v>42097</v>
      </c>
      <c r="O1833">
        <v>56.4</v>
      </c>
    </row>
    <row r="1834" spans="1:15" x14ac:dyDescent="0.25">
      <c r="A1834" t="s">
        <v>2107</v>
      </c>
      <c r="B1834" t="s">
        <v>175</v>
      </c>
      <c r="C1834" t="s">
        <v>216</v>
      </c>
      <c r="D1834" t="s">
        <v>193</v>
      </c>
      <c r="E1834" t="s">
        <v>256</v>
      </c>
      <c r="F1834" t="s">
        <v>183</v>
      </c>
      <c r="G1834">
        <v>0.7</v>
      </c>
      <c r="H1834" t="s">
        <v>162</v>
      </c>
      <c r="I1834" t="s">
        <v>163</v>
      </c>
      <c r="J1834" t="s">
        <v>1251</v>
      </c>
      <c r="K1834" t="s">
        <v>2108</v>
      </c>
      <c r="L1834">
        <v>83301</v>
      </c>
      <c r="M1834" s="38">
        <v>42093</v>
      </c>
      <c r="N1834" s="38">
        <v>42098</v>
      </c>
      <c r="O1834">
        <v>257.52</v>
      </c>
    </row>
    <row r="1835" spans="1:15" x14ac:dyDescent="0.25">
      <c r="A1835" t="s">
        <v>2107</v>
      </c>
      <c r="B1835" t="s">
        <v>157</v>
      </c>
      <c r="C1835" t="s">
        <v>216</v>
      </c>
      <c r="D1835" t="s">
        <v>169</v>
      </c>
      <c r="E1835" t="s">
        <v>170</v>
      </c>
      <c r="F1835" t="s">
        <v>293</v>
      </c>
      <c r="G1835">
        <v>0.56999999999999995</v>
      </c>
      <c r="H1835" t="s">
        <v>162</v>
      </c>
      <c r="I1835" t="s">
        <v>163</v>
      </c>
      <c r="J1835" t="s">
        <v>1251</v>
      </c>
      <c r="K1835" t="s">
        <v>2108</v>
      </c>
      <c r="L1835">
        <v>83301</v>
      </c>
      <c r="M1835" s="38">
        <v>42145</v>
      </c>
      <c r="N1835" s="38">
        <v>42147</v>
      </c>
      <c r="O1835">
        <v>1488.51</v>
      </c>
    </row>
    <row r="1836" spans="1:15" x14ac:dyDescent="0.25">
      <c r="A1836" t="s">
        <v>2107</v>
      </c>
      <c r="B1836" t="s">
        <v>175</v>
      </c>
      <c r="C1836" t="s">
        <v>216</v>
      </c>
      <c r="D1836" t="s">
        <v>159</v>
      </c>
      <c r="E1836" t="s">
        <v>205</v>
      </c>
      <c r="F1836" t="s">
        <v>183</v>
      </c>
      <c r="G1836">
        <v>0.38</v>
      </c>
      <c r="H1836" t="s">
        <v>162</v>
      </c>
      <c r="I1836" t="s">
        <v>163</v>
      </c>
      <c r="J1836" t="s">
        <v>1251</v>
      </c>
      <c r="K1836" t="s">
        <v>2108</v>
      </c>
      <c r="L1836">
        <v>83301</v>
      </c>
      <c r="M1836" s="38">
        <v>42152</v>
      </c>
      <c r="N1836" s="38">
        <v>42153</v>
      </c>
      <c r="O1836">
        <v>801.93</v>
      </c>
    </row>
    <row r="1837" spans="1:15" x14ac:dyDescent="0.25">
      <c r="A1837" t="s">
        <v>2109</v>
      </c>
      <c r="B1837" t="s">
        <v>157</v>
      </c>
      <c r="C1837" t="s">
        <v>158</v>
      </c>
      <c r="D1837" t="s">
        <v>193</v>
      </c>
      <c r="E1837" t="s">
        <v>256</v>
      </c>
      <c r="F1837" t="s">
        <v>177</v>
      </c>
      <c r="G1837">
        <v>0.64</v>
      </c>
      <c r="H1837" t="s">
        <v>162</v>
      </c>
      <c r="I1837" t="s">
        <v>163</v>
      </c>
      <c r="J1837" t="s">
        <v>172</v>
      </c>
      <c r="K1837" t="s">
        <v>2110</v>
      </c>
      <c r="L1837">
        <v>90210</v>
      </c>
      <c r="M1837" s="38">
        <v>42183</v>
      </c>
      <c r="N1837" s="38">
        <v>42184</v>
      </c>
      <c r="O1837">
        <v>44.24</v>
      </c>
    </row>
    <row r="1838" spans="1:15" x14ac:dyDescent="0.25">
      <c r="A1838" t="s">
        <v>2111</v>
      </c>
      <c r="B1838" t="s">
        <v>175</v>
      </c>
      <c r="C1838" t="s">
        <v>158</v>
      </c>
      <c r="D1838" t="s">
        <v>159</v>
      </c>
      <c r="E1838" t="s">
        <v>228</v>
      </c>
      <c r="F1838" t="s">
        <v>183</v>
      </c>
      <c r="G1838">
        <v>0.38</v>
      </c>
      <c r="H1838" t="s">
        <v>162</v>
      </c>
      <c r="I1838" t="s">
        <v>184</v>
      </c>
      <c r="J1838" t="s">
        <v>254</v>
      </c>
      <c r="K1838" t="s">
        <v>2112</v>
      </c>
      <c r="L1838">
        <v>60101</v>
      </c>
      <c r="M1838" s="38">
        <v>42050</v>
      </c>
      <c r="N1838" s="38">
        <v>42051</v>
      </c>
      <c r="O1838">
        <v>79.739999999999995</v>
      </c>
    </row>
    <row r="1839" spans="1:15" x14ac:dyDescent="0.25">
      <c r="A1839" t="s">
        <v>2111</v>
      </c>
      <c r="B1839" t="s">
        <v>175</v>
      </c>
      <c r="C1839" t="s">
        <v>158</v>
      </c>
      <c r="D1839" t="s">
        <v>193</v>
      </c>
      <c r="E1839" t="s">
        <v>194</v>
      </c>
      <c r="F1839" t="s">
        <v>161</v>
      </c>
      <c r="G1839">
        <v>0.81</v>
      </c>
      <c r="H1839" t="s">
        <v>162</v>
      </c>
      <c r="I1839" t="s">
        <v>184</v>
      </c>
      <c r="J1839" t="s">
        <v>254</v>
      </c>
      <c r="K1839" t="s">
        <v>2112</v>
      </c>
      <c r="L1839">
        <v>60101</v>
      </c>
      <c r="M1839" s="38">
        <v>42050</v>
      </c>
      <c r="N1839" s="38">
        <v>42051</v>
      </c>
      <c r="O1839">
        <v>392.45</v>
      </c>
    </row>
    <row r="1840" spans="1:15" x14ac:dyDescent="0.25">
      <c r="A1840" t="s">
        <v>2113</v>
      </c>
      <c r="B1840" t="s">
        <v>175</v>
      </c>
      <c r="C1840" t="s">
        <v>158</v>
      </c>
      <c r="D1840" t="s">
        <v>159</v>
      </c>
      <c r="E1840" t="s">
        <v>160</v>
      </c>
      <c r="F1840" t="s">
        <v>161</v>
      </c>
      <c r="G1840">
        <v>0.48</v>
      </c>
      <c r="H1840" t="s">
        <v>162</v>
      </c>
      <c r="I1840" t="s">
        <v>229</v>
      </c>
      <c r="J1840" t="s">
        <v>361</v>
      </c>
      <c r="K1840" t="s">
        <v>2114</v>
      </c>
      <c r="L1840">
        <v>33322</v>
      </c>
      <c r="M1840" s="38">
        <v>42106</v>
      </c>
      <c r="N1840" s="38">
        <v>42107</v>
      </c>
      <c r="O1840">
        <v>48.32</v>
      </c>
    </row>
    <row r="1841" spans="1:15" x14ac:dyDescent="0.25">
      <c r="A1841" t="s">
        <v>2115</v>
      </c>
      <c r="B1841" t="s">
        <v>157</v>
      </c>
      <c r="C1841" t="s">
        <v>158</v>
      </c>
      <c r="D1841" t="s">
        <v>193</v>
      </c>
      <c r="E1841" t="s">
        <v>256</v>
      </c>
      <c r="F1841" t="s">
        <v>177</v>
      </c>
      <c r="G1841">
        <v>0.54</v>
      </c>
      <c r="H1841" t="s">
        <v>162</v>
      </c>
      <c r="I1841" t="s">
        <v>229</v>
      </c>
      <c r="J1841" t="s">
        <v>361</v>
      </c>
      <c r="K1841" t="s">
        <v>2116</v>
      </c>
      <c r="L1841">
        <v>32303</v>
      </c>
      <c r="M1841" s="38">
        <v>42082</v>
      </c>
      <c r="N1841" s="38">
        <v>42082</v>
      </c>
      <c r="O1841">
        <v>332.16</v>
      </c>
    </row>
    <row r="1842" spans="1:15" x14ac:dyDescent="0.25">
      <c r="A1842" t="s">
        <v>2115</v>
      </c>
      <c r="B1842" t="s">
        <v>175</v>
      </c>
      <c r="C1842" t="s">
        <v>158</v>
      </c>
      <c r="D1842" t="s">
        <v>193</v>
      </c>
      <c r="E1842" t="s">
        <v>256</v>
      </c>
      <c r="F1842" t="s">
        <v>177</v>
      </c>
      <c r="G1842">
        <v>0.77</v>
      </c>
      <c r="H1842" t="s">
        <v>162</v>
      </c>
      <c r="I1842" t="s">
        <v>229</v>
      </c>
      <c r="J1842" t="s">
        <v>361</v>
      </c>
      <c r="K1842" t="s">
        <v>2116</v>
      </c>
      <c r="L1842">
        <v>32303</v>
      </c>
      <c r="M1842" s="38">
        <v>42082</v>
      </c>
      <c r="N1842" s="38">
        <v>42083</v>
      </c>
      <c r="O1842">
        <v>147.62</v>
      </c>
    </row>
    <row r="1843" spans="1:15" x14ac:dyDescent="0.25">
      <c r="A1843" t="s">
        <v>2117</v>
      </c>
      <c r="B1843" t="s">
        <v>167</v>
      </c>
      <c r="C1843" t="s">
        <v>182</v>
      </c>
      <c r="D1843" t="s">
        <v>169</v>
      </c>
      <c r="E1843" t="s">
        <v>170</v>
      </c>
      <c r="F1843" t="s">
        <v>171</v>
      </c>
      <c r="G1843">
        <v>0.7</v>
      </c>
      <c r="H1843" t="s">
        <v>162</v>
      </c>
      <c r="I1843" t="s">
        <v>229</v>
      </c>
      <c r="J1843" t="s">
        <v>297</v>
      </c>
      <c r="K1843" t="s">
        <v>2118</v>
      </c>
      <c r="L1843">
        <v>37066</v>
      </c>
      <c r="M1843" s="38">
        <v>42095</v>
      </c>
      <c r="N1843" s="38">
        <v>42096</v>
      </c>
      <c r="O1843">
        <v>125.9</v>
      </c>
    </row>
    <row r="1844" spans="1:15" x14ac:dyDescent="0.25">
      <c r="A1844" t="s">
        <v>2119</v>
      </c>
      <c r="B1844" t="s">
        <v>167</v>
      </c>
      <c r="C1844" t="s">
        <v>182</v>
      </c>
      <c r="D1844" t="s">
        <v>159</v>
      </c>
      <c r="E1844" t="s">
        <v>304</v>
      </c>
      <c r="F1844" t="s">
        <v>171</v>
      </c>
      <c r="G1844">
        <v>0.57999999999999996</v>
      </c>
      <c r="H1844" t="s">
        <v>162</v>
      </c>
      <c r="I1844" t="s">
        <v>229</v>
      </c>
      <c r="J1844" t="s">
        <v>297</v>
      </c>
      <c r="K1844" t="s">
        <v>2120</v>
      </c>
      <c r="L1844">
        <v>38138</v>
      </c>
      <c r="M1844" s="38">
        <v>42018</v>
      </c>
      <c r="N1844" s="38">
        <v>42018</v>
      </c>
      <c r="O1844">
        <v>768.81</v>
      </c>
    </row>
    <row r="1845" spans="1:15" x14ac:dyDescent="0.25">
      <c r="A1845" t="s">
        <v>2121</v>
      </c>
      <c r="B1845" t="s">
        <v>175</v>
      </c>
      <c r="C1845" t="s">
        <v>182</v>
      </c>
      <c r="D1845" t="s">
        <v>159</v>
      </c>
      <c r="E1845" t="s">
        <v>189</v>
      </c>
      <c r="F1845" t="s">
        <v>183</v>
      </c>
      <c r="G1845">
        <v>0.4</v>
      </c>
      <c r="H1845" t="s">
        <v>162</v>
      </c>
      <c r="I1845" t="s">
        <v>229</v>
      </c>
      <c r="J1845" t="s">
        <v>297</v>
      </c>
      <c r="K1845" t="s">
        <v>2122</v>
      </c>
      <c r="L1845">
        <v>37075</v>
      </c>
      <c r="M1845" s="38">
        <v>42018</v>
      </c>
      <c r="N1845" s="38">
        <v>42019</v>
      </c>
      <c r="O1845">
        <v>183.39</v>
      </c>
    </row>
    <row r="1846" spans="1:15" x14ac:dyDescent="0.25">
      <c r="A1846" t="s">
        <v>2121</v>
      </c>
      <c r="B1846" t="s">
        <v>157</v>
      </c>
      <c r="C1846" t="s">
        <v>182</v>
      </c>
      <c r="D1846" t="s">
        <v>169</v>
      </c>
      <c r="E1846" t="s">
        <v>176</v>
      </c>
      <c r="F1846" t="s">
        <v>177</v>
      </c>
      <c r="G1846">
        <v>0.45</v>
      </c>
      <c r="H1846" t="s">
        <v>162</v>
      </c>
      <c r="I1846" t="s">
        <v>229</v>
      </c>
      <c r="J1846" t="s">
        <v>297</v>
      </c>
      <c r="K1846" t="s">
        <v>2122</v>
      </c>
      <c r="L1846">
        <v>37075</v>
      </c>
      <c r="M1846" s="38">
        <v>42018</v>
      </c>
      <c r="N1846" s="38">
        <v>42020</v>
      </c>
      <c r="O1846">
        <v>12.9</v>
      </c>
    </row>
    <row r="1847" spans="1:15" x14ac:dyDescent="0.25">
      <c r="A1847" t="s">
        <v>2121</v>
      </c>
      <c r="B1847" t="s">
        <v>175</v>
      </c>
      <c r="C1847" t="s">
        <v>182</v>
      </c>
      <c r="D1847" t="s">
        <v>159</v>
      </c>
      <c r="E1847" t="s">
        <v>160</v>
      </c>
      <c r="F1847" t="s">
        <v>161</v>
      </c>
      <c r="G1847">
        <v>0.56000000000000005</v>
      </c>
      <c r="H1847" t="s">
        <v>162</v>
      </c>
      <c r="I1847" t="s">
        <v>229</v>
      </c>
      <c r="J1847" t="s">
        <v>297</v>
      </c>
      <c r="K1847" t="s">
        <v>2122</v>
      </c>
      <c r="L1847">
        <v>37075</v>
      </c>
      <c r="M1847" s="38">
        <v>42018</v>
      </c>
      <c r="N1847" s="38">
        <v>42019</v>
      </c>
      <c r="O1847">
        <v>17.89</v>
      </c>
    </row>
    <row r="1848" spans="1:15" x14ac:dyDescent="0.25">
      <c r="A1848" t="s">
        <v>2121</v>
      </c>
      <c r="B1848" t="s">
        <v>175</v>
      </c>
      <c r="C1848" t="s">
        <v>182</v>
      </c>
      <c r="D1848" t="s">
        <v>193</v>
      </c>
      <c r="E1848" t="s">
        <v>256</v>
      </c>
      <c r="F1848" t="s">
        <v>177</v>
      </c>
      <c r="G1848">
        <v>0.43</v>
      </c>
      <c r="H1848" t="s">
        <v>162</v>
      </c>
      <c r="I1848" t="s">
        <v>229</v>
      </c>
      <c r="J1848" t="s">
        <v>297</v>
      </c>
      <c r="K1848" t="s">
        <v>2122</v>
      </c>
      <c r="L1848">
        <v>37075</v>
      </c>
      <c r="M1848" s="38">
        <v>42183</v>
      </c>
      <c r="N1848" s="38">
        <v>42185</v>
      </c>
      <c r="O1848">
        <v>255.88</v>
      </c>
    </row>
    <row r="1849" spans="1:15" x14ac:dyDescent="0.25">
      <c r="A1849" t="s">
        <v>2123</v>
      </c>
      <c r="B1849" t="s">
        <v>175</v>
      </c>
      <c r="C1849" t="s">
        <v>182</v>
      </c>
      <c r="D1849" t="s">
        <v>159</v>
      </c>
      <c r="E1849" t="s">
        <v>213</v>
      </c>
      <c r="F1849" t="s">
        <v>183</v>
      </c>
      <c r="G1849">
        <v>0.39</v>
      </c>
      <c r="H1849" t="s">
        <v>162</v>
      </c>
      <c r="I1849" t="s">
        <v>184</v>
      </c>
      <c r="J1849" t="s">
        <v>1337</v>
      </c>
      <c r="K1849" t="s">
        <v>2124</v>
      </c>
      <c r="L1849">
        <v>54880</v>
      </c>
      <c r="M1849" s="38">
        <v>42025</v>
      </c>
      <c r="N1849" s="38">
        <v>42026</v>
      </c>
      <c r="O1849">
        <v>378.82</v>
      </c>
    </row>
    <row r="1850" spans="1:15" x14ac:dyDescent="0.25">
      <c r="A1850" t="s">
        <v>2125</v>
      </c>
      <c r="B1850" t="s">
        <v>175</v>
      </c>
      <c r="C1850" t="s">
        <v>182</v>
      </c>
      <c r="D1850" t="s">
        <v>193</v>
      </c>
      <c r="E1850" t="s">
        <v>256</v>
      </c>
      <c r="F1850" t="s">
        <v>177</v>
      </c>
      <c r="G1850">
        <v>0.64</v>
      </c>
      <c r="H1850" t="s">
        <v>162</v>
      </c>
      <c r="I1850" t="s">
        <v>184</v>
      </c>
      <c r="J1850" t="s">
        <v>1337</v>
      </c>
      <c r="K1850" t="s">
        <v>2126</v>
      </c>
      <c r="L1850">
        <v>53186</v>
      </c>
      <c r="M1850" s="38">
        <v>42025</v>
      </c>
      <c r="N1850" s="38">
        <v>42027</v>
      </c>
      <c r="O1850">
        <v>152.18</v>
      </c>
    </row>
    <row r="1851" spans="1:15" x14ac:dyDescent="0.25">
      <c r="A1851" t="s">
        <v>2125</v>
      </c>
      <c r="B1851" t="s">
        <v>157</v>
      </c>
      <c r="C1851" t="s">
        <v>182</v>
      </c>
      <c r="D1851" t="s">
        <v>159</v>
      </c>
      <c r="E1851" t="s">
        <v>213</v>
      </c>
      <c r="F1851" t="s">
        <v>183</v>
      </c>
      <c r="G1851">
        <v>0.36</v>
      </c>
      <c r="H1851" t="s">
        <v>162</v>
      </c>
      <c r="I1851" t="s">
        <v>184</v>
      </c>
      <c r="J1851" t="s">
        <v>1337</v>
      </c>
      <c r="K1851" t="s">
        <v>2126</v>
      </c>
      <c r="L1851">
        <v>53186</v>
      </c>
      <c r="M1851" s="38">
        <v>42168</v>
      </c>
      <c r="N1851" s="38">
        <v>42168</v>
      </c>
      <c r="O1851">
        <v>53.89</v>
      </c>
    </row>
    <row r="1852" spans="1:15" x14ac:dyDescent="0.25">
      <c r="A1852" t="s">
        <v>2125</v>
      </c>
      <c r="B1852" t="s">
        <v>157</v>
      </c>
      <c r="C1852" t="s">
        <v>182</v>
      </c>
      <c r="D1852" t="s">
        <v>159</v>
      </c>
      <c r="E1852" t="s">
        <v>205</v>
      </c>
      <c r="F1852" t="s">
        <v>183</v>
      </c>
      <c r="G1852">
        <v>0.35</v>
      </c>
      <c r="H1852" t="s">
        <v>162</v>
      </c>
      <c r="I1852" t="s">
        <v>184</v>
      </c>
      <c r="J1852" t="s">
        <v>1337</v>
      </c>
      <c r="K1852" t="s">
        <v>2126</v>
      </c>
      <c r="L1852">
        <v>53186</v>
      </c>
      <c r="M1852" s="38">
        <v>42168</v>
      </c>
      <c r="N1852" s="38">
        <v>42169</v>
      </c>
      <c r="O1852">
        <v>1001.02</v>
      </c>
    </row>
    <row r="1853" spans="1:15" x14ac:dyDescent="0.25">
      <c r="A1853" t="s">
        <v>2127</v>
      </c>
      <c r="B1853" t="s">
        <v>175</v>
      </c>
      <c r="C1853" t="s">
        <v>158</v>
      </c>
      <c r="D1853" t="s">
        <v>193</v>
      </c>
      <c r="E1853" t="s">
        <v>194</v>
      </c>
      <c r="F1853" t="s">
        <v>183</v>
      </c>
      <c r="G1853">
        <v>0.57999999999999996</v>
      </c>
      <c r="H1853" t="s">
        <v>162</v>
      </c>
      <c r="I1853" t="s">
        <v>163</v>
      </c>
      <c r="J1853" t="s">
        <v>210</v>
      </c>
      <c r="K1853" t="s">
        <v>2128</v>
      </c>
      <c r="L1853">
        <v>97330</v>
      </c>
      <c r="M1853" s="38">
        <v>42159</v>
      </c>
      <c r="N1853" s="38">
        <v>42161</v>
      </c>
      <c r="O1853">
        <v>495.82</v>
      </c>
    </row>
    <row r="1854" spans="1:15" x14ac:dyDescent="0.25">
      <c r="A1854" t="s">
        <v>2129</v>
      </c>
      <c r="B1854" t="s">
        <v>175</v>
      </c>
      <c r="C1854" t="s">
        <v>182</v>
      </c>
      <c r="D1854" t="s">
        <v>193</v>
      </c>
      <c r="E1854" t="s">
        <v>256</v>
      </c>
      <c r="F1854" t="s">
        <v>177</v>
      </c>
      <c r="G1854">
        <v>0.68</v>
      </c>
      <c r="H1854" t="s">
        <v>162</v>
      </c>
      <c r="I1854" t="s">
        <v>178</v>
      </c>
      <c r="J1854" t="s">
        <v>286</v>
      </c>
      <c r="K1854" t="s">
        <v>706</v>
      </c>
      <c r="L1854">
        <v>6010</v>
      </c>
      <c r="M1854" s="38">
        <v>42165</v>
      </c>
      <c r="N1854" s="38">
        <v>42165</v>
      </c>
      <c r="O1854">
        <v>24.44</v>
      </c>
    </row>
    <row r="1855" spans="1:15" x14ac:dyDescent="0.25">
      <c r="A1855" t="s">
        <v>2130</v>
      </c>
      <c r="B1855" t="s">
        <v>175</v>
      </c>
      <c r="C1855" t="s">
        <v>182</v>
      </c>
      <c r="D1855" t="s">
        <v>159</v>
      </c>
      <c r="E1855" t="s">
        <v>205</v>
      </c>
      <c r="F1855" t="s">
        <v>161</v>
      </c>
      <c r="G1855">
        <v>0.36</v>
      </c>
      <c r="H1855" t="s">
        <v>162</v>
      </c>
      <c r="I1855" t="s">
        <v>178</v>
      </c>
      <c r="J1855" t="s">
        <v>267</v>
      </c>
      <c r="K1855" t="s">
        <v>2131</v>
      </c>
      <c r="L1855">
        <v>3051</v>
      </c>
      <c r="M1855" s="38">
        <v>42095</v>
      </c>
      <c r="N1855" s="38">
        <v>42095</v>
      </c>
      <c r="O1855">
        <v>21.86</v>
      </c>
    </row>
    <row r="1856" spans="1:15" x14ac:dyDescent="0.25">
      <c r="A1856" t="s">
        <v>2132</v>
      </c>
      <c r="B1856" t="s">
        <v>175</v>
      </c>
      <c r="C1856" t="s">
        <v>182</v>
      </c>
      <c r="D1856" t="s">
        <v>159</v>
      </c>
      <c r="E1856" t="s">
        <v>213</v>
      </c>
      <c r="F1856" t="s">
        <v>183</v>
      </c>
      <c r="G1856">
        <v>0.36</v>
      </c>
      <c r="H1856" t="s">
        <v>162</v>
      </c>
      <c r="I1856" t="s">
        <v>229</v>
      </c>
      <c r="J1856" t="s">
        <v>250</v>
      </c>
      <c r="K1856" t="s">
        <v>2133</v>
      </c>
      <c r="L1856">
        <v>70458</v>
      </c>
      <c r="M1856" s="38">
        <v>42131</v>
      </c>
      <c r="N1856" s="38">
        <v>42132</v>
      </c>
      <c r="O1856">
        <v>47.12</v>
      </c>
    </row>
    <row r="1857" spans="1:15" x14ac:dyDescent="0.25">
      <c r="A1857" t="s">
        <v>2134</v>
      </c>
      <c r="B1857" t="s">
        <v>175</v>
      </c>
      <c r="C1857" t="s">
        <v>158</v>
      </c>
      <c r="D1857" t="s">
        <v>159</v>
      </c>
      <c r="E1857" t="s">
        <v>213</v>
      </c>
      <c r="F1857" t="s">
        <v>183</v>
      </c>
      <c r="G1857">
        <v>0.36</v>
      </c>
      <c r="H1857" t="s">
        <v>162</v>
      </c>
      <c r="I1857" t="s">
        <v>178</v>
      </c>
      <c r="J1857" t="s">
        <v>395</v>
      </c>
      <c r="K1857" t="s">
        <v>2135</v>
      </c>
      <c r="L1857">
        <v>21403</v>
      </c>
      <c r="M1857" s="38">
        <v>42147</v>
      </c>
      <c r="N1857" s="38">
        <v>42148</v>
      </c>
      <c r="O1857">
        <v>670.9</v>
      </c>
    </row>
    <row r="1858" spans="1:15" x14ac:dyDescent="0.25">
      <c r="A1858" t="s">
        <v>2136</v>
      </c>
      <c r="B1858" t="s">
        <v>175</v>
      </c>
      <c r="C1858" t="s">
        <v>158</v>
      </c>
      <c r="D1858" t="s">
        <v>159</v>
      </c>
      <c r="E1858" t="s">
        <v>205</v>
      </c>
      <c r="F1858" t="s">
        <v>183</v>
      </c>
      <c r="G1858">
        <v>0.4</v>
      </c>
      <c r="H1858" t="s">
        <v>162</v>
      </c>
      <c r="I1858" t="s">
        <v>178</v>
      </c>
      <c r="J1858" t="s">
        <v>5</v>
      </c>
      <c r="K1858" t="s">
        <v>203</v>
      </c>
      <c r="L1858">
        <v>10112</v>
      </c>
      <c r="M1858" s="38">
        <v>42166</v>
      </c>
      <c r="N1858" s="38">
        <v>42167</v>
      </c>
      <c r="O1858">
        <v>412.72</v>
      </c>
    </row>
    <row r="1859" spans="1:15" x14ac:dyDescent="0.25">
      <c r="A1859" t="s">
        <v>2137</v>
      </c>
      <c r="B1859" t="s">
        <v>175</v>
      </c>
      <c r="C1859" t="s">
        <v>182</v>
      </c>
      <c r="D1859" t="s">
        <v>159</v>
      </c>
      <c r="E1859" t="s">
        <v>205</v>
      </c>
      <c r="F1859" t="s">
        <v>183</v>
      </c>
      <c r="G1859">
        <v>0.36</v>
      </c>
      <c r="H1859" t="s">
        <v>162</v>
      </c>
      <c r="I1859" t="s">
        <v>178</v>
      </c>
      <c r="J1859" t="s">
        <v>5</v>
      </c>
      <c r="K1859" t="s">
        <v>2138</v>
      </c>
      <c r="L1859">
        <v>12306</v>
      </c>
      <c r="M1859" s="38">
        <v>42093</v>
      </c>
      <c r="N1859" s="38">
        <v>42095</v>
      </c>
      <c r="O1859">
        <v>14.52</v>
      </c>
    </row>
    <row r="1860" spans="1:15" x14ac:dyDescent="0.25">
      <c r="A1860" t="s">
        <v>2137</v>
      </c>
      <c r="B1860" t="s">
        <v>175</v>
      </c>
      <c r="C1860" t="s">
        <v>158</v>
      </c>
      <c r="D1860" t="s">
        <v>159</v>
      </c>
      <c r="E1860" t="s">
        <v>205</v>
      </c>
      <c r="F1860" t="s">
        <v>183</v>
      </c>
      <c r="G1860">
        <v>0.4</v>
      </c>
      <c r="H1860" t="s">
        <v>162</v>
      </c>
      <c r="I1860" t="s">
        <v>178</v>
      </c>
      <c r="J1860" t="s">
        <v>5</v>
      </c>
      <c r="K1860" t="s">
        <v>2138</v>
      </c>
      <c r="L1860">
        <v>12306</v>
      </c>
      <c r="M1860" s="38">
        <v>42166</v>
      </c>
      <c r="N1860" s="38">
        <v>42167</v>
      </c>
      <c r="O1860">
        <v>103.18</v>
      </c>
    </row>
    <row r="1861" spans="1:15" x14ac:dyDescent="0.25">
      <c r="A1861" t="s">
        <v>2139</v>
      </c>
      <c r="B1861" t="s">
        <v>175</v>
      </c>
      <c r="C1861" t="s">
        <v>168</v>
      </c>
      <c r="D1861" t="s">
        <v>193</v>
      </c>
      <c r="E1861" t="s">
        <v>256</v>
      </c>
      <c r="F1861" t="s">
        <v>177</v>
      </c>
      <c r="G1861">
        <v>0.71</v>
      </c>
      <c r="H1861" t="s">
        <v>162</v>
      </c>
      <c r="I1861" t="s">
        <v>229</v>
      </c>
      <c r="J1861" t="s">
        <v>361</v>
      </c>
      <c r="K1861" t="s">
        <v>2140</v>
      </c>
      <c r="L1861">
        <v>33319</v>
      </c>
      <c r="M1861" s="38">
        <v>42053</v>
      </c>
      <c r="N1861" s="38">
        <v>42055</v>
      </c>
      <c r="O1861">
        <v>97.96</v>
      </c>
    </row>
    <row r="1862" spans="1:15" x14ac:dyDescent="0.25">
      <c r="A1862" t="s">
        <v>2141</v>
      </c>
      <c r="B1862" t="s">
        <v>167</v>
      </c>
      <c r="C1862" t="s">
        <v>216</v>
      </c>
      <c r="D1862" t="s">
        <v>169</v>
      </c>
      <c r="E1862" t="s">
        <v>240</v>
      </c>
      <c r="F1862" t="s">
        <v>171</v>
      </c>
      <c r="H1862" t="s">
        <v>162</v>
      </c>
      <c r="I1862" t="s">
        <v>163</v>
      </c>
      <c r="J1862" t="s">
        <v>164</v>
      </c>
      <c r="K1862" t="s">
        <v>2142</v>
      </c>
      <c r="L1862">
        <v>98632</v>
      </c>
      <c r="M1862" s="38">
        <v>42150</v>
      </c>
      <c r="N1862" s="38">
        <v>42151</v>
      </c>
      <c r="O1862">
        <v>5419.41</v>
      </c>
    </row>
    <row r="1863" spans="1:15" x14ac:dyDescent="0.25">
      <c r="A1863" t="s">
        <v>2141</v>
      </c>
      <c r="B1863" t="s">
        <v>175</v>
      </c>
      <c r="C1863" t="s">
        <v>216</v>
      </c>
      <c r="D1863" t="s">
        <v>169</v>
      </c>
      <c r="E1863" t="s">
        <v>176</v>
      </c>
      <c r="F1863" t="s">
        <v>177</v>
      </c>
      <c r="G1863">
        <v>0.5</v>
      </c>
      <c r="H1863" t="s">
        <v>162</v>
      </c>
      <c r="I1863" t="s">
        <v>163</v>
      </c>
      <c r="J1863" t="s">
        <v>164</v>
      </c>
      <c r="K1863" t="s">
        <v>2142</v>
      </c>
      <c r="L1863">
        <v>98632</v>
      </c>
      <c r="M1863" s="38">
        <v>42137</v>
      </c>
      <c r="N1863" s="38">
        <v>42139</v>
      </c>
      <c r="O1863">
        <v>700.41</v>
      </c>
    </row>
    <row r="1864" spans="1:15" x14ac:dyDescent="0.25">
      <c r="A1864" t="s">
        <v>2143</v>
      </c>
      <c r="B1864" t="s">
        <v>175</v>
      </c>
      <c r="C1864" t="s">
        <v>216</v>
      </c>
      <c r="D1864" t="s">
        <v>193</v>
      </c>
      <c r="E1864" t="s">
        <v>256</v>
      </c>
      <c r="F1864" t="s">
        <v>183</v>
      </c>
      <c r="G1864">
        <v>0.68</v>
      </c>
      <c r="H1864" t="s">
        <v>162</v>
      </c>
      <c r="I1864" t="s">
        <v>163</v>
      </c>
      <c r="J1864" t="s">
        <v>164</v>
      </c>
      <c r="K1864" t="s">
        <v>2144</v>
      </c>
      <c r="L1864">
        <v>98037</v>
      </c>
      <c r="M1864" s="38">
        <v>42084</v>
      </c>
      <c r="N1864" s="38">
        <v>42086</v>
      </c>
      <c r="O1864">
        <v>646.88</v>
      </c>
    </row>
    <row r="1865" spans="1:15" x14ac:dyDescent="0.25">
      <c r="A1865" t="s">
        <v>2145</v>
      </c>
      <c r="B1865" t="s">
        <v>157</v>
      </c>
      <c r="C1865" t="s">
        <v>216</v>
      </c>
      <c r="D1865" t="s">
        <v>169</v>
      </c>
      <c r="E1865" t="s">
        <v>176</v>
      </c>
      <c r="F1865" t="s">
        <v>293</v>
      </c>
      <c r="G1865">
        <v>0.61</v>
      </c>
      <c r="H1865" t="s">
        <v>162</v>
      </c>
      <c r="I1865" t="s">
        <v>184</v>
      </c>
      <c r="J1865" t="s">
        <v>329</v>
      </c>
      <c r="K1865" t="s">
        <v>2146</v>
      </c>
      <c r="L1865">
        <v>49221</v>
      </c>
      <c r="M1865" s="38">
        <v>42180</v>
      </c>
      <c r="N1865" s="38">
        <v>42181</v>
      </c>
      <c r="O1865">
        <v>1029.96</v>
      </c>
    </row>
    <row r="1866" spans="1:15" x14ac:dyDescent="0.25">
      <c r="A1866" t="s">
        <v>2147</v>
      </c>
      <c r="B1866" t="s">
        <v>175</v>
      </c>
      <c r="C1866" t="s">
        <v>158</v>
      </c>
      <c r="D1866" t="s">
        <v>159</v>
      </c>
      <c r="E1866" t="s">
        <v>205</v>
      </c>
      <c r="F1866" t="s">
        <v>183</v>
      </c>
      <c r="G1866">
        <v>0.4</v>
      </c>
      <c r="H1866" t="s">
        <v>162</v>
      </c>
      <c r="I1866" t="s">
        <v>163</v>
      </c>
      <c r="J1866" t="s">
        <v>172</v>
      </c>
      <c r="K1866" t="s">
        <v>2148</v>
      </c>
      <c r="L1866">
        <v>95501</v>
      </c>
      <c r="M1866" s="38">
        <v>42143</v>
      </c>
      <c r="N1866" s="38">
        <v>42145</v>
      </c>
      <c r="O1866">
        <v>52.09</v>
      </c>
    </row>
    <row r="1867" spans="1:15" x14ac:dyDescent="0.25">
      <c r="A1867" t="s">
        <v>2149</v>
      </c>
      <c r="B1867" t="s">
        <v>167</v>
      </c>
      <c r="C1867" t="s">
        <v>158</v>
      </c>
      <c r="D1867" t="s">
        <v>169</v>
      </c>
      <c r="E1867" t="s">
        <v>170</v>
      </c>
      <c r="F1867" t="s">
        <v>171</v>
      </c>
      <c r="G1867">
        <v>0.74</v>
      </c>
      <c r="H1867" t="s">
        <v>162</v>
      </c>
      <c r="I1867" t="s">
        <v>178</v>
      </c>
      <c r="J1867" t="s">
        <v>261</v>
      </c>
      <c r="K1867" t="s">
        <v>408</v>
      </c>
      <c r="L1867">
        <v>4073</v>
      </c>
      <c r="M1867" s="38">
        <v>42032</v>
      </c>
      <c r="N1867" s="38">
        <v>42033</v>
      </c>
      <c r="O1867">
        <v>1794.88</v>
      </c>
    </row>
    <row r="1868" spans="1:15" x14ac:dyDescent="0.25">
      <c r="A1868" t="s">
        <v>2150</v>
      </c>
      <c r="B1868" t="s">
        <v>157</v>
      </c>
      <c r="C1868" t="s">
        <v>158</v>
      </c>
      <c r="D1868" t="s">
        <v>159</v>
      </c>
      <c r="E1868" t="s">
        <v>304</v>
      </c>
      <c r="F1868" t="s">
        <v>183</v>
      </c>
      <c r="G1868">
        <v>0.56000000000000005</v>
      </c>
      <c r="H1868" t="s">
        <v>162</v>
      </c>
      <c r="I1868" t="s">
        <v>178</v>
      </c>
      <c r="J1868" t="s">
        <v>179</v>
      </c>
      <c r="K1868" t="s">
        <v>2151</v>
      </c>
      <c r="L1868">
        <v>7060</v>
      </c>
      <c r="M1868" s="38">
        <v>42032</v>
      </c>
      <c r="N1868" s="38">
        <v>42034</v>
      </c>
      <c r="O1868">
        <v>765.04</v>
      </c>
    </row>
    <row r="1869" spans="1:15" x14ac:dyDescent="0.25">
      <c r="A1869" t="s">
        <v>2152</v>
      </c>
      <c r="B1869" t="s">
        <v>175</v>
      </c>
      <c r="C1869" t="s">
        <v>168</v>
      </c>
      <c r="D1869" t="s">
        <v>159</v>
      </c>
      <c r="E1869" t="s">
        <v>233</v>
      </c>
      <c r="F1869" t="s">
        <v>183</v>
      </c>
      <c r="G1869">
        <v>0.59</v>
      </c>
      <c r="H1869" t="s">
        <v>162</v>
      </c>
      <c r="I1869" t="s">
        <v>163</v>
      </c>
      <c r="J1869" t="s">
        <v>164</v>
      </c>
      <c r="K1869" t="s">
        <v>1410</v>
      </c>
      <c r="L1869">
        <v>98273</v>
      </c>
      <c r="M1869" s="38">
        <v>42084</v>
      </c>
      <c r="N1869" s="38">
        <v>42086</v>
      </c>
      <c r="O1869">
        <v>127.12</v>
      </c>
    </row>
    <row r="1870" spans="1:15" x14ac:dyDescent="0.25">
      <c r="A1870" t="s">
        <v>2152</v>
      </c>
      <c r="B1870" t="s">
        <v>175</v>
      </c>
      <c r="C1870" t="s">
        <v>182</v>
      </c>
      <c r="D1870" t="s">
        <v>193</v>
      </c>
      <c r="E1870" t="s">
        <v>507</v>
      </c>
      <c r="F1870" t="s">
        <v>293</v>
      </c>
      <c r="G1870">
        <v>0.52</v>
      </c>
      <c r="H1870" t="s">
        <v>162</v>
      </c>
      <c r="I1870" t="s">
        <v>163</v>
      </c>
      <c r="J1870" t="s">
        <v>164</v>
      </c>
      <c r="K1870" t="s">
        <v>1410</v>
      </c>
      <c r="L1870">
        <v>98273</v>
      </c>
      <c r="M1870" s="38">
        <v>42005</v>
      </c>
      <c r="N1870" s="38">
        <v>42009</v>
      </c>
      <c r="O1870">
        <v>5183.8900000000003</v>
      </c>
    </row>
    <row r="1871" spans="1:15" x14ac:dyDescent="0.25">
      <c r="A1871" t="s">
        <v>2152</v>
      </c>
      <c r="B1871" t="s">
        <v>175</v>
      </c>
      <c r="C1871" t="s">
        <v>182</v>
      </c>
      <c r="D1871" t="s">
        <v>159</v>
      </c>
      <c r="E1871" t="s">
        <v>160</v>
      </c>
      <c r="F1871" t="s">
        <v>161</v>
      </c>
      <c r="G1871">
        <v>0.55000000000000004</v>
      </c>
      <c r="H1871" t="s">
        <v>162</v>
      </c>
      <c r="I1871" t="s">
        <v>163</v>
      </c>
      <c r="J1871" t="s">
        <v>164</v>
      </c>
      <c r="K1871" t="s">
        <v>1410</v>
      </c>
      <c r="L1871">
        <v>98273</v>
      </c>
      <c r="M1871" s="38">
        <v>42005</v>
      </c>
      <c r="N1871" s="38">
        <v>42014</v>
      </c>
      <c r="O1871">
        <v>36.090000000000003</v>
      </c>
    </row>
    <row r="1872" spans="1:15" x14ac:dyDescent="0.25">
      <c r="A1872" t="s">
        <v>2153</v>
      </c>
      <c r="B1872" t="s">
        <v>175</v>
      </c>
      <c r="C1872" t="s">
        <v>168</v>
      </c>
      <c r="D1872" t="s">
        <v>159</v>
      </c>
      <c r="E1872" t="s">
        <v>233</v>
      </c>
      <c r="F1872" t="s">
        <v>293</v>
      </c>
      <c r="G1872">
        <v>0.83</v>
      </c>
      <c r="H1872" t="s">
        <v>162</v>
      </c>
      <c r="I1872" t="s">
        <v>229</v>
      </c>
      <c r="J1872" t="s">
        <v>715</v>
      </c>
      <c r="K1872" t="s">
        <v>1893</v>
      </c>
      <c r="L1872">
        <v>29203</v>
      </c>
      <c r="M1872" s="38">
        <v>42100</v>
      </c>
      <c r="N1872" s="38">
        <v>42102</v>
      </c>
      <c r="O1872">
        <v>366.26</v>
      </c>
    </row>
    <row r="1873" spans="1:15" x14ac:dyDescent="0.25">
      <c r="A1873" t="s">
        <v>2153</v>
      </c>
      <c r="B1873" t="s">
        <v>175</v>
      </c>
      <c r="C1873" t="s">
        <v>168</v>
      </c>
      <c r="D1873" t="s">
        <v>159</v>
      </c>
      <c r="E1873" t="s">
        <v>233</v>
      </c>
      <c r="F1873" t="s">
        <v>183</v>
      </c>
      <c r="G1873">
        <v>0.56999999999999995</v>
      </c>
      <c r="H1873" t="s">
        <v>162</v>
      </c>
      <c r="I1873" t="s">
        <v>229</v>
      </c>
      <c r="J1873" t="s">
        <v>715</v>
      </c>
      <c r="K1873" t="s">
        <v>1893</v>
      </c>
      <c r="L1873">
        <v>29203</v>
      </c>
      <c r="M1873" s="38">
        <v>42100</v>
      </c>
      <c r="N1873" s="38">
        <v>42102</v>
      </c>
      <c r="O1873">
        <v>157.99</v>
      </c>
    </row>
    <row r="1874" spans="1:15" x14ac:dyDescent="0.25">
      <c r="A1874" t="s">
        <v>2153</v>
      </c>
      <c r="B1874" t="s">
        <v>175</v>
      </c>
      <c r="C1874" t="s">
        <v>168</v>
      </c>
      <c r="D1874" t="s">
        <v>193</v>
      </c>
      <c r="E1874" t="s">
        <v>194</v>
      </c>
      <c r="F1874" t="s">
        <v>183</v>
      </c>
      <c r="G1874">
        <v>0.57999999999999996</v>
      </c>
      <c r="H1874" t="s">
        <v>162</v>
      </c>
      <c r="I1874" t="s">
        <v>229</v>
      </c>
      <c r="J1874" t="s">
        <v>715</v>
      </c>
      <c r="K1874" t="s">
        <v>1893</v>
      </c>
      <c r="L1874">
        <v>29203</v>
      </c>
      <c r="M1874" s="38">
        <v>42100</v>
      </c>
      <c r="N1874" s="38">
        <v>42100</v>
      </c>
      <c r="O1874">
        <v>1212.8800000000001</v>
      </c>
    </row>
    <row r="1875" spans="1:15" x14ac:dyDescent="0.25">
      <c r="A1875" t="s">
        <v>2153</v>
      </c>
      <c r="B1875" t="s">
        <v>175</v>
      </c>
      <c r="C1875" t="s">
        <v>168</v>
      </c>
      <c r="D1875" t="s">
        <v>193</v>
      </c>
      <c r="E1875" t="s">
        <v>194</v>
      </c>
      <c r="F1875" t="s">
        <v>183</v>
      </c>
      <c r="G1875">
        <v>0.56000000000000005</v>
      </c>
      <c r="H1875" t="s">
        <v>162</v>
      </c>
      <c r="I1875" t="s">
        <v>229</v>
      </c>
      <c r="J1875" t="s">
        <v>715</v>
      </c>
      <c r="K1875" t="s">
        <v>1893</v>
      </c>
      <c r="L1875">
        <v>29203</v>
      </c>
      <c r="M1875" s="38">
        <v>42077</v>
      </c>
      <c r="N1875" s="38">
        <v>42079</v>
      </c>
      <c r="O1875">
        <v>125.19</v>
      </c>
    </row>
    <row r="1876" spans="1:15" x14ac:dyDescent="0.25">
      <c r="A1876" t="s">
        <v>2154</v>
      </c>
      <c r="B1876" t="s">
        <v>157</v>
      </c>
      <c r="C1876" t="s">
        <v>158</v>
      </c>
      <c r="D1876" t="s">
        <v>159</v>
      </c>
      <c r="E1876" t="s">
        <v>304</v>
      </c>
      <c r="F1876" t="s">
        <v>183</v>
      </c>
      <c r="G1876">
        <v>0.56999999999999995</v>
      </c>
      <c r="H1876" t="s">
        <v>162</v>
      </c>
      <c r="I1876" t="s">
        <v>229</v>
      </c>
      <c r="J1876" t="s">
        <v>361</v>
      </c>
      <c r="K1876" t="s">
        <v>2155</v>
      </c>
      <c r="L1876">
        <v>33156</v>
      </c>
      <c r="M1876" s="38">
        <v>42115</v>
      </c>
      <c r="N1876" s="38">
        <v>42115</v>
      </c>
      <c r="O1876">
        <v>1867.04</v>
      </c>
    </row>
    <row r="1877" spans="1:15" x14ac:dyDescent="0.25">
      <c r="A1877" t="s">
        <v>2154</v>
      </c>
      <c r="B1877" t="s">
        <v>175</v>
      </c>
      <c r="C1877" t="s">
        <v>158</v>
      </c>
      <c r="D1877" t="s">
        <v>193</v>
      </c>
      <c r="E1877" t="s">
        <v>256</v>
      </c>
      <c r="F1877" t="s">
        <v>177</v>
      </c>
      <c r="G1877">
        <v>0.45</v>
      </c>
      <c r="H1877" t="s">
        <v>162</v>
      </c>
      <c r="I1877" t="s">
        <v>229</v>
      </c>
      <c r="J1877" t="s">
        <v>361</v>
      </c>
      <c r="K1877" t="s">
        <v>2155</v>
      </c>
      <c r="L1877">
        <v>33156</v>
      </c>
      <c r="M1877" s="38">
        <v>42134</v>
      </c>
      <c r="N1877" s="38">
        <v>42135</v>
      </c>
      <c r="O1877">
        <v>537.79999999999995</v>
      </c>
    </row>
    <row r="1878" spans="1:15" x14ac:dyDescent="0.25">
      <c r="A1878" t="s">
        <v>2156</v>
      </c>
      <c r="B1878" t="s">
        <v>157</v>
      </c>
      <c r="C1878" t="s">
        <v>158</v>
      </c>
      <c r="D1878" t="s">
        <v>169</v>
      </c>
      <c r="E1878" t="s">
        <v>176</v>
      </c>
      <c r="F1878" t="s">
        <v>177</v>
      </c>
      <c r="G1878">
        <v>0.44</v>
      </c>
      <c r="H1878" t="s">
        <v>162</v>
      </c>
      <c r="I1878" t="s">
        <v>229</v>
      </c>
      <c r="J1878" t="s">
        <v>361</v>
      </c>
      <c r="K1878" t="s">
        <v>2157</v>
      </c>
      <c r="L1878">
        <v>34741</v>
      </c>
      <c r="M1878" s="38">
        <v>42055</v>
      </c>
      <c r="N1878" s="38">
        <v>42057</v>
      </c>
      <c r="O1878">
        <v>119.78</v>
      </c>
    </row>
    <row r="1879" spans="1:15" x14ac:dyDescent="0.25">
      <c r="A1879" t="s">
        <v>2158</v>
      </c>
      <c r="B1879" t="s">
        <v>175</v>
      </c>
      <c r="C1879" t="s">
        <v>216</v>
      </c>
      <c r="D1879" t="s">
        <v>193</v>
      </c>
      <c r="E1879" t="s">
        <v>256</v>
      </c>
      <c r="F1879" t="s">
        <v>177</v>
      </c>
      <c r="G1879">
        <v>0.51</v>
      </c>
      <c r="H1879" t="s">
        <v>162</v>
      </c>
      <c r="I1879" t="s">
        <v>229</v>
      </c>
      <c r="J1879" t="s">
        <v>230</v>
      </c>
      <c r="K1879" t="s">
        <v>2159</v>
      </c>
      <c r="L1879">
        <v>20170</v>
      </c>
      <c r="M1879" s="38">
        <v>42010</v>
      </c>
      <c r="N1879" s="38">
        <v>42011</v>
      </c>
      <c r="O1879">
        <v>12.15</v>
      </c>
    </row>
    <row r="1880" spans="1:15" x14ac:dyDescent="0.25">
      <c r="A1880" t="s">
        <v>2158</v>
      </c>
      <c r="B1880" t="s">
        <v>175</v>
      </c>
      <c r="C1880" t="s">
        <v>216</v>
      </c>
      <c r="D1880" t="s">
        <v>159</v>
      </c>
      <c r="E1880" t="s">
        <v>205</v>
      </c>
      <c r="F1880" t="s">
        <v>183</v>
      </c>
      <c r="G1880">
        <v>0.4</v>
      </c>
      <c r="H1880" t="s">
        <v>162</v>
      </c>
      <c r="I1880" t="s">
        <v>229</v>
      </c>
      <c r="J1880" t="s">
        <v>230</v>
      </c>
      <c r="K1880" t="s">
        <v>2159</v>
      </c>
      <c r="L1880">
        <v>20170</v>
      </c>
      <c r="M1880" s="38">
        <v>42010</v>
      </c>
      <c r="N1880" s="38">
        <v>42012</v>
      </c>
      <c r="O1880">
        <v>288.42</v>
      </c>
    </row>
    <row r="1881" spans="1:15" x14ac:dyDescent="0.25">
      <c r="A1881" t="s">
        <v>2160</v>
      </c>
      <c r="B1881" t="s">
        <v>175</v>
      </c>
      <c r="C1881" t="s">
        <v>182</v>
      </c>
      <c r="D1881" t="s">
        <v>159</v>
      </c>
      <c r="E1881" t="s">
        <v>213</v>
      </c>
      <c r="F1881" t="s">
        <v>183</v>
      </c>
      <c r="G1881">
        <v>0.35</v>
      </c>
      <c r="H1881" t="s">
        <v>162</v>
      </c>
      <c r="I1881" t="s">
        <v>163</v>
      </c>
      <c r="J1881" t="s">
        <v>172</v>
      </c>
      <c r="K1881" t="s">
        <v>2161</v>
      </c>
      <c r="L1881">
        <v>95746</v>
      </c>
      <c r="M1881" s="38">
        <v>42149</v>
      </c>
      <c r="N1881" s="38">
        <v>42151</v>
      </c>
      <c r="O1881">
        <v>511.42</v>
      </c>
    </row>
    <row r="1882" spans="1:15" x14ac:dyDescent="0.25">
      <c r="A1882" t="s">
        <v>2162</v>
      </c>
      <c r="B1882" t="s">
        <v>175</v>
      </c>
      <c r="C1882" t="s">
        <v>168</v>
      </c>
      <c r="D1882" t="s">
        <v>159</v>
      </c>
      <c r="E1882" t="s">
        <v>233</v>
      </c>
      <c r="F1882" t="s">
        <v>183</v>
      </c>
      <c r="G1882">
        <v>0.6</v>
      </c>
      <c r="H1882" t="s">
        <v>162</v>
      </c>
      <c r="I1882" t="s">
        <v>229</v>
      </c>
      <c r="J1882" t="s">
        <v>361</v>
      </c>
      <c r="K1882" t="s">
        <v>2163</v>
      </c>
      <c r="L1882">
        <v>33461</v>
      </c>
      <c r="M1882" s="38">
        <v>42011</v>
      </c>
      <c r="N1882" s="38">
        <v>42016</v>
      </c>
      <c r="O1882">
        <v>200.64</v>
      </c>
    </row>
    <row r="1883" spans="1:15" x14ac:dyDescent="0.25">
      <c r="A1883" t="s">
        <v>2164</v>
      </c>
      <c r="B1883" t="s">
        <v>175</v>
      </c>
      <c r="C1883" t="s">
        <v>182</v>
      </c>
      <c r="D1883" t="s">
        <v>159</v>
      </c>
      <c r="E1883" t="s">
        <v>304</v>
      </c>
      <c r="F1883" t="s">
        <v>200</v>
      </c>
      <c r="G1883">
        <v>0.42</v>
      </c>
      <c r="H1883" t="s">
        <v>162</v>
      </c>
      <c r="I1883" t="s">
        <v>178</v>
      </c>
      <c r="J1883" t="s">
        <v>286</v>
      </c>
      <c r="K1883" t="s">
        <v>2165</v>
      </c>
      <c r="L1883">
        <v>6320</v>
      </c>
      <c r="M1883" s="38">
        <v>42095</v>
      </c>
      <c r="N1883" s="38">
        <v>42097</v>
      </c>
      <c r="O1883">
        <v>17.62</v>
      </c>
    </row>
    <row r="1884" spans="1:15" x14ac:dyDescent="0.25">
      <c r="A1884" t="s">
        <v>2166</v>
      </c>
      <c r="B1884" t="s">
        <v>175</v>
      </c>
      <c r="C1884" t="s">
        <v>182</v>
      </c>
      <c r="D1884" t="s">
        <v>159</v>
      </c>
      <c r="E1884" t="s">
        <v>233</v>
      </c>
      <c r="F1884" t="s">
        <v>183</v>
      </c>
      <c r="G1884">
        <v>0.81</v>
      </c>
      <c r="H1884" t="s">
        <v>162</v>
      </c>
      <c r="I1884" t="s">
        <v>178</v>
      </c>
      <c r="J1884" t="s">
        <v>265</v>
      </c>
      <c r="K1884" t="s">
        <v>2167</v>
      </c>
      <c r="L1884">
        <v>1001</v>
      </c>
      <c r="M1884" s="38">
        <v>42030</v>
      </c>
      <c r="N1884" s="38">
        <v>42037</v>
      </c>
      <c r="O1884">
        <v>80.58</v>
      </c>
    </row>
    <row r="1885" spans="1:15" x14ac:dyDescent="0.25">
      <c r="A1885" t="s">
        <v>2168</v>
      </c>
      <c r="B1885" t="s">
        <v>175</v>
      </c>
      <c r="C1885" t="s">
        <v>182</v>
      </c>
      <c r="D1885" t="s">
        <v>169</v>
      </c>
      <c r="E1885" t="s">
        <v>176</v>
      </c>
      <c r="F1885" t="s">
        <v>177</v>
      </c>
      <c r="G1885">
        <v>0.37</v>
      </c>
      <c r="H1885" t="s">
        <v>162</v>
      </c>
      <c r="I1885" t="s">
        <v>178</v>
      </c>
      <c r="J1885" t="s">
        <v>265</v>
      </c>
      <c r="K1885" t="s">
        <v>2169</v>
      </c>
      <c r="L1885">
        <v>1760</v>
      </c>
      <c r="M1885" s="38">
        <v>42087</v>
      </c>
      <c r="N1885" s="38">
        <v>42089</v>
      </c>
      <c r="O1885">
        <v>25.31</v>
      </c>
    </row>
    <row r="1886" spans="1:15" x14ac:dyDescent="0.25">
      <c r="A1886" t="s">
        <v>2170</v>
      </c>
      <c r="B1886" t="s">
        <v>175</v>
      </c>
      <c r="C1886" t="s">
        <v>182</v>
      </c>
      <c r="D1886" t="s">
        <v>159</v>
      </c>
      <c r="E1886" t="s">
        <v>189</v>
      </c>
      <c r="F1886" t="s">
        <v>183</v>
      </c>
      <c r="G1886">
        <v>0.4</v>
      </c>
      <c r="H1886" t="s">
        <v>162</v>
      </c>
      <c r="I1886" t="s">
        <v>178</v>
      </c>
      <c r="J1886" t="s">
        <v>265</v>
      </c>
      <c r="K1886" t="s">
        <v>2171</v>
      </c>
      <c r="L1886">
        <v>2563</v>
      </c>
      <c r="M1886" s="38">
        <v>42087</v>
      </c>
      <c r="N1886" s="38">
        <v>42088</v>
      </c>
      <c r="O1886">
        <v>369.78</v>
      </c>
    </row>
    <row r="1887" spans="1:15" x14ac:dyDescent="0.25">
      <c r="A1887" t="s">
        <v>2172</v>
      </c>
      <c r="B1887" t="s">
        <v>175</v>
      </c>
      <c r="C1887" t="s">
        <v>182</v>
      </c>
      <c r="D1887" t="s">
        <v>159</v>
      </c>
      <c r="E1887" t="s">
        <v>205</v>
      </c>
      <c r="F1887" t="s">
        <v>161</v>
      </c>
      <c r="G1887">
        <v>0.36</v>
      </c>
      <c r="H1887" t="s">
        <v>162</v>
      </c>
      <c r="I1887" t="s">
        <v>178</v>
      </c>
      <c r="J1887" t="s">
        <v>265</v>
      </c>
      <c r="K1887" t="s">
        <v>1801</v>
      </c>
      <c r="L1887">
        <v>1890</v>
      </c>
      <c r="M1887" s="38">
        <v>42030</v>
      </c>
      <c r="N1887" s="38">
        <v>42035</v>
      </c>
      <c r="O1887">
        <v>57.14</v>
      </c>
    </row>
    <row r="1888" spans="1:15" x14ac:dyDescent="0.25">
      <c r="A1888" t="s">
        <v>2173</v>
      </c>
      <c r="B1888" t="s">
        <v>167</v>
      </c>
      <c r="C1888" t="s">
        <v>182</v>
      </c>
      <c r="D1888" t="s">
        <v>169</v>
      </c>
      <c r="E1888" t="s">
        <v>170</v>
      </c>
      <c r="F1888" t="s">
        <v>171</v>
      </c>
      <c r="G1888">
        <v>0.74</v>
      </c>
      <c r="H1888" t="s">
        <v>162</v>
      </c>
      <c r="I1888" t="s">
        <v>178</v>
      </c>
      <c r="J1888" t="s">
        <v>179</v>
      </c>
      <c r="K1888" t="s">
        <v>312</v>
      </c>
      <c r="L1888">
        <v>7024</v>
      </c>
      <c r="M1888" s="38">
        <v>42030</v>
      </c>
      <c r="N1888" s="38">
        <v>42034</v>
      </c>
      <c r="O1888">
        <v>498.31</v>
      </c>
    </row>
    <row r="1889" spans="1:15" x14ac:dyDescent="0.25">
      <c r="A1889" t="s">
        <v>2174</v>
      </c>
      <c r="B1889" t="s">
        <v>175</v>
      </c>
      <c r="C1889" t="s">
        <v>182</v>
      </c>
      <c r="D1889" t="s">
        <v>159</v>
      </c>
      <c r="E1889" t="s">
        <v>213</v>
      </c>
      <c r="F1889" t="s">
        <v>183</v>
      </c>
      <c r="G1889">
        <v>0.35</v>
      </c>
      <c r="H1889" t="s">
        <v>162</v>
      </c>
      <c r="I1889" t="s">
        <v>229</v>
      </c>
      <c r="J1889" t="s">
        <v>297</v>
      </c>
      <c r="K1889" t="s">
        <v>2122</v>
      </c>
      <c r="L1889">
        <v>37075</v>
      </c>
      <c r="M1889" s="38">
        <v>42145</v>
      </c>
      <c r="N1889" s="38">
        <v>42145</v>
      </c>
      <c r="O1889">
        <v>431.43</v>
      </c>
    </row>
    <row r="1890" spans="1:15" x14ac:dyDescent="0.25">
      <c r="A1890" t="s">
        <v>2175</v>
      </c>
      <c r="B1890" t="s">
        <v>175</v>
      </c>
      <c r="C1890" t="s">
        <v>182</v>
      </c>
      <c r="D1890" t="s">
        <v>159</v>
      </c>
      <c r="E1890" t="s">
        <v>160</v>
      </c>
      <c r="F1890" t="s">
        <v>161</v>
      </c>
      <c r="G1890">
        <v>0.56000000000000005</v>
      </c>
      <c r="H1890" t="s">
        <v>162</v>
      </c>
      <c r="I1890" t="s">
        <v>229</v>
      </c>
      <c r="J1890" t="s">
        <v>297</v>
      </c>
      <c r="K1890" t="s">
        <v>1183</v>
      </c>
      <c r="L1890">
        <v>38301</v>
      </c>
      <c r="M1890" s="38">
        <v>42121</v>
      </c>
      <c r="N1890" s="38">
        <v>42122</v>
      </c>
      <c r="O1890">
        <v>57.24</v>
      </c>
    </row>
    <row r="1891" spans="1:15" x14ac:dyDescent="0.25">
      <c r="A1891" t="s">
        <v>2175</v>
      </c>
      <c r="B1891" t="s">
        <v>157</v>
      </c>
      <c r="C1891" t="s">
        <v>182</v>
      </c>
      <c r="D1891" t="s">
        <v>159</v>
      </c>
      <c r="E1891" t="s">
        <v>160</v>
      </c>
      <c r="F1891" t="s">
        <v>177</v>
      </c>
      <c r="G1891">
        <v>0.59</v>
      </c>
      <c r="H1891" t="s">
        <v>162</v>
      </c>
      <c r="I1891" t="s">
        <v>229</v>
      </c>
      <c r="J1891" t="s">
        <v>297</v>
      </c>
      <c r="K1891" t="s">
        <v>1183</v>
      </c>
      <c r="L1891">
        <v>38301</v>
      </c>
      <c r="M1891" s="38">
        <v>42121</v>
      </c>
      <c r="N1891" s="38">
        <v>42123</v>
      </c>
      <c r="O1891">
        <v>824.7</v>
      </c>
    </row>
    <row r="1892" spans="1:15" x14ac:dyDescent="0.25">
      <c r="A1892" t="s">
        <v>2176</v>
      </c>
      <c r="B1892" t="s">
        <v>175</v>
      </c>
      <c r="C1892" t="s">
        <v>216</v>
      </c>
      <c r="D1892" t="s">
        <v>159</v>
      </c>
      <c r="E1892" t="s">
        <v>205</v>
      </c>
      <c r="F1892" t="s">
        <v>183</v>
      </c>
      <c r="G1892">
        <v>0.37</v>
      </c>
      <c r="H1892" t="s">
        <v>162</v>
      </c>
      <c r="I1892" t="s">
        <v>163</v>
      </c>
      <c r="J1892" t="s">
        <v>371</v>
      </c>
      <c r="K1892" t="s">
        <v>2177</v>
      </c>
      <c r="L1892">
        <v>85335</v>
      </c>
      <c r="M1892" s="38">
        <v>42047</v>
      </c>
      <c r="N1892" s="38">
        <v>42050</v>
      </c>
      <c r="O1892">
        <v>58.5</v>
      </c>
    </row>
    <row r="1893" spans="1:15" x14ac:dyDescent="0.25">
      <c r="A1893" t="s">
        <v>2178</v>
      </c>
      <c r="B1893" t="s">
        <v>175</v>
      </c>
      <c r="C1893" t="s">
        <v>216</v>
      </c>
      <c r="D1893" t="s">
        <v>159</v>
      </c>
      <c r="E1893" t="s">
        <v>189</v>
      </c>
      <c r="F1893" t="s">
        <v>183</v>
      </c>
      <c r="G1893">
        <v>0.38</v>
      </c>
      <c r="H1893" t="s">
        <v>162</v>
      </c>
      <c r="I1893" t="s">
        <v>163</v>
      </c>
      <c r="J1893" t="s">
        <v>210</v>
      </c>
      <c r="K1893" t="s">
        <v>1011</v>
      </c>
      <c r="L1893">
        <v>97420</v>
      </c>
      <c r="M1893" s="38">
        <v>42179</v>
      </c>
      <c r="N1893" s="38">
        <v>42181</v>
      </c>
      <c r="O1893">
        <v>131.62</v>
      </c>
    </row>
    <row r="1894" spans="1:15" x14ac:dyDescent="0.25">
      <c r="A1894" t="s">
        <v>2178</v>
      </c>
      <c r="B1894" t="s">
        <v>175</v>
      </c>
      <c r="C1894" t="s">
        <v>216</v>
      </c>
      <c r="D1894" t="s">
        <v>159</v>
      </c>
      <c r="E1894" t="s">
        <v>160</v>
      </c>
      <c r="F1894" t="s">
        <v>161</v>
      </c>
      <c r="G1894">
        <v>0.46</v>
      </c>
      <c r="H1894" t="s">
        <v>162</v>
      </c>
      <c r="I1894" t="s">
        <v>163</v>
      </c>
      <c r="J1894" t="s">
        <v>210</v>
      </c>
      <c r="K1894" t="s">
        <v>1011</v>
      </c>
      <c r="L1894">
        <v>97420</v>
      </c>
      <c r="M1894" s="38">
        <v>42118</v>
      </c>
      <c r="N1894" s="38">
        <v>42120</v>
      </c>
      <c r="O1894">
        <v>121.46</v>
      </c>
    </row>
    <row r="1895" spans="1:15" x14ac:dyDescent="0.25">
      <c r="A1895" t="s">
        <v>2179</v>
      </c>
      <c r="B1895" t="s">
        <v>167</v>
      </c>
      <c r="C1895" t="s">
        <v>182</v>
      </c>
      <c r="D1895" t="s">
        <v>169</v>
      </c>
      <c r="E1895" t="s">
        <v>170</v>
      </c>
      <c r="F1895" t="s">
        <v>171</v>
      </c>
      <c r="G1895">
        <v>0.69</v>
      </c>
      <c r="H1895" t="s">
        <v>162</v>
      </c>
      <c r="I1895" t="s">
        <v>184</v>
      </c>
      <c r="J1895" t="s">
        <v>329</v>
      </c>
      <c r="K1895" t="s">
        <v>1992</v>
      </c>
      <c r="L1895">
        <v>48060</v>
      </c>
      <c r="M1895" s="38">
        <v>42069</v>
      </c>
      <c r="N1895" s="38">
        <v>42071</v>
      </c>
      <c r="O1895">
        <v>356.14</v>
      </c>
    </row>
    <row r="1896" spans="1:15" x14ac:dyDescent="0.25">
      <c r="A1896" t="s">
        <v>2179</v>
      </c>
      <c r="B1896" t="s">
        <v>175</v>
      </c>
      <c r="C1896" t="s">
        <v>182</v>
      </c>
      <c r="D1896" t="s">
        <v>159</v>
      </c>
      <c r="E1896" t="s">
        <v>205</v>
      </c>
      <c r="F1896" t="s">
        <v>183</v>
      </c>
      <c r="G1896">
        <v>0.37</v>
      </c>
      <c r="H1896" t="s">
        <v>162</v>
      </c>
      <c r="I1896" t="s">
        <v>184</v>
      </c>
      <c r="J1896" t="s">
        <v>329</v>
      </c>
      <c r="K1896" t="s">
        <v>1992</v>
      </c>
      <c r="L1896">
        <v>48060</v>
      </c>
      <c r="M1896" s="38">
        <v>42069</v>
      </c>
      <c r="N1896" s="38">
        <v>42071</v>
      </c>
      <c r="O1896">
        <v>27.08</v>
      </c>
    </row>
    <row r="1897" spans="1:15" x14ac:dyDescent="0.25">
      <c r="A1897" t="s">
        <v>2180</v>
      </c>
      <c r="B1897" t="s">
        <v>175</v>
      </c>
      <c r="C1897" t="s">
        <v>158</v>
      </c>
      <c r="D1897" t="s">
        <v>159</v>
      </c>
      <c r="E1897" t="s">
        <v>233</v>
      </c>
      <c r="F1897" t="s">
        <v>183</v>
      </c>
      <c r="G1897">
        <v>0.68</v>
      </c>
      <c r="H1897" t="s">
        <v>162</v>
      </c>
      <c r="I1897" t="s">
        <v>229</v>
      </c>
      <c r="J1897" t="s">
        <v>361</v>
      </c>
      <c r="K1897" t="s">
        <v>2181</v>
      </c>
      <c r="L1897">
        <v>32174</v>
      </c>
      <c r="M1897" s="38">
        <v>42009</v>
      </c>
      <c r="N1897" s="38">
        <v>42010</v>
      </c>
      <c r="O1897">
        <v>65.849999999999994</v>
      </c>
    </row>
    <row r="1898" spans="1:15" x14ac:dyDescent="0.25">
      <c r="A1898" t="s">
        <v>2180</v>
      </c>
      <c r="B1898" t="s">
        <v>175</v>
      </c>
      <c r="C1898" t="s">
        <v>158</v>
      </c>
      <c r="D1898" t="s">
        <v>159</v>
      </c>
      <c r="E1898" t="s">
        <v>205</v>
      </c>
      <c r="F1898" t="s">
        <v>161</v>
      </c>
      <c r="G1898">
        <v>0.37</v>
      </c>
      <c r="H1898" t="s">
        <v>162</v>
      </c>
      <c r="I1898" t="s">
        <v>229</v>
      </c>
      <c r="J1898" t="s">
        <v>361</v>
      </c>
      <c r="K1898" t="s">
        <v>2181</v>
      </c>
      <c r="L1898">
        <v>32174</v>
      </c>
      <c r="M1898" s="38">
        <v>42013</v>
      </c>
      <c r="N1898" s="38">
        <v>42013</v>
      </c>
      <c r="O1898">
        <v>50.71</v>
      </c>
    </row>
    <row r="1899" spans="1:15" x14ac:dyDescent="0.25">
      <c r="A1899" t="s">
        <v>2182</v>
      </c>
      <c r="B1899" t="s">
        <v>175</v>
      </c>
      <c r="C1899" t="s">
        <v>216</v>
      </c>
      <c r="D1899" t="s">
        <v>159</v>
      </c>
      <c r="E1899" t="s">
        <v>205</v>
      </c>
      <c r="F1899" t="s">
        <v>183</v>
      </c>
      <c r="G1899">
        <v>0.37</v>
      </c>
      <c r="H1899" t="s">
        <v>162</v>
      </c>
      <c r="I1899" t="s">
        <v>229</v>
      </c>
      <c r="J1899" t="s">
        <v>361</v>
      </c>
      <c r="K1899" t="s">
        <v>2183</v>
      </c>
      <c r="L1899">
        <v>33614</v>
      </c>
      <c r="M1899" s="38">
        <v>42131</v>
      </c>
      <c r="N1899" s="38">
        <v>42131</v>
      </c>
      <c r="O1899">
        <v>45</v>
      </c>
    </row>
    <row r="1900" spans="1:15" x14ac:dyDescent="0.25">
      <c r="A1900" t="s">
        <v>2184</v>
      </c>
      <c r="B1900" t="s">
        <v>175</v>
      </c>
      <c r="C1900" t="s">
        <v>216</v>
      </c>
      <c r="D1900" t="s">
        <v>159</v>
      </c>
      <c r="E1900" t="s">
        <v>228</v>
      </c>
      <c r="F1900" t="s">
        <v>183</v>
      </c>
      <c r="G1900">
        <v>0.39</v>
      </c>
      <c r="H1900" t="s">
        <v>162</v>
      </c>
      <c r="I1900" t="s">
        <v>229</v>
      </c>
      <c r="J1900" t="s">
        <v>361</v>
      </c>
      <c r="K1900" t="s">
        <v>2185</v>
      </c>
      <c r="L1900">
        <v>32780</v>
      </c>
      <c r="M1900" s="38">
        <v>42169</v>
      </c>
      <c r="N1900" s="38">
        <v>42170</v>
      </c>
      <c r="O1900">
        <v>19.02</v>
      </c>
    </row>
    <row r="1901" spans="1:15" x14ac:dyDescent="0.25">
      <c r="A1901" t="s">
        <v>2184</v>
      </c>
      <c r="B1901" t="s">
        <v>175</v>
      </c>
      <c r="C1901" t="s">
        <v>216</v>
      </c>
      <c r="D1901" t="s">
        <v>159</v>
      </c>
      <c r="E1901" t="s">
        <v>160</v>
      </c>
      <c r="F1901" t="s">
        <v>177</v>
      </c>
      <c r="G1901">
        <v>0.57999999999999996</v>
      </c>
      <c r="H1901" t="s">
        <v>162</v>
      </c>
      <c r="I1901" t="s">
        <v>229</v>
      </c>
      <c r="J1901" t="s">
        <v>361</v>
      </c>
      <c r="K1901" t="s">
        <v>2185</v>
      </c>
      <c r="L1901">
        <v>32780</v>
      </c>
      <c r="M1901" s="38">
        <v>42169</v>
      </c>
      <c r="N1901" s="38">
        <v>42170</v>
      </c>
      <c r="O1901">
        <v>193.87</v>
      </c>
    </row>
    <row r="1902" spans="1:15" x14ac:dyDescent="0.25">
      <c r="A1902" t="s">
        <v>2186</v>
      </c>
      <c r="B1902" t="s">
        <v>175</v>
      </c>
      <c r="C1902" t="s">
        <v>216</v>
      </c>
      <c r="D1902" t="s">
        <v>193</v>
      </c>
      <c r="E1902" t="s">
        <v>194</v>
      </c>
      <c r="F1902" t="s">
        <v>183</v>
      </c>
      <c r="G1902">
        <v>0.56999999999999995</v>
      </c>
      <c r="H1902" t="s">
        <v>162</v>
      </c>
      <c r="I1902" t="s">
        <v>163</v>
      </c>
      <c r="J1902" t="s">
        <v>210</v>
      </c>
      <c r="K1902" t="s">
        <v>2187</v>
      </c>
      <c r="L1902">
        <v>97060</v>
      </c>
      <c r="M1902" s="38">
        <v>42017</v>
      </c>
      <c r="N1902" s="38">
        <v>42018</v>
      </c>
      <c r="O1902">
        <v>1434.51</v>
      </c>
    </row>
    <row r="1903" spans="1:15" x14ac:dyDescent="0.25">
      <c r="A1903" t="s">
        <v>2188</v>
      </c>
      <c r="B1903" t="s">
        <v>175</v>
      </c>
      <c r="C1903" t="s">
        <v>168</v>
      </c>
      <c r="D1903" t="s">
        <v>169</v>
      </c>
      <c r="E1903" t="s">
        <v>176</v>
      </c>
      <c r="F1903" t="s">
        <v>293</v>
      </c>
      <c r="G1903">
        <v>0.59</v>
      </c>
      <c r="H1903" t="s">
        <v>162</v>
      </c>
      <c r="I1903" t="s">
        <v>178</v>
      </c>
      <c r="J1903" t="s">
        <v>762</v>
      </c>
      <c r="K1903" t="s">
        <v>164</v>
      </c>
      <c r="L1903">
        <v>20006</v>
      </c>
      <c r="M1903" s="38">
        <v>42048</v>
      </c>
      <c r="N1903" s="38">
        <v>42050</v>
      </c>
      <c r="O1903">
        <v>8549.0400000000009</v>
      </c>
    </row>
    <row r="1904" spans="1:15" x14ac:dyDescent="0.25">
      <c r="A1904" t="s">
        <v>2189</v>
      </c>
      <c r="B1904" t="s">
        <v>175</v>
      </c>
      <c r="C1904" t="s">
        <v>168</v>
      </c>
      <c r="D1904" t="s">
        <v>169</v>
      </c>
      <c r="E1904" t="s">
        <v>176</v>
      </c>
      <c r="F1904" t="s">
        <v>293</v>
      </c>
      <c r="G1904">
        <v>0.59</v>
      </c>
      <c r="H1904" t="s">
        <v>162</v>
      </c>
      <c r="I1904" t="s">
        <v>184</v>
      </c>
      <c r="J1904" t="s">
        <v>329</v>
      </c>
      <c r="K1904" t="s">
        <v>2190</v>
      </c>
      <c r="L1904">
        <v>48307</v>
      </c>
      <c r="M1904" s="38">
        <v>42048</v>
      </c>
      <c r="N1904" s="38">
        <v>42050</v>
      </c>
      <c r="O1904">
        <v>2239.0300000000002</v>
      </c>
    </row>
    <row r="1905" spans="1:15" x14ac:dyDescent="0.25">
      <c r="A1905" t="s">
        <v>2191</v>
      </c>
      <c r="B1905" t="s">
        <v>157</v>
      </c>
      <c r="C1905" t="s">
        <v>216</v>
      </c>
      <c r="D1905" t="s">
        <v>159</v>
      </c>
      <c r="E1905" t="s">
        <v>213</v>
      </c>
      <c r="F1905" t="s">
        <v>183</v>
      </c>
      <c r="G1905">
        <v>0.35</v>
      </c>
      <c r="H1905" t="s">
        <v>162</v>
      </c>
      <c r="I1905" t="s">
        <v>229</v>
      </c>
      <c r="J1905" t="s">
        <v>361</v>
      </c>
      <c r="K1905" t="s">
        <v>2192</v>
      </c>
      <c r="L1905">
        <v>33411</v>
      </c>
      <c r="M1905" s="38">
        <v>42010</v>
      </c>
      <c r="N1905" s="38">
        <v>42012</v>
      </c>
      <c r="O1905">
        <v>22.13</v>
      </c>
    </row>
    <row r="1906" spans="1:15" x14ac:dyDescent="0.25">
      <c r="A1906" t="s">
        <v>2191</v>
      </c>
      <c r="B1906" t="s">
        <v>157</v>
      </c>
      <c r="C1906" t="s">
        <v>216</v>
      </c>
      <c r="D1906" t="s">
        <v>169</v>
      </c>
      <c r="E1906" t="s">
        <v>176</v>
      </c>
      <c r="F1906" t="s">
        <v>177</v>
      </c>
      <c r="G1906">
        <v>0.37</v>
      </c>
      <c r="H1906" t="s">
        <v>162</v>
      </c>
      <c r="I1906" t="s">
        <v>229</v>
      </c>
      <c r="J1906" t="s">
        <v>361</v>
      </c>
      <c r="K1906" t="s">
        <v>2192</v>
      </c>
      <c r="L1906">
        <v>33411</v>
      </c>
      <c r="M1906" s="38">
        <v>42010</v>
      </c>
      <c r="N1906" s="38">
        <v>42012</v>
      </c>
      <c r="O1906">
        <v>34.17</v>
      </c>
    </row>
    <row r="1907" spans="1:15" x14ac:dyDescent="0.25">
      <c r="A1907" t="s">
        <v>2191</v>
      </c>
      <c r="B1907" t="s">
        <v>175</v>
      </c>
      <c r="C1907" t="s">
        <v>216</v>
      </c>
      <c r="D1907" t="s">
        <v>193</v>
      </c>
      <c r="E1907" t="s">
        <v>194</v>
      </c>
      <c r="F1907" t="s">
        <v>183</v>
      </c>
      <c r="G1907">
        <v>0.56999999999999995</v>
      </c>
      <c r="H1907" t="s">
        <v>162</v>
      </c>
      <c r="I1907" t="s">
        <v>229</v>
      </c>
      <c r="J1907" t="s">
        <v>361</v>
      </c>
      <c r="K1907" t="s">
        <v>2192</v>
      </c>
      <c r="L1907">
        <v>33411</v>
      </c>
      <c r="M1907" s="38">
        <v>42031</v>
      </c>
      <c r="N1907" s="38">
        <v>42033</v>
      </c>
      <c r="O1907">
        <v>94.3</v>
      </c>
    </row>
    <row r="1908" spans="1:15" x14ac:dyDescent="0.25">
      <c r="A1908" t="s">
        <v>2193</v>
      </c>
      <c r="B1908" t="s">
        <v>175</v>
      </c>
      <c r="C1908" t="s">
        <v>182</v>
      </c>
      <c r="D1908" t="s">
        <v>193</v>
      </c>
      <c r="E1908" t="s">
        <v>256</v>
      </c>
      <c r="F1908" t="s">
        <v>183</v>
      </c>
      <c r="G1908">
        <v>0.67</v>
      </c>
      <c r="H1908" t="s">
        <v>162</v>
      </c>
      <c r="I1908" t="s">
        <v>163</v>
      </c>
      <c r="J1908" t="s">
        <v>164</v>
      </c>
      <c r="K1908" t="s">
        <v>2194</v>
      </c>
      <c r="L1908">
        <v>98444</v>
      </c>
      <c r="M1908" s="38">
        <v>42027</v>
      </c>
      <c r="N1908" s="38">
        <v>42029</v>
      </c>
      <c r="O1908">
        <v>384.22</v>
      </c>
    </row>
    <row r="1909" spans="1:15" x14ac:dyDescent="0.25">
      <c r="A1909" t="s">
        <v>2195</v>
      </c>
      <c r="B1909" t="s">
        <v>175</v>
      </c>
      <c r="C1909" t="s">
        <v>182</v>
      </c>
      <c r="D1909" t="s">
        <v>159</v>
      </c>
      <c r="E1909" t="s">
        <v>304</v>
      </c>
      <c r="F1909" t="s">
        <v>183</v>
      </c>
      <c r="G1909">
        <v>0.59</v>
      </c>
      <c r="H1909" t="s">
        <v>162</v>
      </c>
      <c r="I1909" t="s">
        <v>163</v>
      </c>
      <c r="J1909" t="s">
        <v>164</v>
      </c>
      <c r="K1909" t="s">
        <v>2196</v>
      </c>
      <c r="L1909">
        <v>99301</v>
      </c>
      <c r="M1909" s="38">
        <v>42039</v>
      </c>
      <c r="N1909" s="38">
        <v>42041</v>
      </c>
      <c r="O1909">
        <v>178.68</v>
      </c>
    </row>
    <row r="1910" spans="1:15" x14ac:dyDescent="0.25">
      <c r="A1910" t="s">
        <v>2195</v>
      </c>
      <c r="B1910" t="s">
        <v>157</v>
      </c>
      <c r="C1910" t="s">
        <v>182</v>
      </c>
      <c r="D1910" t="s">
        <v>159</v>
      </c>
      <c r="E1910" t="s">
        <v>160</v>
      </c>
      <c r="F1910" t="s">
        <v>161</v>
      </c>
      <c r="G1910">
        <v>0.52</v>
      </c>
      <c r="H1910" t="s">
        <v>162</v>
      </c>
      <c r="I1910" t="s">
        <v>163</v>
      </c>
      <c r="J1910" t="s">
        <v>164</v>
      </c>
      <c r="K1910" t="s">
        <v>2196</v>
      </c>
      <c r="L1910">
        <v>99301</v>
      </c>
      <c r="M1910" s="38">
        <v>42042</v>
      </c>
      <c r="N1910" s="38">
        <v>42044</v>
      </c>
      <c r="O1910">
        <v>79.39</v>
      </c>
    </row>
    <row r="1911" spans="1:15" x14ac:dyDescent="0.25">
      <c r="A1911" t="s">
        <v>2197</v>
      </c>
      <c r="B1911" t="s">
        <v>175</v>
      </c>
      <c r="C1911" t="s">
        <v>158</v>
      </c>
      <c r="D1911" t="s">
        <v>159</v>
      </c>
      <c r="E1911" t="s">
        <v>213</v>
      </c>
      <c r="F1911" t="s">
        <v>183</v>
      </c>
      <c r="G1911">
        <v>0.38</v>
      </c>
      <c r="H1911" t="s">
        <v>162</v>
      </c>
      <c r="I1911" t="s">
        <v>163</v>
      </c>
      <c r="J1911" t="s">
        <v>172</v>
      </c>
      <c r="K1911" t="s">
        <v>2198</v>
      </c>
      <c r="L1911">
        <v>92231</v>
      </c>
      <c r="M1911" s="38">
        <v>42140</v>
      </c>
      <c r="N1911" s="38">
        <v>42141</v>
      </c>
      <c r="O1911">
        <v>199.53</v>
      </c>
    </row>
    <row r="1912" spans="1:15" x14ac:dyDescent="0.25">
      <c r="A1912" t="s">
        <v>2197</v>
      </c>
      <c r="B1912" t="s">
        <v>175</v>
      </c>
      <c r="C1912" t="s">
        <v>158</v>
      </c>
      <c r="D1912" t="s">
        <v>159</v>
      </c>
      <c r="E1912" t="s">
        <v>205</v>
      </c>
      <c r="F1912" t="s">
        <v>183</v>
      </c>
      <c r="G1912">
        <v>0.36</v>
      </c>
      <c r="H1912" t="s">
        <v>162</v>
      </c>
      <c r="I1912" t="s">
        <v>163</v>
      </c>
      <c r="J1912" t="s">
        <v>172</v>
      </c>
      <c r="K1912" t="s">
        <v>2198</v>
      </c>
      <c r="L1912">
        <v>92231</v>
      </c>
      <c r="M1912" s="38">
        <v>42140</v>
      </c>
      <c r="N1912" s="38">
        <v>42142</v>
      </c>
      <c r="O1912">
        <v>37.049999999999997</v>
      </c>
    </row>
    <row r="1913" spans="1:15" x14ac:dyDescent="0.25">
      <c r="A1913" t="s">
        <v>2197</v>
      </c>
      <c r="B1913" t="s">
        <v>175</v>
      </c>
      <c r="C1913" t="s">
        <v>158</v>
      </c>
      <c r="D1913" t="s">
        <v>159</v>
      </c>
      <c r="E1913" t="s">
        <v>228</v>
      </c>
      <c r="F1913" t="s">
        <v>183</v>
      </c>
      <c r="G1913">
        <v>0.38</v>
      </c>
      <c r="H1913" t="s">
        <v>162</v>
      </c>
      <c r="I1913" t="s">
        <v>163</v>
      </c>
      <c r="J1913" t="s">
        <v>172</v>
      </c>
      <c r="K1913" t="s">
        <v>2198</v>
      </c>
      <c r="L1913">
        <v>92231</v>
      </c>
      <c r="M1913" s="38">
        <v>42090</v>
      </c>
      <c r="N1913" s="38">
        <v>42092</v>
      </c>
      <c r="O1913">
        <v>68.88</v>
      </c>
    </row>
    <row r="1914" spans="1:15" x14ac:dyDescent="0.25">
      <c r="A1914" t="s">
        <v>2199</v>
      </c>
      <c r="B1914" t="s">
        <v>175</v>
      </c>
      <c r="C1914" t="s">
        <v>158</v>
      </c>
      <c r="D1914" t="s">
        <v>159</v>
      </c>
      <c r="E1914" t="s">
        <v>213</v>
      </c>
      <c r="F1914" t="s">
        <v>183</v>
      </c>
      <c r="G1914">
        <v>0.35</v>
      </c>
      <c r="H1914" t="s">
        <v>162</v>
      </c>
      <c r="I1914" t="s">
        <v>163</v>
      </c>
      <c r="J1914" t="s">
        <v>172</v>
      </c>
      <c r="K1914" t="s">
        <v>2200</v>
      </c>
      <c r="L1914">
        <v>93010</v>
      </c>
      <c r="M1914" s="38">
        <v>42063</v>
      </c>
      <c r="N1914" s="38">
        <v>42072</v>
      </c>
      <c r="O1914">
        <v>549.85</v>
      </c>
    </row>
    <row r="1915" spans="1:15" x14ac:dyDescent="0.25">
      <c r="A1915" t="s">
        <v>2199</v>
      </c>
      <c r="B1915" t="s">
        <v>157</v>
      </c>
      <c r="C1915" t="s">
        <v>158</v>
      </c>
      <c r="D1915" t="s">
        <v>193</v>
      </c>
      <c r="E1915" t="s">
        <v>256</v>
      </c>
      <c r="F1915" t="s">
        <v>177</v>
      </c>
      <c r="G1915">
        <v>0.74</v>
      </c>
      <c r="H1915" t="s">
        <v>162</v>
      </c>
      <c r="I1915" t="s">
        <v>163</v>
      </c>
      <c r="J1915" t="s">
        <v>172</v>
      </c>
      <c r="K1915" t="s">
        <v>2200</v>
      </c>
      <c r="L1915">
        <v>93010</v>
      </c>
      <c r="M1915" s="38">
        <v>42063</v>
      </c>
      <c r="N1915" s="38">
        <v>42067</v>
      </c>
      <c r="O1915">
        <v>48.99</v>
      </c>
    </row>
    <row r="1916" spans="1:15" x14ac:dyDescent="0.25">
      <c r="A1916" t="s">
        <v>2199</v>
      </c>
      <c r="B1916" t="s">
        <v>175</v>
      </c>
      <c r="C1916" t="s">
        <v>158</v>
      </c>
      <c r="D1916" t="s">
        <v>193</v>
      </c>
      <c r="E1916" t="s">
        <v>194</v>
      </c>
      <c r="F1916" t="s">
        <v>183</v>
      </c>
      <c r="G1916">
        <v>0.59</v>
      </c>
      <c r="H1916" t="s">
        <v>162</v>
      </c>
      <c r="I1916" t="s">
        <v>163</v>
      </c>
      <c r="J1916" t="s">
        <v>172</v>
      </c>
      <c r="K1916" t="s">
        <v>2200</v>
      </c>
      <c r="L1916">
        <v>93010</v>
      </c>
      <c r="M1916" s="38">
        <v>42063</v>
      </c>
      <c r="N1916" s="38">
        <v>42063</v>
      </c>
      <c r="O1916">
        <v>681.42</v>
      </c>
    </row>
    <row r="1917" spans="1:15" x14ac:dyDescent="0.25">
      <c r="A1917" t="s">
        <v>2201</v>
      </c>
      <c r="B1917" t="s">
        <v>175</v>
      </c>
      <c r="C1917" t="s">
        <v>158</v>
      </c>
      <c r="D1917" t="s">
        <v>159</v>
      </c>
      <c r="E1917" t="s">
        <v>213</v>
      </c>
      <c r="F1917" t="s">
        <v>183</v>
      </c>
      <c r="G1917">
        <v>0.39</v>
      </c>
      <c r="H1917" t="s">
        <v>162</v>
      </c>
      <c r="I1917" t="s">
        <v>163</v>
      </c>
      <c r="J1917" t="s">
        <v>1251</v>
      </c>
      <c r="K1917" t="s">
        <v>2202</v>
      </c>
      <c r="L1917">
        <v>83616</v>
      </c>
      <c r="M1917" s="38">
        <v>42128</v>
      </c>
      <c r="N1917" s="38">
        <v>42130</v>
      </c>
      <c r="O1917">
        <v>66.650000000000006</v>
      </c>
    </row>
    <row r="1918" spans="1:15" x14ac:dyDescent="0.25">
      <c r="A1918" t="s">
        <v>2201</v>
      </c>
      <c r="B1918" t="s">
        <v>167</v>
      </c>
      <c r="C1918" t="s">
        <v>158</v>
      </c>
      <c r="D1918" t="s">
        <v>169</v>
      </c>
      <c r="E1918" t="s">
        <v>170</v>
      </c>
      <c r="F1918" t="s">
        <v>171</v>
      </c>
      <c r="G1918">
        <v>0.62</v>
      </c>
      <c r="H1918" t="s">
        <v>162</v>
      </c>
      <c r="I1918" t="s">
        <v>163</v>
      </c>
      <c r="J1918" t="s">
        <v>1251</v>
      </c>
      <c r="K1918" t="s">
        <v>2202</v>
      </c>
      <c r="L1918">
        <v>83616</v>
      </c>
      <c r="M1918" s="38">
        <v>42128</v>
      </c>
      <c r="N1918" s="38">
        <v>42129</v>
      </c>
      <c r="O1918">
        <v>2934.16</v>
      </c>
    </row>
    <row r="1919" spans="1:15" x14ac:dyDescent="0.25">
      <c r="A1919" t="s">
        <v>2201</v>
      </c>
      <c r="B1919" t="s">
        <v>157</v>
      </c>
      <c r="C1919" t="s">
        <v>158</v>
      </c>
      <c r="D1919" t="s">
        <v>193</v>
      </c>
      <c r="E1919" t="s">
        <v>194</v>
      </c>
      <c r="F1919" t="s">
        <v>183</v>
      </c>
      <c r="G1919">
        <v>0.56000000000000005</v>
      </c>
      <c r="H1919" t="s">
        <v>162</v>
      </c>
      <c r="I1919" t="s">
        <v>163</v>
      </c>
      <c r="J1919" t="s">
        <v>1251</v>
      </c>
      <c r="K1919" t="s">
        <v>2202</v>
      </c>
      <c r="L1919">
        <v>83616</v>
      </c>
      <c r="M1919" s="38">
        <v>42128</v>
      </c>
      <c r="N1919" s="38">
        <v>42128</v>
      </c>
      <c r="O1919">
        <v>876.88</v>
      </c>
    </row>
    <row r="1920" spans="1:15" x14ac:dyDescent="0.25">
      <c r="A1920" t="s">
        <v>2203</v>
      </c>
      <c r="B1920" t="s">
        <v>175</v>
      </c>
      <c r="C1920" t="s">
        <v>168</v>
      </c>
      <c r="D1920" t="s">
        <v>159</v>
      </c>
      <c r="E1920" t="s">
        <v>213</v>
      </c>
      <c r="F1920" t="s">
        <v>183</v>
      </c>
      <c r="G1920">
        <v>0.38</v>
      </c>
      <c r="H1920" t="s">
        <v>162</v>
      </c>
      <c r="I1920" t="s">
        <v>184</v>
      </c>
      <c r="J1920" t="s">
        <v>1337</v>
      </c>
      <c r="K1920" t="s">
        <v>2204</v>
      </c>
      <c r="L1920">
        <v>53213</v>
      </c>
      <c r="M1920" s="38">
        <v>42122</v>
      </c>
      <c r="N1920" s="38">
        <v>42124</v>
      </c>
      <c r="O1920">
        <v>157.33000000000001</v>
      </c>
    </row>
    <row r="1921" spans="1:15" x14ac:dyDescent="0.25">
      <c r="A1921" t="s">
        <v>2205</v>
      </c>
      <c r="B1921" t="s">
        <v>175</v>
      </c>
      <c r="C1921" t="s">
        <v>168</v>
      </c>
      <c r="D1921" t="s">
        <v>159</v>
      </c>
      <c r="E1921" t="s">
        <v>205</v>
      </c>
      <c r="F1921" t="s">
        <v>161</v>
      </c>
      <c r="G1921">
        <v>0.4</v>
      </c>
      <c r="H1921" t="s">
        <v>162</v>
      </c>
      <c r="I1921" t="s">
        <v>184</v>
      </c>
      <c r="J1921" t="s">
        <v>1337</v>
      </c>
      <c r="K1921" t="s">
        <v>2206</v>
      </c>
      <c r="L1921">
        <v>53214</v>
      </c>
      <c r="M1921" s="38">
        <v>42083</v>
      </c>
      <c r="N1921" s="38">
        <v>42085</v>
      </c>
      <c r="O1921">
        <v>27.37</v>
      </c>
    </row>
    <row r="1922" spans="1:15" x14ac:dyDescent="0.25">
      <c r="A1922" t="s">
        <v>2207</v>
      </c>
      <c r="B1922" t="s">
        <v>175</v>
      </c>
      <c r="C1922" t="s">
        <v>168</v>
      </c>
      <c r="D1922" t="s">
        <v>169</v>
      </c>
      <c r="E1922" t="s">
        <v>176</v>
      </c>
      <c r="F1922" t="s">
        <v>177</v>
      </c>
      <c r="G1922">
        <v>0.48</v>
      </c>
      <c r="H1922" t="s">
        <v>162</v>
      </c>
      <c r="I1922" t="s">
        <v>184</v>
      </c>
      <c r="J1922" t="s">
        <v>1337</v>
      </c>
      <c r="K1922" t="s">
        <v>2208</v>
      </c>
      <c r="L1922">
        <v>53095</v>
      </c>
      <c r="M1922" s="38">
        <v>42083</v>
      </c>
      <c r="N1922" s="38">
        <v>42085</v>
      </c>
      <c r="O1922">
        <v>98.16</v>
      </c>
    </row>
    <row r="1923" spans="1:15" x14ac:dyDescent="0.25">
      <c r="A1923" t="s">
        <v>2207</v>
      </c>
      <c r="B1923" t="s">
        <v>175</v>
      </c>
      <c r="C1923" t="s">
        <v>168</v>
      </c>
      <c r="D1923" t="s">
        <v>169</v>
      </c>
      <c r="E1923" t="s">
        <v>176</v>
      </c>
      <c r="F1923" t="s">
        <v>183</v>
      </c>
      <c r="G1923">
        <v>0.41</v>
      </c>
      <c r="H1923" t="s">
        <v>162</v>
      </c>
      <c r="I1923" t="s">
        <v>184</v>
      </c>
      <c r="J1923" t="s">
        <v>1337</v>
      </c>
      <c r="K1923" t="s">
        <v>2208</v>
      </c>
      <c r="L1923">
        <v>53095</v>
      </c>
      <c r="M1923" s="38">
        <v>42030</v>
      </c>
      <c r="N1923" s="38">
        <v>42030</v>
      </c>
      <c r="O1923">
        <v>116.11</v>
      </c>
    </row>
    <row r="1924" spans="1:15" x14ac:dyDescent="0.25">
      <c r="A1924" t="s">
        <v>2207</v>
      </c>
      <c r="B1924" t="s">
        <v>175</v>
      </c>
      <c r="C1924" t="s">
        <v>168</v>
      </c>
      <c r="D1924" t="s">
        <v>159</v>
      </c>
      <c r="E1924" t="s">
        <v>213</v>
      </c>
      <c r="F1924" t="s">
        <v>183</v>
      </c>
      <c r="G1924">
        <v>0.37</v>
      </c>
      <c r="H1924" t="s">
        <v>162</v>
      </c>
      <c r="I1924" t="s">
        <v>184</v>
      </c>
      <c r="J1924" t="s">
        <v>1337</v>
      </c>
      <c r="K1924" t="s">
        <v>2208</v>
      </c>
      <c r="L1924">
        <v>53095</v>
      </c>
      <c r="M1924" s="38">
        <v>42164</v>
      </c>
      <c r="N1924" s="38">
        <v>42166</v>
      </c>
      <c r="O1924">
        <v>95</v>
      </c>
    </row>
    <row r="1925" spans="1:15" x14ac:dyDescent="0.25">
      <c r="A1925" t="s">
        <v>2209</v>
      </c>
      <c r="B1925" t="s">
        <v>167</v>
      </c>
      <c r="C1925" t="s">
        <v>168</v>
      </c>
      <c r="D1925" t="s">
        <v>193</v>
      </c>
      <c r="E1925" t="s">
        <v>199</v>
      </c>
      <c r="F1925" t="s">
        <v>171</v>
      </c>
      <c r="G1925">
        <v>0.37</v>
      </c>
      <c r="H1925" t="s">
        <v>162</v>
      </c>
      <c r="I1925" t="s">
        <v>178</v>
      </c>
      <c r="J1925" t="s">
        <v>241</v>
      </c>
      <c r="K1925" t="s">
        <v>334</v>
      </c>
      <c r="L1925">
        <v>45373</v>
      </c>
      <c r="M1925" s="38">
        <v>42148</v>
      </c>
      <c r="N1925" s="38">
        <v>42153</v>
      </c>
      <c r="O1925">
        <v>837.57</v>
      </c>
    </row>
    <row r="1926" spans="1:15" x14ac:dyDescent="0.25">
      <c r="A1926" t="s">
        <v>2209</v>
      </c>
      <c r="B1926" t="s">
        <v>175</v>
      </c>
      <c r="C1926" t="s">
        <v>168</v>
      </c>
      <c r="D1926" t="s">
        <v>159</v>
      </c>
      <c r="E1926" t="s">
        <v>205</v>
      </c>
      <c r="F1926" t="s">
        <v>183</v>
      </c>
      <c r="G1926">
        <v>0.37</v>
      </c>
      <c r="H1926" t="s">
        <v>162</v>
      </c>
      <c r="I1926" t="s">
        <v>178</v>
      </c>
      <c r="J1926" t="s">
        <v>241</v>
      </c>
      <c r="K1926" t="s">
        <v>334</v>
      </c>
      <c r="L1926">
        <v>45373</v>
      </c>
      <c r="M1926" s="38">
        <v>42148</v>
      </c>
      <c r="N1926" s="38">
        <v>42152</v>
      </c>
      <c r="O1926">
        <v>56.22</v>
      </c>
    </row>
    <row r="1927" spans="1:15" x14ac:dyDescent="0.25">
      <c r="A1927" t="s">
        <v>2210</v>
      </c>
      <c r="B1927" t="s">
        <v>175</v>
      </c>
      <c r="C1927" t="s">
        <v>168</v>
      </c>
      <c r="D1927" t="s">
        <v>193</v>
      </c>
      <c r="E1927" t="s">
        <v>256</v>
      </c>
      <c r="F1927" t="s">
        <v>183</v>
      </c>
      <c r="G1927">
        <v>0.74</v>
      </c>
      <c r="H1927" t="s">
        <v>162</v>
      </c>
      <c r="I1927" t="s">
        <v>178</v>
      </c>
      <c r="J1927" t="s">
        <v>241</v>
      </c>
      <c r="K1927" t="s">
        <v>2211</v>
      </c>
      <c r="L1927">
        <v>43221</v>
      </c>
      <c r="M1927" s="38">
        <v>42126</v>
      </c>
      <c r="N1927" s="38">
        <v>42127</v>
      </c>
      <c r="O1927">
        <v>758.97</v>
      </c>
    </row>
    <row r="1928" spans="1:15" x14ac:dyDescent="0.25">
      <c r="A1928" t="s">
        <v>2210</v>
      </c>
      <c r="B1928" t="s">
        <v>157</v>
      </c>
      <c r="C1928" t="s">
        <v>168</v>
      </c>
      <c r="D1928" t="s">
        <v>159</v>
      </c>
      <c r="E1928" t="s">
        <v>228</v>
      </c>
      <c r="F1928" t="s">
        <v>183</v>
      </c>
      <c r="G1928">
        <v>0.39</v>
      </c>
      <c r="H1928" t="s">
        <v>162</v>
      </c>
      <c r="I1928" t="s">
        <v>178</v>
      </c>
      <c r="J1928" t="s">
        <v>241</v>
      </c>
      <c r="K1928" t="s">
        <v>2211</v>
      </c>
      <c r="L1928">
        <v>43221</v>
      </c>
      <c r="M1928" s="38">
        <v>42126</v>
      </c>
      <c r="N1928" s="38">
        <v>42128</v>
      </c>
      <c r="O1928">
        <v>84.44</v>
      </c>
    </row>
    <row r="1929" spans="1:15" x14ac:dyDescent="0.25">
      <c r="A1929" t="s">
        <v>2212</v>
      </c>
      <c r="B1929" t="s">
        <v>175</v>
      </c>
      <c r="C1929" t="s">
        <v>168</v>
      </c>
      <c r="D1929" t="s">
        <v>159</v>
      </c>
      <c r="E1929" t="s">
        <v>213</v>
      </c>
      <c r="F1929" t="s">
        <v>183</v>
      </c>
      <c r="G1929">
        <v>0.39</v>
      </c>
      <c r="H1929" t="s">
        <v>162</v>
      </c>
      <c r="I1929" t="s">
        <v>178</v>
      </c>
      <c r="J1929" t="s">
        <v>241</v>
      </c>
      <c r="K1929" t="s">
        <v>1094</v>
      </c>
      <c r="L1929">
        <v>43081</v>
      </c>
      <c r="M1929" s="38">
        <v>42047</v>
      </c>
      <c r="N1929" s="38">
        <v>42048</v>
      </c>
      <c r="O1929">
        <v>29.99</v>
      </c>
    </row>
    <row r="1930" spans="1:15" x14ac:dyDescent="0.25">
      <c r="A1930" t="s">
        <v>2213</v>
      </c>
      <c r="B1930" t="s">
        <v>167</v>
      </c>
      <c r="C1930" t="s">
        <v>158</v>
      </c>
      <c r="D1930" t="s">
        <v>169</v>
      </c>
      <c r="E1930" t="s">
        <v>240</v>
      </c>
      <c r="F1930" t="s">
        <v>221</v>
      </c>
      <c r="G1930">
        <v>0.76</v>
      </c>
      <c r="H1930" t="s">
        <v>162</v>
      </c>
      <c r="I1930" t="s">
        <v>178</v>
      </c>
      <c r="J1930" t="s">
        <v>395</v>
      </c>
      <c r="K1930" t="s">
        <v>2214</v>
      </c>
      <c r="L1930">
        <v>21113</v>
      </c>
      <c r="M1930" s="38">
        <v>42157</v>
      </c>
      <c r="N1930" s="38">
        <v>42159</v>
      </c>
      <c r="O1930">
        <v>1487.9</v>
      </c>
    </row>
    <row r="1931" spans="1:15" x14ac:dyDescent="0.25">
      <c r="A1931" t="s">
        <v>2213</v>
      </c>
      <c r="B1931" t="s">
        <v>175</v>
      </c>
      <c r="C1931" t="s">
        <v>168</v>
      </c>
      <c r="D1931" t="s">
        <v>193</v>
      </c>
      <c r="E1931" t="s">
        <v>256</v>
      </c>
      <c r="F1931" t="s">
        <v>183</v>
      </c>
      <c r="G1931">
        <v>0.67</v>
      </c>
      <c r="H1931" t="s">
        <v>162</v>
      </c>
      <c r="I1931" t="s">
        <v>178</v>
      </c>
      <c r="J1931" t="s">
        <v>395</v>
      </c>
      <c r="K1931" t="s">
        <v>2214</v>
      </c>
      <c r="L1931">
        <v>21113</v>
      </c>
      <c r="M1931" s="38">
        <v>42184</v>
      </c>
      <c r="N1931" s="38">
        <v>42185</v>
      </c>
      <c r="O1931">
        <v>600.4</v>
      </c>
    </row>
    <row r="1932" spans="1:15" x14ac:dyDescent="0.25">
      <c r="A1932" t="s">
        <v>2213</v>
      </c>
      <c r="B1932" t="s">
        <v>175</v>
      </c>
      <c r="C1932" t="s">
        <v>168</v>
      </c>
      <c r="D1932" t="s">
        <v>159</v>
      </c>
      <c r="E1932" t="s">
        <v>205</v>
      </c>
      <c r="F1932" t="s">
        <v>183</v>
      </c>
      <c r="G1932">
        <v>0.36</v>
      </c>
      <c r="H1932" t="s">
        <v>162</v>
      </c>
      <c r="I1932" t="s">
        <v>178</v>
      </c>
      <c r="J1932" t="s">
        <v>395</v>
      </c>
      <c r="K1932" t="s">
        <v>2214</v>
      </c>
      <c r="L1932">
        <v>21113</v>
      </c>
      <c r="M1932" s="38">
        <v>42184</v>
      </c>
      <c r="N1932" s="38">
        <v>42186</v>
      </c>
      <c r="O1932">
        <v>34.25</v>
      </c>
    </row>
    <row r="1933" spans="1:15" x14ac:dyDescent="0.25">
      <c r="A1933" t="s">
        <v>2213</v>
      </c>
      <c r="B1933" t="s">
        <v>175</v>
      </c>
      <c r="C1933" t="s">
        <v>168</v>
      </c>
      <c r="D1933" t="s">
        <v>159</v>
      </c>
      <c r="E1933" t="s">
        <v>160</v>
      </c>
      <c r="F1933" t="s">
        <v>177</v>
      </c>
      <c r="G1933">
        <v>0.59</v>
      </c>
      <c r="H1933" t="s">
        <v>162</v>
      </c>
      <c r="I1933" t="s">
        <v>178</v>
      </c>
      <c r="J1933" t="s">
        <v>395</v>
      </c>
      <c r="K1933" t="s">
        <v>2214</v>
      </c>
      <c r="L1933">
        <v>21113</v>
      </c>
      <c r="M1933" s="38">
        <v>42184</v>
      </c>
      <c r="N1933" s="38">
        <v>42186</v>
      </c>
      <c r="O1933">
        <v>31.45</v>
      </c>
    </row>
    <row r="1934" spans="1:15" x14ac:dyDescent="0.25">
      <c r="A1934" t="s">
        <v>2215</v>
      </c>
      <c r="B1934" t="s">
        <v>157</v>
      </c>
      <c r="C1934" t="s">
        <v>158</v>
      </c>
      <c r="D1934" t="s">
        <v>159</v>
      </c>
      <c r="E1934" t="s">
        <v>205</v>
      </c>
      <c r="F1934" t="s">
        <v>183</v>
      </c>
      <c r="G1934">
        <v>0.38</v>
      </c>
      <c r="H1934" t="s">
        <v>162</v>
      </c>
      <c r="I1934" t="s">
        <v>229</v>
      </c>
      <c r="J1934" t="s">
        <v>376</v>
      </c>
      <c r="K1934" t="s">
        <v>2216</v>
      </c>
      <c r="L1934">
        <v>30144</v>
      </c>
      <c r="M1934" s="38">
        <v>42089</v>
      </c>
      <c r="N1934" s="38">
        <v>42092</v>
      </c>
      <c r="O1934">
        <v>249.07</v>
      </c>
    </row>
    <row r="1935" spans="1:15" x14ac:dyDescent="0.25">
      <c r="A1935" t="s">
        <v>2215</v>
      </c>
      <c r="B1935" t="s">
        <v>157</v>
      </c>
      <c r="C1935" t="s">
        <v>168</v>
      </c>
      <c r="D1935" t="s">
        <v>159</v>
      </c>
      <c r="E1935" t="s">
        <v>252</v>
      </c>
      <c r="F1935" t="s">
        <v>161</v>
      </c>
      <c r="G1935">
        <v>0.84</v>
      </c>
      <c r="H1935" t="s">
        <v>162</v>
      </c>
      <c r="I1935" t="s">
        <v>229</v>
      </c>
      <c r="J1935" t="s">
        <v>376</v>
      </c>
      <c r="K1935" t="s">
        <v>2216</v>
      </c>
      <c r="L1935">
        <v>30144</v>
      </c>
      <c r="M1935" s="38">
        <v>42119</v>
      </c>
      <c r="N1935" s="38">
        <v>42120</v>
      </c>
      <c r="O1935">
        <v>59.22</v>
      </c>
    </row>
    <row r="1936" spans="1:15" x14ac:dyDescent="0.25">
      <c r="A1936" t="s">
        <v>2217</v>
      </c>
      <c r="B1936" t="s">
        <v>175</v>
      </c>
      <c r="C1936" t="s">
        <v>168</v>
      </c>
      <c r="D1936" t="s">
        <v>159</v>
      </c>
      <c r="E1936" t="s">
        <v>213</v>
      </c>
      <c r="F1936" t="s">
        <v>183</v>
      </c>
      <c r="G1936">
        <v>0.38</v>
      </c>
      <c r="H1936" t="s">
        <v>162</v>
      </c>
      <c r="I1936" t="s">
        <v>229</v>
      </c>
      <c r="J1936" t="s">
        <v>376</v>
      </c>
      <c r="K1936" t="s">
        <v>2218</v>
      </c>
      <c r="L1936">
        <v>30240</v>
      </c>
      <c r="M1936" s="38">
        <v>42114</v>
      </c>
      <c r="N1936" s="38">
        <v>42116</v>
      </c>
      <c r="O1936">
        <v>5572.18</v>
      </c>
    </row>
    <row r="1937" spans="1:15" x14ac:dyDescent="0.25">
      <c r="A1937" t="s">
        <v>2217</v>
      </c>
      <c r="B1937" t="s">
        <v>175</v>
      </c>
      <c r="C1937" t="s">
        <v>168</v>
      </c>
      <c r="D1937" t="s">
        <v>169</v>
      </c>
      <c r="E1937" t="s">
        <v>170</v>
      </c>
      <c r="F1937" t="s">
        <v>293</v>
      </c>
      <c r="H1937" t="s">
        <v>162</v>
      </c>
      <c r="I1937" t="s">
        <v>229</v>
      </c>
      <c r="J1937" t="s">
        <v>376</v>
      </c>
      <c r="K1937" t="s">
        <v>2218</v>
      </c>
      <c r="L1937">
        <v>30240</v>
      </c>
      <c r="M1937" s="38">
        <v>42114</v>
      </c>
      <c r="N1937" s="38">
        <v>42115</v>
      </c>
      <c r="O1937">
        <v>2941.42</v>
      </c>
    </row>
    <row r="1938" spans="1:15" x14ac:dyDescent="0.25">
      <c r="A1938" t="s">
        <v>2217</v>
      </c>
      <c r="B1938" t="s">
        <v>175</v>
      </c>
      <c r="C1938" t="s">
        <v>168</v>
      </c>
      <c r="D1938" t="s">
        <v>169</v>
      </c>
      <c r="E1938" t="s">
        <v>176</v>
      </c>
      <c r="F1938" t="s">
        <v>183</v>
      </c>
      <c r="G1938">
        <v>0.46</v>
      </c>
      <c r="H1938" t="s">
        <v>162</v>
      </c>
      <c r="I1938" t="s">
        <v>229</v>
      </c>
      <c r="J1938" t="s">
        <v>376</v>
      </c>
      <c r="K1938" t="s">
        <v>2218</v>
      </c>
      <c r="L1938">
        <v>30240</v>
      </c>
      <c r="M1938" s="38">
        <v>42114</v>
      </c>
      <c r="N1938" s="38">
        <v>42115</v>
      </c>
      <c r="O1938">
        <v>522.46</v>
      </c>
    </row>
    <row r="1939" spans="1:15" x14ac:dyDescent="0.25">
      <c r="A1939" t="s">
        <v>2219</v>
      </c>
      <c r="B1939" t="s">
        <v>175</v>
      </c>
      <c r="C1939" t="s">
        <v>158</v>
      </c>
      <c r="D1939" t="s">
        <v>159</v>
      </c>
      <c r="E1939" t="s">
        <v>160</v>
      </c>
      <c r="F1939" t="s">
        <v>177</v>
      </c>
      <c r="G1939">
        <v>0.6</v>
      </c>
      <c r="H1939" t="s">
        <v>162</v>
      </c>
      <c r="I1939" t="s">
        <v>229</v>
      </c>
      <c r="J1939" t="s">
        <v>376</v>
      </c>
      <c r="K1939" t="s">
        <v>2220</v>
      </c>
      <c r="L1939">
        <v>31204</v>
      </c>
      <c r="M1939" s="38">
        <v>42086</v>
      </c>
      <c r="N1939" s="38">
        <v>42088</v>
      </c>
      <c r="O1939">
        <v>25.31</v>
      </c>
    </row>
    <row r="1940" spans="1:15" x14ac:dyDescent="0.25">
      <c r="A1940" t="s">
        <v>2219</v>
      </c>
      <c r="B1940" t="s">
        <v>175</v>
      </c>
      <c r="C1940" t="s">
        <v>168</v>
      </c>
      <c r="D1940" t="s">
        <v>159</v>
      </c>
      <c r="E1940" t="s">
        <v>213</v>
      </c>
      <c r="F1940" t="s">
        <v>183</v>
      </c>
      <c r="G1940">
        <v>0.38</v>
      </c>
      <c r="H1940" t="s">
        <v>162</v>
      </c>
      <c r="I1940" t="s">
        <v>229</v>
      </c>
      <c r="J1940" t="s">
        <v>376</v>
      </c>
      <c r="K1940" t="s">
        <v>2220</v>
      </c>
      <c r="L1940">
        <v>31204</v>
      </c>
      <c r="M1940" s="38">
        <v>42123</v>
      </c>
      <c r="N1940" s="38">
        <v>42123</v>
      </c>
      <c r="O1940">
        <v>513.33000000000004</v>
      </c>
    </row>
    <row r="1941" spans="1:15" x14ac:dyDescent="0.25">
      <c r="A1941" t="s">
        <v>2221</v>
      </c>
      <c r="B1941" t="s">
        <v>157</v>
      </c>
      <c r="C1941" t="s">
        <v>158</v>
      </c>
      <c r="D1941" t="s">
        <v>159</v>
      </c>
      <c r="E1941" t="s">
        <v>160</v>
      </c>
      <c r="F1941" t="s">
        <v>161</v>
      </c>
      <c r="G1941">
        <v>0.56999999999999995</v>
      </c>
      <c r="H1941" t="s">
        <v>162</v>
      </c>
      <c r="I1941" t="s">
        <v>178</v>
      </c>
      <c r="J1941" t="s">
        <v>241</v>
      </c>
      <c r="K1941" t="s">
        <v>2222</v>
      </c>
      <c r="L1941">
        <v>44512</v>
      </c>
      <c r="M1941" s="38">
        <v>42020</v>
      </c>
      <c r="N1941" s="38">
        <v>42020</v>
      </c>
      <c r="O1941">
        <v>15.7</v>
      </c>
    </row>
    <row r="1942" spans="1:15" x14ac:dyDescent="0.25">
      <c r="A1942" t="s">
        <v>2221</v>
      </c>
      <c r="B1942" t="s">
        <v>175</v>
      </c>
      <c r="C1942" t="s">
        <v>158</v>
      </c>
      <c r="D1942" t="s">
        <v>193</v>
      </c>
      <c r="E1942" t="s">
        <v>194</v>
      </c>
      <c r="F1942" t="s">
        <v>183</v>
      </c>
      <c r="G1942">
        <v>0.59</v>
      </c>
      <c r="H1942" t="s">
        <v>162</v>
      </c>
      <c r="I1942" t="s">
        <v>178</v>
      </c>
      <c r="J1942" t="s">
        <v>241</v>
      </c>
      <c r="K1942" t="s">
        <v>2222</v>
      </c>
      <c r="L1942">
        <v>44512</v>
      </c>
      <c r="M1942" s="38">
        <v>42020</v>
      </c>
      <c r="N1942" s="38">
        <v>42025</v>
      </c>
      <c r="O1942">
        <v>680.65</v>
      </c>
    </row>
    <row r="1943" spans="1:15" x14ac:dyDescent="0.25">
      <c r="A1943" t="s">
        <v>2223</v>
      </c>
      <c r="B1943" t="s">
        <v>175</v>
      </c>
      <c r="C1943" t="s">
        <v>158</v>
      </c>
      <c r="D1943" t="s">
        <v>159</v>
      </c>
      <c r="E1943" t="s">
        <v>228</v>
      </c>
      <c r="F1943" t="s">
        <v>183</v>
      </c>
      <c r="G1943">
        <v>0.39</v>
      </c>
      <c r="H1943" t="s">
        <v>162</v>
      </c>
      <c r="I1943" t="s">
        <v>178</v>
      </c>
      <c r="J1943" t="s">
        <v>241</v>
      </c>
      <c r="K1943" t="s">
        <v>523</v>
      </c>
      <c r="L1943">
        <v>43402</v>
      </c>
      <c r="M1943" s="38">
        <v>42127</v>
      </c>
      <c r="N1943" s="38">
        <v>42129</v>
      </c>
      <c r="O1943">
        <v>28.34</v>
      </c>
    </row>
    <row r="1944" spans="1:15" x14ac:dyDescent="0.25">
      <c r="A1944" t="s">
        <v>2223</v>
      </c>
      <c r="B1944" t="s">
        <v>157</v>
      </c>
      <c r="C1944" t="s">
        <v>158</v>
      </c>
      <c r="D1944" t="s">
        <v>169</v>
      </c>
      <c r="E1944" t="s">
        <v>176</v>
      </c>
      <c r="F1944" t="s">
        <v>177</v>
      </c>
      <c r="G1944">
        <v>0.5</v>
      </c>
      <c r="H1944" t="s">
        <v>162</v>
      </c>
      <c r="I1944" t="s">
        <v>178</v>
      </c>
      <c r="J1944" t="s">
        <v>241</v>
      </c>
      <c r="K1944" t="s">
        <v>523</v>
      </c>
      <c r="L1944">
        <v>43402</v>
      </c>
      <c r="M1944" s="38">
        <v>42127</v>
      </c>
      <c r="N1944" s="38">
        <v>42130</v>
      </c>
      <c r="O1944">
        <v>861.3</v>
      </c>
    </row>
    <row r="1945" spans="1:15" x14ac:dyDescent="0.25">
      <c r="A1945" t="s">
        <v>2224</v>
      </c>
      <c r="B1945" t="s">
        <v>175</v>
      </c>
      <c r="C1945" t="s">
        <v>158</v>
      </c>
      <c r="D1945" t="s">
        <v>159</v>
      </c>
      <c r="E1945" t="s">
        <v>233</v>
      </c>
      <c r="F1945" t="s">
        <v>293</v>
      </c>
      <c r="H1945" t="s">
        <v>162</v>
      </c>
      <c r="I1945" t="s">
        <v>163</v>
      </c>
      <c r="J1945" t="s">
        <v>172</v>
      </c>
      <c r="K1945" t="s">
        <v>381</v>
      </c>
      <c r="L1945">
        <v>94533</v>
      </c>
      <c r="M1945" s="38">
        <v>42135</v>
      </c>
      <c r="N1945" s="38">
        <v>42136</v>
      </c>
      <c r="O1945">
        <v>894.64</v>
      </c>
    </row>
    <row r="1946" spans="1:15" x14ac:dyDescent="0.25">
      <c r="A1946" t="s">
        <v>2225</v>
      </c>
      <c r="B1946" t="s">
        <v>175</v>
      </c>
      <c r="C1946" t="s">
        <v>216</v>
      </c>
      <c r="D1946" t="s">
        <v>193</v>
      </c>
      <c r="E1946" t="s">
        <v>194</v>
      </c>
      <c r="F1946" t="s">
        <v>183</v>
      </c>
      <c r="G1946">
        <v>0.59</v>
      </c>
      <c r="H1946" t="s">
        <v>162</v>
      </c>
      <c r="I1946" t="s">
        <v>163</v>
      </c>
      <c r="J1946" t="s">
        <v>164</v>
      </c>
      <c r="K1946" t="s">
        <v>2226</v>
      </c>
      <c r="L1946">
        <v>99163</v>
      </c>
      <c r="M1946" s="38">
        <v>42123</v>
      </c>
      <c r="N1946" s="38">
        <v>42124</v>
      </c>
      <c r="O1946">
        <v>710.36</v>
      </c>
    </row>
    <row r="1947" spans="1:15" x14ac:dyDescent="0.25">
      <c r="A1947" t="s">
        <v>2225</v>
      </c>
      <c r="B1947" t="s">
        <v>175</v>
      </c>
      <c r="C1947" t="s">
        <v>216</v>
      </c>
      <c r="D1947" t="s">
        <v>159</v>
      </c>
      <c r="E1947" t="s">
        <v>189</v>
      </c>
      <c r="F1947" t="s">
        <v>183</v>
      </c>
      <c r="G1947">
        <v>0.37</v>
      </c>
      <c r="H1947" t="s">
        <v>162</v>
      </c>
      <c r="I1947" t="s">
        <v>163</v>
      </c>
      <c r="J1947" t="s">
        <v>164</v>
      </c>
      <c r="K1947" t="s">
        <v>2226</v>
      </c>
      <c r="L1947">
        <v>99163</v>
      </c>
      <c r="M1947" s="38">
        <v>42049</v>
      </c>
      <c r="N1947" s="38">
        <v>42050</v>
      </c>
      <c r="O1947">
        <v>80.2</v>
      </c>
    </row>
    <row r="1948" spans="1:15" x14ac:dyDescent="0.25">
      <c r="A1948" t="s">
        <v>2227</v>
      </c>
      <c r="B1948" t="s">
        <v>175</v>
      </c>
      <c r="C1948" t="s">
        <v>182</v>
      </c>
      <c r="D1948" t="s">
        <v>159</v>
      </c>
      <c r="E1948" t="s">
        <v>213</v>
      </c>
      <c r="F1948" t="s">
        <v>183</v>
      </c>
      <c r="G1948">
        <v>0.35</v>
      </c>
      <c r="H1948" t="s">
        <v>162</v>
      </c>
      <c r="I1948" t="s">
        <v>184</v>
      </c>
      <c r="J1948" t="s">
        <v>254</v>
      </c>
      <c r="K1948" t="s">
        <v>988</v>
      </c>
      <c r="L1948">
        <v>61832</v>
      </c>
      <c r="M1948" s="38">
        <v>42162</v>
      </c>
      <c r="N1948" s="38">
        <v>42164</v>
      </c>
      <c r="O1948">
        <v>9252.81</v>
      </c>
    </row>
    <row r="1949" spans="1:15" x14ac:dyDescent="0.25">
      <c r="A1949" t="s">
        <v>2227</v>
      </c>
      <c r="B1949" t="s">
        <v>175</v>
      </c>
      <c r="C1949" t="s">
        <v>182</v>
      </c>
      <c r="D1949" t="s">
        <v>159</v>
      </c>
      <c r="E1949" t="s">
        <v>233</v>
      </c>
      <c r="F1949" t="s">
        <v>183</v>
      </c>
      <c r="G1949">
        <v>0.59</v>
      </c>
      <c r="H1949" t="s">
        <v>162</v>
      </c>
      <c r="I1949" t="s">
        <v>184</v>
      </c>
      <c r="J1949" t="s">
        <v>254</v>
      </c>
      <c r="K1949" t="s">
        <v>988</v>
      </c>
      <c r="L1949">
        <v>61832</v>
      </c>
      <c r="M1949" s="38">
        <v>42074</v>
      </c>
      <c r="N1949" s="38">
        <v>42075</v>
      </c>
      <c r="O1949">
        <v>207.31</v>
      </c>
    </row>
    <row r="1950" spans="1:15" x14ac:dyDescent="0.25">
      <c r="A1950" t="s">
        <v>2227</v>
      </c>
      <c r="B1950" t="s">
        <v>175</v>
      </c>
      <c r="C1950" t="s">
        <v>182</v>
      </c>
      <c r="D1950" t="s">
        <v>193</v>
      </c>
      <c r="E1950" t="s">
        <v>194</v>
      </c>
      <c r="F1950" t="s">
        <v>200</v>
      </c>
      <c r="G1950">
        <v>0.6</v>
      </c>
      <c r="H1950" t="s">
        <v>162</v>
      </c>
      <c r="I1950" t="s">
        <v>184</v>
      </c>
      <c r="J1950" t="s">
        <v>254</v>
      </c>
      <c r="K1950" t="s">
        <v>988</v>
      </c>
      <c r="L1950">
        <v>61832</v>
      </c>
      <c r="M1950" s="38">
        <v>42074</v>
      </c>
      <c r="N1950" s="38">
        <v>42075</v>
      </c>
      <c r="O1950">
        <v>143.12</v>
      </c>
    </row>
    <row r="1951" spans="1:15" x14ac:dyDescent="0.25">
      <c r="A1951" t="s">
        <v>2228</v>
      </c>
      <c r="B1951" t="s">
        <v>175</v>
      </c>
      <c r="C1951" t="s">
        <v>182</v>
      </c>
      <c r="D1951" t="s">
        <v>159</v>
      </c>
      <c r="E1951" t="s">
        <v>160</v>
      </c>
      <c r="F1951" t="s">
        <v>177</v>
      </c>
      <c r="G1951">
        <v>0.6</v>
      </c>
      <c r="H1951" t="s">
        <v>162</v>
      </c>
      <c r="I1951" t="s">
        <v>184</v>
      </c>
      <c r="J1951" t="s">
        <v>254</v>
      </c>
      <c r="K1951" t="s">
        <v>1102</v>
      </c>
      <c r="L1951">
        <v>60016</v>
      </c>
      <c r="M1951" s="38">
        <v>42092</v>
      </c>
      <c r="N1951" s="38">
        <v>42094</v>
      </c>
      <c r="O1951">
        <v>59.98</v>
      </c>
    </row>
    <row r="1952" spans="1:15" x14ac:dyDescent="0.25">
      <c r="A1952" t="s">
        <v>2229</v>
      </c>
      <c r="B1952" t="s">
        <v>157</v>
      </c>
      <c r="C1952" t="s">
        <v>182</v>
      </c>
      <c r="D1952" t="s">
        <v>169</v>
      </c>
      <c r="E1952" t="s">
        <v>176</v>
      </c>
      <c r="F1952" t="s">
        <v>183</v>
      </c>
      <c r="G1952">
        <v>0.56999999999999995</v>
      </c>
      <c r="H1952" t="s">
        <v>162</v>
      </c>
      <c r="I1952" t="s">
        <v>178</v>
      </c>
      <c r="J1952" t="s">
        <v>540</v>
      </c>
      <c r="K1952" t="s">
        <v>2230</v>
      </c>
      <c r="L1952">
        <v>26554</v>
      </c>
      <c r="M1952" s="38">
        <v>42098</v>
      </c>
      <c r="N1952" s="38">
        <v>42098</v>
      </c>
      <c r="O1952">
        <v>135.78</v>
      </c>
    </row>
    <row r="1953" spans="1:15" x14ac:dyDescent="0.25">
      <c r="A1953" t="s">
        <v>2231</v>
      </c>
      <c r="B1953" t="s">
        <v>157</v>
      </c>
      <c r="C1953" t="s">
        <v>216</v>
      </c>
      <c r="D1953" t="s">
        <v>169</v>
      </c>
      <c r="E1953" t="s">
        <v>176</v>
      </c>
      <c r="F1953" t="s">
        <v>200</v>
      </c>
      <c r="G1953">
        <v>0.65</v>
      </c>
      <c r="H1953" t="s">
        <v>162</v>
      </c>
      <c r="I1953" t="s">
        <v>163</v>
      </c>
      <c r="J1953" t="s">
        <v>1606</v>
      </c>
      <c r="K1953" t="s">
        <v>2232</v>
      </c>
      <c r="L1953">
        <v>82001</v>
      </c>
      <c r="M1953" s="38">
        <v>42043</v>
      </c>
      <c r="N1953" s="38">
        <v>42046</v>
      </c>
      <c r="O1953">
        <v>506.5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I4"/>
  <sheetViews>
    <sheetView topLeftCell="H10" zoomScaleNormal="100" workbookViewId="0">
      <selection activeCell="C34" sqref="C34"/>
    </sheetView>
  </sheetViews>
  <sheetFormatPr defaultRowHeight="15" x14ac:dyDescent="0.25"/>
  <cols>
    <col min="1" max="1" width="20.42578125" customWidth="1"/>
    <col min="2" max="2" width="10.42578125" bestFit="1" customWidth="1"/>
    <col min="3" max="3" width="24.85546875" customWidth="1"/>
    <col min="4" max="4" width="20.42578125" hidden="1" customWidth="1"/>
    <col min="5" max="5" width="25.140625" customWidth="1"/>
    <col min="6" max="6" width="24.7109375" customWidth="1"/>
    <col min="7" max="7" width="14.85546875" customWidth="1"/>
    <col min="8" max="8" width="15" customWidth="1"/>
  </cols>
  <sheetData>
    <row r="1" spans="1:9" ht="18.75" x14ac:dyDescent="0.3">
      <c r="A1" s="51" t="s">
        <v>141</v>
      </c>
      <c r="B1" s="51" t="s">
        <v>142</v>
      </c>
      <c r="C1" s="51" t="s">
        <v>143</v>
      </c>
      <c r="D1" s="51" t="s">
        <v>145</v>
      </c>
      <c r="E1" s="51" t="s">
        <v>146</v>
      </c>
      <c r="F1" s="51" t="s">
        <v>147</v>
      </c>
      <c r="G1" s="51" t="s">
        <v>154</v>
      </c>
      <c r="H1" s="51" t="s">
        <v>155</v>
      </c>
      <c r="I1" s="68"/>
    </row>
    <row r="2" spans="1:9" ht="18.75" x14ac:dyDescent="0.3">
      <c r="A2" s="68"/>
      <c r="B2" s="68"/>
      <c r="C2" s="68"/>
      <c r="D2" s="68"/>
      <c r="E2" s="68"/>
      <c r="F2" s="68"/>
      <c r="G2" s="68"/>
      <c r="H2" s="68"/>
      <c r="I2" s="68"/>
    </row>
    <row r="3" spans="1:9" x14ac:dyDescent="0.25">
      <c r="E3" t="s">
        <v>2234</v>
      </c>
    </row>
    <row r="4" spans="1:9" x14ac:dyDescent="0.25">
      <c r="E4" s="36" t="s">
        <v>2261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D6B8-56EC-452B-934D-DF75E64F51D8}">
  <dimension ref="G3:G10"/>
  <sheetViews>
    <sheetView zoomScale="145" zoomScaleNormal="145" workbookViewId="0">
      <selection activeCell="G5" sqref="G5"/>
    </sheetView>
  </sheetViews>
  <sheetFormatPr defaultRowHeight="15" x14ac:dyDescent="0.25"/>
  <cols>
    <col min="6" max="6" width="3.28515625" customWidth="1"/>
    <col min="7" max="7" width="37.5703125" customWidth="1"/>
  </cols>
  <sheetData>
    <row r="3" spans="7:7" x14ac:dyDescent="0.25">
      <c r="G3" s="36"/>
    </row>
    <row r="4" spans="7:7" x14ac:dyDescent="0.25">
      <c r="G4" s="80" t="s">
        <v>2301</v>
      </c>
    </row>
    <row r="5" spans="7:7" x14ac:dyDescent="0.25">
      <c r="G5" s="81" t="s">
        <v>2302</v>
      </c>
    </row>
    <row r="6" spans="7:7" x14ac:dyDescent="0.25">
      <c r="G6" s="13" t="s">
        <v>2303</v>
      </c>
    </row>
    <row r="8" spans="7:7" ht="15.75" thickBot="1" x14ac:dyDescent="0.3"/>
    <row r="9" spans="7:7" ht="35.25" thickTop="1" thickBot="1" x14ac:dyDescent="0.55000000000000004">
      <c r="G9" s="79" t="s">
        <v>2300</v>
      </c>
    </row>
    <row r="10" spans="7:7" ht="15.75" thickTop="1" x14ac:dyDescent="0.25"/>
  </sheetData>
  <hyperlinks>
    <hyperlink ref="G5" r:id="rId1" xr:uid="{E54A1042-5196-4D66-B3F3-62F029E02F76}"/>
  </hyperlinks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3" tint="-0.249977111117893"/>
  </sheetPr>
  <dimension ref="A1:J13"/>
  <sheetViews>
    <sheetView workbookViewId="0">
      <selection activeCell="F2" sqref="F2:F7"/>
    </sheetView>
  </sheetViews>
  <sheetFormatPr defaultRowHeight="23.25" x14ac:dyDescent="0.35"/>
  <cols>
    <col min="1" max="1" width="15.42578125" style="1" bestFit="1" customWidth="1"/>
    <col min="2" max="2" width="19.28515625" style="1" bestFit="1" customWidth="1"/>
    <col min="3" max="3" width="16.85546875" style="1" bestFit="1" customWidth="1"/>
    <col min="4" max="4" width="18.140625" style="1" bestFit="1" customWidth="1"/>
    <col min="5" max="5" width="24.140625" style="1" bestFit="1" customWidth="1"/>
    <col min="6" max="6" width="17.7109375" style="1" bestFit="1" customWidth="1"/>
    <col min="7" max="7" width="13.140625" style="1" bestFit="1" customWidth="1"/>
    <col min="8" max="8" width="8.140625" style="1" bestFit="1" customWidth="1"/>
    <col min="9" max="9" width="10.7109375" style="1" bestFit="1" customWidth="1"/>
    <col min="10" max="10" width="9.140625" style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16</v>
      </c>
      <c r="F1" s="7" t="s">
        <v>17</v>
      </c>
      <c r="I1" s="7" t="s">
        <v>2233</v>
      </c>
    </row>
    <row r="2" spans="1:9" x14ac:dyDescent="0.35">
      <c r="A2" s="7"/>
      <c r="B2" s="7">
        <v>2065</v>
      </c>
      <c r="C2" s="7" t="s">
        <v>5</v>
      </c>
      <c r="D2" s="7">
        <v>32</v>
      </c>
      <c r="E2" s="7">
        <v>540</v>
      </c>
      <c r="F2" s="57">
        <f>D2*E2*3%</f>
        <v>518.4</v>
      </c>
      <c r="I2" s="39">
        <v>0.03</v>
      </c>
    </row>
    <row r="3" spans="1:9" x14ac:dyDescent="0.35">
      <c r="A3" s="7" t="s">
        <v>6</v>
      </c>
      <c r="B3" s="7">
        <v>2618</v>
      </c>
      <c r="C3" s="7" t="s">
        <v>7</v>
      </c>
      <c r="D3" s="7">
        <v>22</v>
      </c>
      <c r="E3" s="7">
        <v>518</v>
      </c>
      <c r="F3" s="57">
        <f t="shared" ref="F3:F7" si="0">D3*E3*3%</f>
        <v>341.88</v>
      </c>
    </row>
    <row r="4" spans="1:9" x14ac:dyDescent="0.35">
      <c r="A4" s="7" t="s">
        <v>8</v>
      </c>
      <c r="B4" s="7">
        <v>2248</v>
      </c>
      <c r="C4" s="7" t="s">
        <v>9</v>
      </c>
      <c r="D4" s="7">
        <v>22</v>
      </c>
      <c r="E4" s="7">
        <v>510</v>
      </c>
      <c r="F4" s="57">
        <f t="shared" si="0"/>
        <v>336.59999999999997</v>
      </c>
    </row>
    <row r="5" spans="1:9" x14ac:dyDescent="0.35">
      <c r="A5" s="7" t="s">
        <v>10</v>
      </c>
      <c r="B5" s="7">
        <v>2368</v>
      </c>
      <c r="C5" s="7" t="s">
        <v>11</v>
      </c>
      <c r="D5" s="7">
        <v>26</v>
      </c>
      <c r="E5" s="7">
        <v>535</v>
      </c>
      <c r="F5" s="57">
        <f t="shared" si="0"/>
        <v>417.3</v>
      </c>
    </row>
    <row r="6" spans="1:9" x14ac:dyDescent="0.35">
      <c r="A6" s="7" t="s">
        <v>12</v>
      </c>
      <c r="B6" s="7">
        <v>2410</v>
      </c>
      <c r="C6" s="7" t="s">
        <v>13</v>
      </c>
      <c r="D6" s="7">
        <v>25</v>
      </c>
      <c r="E6" s="7">
        <v>528</v>
      </c>
      <c r="F6" s="57">
        <f t="shared" si="0"/>
        <v>396</v>
      </c>
    </row>
    <row r="7" spans="1:9" x14ac:dyDescent="0.35">
      <c r="A7" s="7" t="s">
        <v>14</v>
      </c>
      <c r="B7" s="7">
        <v>2594</v>
      </c>
      <c r="C7" s="7" t="s">
        <v>15</v>
      </c>
      <c r="D7" s="7">
        <v>27</v>
      </c>
      <c r="E7" s="7">
        <v>530</v>
      </c>
      <c r="F7" s="57">
        <f t="shared" si="0"/>
        <v>429.3</v>
      </c>
    </row>
    <row r="13" spans="1:9" ht="70.5" customHeight="1" x14ac:dyDescent="0.35">
      <c r="F13" s="9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3" tint="-0.249977111117893"/>
  </sheetPr>
  <dimension ref="A1:H13"/>
  <sheetViews>
    <sheetView topLeftCell="B1" zoomScale="130" zoomScaleNormal="130" workbookViewId="0">
      <selection activeCell="F2" sqref="F2:F7"/>
    </sheetView>
  </sheetViews>
  <sheetFormatPr defaultRowHeight="23.25" x14ac:dyDescent="0.35"/>
  <cols>
    <col min="1" max="1" width="15.42578125" style="1" bestFit="1" customWidth="1"/>
    <col min="2" max="2" width="19.28515625" style="1" bestFit="1" customWidth="1"/>
    <col min="3" max="3" width="16.85546875" style="1" bestFit="1" customWidth="1"/>
    <col min="4" max="4" width="18.7109375" style="1" bestFit="1" customWidth="1"/>
    <col min="5" max="5" width="22.5703125" style="33" bestFit="1" customWidth="1"/>
    <col min="6" max="6" width="19" style="1" customWidth="1"/>
    <col min="8" max="8" width="31.28515625" customWidth="1"/>
  </cols>
  <sheetData>
    <row r="1" spans="1:8" x14ac:dyDescent="0.35">
      <c r="A1" s="56" t="s">
        <v>0</v>
      </c>
      <c r="B1" s="56" t="s">
        <v>1</v>
      </c>
      <c r="C1" s="56" t="s">
        <v>2</v>
      </c>
      <c r="D1" s="56" t="s">
        <v>3</v>
      </c>
      <c r="E1" s="77" t="s">
        <v>140</v>
      </c>
      <c r="F1" s="56" t="s">
        <v>139</v>
      </c>
    </row>
    <row r="2" spans="1:8" x14ac:dyDescent="0.35">
      <c r="A2" s="7" t="s">
        <v>4</v>
      </c>
      <c r="B2" s="7">
        <v>2065</v>
      </c>
      <c r="C2" s="7" t="s">
        <v>5</v>
      </c>
      <c r="D2" s="35">
        <v>32</v>
      </c>
      <c r="E2" s="54">
        <v>25</v>
      </c>
      <c r="F2" s="55">
        <f>IF(E2&gt;=25,D2*2,D2)</f>
        <v>64</v>
      </c>
    </row>
    <row r="3" spans="1:8" ht="26.25" x14ac:dyDescent="0.4">
      <c r="A3" s="7" t="s">
        <v>6</v>
      </c>
      <c r="B3" s="7">
        <v>2618</v>
      </c>
      <c r="C3" s="7" t="s">
        <v>7</v>
      </c>
      <c r="D3" s="35">
        <v>22</v>
      </c>
      <c r="E3" s="54">
        <v>36</v>
      </c>
      <c r="F3" s="55">
        <f t="shared" ref="F3:F7" si="0">IF(E3&gt;=25,D3*2,D3)</f>
        <v>44</v>
      </c>
      <c r="H3" s="53"/>
    </row>
    <row r="4" spans="1:8" ht="26.25" x14ac:dyDescent="0.4">
      <c r="A4" s="7" t="s">
        <v>8</v>
      </c>
      <c r="B4" s="7">
        <v>2248</v>
      </c>
      <c r="C4" s="7" t="s">
        <v>9</v>
      </c>
      <c r="D4" s="35">
        <v>22</v>
      </c>
      <c r="E4" s="54">
        <v>17</v>
      </c>
      <c r="F4" s="55">
        <f t="shared" si="0"/>
        <v>22</v>
      </c>
      <c r="H4" s="32"/>
    </row>
    <row r="5" spans="1:8" ht="26.25" x14ac:dyDescent="0.4">
      <c r="A5" s="7" t="s">
        <v>10</v>
      </c>
      <c r="B5" s="7">
        <v>2368</v>
      </c>
      <c r="C5" s="7" t="s">
        <v>11</v>
      </c>
      <c r="D5" s="35">
        <v>26</v>
      </c>
      <c r="E5" s="54">
        <v>24</v>
      </c>
      <c r="F5" s="55">
        <f t="shared" si="0"/>
        <v>26</v>
      </c>
      <c r="H5" s="53"/>
    </row>
    <row r="6" spans="1:8" x14ac:dyDescent="0.35">
      <c r="A6" s="7" t="s">
        <v>12</v>
      </c>
      <c r="B6" s="7">
        <v>2410</v>
      </c>
      <c r="C6" s="7" t="s">
        <v>13</v>
      </c>
      <c r="D6" s="35">
        <v>25</v>
      </c>
      <c r="E6" s="54">
        <v>31</v>
      </c>
      <c r="F6" s="55">
        <f t="shared" si="0"/>
        <v>50</v>
      </c>
    </row>
    <row r="7" spans="1:8" x14ac:dyDescent="0.35">
      <c r="A7" s="7" t="s">
        <v>14</v>
      </c>
      <c r="B7" s="7">
        <v>2594</v>
      </c>
      <c r="C7" s="7" t="s">
        <v>15</v>
      </c>
      <c r="D7" s="35">
        <v>27</v>
      </c>
      <c r="E7" s="54">
        <v>16</v>
      </c>
      <c r="F7" s="55">
        <f t="shared" si="0"/>
        <v>27</v>
      </c>
    </row>
    <row r="10" spans="1:8" x14ac:dyDescent="0.35">
      <c r="D10" s="1" t="s">
        <v>138</v>
      </c>
    </row>
    <row r="11" spans="1:8" ht="61.5" x14ac:dyDescent="0.35">
      <c r="D11" s="34" t="s">
        <v>137</v>
      </c>
    </row>
    <row r="13" spans="1:8" ht="70.5" customHeight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BE507-A4FE-4445-8127-0A8A2543ACA2}">
  <sheetPr codeName="Sheet1"/>
  <dimension ref="A1:X701"/>
  <sheetViews>
    <sheetView topLeftCell="I40" zoomScaleNormal="100" workbookViewId="0">
      <selection activeCell="Q3" sqref="Q3"/>
    </sheetView>
  </sheetViews>
  <sheetFormatPr defaultRowHeight="15" x14ac:dyDescent="0.25"/>
  <cols>
    <col min="1" max="1" width="16.42578125" style="60" bestFit="1" customWidth="1"/>
    <col min="2" max="2" width="26.5703125" customWidth="1"/>
    <col min="3" max="3" width="14.140625" style="49" bestFit="1" customWidth="1"/>
    <col min="4" max="4" width="14.28515625" style="50" customWidth="1"/>
    <col min="5" max="5" width="20.5703125" style="50" bestFit="1" customWidth="1"/>
    <col min="6" max="6" width="12.85546875" style="50" bestFit="1" customWidth="1"/>
    <col min="7" max="7" width="14.28515625" style="69" bestFit="1" customWidth="1"/>
    <col min="8" max="8" width="17.7109375" style="50" customWidth="1"/>
    <col min="9" max="9" width="13.42578125" bestFit="1" customWidth="1"/>
    <col min="10" max="10" width="18.42578125" bestFit="1" customWidth="1"/>
    <col min="11" max="11" width="11.5703125" style="38" customWidth="1"/>
    <col min="14" max="14" width="20.42578125" bestFit="1" customWidth="1"/>
    <col min="15" max="15" width="18.42578125" customWidth="1"/>
    <col min="16" max="16" width="16.28515625" customWidth="1"/>
    <col min="17" max="17" width="26.140625" customWidth="1"/>
  </cols>
  <sheetData>
    <row r="1" spans="1:24" ht="18.75" customHeight="1" x14ac:dyDescent="0.35">
      <c r="A1" s="70" t="s">
        <v>2235</v>
      </c>
      <c r="B1" s="71" t="s">
        <v>148</v>
      </c>
      <c r="C1" s="72" t="s">
        <v>2236</v>
      </c>
      <c r="D1" s="71" t="s">
        <v>2237</v>
      </c>
      <c r="E1" s="72" t="s">
        <v>2238</v>
      </c>
      <c r="F1" s="72" t="s">
        <v>2239</v>
      </c>
      <c r="G1" s="72" t="s">
        <v>2240</v>
      </c>
      <c r="H1" s="72" t="s">
        <v>2241</v>
      </c>
      <c r="I1" s="72" t="s">
        <v>2242</v>
      </c>
      <c r="J1" s="72" t="s">
        <v>2243</v>
      </c>
      <c r="K1" s="73" t="s">
        <v>2244</v>
      </c>
      <c r="N1" s="74" t="s">
        <v>2235</v>
      </c>
      <c r="O1" s="75" t="s">
        <v>2240</v>
      </c>
      <c r="P1" s="75" t="s">
        <v>2243</v>
      </c>
      <c r="Q1" s="75" t="s">
        <v>2258</v>
      </c>
      <c r="X1" t="s">
        <v>2245</v>
      </c>
    </row>
    <row r="2" spans="1:24" ht="23.25" x14ac:dyDescent="0.35">
      <c r="A2" s="41" t="s">
        <v>2245</v>
      </c>
      <c r="B2" s="40" t="s">
        <v>2246</v>
      </c>
      <c r="C2" s="41" t="s">
        <v>2247</v>
      </c>
      <c r="D2" s="40">
        <v>1618.5</v>
      </c>
      <c r="E2" s="41">
        <v>3</v>
      </c>
      <c r="F2" s="41">
        <v>20</v>
      </c>
      <c r="G2" s="44">
        <v>32370</v>
      </c>
      <c r="H2" s="41">
        <v>32370</v>
      </c>
      <c r="I2" s="41">
        <v>16185</v>
      </c>
      <c r="J2" s="41">
        <v>16185</v>
      </c>
      <c r="K2" s="42">
        <v>41640</v>
      </c>
      <c r="N2" s="56" t="s">
        <v>2245</v>
      </c>
      <c r="O2" s="76">
        <f>SUMIF(Segment,A2,Gross_Sales)</f>
        <v>56403066.5</v>
      </c>
      <c r="P2" s="76">
        <f ca="1">SUMIF(Segment,A2,J2)</f>
        <v>11388173.169999985</v>
      </c>
      <c r="Q2" s="83">
        <f ca="1">P2/O2</f>
        <v>0.20190698620969455</v>
      </c>
      <c r="X2" t="s">
        <v>2249</v>
      </c>
    </row>
    <row r="3" spans="1:24" x14ac:dyDescent="0.25">
      <c r="A3" s="44" t="s">
        <v>2245</v>
      </c>
      <c r="B3" s="43" t="s">
        <v>2248</v>
      </c>
      <c r="C3" s="44" t="s">
        <v>2247</v>
      </c>
      <c r="D3" s="43">
        <v>1321</v>
      </c>
      <c r="E3" s="44">
        <v>3</v>
      </c>
      <c r="F3" s="44">
        <v>20</v>
      </c>
      <c r="G3" s="44">
        <v>26420</v>
      </c>
      <c r="H3" s="44">
        <v>26420</v>
      </c>
      <c r="I3" s="44">
        <v>13210</v>
      </c>
      <c r="J3" s="44">
        <v>13210</v>
      </c>
      <c r="K3" s="45">
        <v>41640</v>
      </c>
      <c r="Q3" s="82"/>
      <c r="X3" t="s">
        <v>2252</v>
      </c>
    </row>
    <row r="4" spans="1:24" x14ac:dyDescent="0.25">
      <c r="A4" s="41" t="s">
        <v>2249</v>
      </c>
      <c r="B4" s="40" t="s">
        <v>2250</v>
      </c>
      <c r="C4" s="41" t="s">
        <v>2247</v>
      </c>
      <c r="D4" s="40">
        <v>2178</v>
      </c>
      <c r="E4" s="41">
        <v>3</v>
      </c>
      <c r="F4" s="41">
        <v>15</v>
      </c>
      <c r="G4" s="44">
        <v>32670</v>
      </c>
      <c r="H4" s="41">
        <v>32670</v>
      </c>
      <c r="I4" s="41">
        <v>21780</v>
      </c>
      <c r="J4" s="41">
        <v>10890</v>
      </c>
      <c r="K4" s="42">
        <v>41791</v>
      </c>
      <c r="X4" t="s">
        <v>1315</v>
      </c>
    </row>
    <row r="5" spans="1:24" ht="21" x14ac:dyDescent="0.35">
      <c r="A5" s="44" t="s">
        <v>2249</v>
      </c>
      <c r="B5" s="43" t="s">
        <v>2248</v>
      </c>
      <c r="C5" s="44" t="s">
        <v>2247</v>
      </c>
      <c r="D5" s="43">
        <v>888</v>
      </c>
      <c r="E5" s="44">
        <v>3</v>
      </c>
      <c r="F5" s="44">
        <v>15</v>
      </c>
      <c r="G5" s="44">
        <v>13320</v>
      </c>
      <c r="H5" s="44">
        <v>13320</v>
      </c>
      <c r="I5" s="44">
        <v>8880</v>
      </c>
      <c r="J5" s="44">
        <v>4440</v>
      </c>
      <c r="K5" s="45">
        <v>41791</v>
      </c>
      <c r="O5" s="52" t="s">
        <v>2260</v>
      </c>
      <c r="X5" t="s">
        <v>182</v>
      </c>
    </row>
    <row r="6" spans="1:24" x14ac:dyDescent="0.25">
      <c r="A6" s="41" t="s">
        <v>2249</v>
      </c>
      <c r="B6" s="40" t="s">
        <v>2251</v>
      </c>
      <c r="C6" s="41" t="s">
        <v>2247</v>
      </c>
      <c r="D6" s="40">
        <v>2470</v>
      </c>
      <c r="E6" s="41">
        <v>3</v>
      </c>
      <c r="F6" s="41">
        <v>15</v>
      </c>
      <c r="G6" s="44">
        <v>37050</v>
      </c>
      <c r="H6" s="41">
        <v>37050</v>
      </c>
      <c r="I6" s="41">
        <v>24700</v>
      </c>
      <c r="J6" s="41">
        <v>12350</v>
      </c>
      <c r="K6" s="42">
        <v>41791</v>
      </c>
    </row>
    <row r="7" spans="1:24" x14ac:dyDescent="0.25">
      <c r="A7" s="44" t="s">
        <v>2245</v>
      </c>
      <c r="B7" s="43" t="s">
        <v>2248</v>
      </c>
      <c r="C7" s="44" t="s">
        <v>2247</v>
      </c>
      <c r="D7" s="43">
        <v>1513</v>
      </c>
      <c r="E7" s="44">
        <v>3</v>
      </c>
      <c r="F7" s="44">
        <v>350</v>
      </c>
      <c r="G7" s="44">
        <v>529550</v>
      </c>
      <c r="H7" s="44">
        <v>529550</v>
      </c>
      <c r="I7" s="44">
        <v>393380</v>
      </c>
      <c r="J7" s="44">
        <v>136170</v>
      </c>
      <c r="K7" s="45">
        <v>41974</v>
      </c>
    </row>
    <row r="8" spans="1:24" x14ac:dyDescent="0.25">
      <c r="A8" s="41" t="s">
        <v>2249</v>
      </c>
      <c r="B8" s="40" t="s">
        <v>2248</v>
      </c>
      <c r="C8" s="41" t="s">
        <v>196</v>
      </c>
      <c r="D8" s="40">
        <v>921</v>
      </c>
      <c r="E8" s="41">
        <v>5</v>
      </c>
      <c r="F8" s="41">
        <v>15</v>
      </c>
      <c r="G8" s="44">
        <v>13815</v>
      </c>
      <c r="H8" s="41">
        <v>13815</v>
      </c>
      <c r="I8" s="41">
        <v>9210</v>
      </c>
      <c r="J8" s="41">
        <v>4605</v>
      </c>
      <c r="K8" s="42">
        <v>41699</v>
      </c>
    </row>
    <row r="9" spans="1:24" x14ac:dyDescent="0.25">
      <c r="A9" s="41" t="s">
        <v>2252</v>
      </c>
      <c r="B9" s="43" t="s">
        <v>2246</v>
      </c>
      <c r="C9" s="44" t="s">
        <v>196</v>
      </c>
      <c r="D9" s="43">
        <v>2518</v>
      </c>
      <c r="E9" s="44">
        <v>5</v>
      </c>
      <c r="F9" s="44">
        <v>12</v>
      </c>
      <c r="G9" s="44">
        <v>30216</v>
      </c>
      <c r="H9" s="44">
        <v>30216</v>
      </c>
      <c r="I9" s="44">
        <v>7554</v>
      </c>
      <c r="J9" s="44">
        <v>22662</v>
      </c>
      <c r="K9" s="45">
        <v>41791</v>
      </c>
    </row>
    <row r="10" spans="1:24" x14ac:dyDescent="0.25">
      <c r="A10" s="44" t="s">
        <v>2245</v>
      </c>
      <c r="B10" s="40" t="s">
        <v>2250</v>
      </c>
      <c r="C10" s="41" t="s">
        <v>196</v>
      </c>
      <c r="D10" s="40">
        <v>1899</v>
      </c>
      <c r="E10" s="41">
        <v>5</v>
      </c>
      <c r="F10" s="41">
        <v>20</v>
      </c>
      <c r="G10" s="44">
        <v>37980</v>
      </c>
      <c r="H10" s="41">
        <v>37980</v>
      </c>
      <c r="I10" s="41">
        <v>18990</v>
      </c>
      <c r="J10" s="41">
        <v>18990</v>
      </c>
      <c r="K10" s="42">
        <v>41791</v>
      </c>
    </row>
    <row r="11" spans="1:24" x14ac:dyDescent="0.25">
      <c r="A11" s="41" t="s">
        <v>2252</v>
      </c>
      <c r="B11" s="43" t="s">
        <v>2248</v>
      </c>
      <c r="C11" s="44" t="s">
        <v>196</v>
      </c>
      <c r="D11" s="43">
        <v>1545</v>
      </c>
      <c r="E11" s="44">
        <v>5</v>
      </c>
      <c r="F11" s="44">
        <v>12</v>
      </c>
      <c r="G11" s="44">
        <v>18540</v>
      </c>
      <c r="H11" s="44">
        <v>18540</v>
      </c>
      <c r="I11" s="44">
        <v>4635</v>
      </c>
      <c r="J11" s="44">
        <v>13905</v>
      </c>
      <c r="K11" s="45">
        <v>41791</v>
      </c>
    </row>
    <row r="12" spans="1:24" x14ac:dyDescent="0.25">
      <c r="A12" s="44" t="s">
        <v>2249</v>
      </c>
      <c r="B12" s="40" t="s">
        <v>2251</v>
      </c>
      <c r="C12" s="41" t="s">
        <v>196</v>
      </c>
      <c r="D12" s="40">
        <v>2470</v>
      </c>
      <c r="E12" s="41">
        <v>5</v>
      </c>
      <c r="F12" s="41">
        <v>15</v>
      </c>
      <c r="G12" s="44">
        <v>37050</v>
      </c>
      <c r="H12" s="41">
        <v>37050</v>
      </c>
      <c r="I12" s="41">
        <v>24700</v>
      </c>
      <c r="J12" s="41">
        <v>12350</v>
      </c>
      <c r="K12" s="42">
        <v>41791</v>
      </c>
    </row>
    <row r="13" spans="1:24" x14ac:dyDescent="0.25">
      <c r="A13" s="41" t="s">
        <v>1315</v>
      </c>
      <c r="B13" s="43" t="s">
        <v>2246</v>
      </c>
      <c r="C13" s="44" t="s">
        <v>196</v>
      </c>
      <c r="D13" s="43">
        <v>2665.5</v>
      </c>
      <c r="E13" s="44">
        <v>5</v>
      </c>
      <c r="F13" s="44">
        <v>125</v>
      </c>
      <c r="G13" s="44">
        <v>333187.5</v>
      </c>
      <c r="H13" s="44">
        <v>333187.5</v>
      </c>
      <c r="I13" s="44">
        <v>319860</v>
      </c>
      <c r="J13" s="44">
        <v>13327.5</v>
      </c>
      <c r="K13" s="45">
        <v>41821</v>
      </c>
    </row>
    <row r="14" spans="1:24" x14ac:dyDescent="0.25">
      <c r="A14" s="44" t="s">
        <v>182</v>
      </c>
      <c r="B14" s="40" t="s">
        <v>2251</v>
      </c>
      <c r="C14" s="41" t="s">
        <v>196</v>
      </c>
      <c r="D14" s="40">
        <v>958</v>
      </c>
      <c r="E14" s="41">
        <v>5</v>
      </c>
      <c r="F14" s="41">
        <v>300</v>
      </c>
      <c r="G14" s="44">
        <v>287400</v>
      </c>
      <c r="H14" s="41">
        <v>287400</v>
      </c>
      <c r="I14" s="41">
        <v>239500</v>
      </c>
      <c r="J14" s="41">
        <v>47900</v>
      </c>
      <c r="K14" s="42">
        <v>41852</v>
      </c>
    </row>
    <row r="15" spans="1:24" x14ac:dyDescent="0.25">
      <c r="A15" s="41" t="s">
        <v>2245</v>
      </c>
      <c r="B15" s="43" t="s">
        <v>2248</v>
      </c>
      <c r="C15" s="44" t="s">
        <v>196</v>
      </c>
      <c r="D15" s="43">
        <v>2146</v>
      </c>
      <c r="E15" s="44">
        <v>5</v>
      </c>
      <c r="F15" s="44">
        <v>7</v>
      </c>
      <c r="G15" s="44">
        <v>15022</v>
      </c>
      <c r="H15" s="44">
        <v>15022</v>
      </c>
      <c r="I15" s="44">
        <v>10730</v>
      </c>
      <c r="J15" s="44">
        <v>4292</v>
      </c>
      <c r="K15" s="45">
        <v>41883</v>
      </c>
    </row>
    <row r="16" spans="1:24" x14ac:dyDescent="0.25">
      <c r="A16" s="41" t="s">
        <v>1315</v>
      </c>
      <c r="B16" s="40" t="s">
        <v>2246</v>
      </c>
      <c r="C16" s="41" t="s">
        <v>196</v>
      </c>
      <c r="D16" s="40">
        <v>345</v>
      </c>
      <c r="E16" s="41">
        <v>5</v>
      </c>
      <c r="F16" s="41">
        <v>125</v>
      </c>
      <c r="G16" s="44">
        <v>43125</v>
      </c>
      <c r="H16" s="41">
        <v>43125</v>
      </c>
      <c r="I16" s="41">
        <v>41400</v>
      </c>
      <c r="J16" s="41">
        <v>1725</v>
      </c>
      <c r="K16" s="42">
        <v>41548</v>
      </c>
    </row>
    <row r="17" spans="1:11" x14ac:dyDescent="0.25">
      <c r="A17" s="44" t="s">
        <v>2249</v>
      </c>
      <c r="B17" s="43" t="s">
        <v>2253</v>
      </c>
      <c r="C17" s="44" t="s">
        <v>196</v>
      </c>
      <c r="D17" s="43">
        <v>615</v>
      </c>
      <c r="E17" s="44">
        <v>5</v>
      </c>
      <c r="F17" s="44">
        <v>15</v>
      </c>
      <c r="G17" s="44">
        <v>9225</v>
      </c>
      <c r="H17" s="44">
        <v>9225</v>
      </c>
      <c r="I17" s="44">
        <v>6150</v>
      </c>
      <c r="J17" s="44">
        <v>3075</v>
      </c>
      <c r="K17" s="45">
        <v>41974</v>
      </c>
    </row>
    <row r="18" spans="1:11" x14ac:dyDescent="0.25">
      <c r="A18" s="41" t="s">
        <v>2245</v>
      </c>
      <c r="B18" s="40" t="s">
        <v>2246</v>
      </c>
      <c r="C18" s="41" t="s">
        <v>2254</v>
      </c>
      <c r="D18" s="40">
        <v>292</v>
      </c>
      <c r="E18" s="41">
        <v>10</v>
      </c>
      <c r="F18" s="41">
        <v>20</v>
      </c>
      <c r="G18" s="44">
        <v>5840</v>
      </c>
      <c r="H18" s="41">
        <v>5840</v>
      </c>
      <c r="I18" s="41">
        <v>2920</v>
      </c>
      <c r="J18" s="41">
        <v>2920</v>
      </c>
      <c r="K18" s="42">
        <v>41671</v>
      </c>
    </row>
    <row r="19" spans="1:11" x14ac:dyDescent="0.25">
      <c r="A19" s="44" t="s">
        <v>2249</v>
      </c>
      <c r="B19" s="43" t="s">
        <v>2251</v>
      </c>
      <c r="C19" s="44" t="s">
        <v>2254</v>
      </c>
      <c r="D19" s="43">
        <v>974</v>
      </c>
      <c r="E19" s="44">
        <v>10</v>
      </c>
      <c r="F19" s="44">
        <v>15</v>
      </c>
      <c r="G19" s="44">
        <v>14610</v>
      </c>
      <c r="H19" s="44">
        <v>14610</v>
      </c>
      <c r="I19" s="44">
        <v>9740</v>
      </c>
      <c r="J19" s="44">
        <v>4870</v>
      </c>
      <c r="K19" s="45">
        <v>41671</v>
      </c>
    </row>
    <row r="20" spans="1:11" x14ac:dyDescent="0.25">
      <c r="A20" s="41" t="s">
        <v>2252</v>
      </c>
      <c r="B20" s="40" t="s">
        <v>2246</v>
      </c>
      <c r="C20" s="41" t="s">
        <v>2254</v>
      </c>
      <c r="D20" s="40">
        <v>2518</v>
      </c>
      <c r="E20" s="41">
        <v>10</v>
      </c>
      <c r="F20" s="41">
        <v>12</v>
      </c>
      <c r="G20" s="44">
        <v>30216</v>
      </c>
      <c r="H20" s="41">
        <v>30216</v>
      </c>
      <c r="I20" s="41">
        <v>7554</v>
      </c>
      <c r="J20" s="41">
        <v>22662</v>
      </c>
      <c r="K20" s="42">
        <v>41791</v>
      </c>
    </row>
    <row r="21" spans="1:11" x14ac:dyDescent="0.25">
      <c r="A21" s="44" t="s">
        <v>2245</v>
      </c>
      <c r="B21" s="43" t="s">
        <v>2248</v>
      </c>
      <c r="C21" s="44" t="s">
        <v>2254</v>
      </c>
      <c r="D21" s="43">
        <v>1006</v>
      </c>
      <c r="E21" s="44">
        <v>10</v>
      </c>
      <c r="F21" s="44">
        <v>350</v>
      </c>
      <c r="G21" s="44">
        <v>352100</v>
      </c>
      <c r="H21" s="44">
        <v>352100</v>
      </c>
      <c r="I21" s="44">
        <v>261560</v>
      </c>
      <c r="J21" s="44">
        <v>90540</v>
      </c>
      <c r="K21" s="45">
        <v>41791</v>
      </c>
    </row>
    <row r="22" spans="1:11" x14ac:dyDescent="0.25">
      <c r="A22" s="41" t="s">
        <v>2252</v>
      </c>
      <c r="B22" s="40" t="s">
        <v>2248</v>
      </c>
      <c r="C22" s="41" t="s">
        <v>2254</v>
      </c>
      <c r="D22" s="40">
        <v>367</v>
      </c>
      <c r="E22" s="41">
        <v>10</v>
      </c>
      <c r="F22" s="41">
        <v>12</v>
      </c>
      <c r="G22" s="44">
        <v>4404</v>
      </c>
      <c r="H22" s="41">
        <v>4404</v>
      </c>
      <c r="I22" s="41">
        <v>1101</v>
      </c>
      <c r="J22" s="41">
        <v>3303</v>
      </c>
      <c r="K22" s="42">
        <v>41821</v>
      </c>
    </row>
    <row r="23" spans="1:11" x14ac:dyDescent="0.25">
      <c r="A23" s="41" t="s">
        <v>2245</v>
      </c>
      <c r="B23" s="43" t="s">
        <v>2251</v>
      </c>
      <c r="C23" s="44" t="s">
        <v>2254</v>
      </c>
      <c r="D23" s="43">
        <v>883</v>
      </c>
      <c r="E23" s="44">
        <v>10</v>
      </c>
      <c r="F23" s="44">
        <v>7</v>
      </c>
      <c r="G23" s="44">
        <v>6181</v>
      </c>
      <c r="H23" s="44">
        <v>6181</v>
      </c>
      <c r="I23" s="44">
        <v>4415</v>
      </c>
      <c r="J23" s="44">
        <v>1766</v>
      </c>
      <c r="K23" s="45">
        <v>41852</v>
      </c>
    </row>
    <row r="24" spans="1:11" x14ac:dyDescent="0.25">
      <c r="A24" s="44" t="s">
        <v>2249</v>
      </c>
      <c r="B24" s="40" t="s">
        <v>2250</v>
      </c>
      <c r="C24" s="41" t="s">
        <v>2254</v>
      </c>
      <c r="D24" s="40">
        <v>549</v>
      </c>
      <c r="E24" s="41">
        <v>10</v>
      </c>
      <c r="F24" s="41">
        <v>15</v>
      </c>
      <c r="G24" s="44">
        <v>8235</v>
      </c>
      <c r="H24" s="41">
        <v>8235</v>
      </c>
      <c r="I24" s="41">
        <v>5490</v>
      </c>
      <c r="J24" s="41">
        <v>2745</v>
      </c>
      <c r="K24" s="42">
        <v>41518</v>
      </c>
    </row>
    <row r="25" spans="1:11" x14ac:dyDescent="0.25">
      <c r="A25" s="41" t="s">
        <v>182</v>
      </c>
      <c r="B25" s="43" t="s">
        <v>2251</v>
      </c>
      <c r="C25" s="44" t="s">
        <v>2254</v>
      </c>
      <c r="D25" s="43">
        <v>788</v>
      </c>
      <c r="E25" s="44">
        <v>10</v>
      </c>
      <c r="F25" s="44">
        <v>300</v>
      </c>
      <c r="G25" s="44">
        <v>236400</v>
      </c>
      <c r="H25" s="44">
        <v>236400</v>
      </c>
      <c r="I25" s="44">
        <v>197000</v>
      </c>
      <c r="J25" s="44">
        <v>39400</v>
      </c>
      <c r="K25" s="45">
        <v>41518</v>
      </c>
    </row>
    <row r="26" spans="1:11" x14ac:dyDescent="0.25">
      <c r="A26" s="44" t="s">
        <v>2249</v>
      </c>
      <c r="B26" s="40" t="s">
        <v>2251</v>
      </c>
      <c r="C26" s="41" t="s">
        <v>2254</v>
      </c>
      <c r="D26" s="40">
        <v>2472</v>
      </c>
      <c r="E26" s="41">
        <v>10</v>
      </c>
      <c r="F26" s="41">
        <v>15</v>
      </c>
      <c r="G26" s="44">
        <v>37080</v>
      </c>
      <c r="H26" s="41">
        <v>37080</v>
      </c>
      <c r="I26" s="41">
        <v>24720</v>
      </c>
      <c r="J26" s="41">
        <v>12360</v>
      </c>
      <c r="K26" s="42">
        <v>41883</v>
      </c>
    </row>
    <row r="27" spans="1:11" x14ac:dyDescent="0.25">
      <c r="A27" s="41" t="s">
        <v>2245</v>
      </c>
      <c r="B27" s="43" t="s">
        <v>2253</v>
      </c>
      <c r="C27" s="44" t="s">
        <v>2254</v>
      </c>
      <c r="D27" s="43">
        <v>1143</v>
      </c>
      <c r="E27" s="44">
        <v>10</v>
      </c>
      <c r="F27" s="44">
        <v>7</v>
      </c>
      <c r="G27" s="44">
        <v>8001</v>
      </c>
      <c r="H27" s="44">
        <v>8001</v>
      </c>
      <c r="I27" s="44">
        <v>5715</v>
      </c>
      <c r="J27" s="44">
        <v>2286</v>
      </c>
      <c r="K27" s="45">
        <v>41913</v>
      </c>
    </row>
    <row r="28" spans="1:11" x14ac:dyDescent="0.25">
      <c r="A28" s="44" t="s">
        <v>2245</v>
      </c>
      <c r="B28" s="40" t="s">
        <v>2246</v>
      </c>
      <c r="C28" s="41" t="s">
        <v>2254</v>
      </c>
      <c r="D28" s="40">
        <v>1725</v>
      </c>
      <c r="E28" s="41">
        <v>10</v>
      </c>
      <c r="F28" s="41">
        <v>350</v>
      </c>
      <c r="G28" s="44">
        <v>603750</v>
      </c>
      <c r="H28" s="41">
        <v>603750</v>
      </c>
      <c r="I28" s="41">
        <v>448500</v>
      </c>
      <c r="J28" s="41">
        <v>155250</v>
      </c>
      <c r="K28" s="42">
        <v>41579</v>
      </c>
    </row>
    <row r="29" spans="1:11" x14ac:dyDescent="0.25">
      <c r="A29" s="41" t="s">
        <v>2252</v>
      </c>
      <c r="B29" s="43" t="s">
        <v>2253</v>
      </c>
      <c r="C29" s="44" t="s">
        <v>2254</v>
      </c>
      <c r="D29" s="43">
        <v>912</v>
      </c>
      <c r="E29" s="44">
        <v>10</v>
      </c>
      <c r="F29" s="44">
        <v>12</v>
      </c>
      <c r="G29" s="44">
        <v>10944</v>
      </c>
      <c r="H29" s="44">
        <v>10944</v>
      </c>
      <c r="I29" s="44">
        <v>2736</v>
      </c>
      <c r="J29" s="44">
        <v>8208</v>
      </c>
      <c r="K29" s="45">
        <v>41579</v>
      </c>
    </row>
    <row r="30" spans="1:11" x14ac:dyDescent="0.25">
      <c r="A30" s="41" t="s">
        <v>2249</v>
      </c>
      <c r="B30" s="40" t="s">
        <v>2246</v>
      </c>
      <c r="C30" s="41" t="s">
        <v>2254</v>
      </c>
      <c r="D30" s="40">
        <v>2152</v>
      </c>
      <c r="E30" s="41">
        <v>10</v>
      </c>
      <c r="F30" s="41">
        <v>15</v>
      </c>
      <c r="G30" s="44">
        <v>32280</v>
      </c>
      <c r="H30" s="41">
        <v>32280</v>
      </c>
      <c r="I30" s="41">
        <v>21520</v>
      </c>
      <c r="J30" s="41">
        <v>10760</v>
      </c>
      <c r="K30" s="42">
        <v>41609</v>
      </c>
    </row>
    <row r="31" spans="1:11" x14ac:dyDescent="0.25">
      <c r="A31" s="44" t="s">
        <v>2245</v>
      </c>
      <c r="B31" s="43" t="s">
        <v>2246</v>
      </c>
      <c r="C31" s="44" t="s">
        <v>2254</v>
      </c>
      <c r="D31" s="43">
        <v>1817</v>
      </c>
      <c r="E31" s="44">
        <v>10</v>
      </c>
      <c r="F31" s="44">
        <v>20</v>
      </c>
      <c r="G31" s="44">
        <v>36340</v>
      </c>
      <c r="H31" s="44">
        <v>36340</v>
      </c>
      <c r="I31" s="44">
        <v>18170</v>
      </c>
      <c r="J31" s="44">
        <v>18170</v>
      </c>
      <c r="K31" s="45">
        <v>41974</v>
      </c>
    </row>
    <row r="32" spans="1:11" x14ac:dyDescent="0.25">
      <c r="A32" s="41" t="s">
        <v>2245</v>
      </c>
      <c r="B32" s="40" t="s">
        <v>2248</v>
      </c>
      <c r="C32" s="41" t="s">
        <v>2254</v>
      </c>
      <c r="D32" s="40">
        <v>1513</v>
      </c>
      <c r="E32" s="41">
        <v>10</v>
      </c>
      <c r="F32" s="41">
        <v>350</v>
      </c>
      <c r="G32" s="44">
        <v>529550</v>
      </c>
      <c r="H32" s="41">
        <v>529550</v>
      </c>
      <c r="I32" s="41">
        <v>393380</v>
      </c>
      <c r="J32" s="41">
        <v>136170</v>
      </c>
      <c r="K32" s="42">
        <v>41974</v>
      </c>
    </row>
    <row r="33" spans="1:11" x14ac:dyDescent="0.25">
      <c r="A33" s="44" t="s">
        <v>2245</v>
      </c>
      <c r="B33" s="43" t="s">
        <v>2251</v>
      </c>
      <c r="C33" s="44" t="s">
        <v>2255</v>
      </c>
      <c r="D33" s="43">
        <v>1493</v>
      </c>
      <c r="E33" s="44">
        <v>120</v>
      </c>
      <c r="F33" s="44">
        <v>7</v>
      </c>
      <c r="G33" s="44">
        <v>10451</v>
      </c>
      <c r="H33" s="44">
        <v>10451</v>
      </c>
      <c r="I33" s="44">
        <v>7465</v>
      </c>
      <c r="J33" s="44">
        <v>2986</v>
      </c>
      <c r="K33" s="45">
        <v>41640</v>
      </c>
    </row>
    <row r="34" spans="1:11" x14ac:dyDescent="0.25">
      <c r="A34" s="41" t="s">
        <v>1315</v>
      </c>
      <c r="B34" s="40" t="s">
        <v>2250</v>
      </c>
      <c r="C34" s="41" t="s">
        <v>2255</v>
      </c>
      <c r="D34" s="40">
        <v>1804</v>
      </c>
      <c r="E34" s="41">
        <v>120</v>
      </c>
      <c r="F34" s="41">
        <v>125</v>
      </c>
      <c r="G34" s="44">
        <v>225500</v>
      </c>
      <c r="H34" s="41">
        <v>225500</v>
      </c>
      <c r="I34" s="41">
        <v>216480</v>
      </c>
      <c r="J34" s="41">
        <v>9020</v>
      </c>
      <c r="K34" s="42">
        <v>41671</v>
      </c>
    </row>
    <row r="35" spans="1:11" x14ac:dyDescent="0.25">
      <c r="A35" s="44" t="s">
        <v>2252</v>
      </c>
      <c r="B35" s="43" t="s">
        <v>2248</v>
      </c>
      <c r="C35" s="44" t="s">
        <v>2255</v>
      </c>
      <c r="D35" s="43">
        <v>2161</v>
      </c>
      <c r="E35" s="44">
        <v>120</v>
      </c>
      <c r="F35" s="44">
        <v>12</v>
      </c>
      <c r="G35" s="44">
        <v>25932</v>
      </c>
      <c r="H35" s="44">
        <v>25932</v>
      </c>
      <c r="I35" s="44">
        <v>6483</v>
      </c>
      <c r="J35" s="44">
        <v>19449</v>
      </c>
      <c r="K35" s="45">
        <v>41699</v>
      </c>
    </row>
    <row r="36" spans="1:11" x14ac:dyDescent="0.25">
      <c r="A36" s="41" t="s">
        <v>2245</v>
      </c>
      <c r="B36" s="40" t="s">
        <v>2248</v>
      </c>
      <c r="C36" s="41" t="s">
        <v>2255</v>
      </c>
      <c r="D36" s="40">
        <v>1006</v>
      </c>
      <c r="E36" s="41">
        <v>120</v>
      </c>
      <c r="F36" s="41">
        <v>350</v>
      </c>
      <c r="G36" s="44">
        <v>352100</v>
      </c>
      <c r="H36" s="41">
        <v>352100</v>
      </c>
      <c r="I36" s="41">
        <v>261560</v>
      </c>
      <c r="J36" s="41">
        <v>90540</v>
      </c>
      <c r="K36" s="42">
        <v>41791</v>
      </c>
    </row>
    <row r="37" spans="1:11" x14ac:dyDescent="0.25">
      <c r="A37" s="41" t="s">
        <v>2252</v>
      </c>
      <c r="B37" s="43" t="s">
        <v>2248</v>
      </c>
      <c r="C37" s="44" t="s">
        <v>2255</v>
      </c>
      <c r="D37" s="43">
        <v>1545</v>
      </c>
      <c r="E37" s="44">
        <v>120</v>
      </c>
      <c r="F37" s="44">
        <v>12</v>
      </c>
      <c r="G37" s="44">
        <v>18540</v>
      </c>
      <c r="H37" s="44">
        <v>18540</v>
      </c>
      <c r="I37" s="44">
        <v>4635</v>
      </c>
      <c r="J37" s="44">
        <v>13905</v>
      </c>
      <c r="K37" s="45">
        <v>41791</v>
      </c>
    </row>
    <row r="38" spans="1:11" x14ac:dyDescent="0.25">
      <c r="A38" s="44" t="s">
        <v>1315</v>
      </c>
      <c r="B38" s="40" t="s">
        <v>2253</v>
      </c>
      <c r="C38" s="41" t="s">
        <v>2255</v>
      </c>
      <c r="D38" s="40">
        <v>2821</v>
      </c>
      <c r="E38" s="41">
        <v>120</v>
      </c>
      <c r="F38" s="41">
        <v>125</v>
      </c>
      <c r="G38" s="44">
        <v>352625</v>
      </c>
      <c r="H38" s="41">
        <v>352625</v>
      </c>
      <c r="I38" s="41">
        <v>338520</v>
      </c>
      <c r="J38" s="41">
        <v>14105</v>
      </c>
      <c r="K38" s="42">
        <v>41852</v>
      </c>
    </row>
    <row r="39" spans="1:11" x14ac:dyDescent="0.25">
      <c r="A39" s="41" t="s">
        <v>1315</v>
      </c>
      <c r="B39" s="43" t="s">
        <v>2246</v>
      </c>
      <c r="C39" s="44" t="s">
        <v>2255</v>
      </c>
      <c r="D39" s="43">
        <v>345</v>
      </c>
      <c r="E39" s="44">
        <v>120</v>
      </c>
      <c r="F39" s="44">
        <v>125</v>
      </c>
      <c r="G39" s="44">
        <v>43125</v>
      </c>
      <c r="H39" s="44">
        <v>43125</v>
      </c>
      <c r="I39" s="44">
        <v>41400</v>
      </c>
      <c r="J39" s="44">
        <v>1725</v>
      </c>
      <c r="K39" s="45">
        <v>41548</v>
      </c>
    </row>
    <row r="40" spans="1:11" x14ac:dyDescent="0.25">
      <c r="A40" s="44" t="s">
        <v>182</v>
      </c>
      <c r="B40" s="40" t="s">
        <v>2246</v>
      </c>
      <c r="C40" s="41" t="s">
        <v>2256</v>
      </c>
      <c r="D40" s="40">
        <v>2001</v>
      </c>
      <c r="E40" s="41">
        <v>250</v>
      </c>
      <c r="F40" s="41">
        <v>300</v>
      </c>
      <c r="G40" s="44">
        <v>600300</v>
      </c>
      <c r="H40" s="41">
        <v>600300</v>
      </c>
      <c r="I40" s="41">
        <v>500250</v>
      </c>
      <c r="J40" s="41">
        <v>100050</v>
      </c>
      <c r="K40" s="42">
        <v>41671</v>
      </c>
    </row>
    <row r="41" spans="1:11" x14ac:dyDescent="0.25">
      <c r="A41" s="41" t="s">
        <v>2252</v>
      </c>
      <c r="B41" s="43" t="s">
        <v>2248</v>
      </c>
      <c r="C41" s="44" t="s">
        <v>2256</v>
      </c>
      <c r="D41" s="43">
        <v>2838</v>
      </c>
      <c r="E41" s="44">
        <v>250</v>
      </c>
      <c r="F41" s="44">
        <v>12</v>
      </c>
      <c r="G41" s="44">
        <v>34056</v>
      </c>
      <c r="H41" s="44">
        <v>34056</v>
      </c>
      <c r="I41" s="44">
        <v>8514</v>
      </c>
      <c r="J41" s="44">
        <v>25542</v>
      </c>
      <c r="K41" s="45">
        <v>41730</v>
      </c>
    </row>
    <row r="42" spans="1:11" x14ac:dyDescent="0.25">
      <c r="A42" s="44" t="s">
        <v>2249</v>
      </c>
      <c r="B42" s="40" t="s">
        <v>2250</v>
      </c>
      <c r="C42" s="41" t="s">
        <v>2256</v>
      </c>
      <c r="D42" s="40">
        <v>2178</v>
      </c>
      <c r="E42" s="41">
        <v>250</v>
      </c>
      <c r="F42" s="41">
        <v>15</v>
      </c>
      <c r="G42" s="44">
        <v>32670</v>
      </c>
      <c r="H42" s="41">
        <v>32670</v>
      </c>
      <c r="I42" s="41">
        <v>21780</v>
      </c>
      <c r="J42" s="41">
        <v>10890</v>
      </c>
      <c r="K42" s="42">
        <v>41791</v>
      </c>
    </row>
    <row r="43" spans="1:11" x14ac:dyDescent="0.25">
      <c r="A43" s="41" t="s">
        <v>2249</v>
      </c>
      <c r="B43" s="43" t="s">
        <v>2248</v>
      </c>
      <c r="C43" s="44" t="s">
        <v>2256</v>
      </c>
      <c r="D43" s="43">
        <v>888</v>
      </c>
      <c r="E43" s="44">
        <v>250</v>
      </c>
      <c r="F43" s="44">
        <v>15</v>
      </c>
      <c r="G43" s="44">
        <v>13320</v>
      </c>
      <c r="H43" s="44">
        <v>13320</v>
      </c>
      <c r="I43" s="44">
        <v>8880</v>
      </c>
      <c r="J43" s="44">
        <v>4440</v>
      </c>
      <c r="K43" s="45">
        <v>41791</v>
      </c>
    </row>
    <row r="44" spans="1:11" x14ac:dyDescent="0.25">
      <c r="A44" s="41" t="s">
        <v>2245</v>
      </c>
      <c r="B44" s="40" t="s">
        <v>2250</v>
      </c>
      <c r="C44" s="41" t="s">
        <v>2256</v>
      </c>
      <c r="D44" s="40">
        <v>1527</v>
      </c>
      <c r="E44" s="41">
        <v>250</v>
      </c>
      <c r="F44" s="41">
        <v>350</v>
      </c>
      <c r="G44" s="44">
        <v>534450</v>
      </c>
      <c r="H44" s="41">
        <v>534450</v>
      </c>
      <c r="I44" s="41">
        <v>397020</v>
      </c>
      <c r="J44" s="41">
        <v>137430</v>
      </c>
      <c r="K44" s="42">
        <v>41518</v>
      </c>
    </row>
    <row r="45" spans="1:11" x14ac:dyDescent="0.25">
      <c r="A45" s="44" t="s">
        <v>182</v>
      </c>
      <c r="B45" s="43" t="s">
        <v>2250</v>
      </c>
      <c r="C45" s="44" t="s">
        <v>2256</v>
      </c>
      <c r="D45" s="43">
        <v>2151</v>
      </c>
      <c r="E45" s="44">
        <v>250</v>
      </c>
      <c r="F45" s="44">
        <v>300</v>
      </c>
      <c r="G45" s="44">
        <v>645300</v>
      </c>
      <c r="H45" s="44">
        <v>645300</v>
      </c>
      <c r="I45" s="44">
        <v>537750</v>
      </c>
      <c r="J45" s="44">
        <v>107550</v>
      </c>
      <c r="K45" s="45">
        <v>41883</v>
      </c>
    </row>
    <row r="46" spans="1:11" x14ac:dyDescent="0.25">
      <c r="A46" s="41" t="s">
        <v>2245</v>
      </c>
      <c r="B46" s="40" t="s">
        <v>2246</v>
      </c>
      <c r="C46" s="41" t="s">
        <v>2256</v>
      </c>
      <c r="D46" s="40">
        <v>1817</v>
      </c>
      <c r="E46" s="41">
        <v>250</v>
      </c>
      <c r="F46" s="41">
        <v>20</v>
      </c>
      <c r="G46" s="44">
        <v>36340</v>
      </c>
      <c r="H46" s="41">
        <v>36340</v>
      </c>
      <c r="I46" s="41">
        <v>18170</v>
      </c>
      <c r="J46" s="41">
        <v>18170</v>
      </c>
      <c r="K46" s="42">
        <v>41974</v>
      </c>
    </row>
    <row r="47" spans="1:11" x14ac:dyDescent="0.25">
      <c r="A47" s="44" t="s">
        <v>2245</v>
      </c>
      <c r="B47" s="43" t="s">
        <v>2250</v>
      </c>
      <c r="C47" s="44" t="s">
        <v>2257</v>
      </c>
      <c r="D47" s="43">
        <v>2750</v>
      </c>
      <c r="E47" s="44">
        <v>260</v>
      </c>
      <c r="F47" s="44">
        <v>350</v>
      </c>
      <c r="G47" s="44">
        <v>962500</v>
      </c>
      <c r="H47" s="44">
        <v>962500</v>
      </c>
      <c r="I47" s="44">
        <v>715000</v>
      </c>
      <c r="J47" s="44">
        <v>247500</v>
      </c>
      <c r="K47" s="45">
        <v>41671</v>
      </c>
    </row>
    <row r="48" spans="1:11" x14ac:dyDescent="0.25">
      <c r="A48" s="41" t="s">
        <v>2252</v>
      </c>
      <c r="B48" s="40" t="s">
        <v>2253</v>
      </c>
      <c r="C48" s="41" t="s">
        <v>2257</v>
      </c>
      <c r="D48" s="40">
        <v>1953</v>
      </c>
      <c r="E48" s="41">
        <v>260</v>
      </c>
      <c r="F48" s="41">
        <v>12</v>
      </c>
      <c r="G48" s="44">
        <v>23436</v>
      </c>
      <c r="H48" s="41">
        <v>23436</v>
      </c>
      <c r="I48" s="41">
        <v>5859</v>
      </c>
      <c r="J48" s="41">
        <v>17577</v>
      </c>
      <c r="K48" s="42">
        <v>41730</v>
      </c>
    </row>
    <row r="49" spans="1:11" x14ac:dyDescent="0.25">
      <c r="A49" s="44" t="s">
        <v>1315</v>
      </c>
      <c r="B49" s="43" t="s">
        <v>2248</v>
      </c>
      <c r="C49" s="44" t="s">
        <v>2257</v>
      </c>
      <c r="D49" s="43">
        <v>4219.5</v>
      </c>
      <c r="E49" s="44">
        <v>260</v>
      </c>
      <c r="F49" s="44">
        <v>125</v>
      </c>
      <c r="G49" s="44">
        <v>527437.5</v>
      </c>
      <c r="H49" s="44">
        <v>527437.5</v>
      </c>
      <c r="I49" s="44">
        <v>506340</v>
      </c>
      <c r="J49" s="44">
        <v>21097.5</v>
      </c>
      <c r="K49" s="45">
        <v>41730</v>
      </c>
    </row>
    <row r="50" spans="1:11" x14ac:dyDescent="0.25">
      <c r="A50" s="41" t="s">
        <v>2245</v>
      </c>
      <c r="B50" s="40" t="s">
        <v>2250</v>
      </c>
      <c r="C50" s="41" t="s">
        <v>2257</v>
      </c>
      <c r="D50" s="40">
        <v>1899</v>
      </c>
      <c r="E50" s="41">
        <v>260</v>
      </c>
      <c r="F50" s="41">
        <v>20</v>
      </c>
      <c r="G50" s="44">
        <v>37980</v>
      </c>
      <c r="H50" s="41">
        <v>37980</v>
      </c>
      <c r="I50" s="41">
        <v>18990</v>
      </c>
      <c r="J50" s="41">
        <v>18990</v>
      </c>
      <c r="K50" s="42">
        <v>41791</v>
      </c>
    </row>
    <row r="51" spans="1:11" x14ac:dyDescent="0.25">
      <c r="A51" s="41" t="s">
        <v>2245</v>
      </c>
      <c r="B51" s="43" t="s">
        <v>2248</v>
      </c>
      <c r="C51" s="44" t="s">
        <v>2257</v>
      </c>
      <c r="D51" s="43">
        <v>1686</v>
      </c>
      <c r="E51" s="44">
        <v>260</v>
      </c>
      <c r="F51" s="44">
        <v>7</v>
      </c>
      <c r="G51" s="44">
        <v>11802</v>
      </c>
      <c r="H51" s="44">
        <v>11802</v>
      </c>
      <c r="I51" s="44">
        <v>8430</v>
      </c>
      <c r="J51" s="44">
        <v>3372</v>
      </c>
      <c r="K51" s="45">
        <v>41821</v>
      </c>
    </row>
    <row r="52" spans="1:11" x14ac:dyDescent="0.25">
      <c r="A52" s="44" t="s">
        <v>2252</v>
      </c>
      <c r="B52" s="40" t="s">
        <v>2253</v>
      </c>
      <c r="C52" s="41" t="s">
        <v>2257</v>
      </c>
      <c r="D52" s="40">
        <v>2141</v>
      </c>
      <c r="E52" s="41">
        <v>260</v>
      </c>
      <c r="F52" s="41">
        <v>12</v>
      </c>
      <c r="G52" s="44">
        <v>25692</v>
      </c>
      <c r="H52" s="41">
        <v>25692</v>
      </c>
      <c r="I52" s="41">
        <v>6423</v>
      </c>
      <c r="J52" s="41">
        <v>19269</v>
      </c>
      <c r="K52" s="42">
        <v>41852</v>
      </c>
    </row>
    <row r="53" spans="1:11" x14ac:dyDescent="0.25">
      <c r="A53" s="41" t="s">
        <v>2245</v>
      </c>
      <c r="B53" s="43" t="s">
        <v>2253</v>
      </c>
      <c r="C53" s="44" t="s">
        <v>2257</v>
      </c>
      <c r="D53" s="43">
        <v>1143</v>
      </c>
      <c r="E53" s="44">
        <v>260</v>
      </c>
      <c r="F53" s="44">
        <v>7</v>
      </c>
      <c r="G53" s="44">
        <v>8001</v>
      </c>
      <c r="H53" s="44">
        <v>8001</v>
      </c>
      <c r="I53" s="44">
        <v>5715</v>
      </c>
      <c r="J53" s="44">
        <v>2286</v>
      </c>
      <c r="K53" s="45">
        <v>41913</v>
      </c>
    </row>
    <row r="54" spans="1:11" x14ac:dyDescent="0.25">
      <c r="A54" s="44" t="s">
        <v>2249</v>
      </c>
      <c r="B54" s="40" t="s">
        <v>2253</v>
      </c>
      <c r="C54" s="41" t="s">
        <v>2257</v>
      </c>
      <c r="D54" s="40">
        <v>615</v>
      </c>
      <c r="E54" s="41">
        <v>260</v>
      </c>
      <c r="F54" s="41">
        <v>15</v>
      </c>
      <c r="G54" s="44">
        <v>9225</v>
      </c>
      <c r="H54" s="41">
        <v>9225</v>
      </c>
      <c r="I54" s="41">
        <v>6150</v>
      </c>
      <c r="J54" s="41">
        <v>3075</v>
      </c>
      <c r="K54" s="42">
        <v>41974</v>
      </c>
    </row>
    <row r="55" spans="1:11" x14ac:dyDescent="0.25">
      <c r="A55" s="41" t="s">
        <v>2245</v>
      </c>
      <c r="B55" s="43" t="s">
        <v>2250</v>
      </c>
      <c r="C55" s="44" t="s">
        <v>2254</v>
      </c>
      <c r="D55" s="43">
        <v>3945</v>
      </c>
      <c r="E55" s="44">
        <v>10</v>
      </c>
      <c r="F55" s="44">
        <v>7</v>
      </c>
      <c r="G55" s="44">
        <v>27615</v>
      </c>
      <c r="H55" s="44">
        <v>27338.850000000002</v>
      </c>
      <c r="I55" s="44">
        <v>19725</v>
      </c>
      <c r="J55" s="44">
        <v>7613.8500000000022</v>
      </c>
      <c r="K55" s="45">
        <v>41640</v>
      </c>
    </row>
    <row r="56" spans="1:11" x14ac:dyDescent="0.25">
      <c r="A56" s="44" t="s">
        <v>2249</v>
      </c>
      <c r="B56" s="40" t="s">
        <v>2250</v>
      </c>
      <c r="C56" s="41" t="s">
        <v>2254</v>
      </c>
      <c r="D56" s="40">
        <v>2296</v>
      </c>
      <c r="E56" s="41">
        <v>10</v>
      </c>
      <c r="F56" s="41">
        <v>15</v>
      </c>
      <c r="G56" s="44">
        <v>34440</v>
      </c>
      <c r="H56" s="41">
        <v>34095.599999999999</v>
      </c>
      <c r="I56" s="41">
        <v>22960</v>
      </c>
      <c r="J56" s="41">
        <v>11135.599999999999</v>
      </c>
      <c r="K56" s="42">
        <v>41671</v>
      </c>
    </row>
    <row r="57" spans="1:11" x14ac:dyDescent="0.25">
      <c r="A57" s="41" t="s">
        <v>2245</v>
      </c>
      <c r="B57" s="43" t="s">
        <v>2250</v>
      </c>
      <c r="C57" s="44" t="s">
        <v>2254</v>
      </c>
      <c r="D57" s="43">
        <v>1030</v>
      </c>
      <c r="E57" s="44">
        <v>10</v>
      </c>
      <c r="F57" s="44">
        <v>7</v>
      </c>
      <c r="G57" s="44">
        <v>7210</v>
      </c>
      <c r="H57" s="44">
        <v>7137.9</v>
      </c>
      <c r="I57" s="44">
        <v>5150</v>
      </c>
      <c r="J57" s="44">
        <v>1987.8999999999996</v>
      </c>
      <c r="K57" s="45">
        <v>41760</v>
      </c>
    </row>
    <row r="58" spans="1:11" x14ac:dyDescent="0.25">
      <c r="A58" s="41" t="s">
        <v>2245</v>
      </c>
      <c r="B58" s="40" t="s">
        <v>2250</v>
      </c>
      <c r="C58" s="41" t="s">
        <v>2255</v>
      </c>
      <c r="D58" s="40">
        <v>639</v>
      </c>
      <c r="E58" s="41">
        <v>120</v>
      </c>
      <c r="F58" s="41">
        <v>7</v>
      </c>
      <c r="G58" s="44">
        <v>4473</v>
      </c>
      <c r="H58" s="41">
        <v>4428.2700000000004</v>
      </c>
      <c r="I58" s="41">
        <v>3195</v>
      </c>
      <c r="J58" s="41">
        <v>1233.2700000000004</v>
      </c>
      <c r="K58" s="42">
        <v>41944</v>
      </c>
    </row>
    <row r="59" spans="1:11" x14ac:dyDescent="0.25">
      <c r="A59" s="44" t="s">
        <v>2245</v>
      </c>
      <c r="B59" s="43" t="s">
        <v>2246</v>
      </c>
      <c r="C59" s="44" t="s">
        <v>2256</v>
      </c>
      <c r="D59" s="43">
        <v>1326</v>
      </c>
      <c r="E59" s="44">
        <v>250</v>
      </c>
      <c r="F59" s="44">
        <v>7</v>
      </c>
      <c r="G59" s="44">
        <v>9282</v>
      </c>
      <c r="H59" s="44">
        <v>9189.18</v>
      </c>
      <c r="I59" s="44">
        <v>6630</v>
      </c>
      <c r="J59" s="44">
        <v>2559.1800000000003</v>
      </c>
      <c r="K59" s="45">
        <v>41699</v>
      </c>
    </row>
    <row r="60" spans="1:11" x14ac:dyDescent="0.25">
      <c r="A60" s="41" t="s">
        <v>2252</v>
      </c>
      <c r="B60" s="40" t="s">
        <v>2253</v>
      </c>
      <c r="C60" s="41" t="s">
        <v>2247</v>
      </c>
      <c r="D60" s="40">
        <v>1858</v>
      </c>
      <c r="E60" s="41">
        <v>3</v>
      </c>
      <c r="F60" s="41">
        <v>12</v>
      </c>
      <c r="G60" s="44">
        <v>22296</v>
      </c>
      <c r="H60" s="41">
        <v>22073.040000000001</v>
      </c>
      <c r="I60" s="41">
        <v>5574</v>
      </c>
      <c r="J60" s="41">
        <v>16499.04</v>
      </c>
      <c r="K60" s="42">
        <v>41671</v>
      </c>
    </row>
    <row r="61" spans="1:11" x14ac:dyDescent="0.25">
      <c r="A61" s="44" t="s">
        <v>2245</v>
      </c>
      <c r="B61" s="43" t="s">
        <v>2251</v>
      </c>
      <c r="C61" s="44" t="s">
        <v>2247</v>
      </c>
      <c r="D61" s="43">
        <v>1210</v>
      </c>
      <c r="E61" s="44">
        <v>3</v>
      </c>
      <c r="F61" s="44">
        <v>350</v>
      </c>
      <c r="G61" s="44">
        <v>423500</v>
      </c>
      <c r="H61" s="44">
        <v>419265</v>
      </c>
      <c r="I61" s="44">
        <v>314600</v>
      </c>
      <c r="J61" s="44">
        <v>104665</v>
      </c>
      <c r="K61" s="45">
        <v>41699</v>
      </c>
    </row>
    <row r="62" spans="1:11" x14ac:dyDescent="0.25">
      <c r="A62" s="41" t="s">
        <v>2245</v>
      </c>
      <c r="B62" s="40" t="s">
        <v>2253</v>
      </c>
      <c r="C62" s="41" t="s">
        <v>2247</v>
      </c>
      <c r="D62" s="40">
        <v>2529</v>
      </c>
      <c r="E62" s="41">
        <v>3</v>
      </c>
      <c r="F62" s="41">
        <v>7</v>
      </c>
      <c r="G62" s="44">
        <v>17703</v>
      </c>
      <c r="H62" s="41">
        <v>17525.97</v>
      </c>
      <c r="I62" s="41">
        <v>12645</v>
      </c>
      <c r="J62" s="41">
        <v>4880.9699999999993</v>
      </c>
      <c r="K62" s="42">
        <v>41821</v>
      </c>
    </row>
    <row r="63" spans="1:11" x14ac:dyDescent="0.25">
      <c r="A63" s="44" t="s">
        <v>2252</v>
      </c>
      <c r="B63" s="43" t="s">
        <v>2246</v>
      </c>
      <c r="C63" s="44" t="s">
        <v>2247</v>
      </c>
      <c r="D63" s="43">
        <v>1445</v>
      </c>
      <c r="E63" s="44">
        <v>3</v>
      </c>
      <c r="F63" s="44">
        <v>12</v>
      </c>
      <c r="G63" s="44">
        <v>17340</v>
      </c>
      <c r="H63" s="44">
        <v>17166.599999999999</v>
      </c>
      <c r="I63" s="44">
        <v>4335</v>
      </c>
      <c r="J63" s="44">
        <v>12831.599999999999</v>
      </c>
      <c r="K63" s="45">
        <v>41883</v>
      </c>
    </row>
    <row r="64" spans="1:11" x14ac:dyDescent="0.25">
      <c r="A64" s="41" t="s">
        <v>1315</v>
      </c>
      <c r="B64" s="40" t="s">
        <v>2253</v>
      </c>
      <c r="C64" s="41" t="s">
        <v>2247</v>
      </c>
      <c r="D64" s="40">
        <v>330</v>
      </c>
      <c r="E64" s="41">
        <v>3</v>
      </c>
      <c r="F64" s="41">
        <v>125</v>
      </c>
      <c r="G64" s="44">
        <v>41250</v>
      </c>
      <c r="H64" s="41">
        <v>40837.5</v>
      </c>
      <c r="I64" s="41">
        <v>39600</v>
      </c>
      <c r="J64" s="41">
        <v>1237.5</v>
      </c>
      <c r="K64" s="42">
        <v>41518</v>
      </c>
    </row>
    <row r="65" spans="1:11" x14ac:dyDescent="0.25">
      <c r="A65" s="41" t="s">
        <v>2252</v>
      </c>
      <c r="B65" s="43" t="s">
        <v>2250</v>
      </c>
      <c r="C65" s="44" t="s">
        <v>2247</v>
      </c>
      <c r="D65" s="43">
        <v>2671</v>
      </c>
      <c r="E65" s="44">
        <v>3</v>
      </c>
      <c r="F65" s="44">
        <v>12</v>
      </c>
      <c r="G65" s="44">
        <v>32052</v>
      </c>
      <c r="H65" s="44">
        <v>31731.48</v>
      </c>
      <c r="I65" s="44">
        <v>8013</v>
      </c>
      <c r="J65" s="44">
        <v>23718.48</v>
      </c>
      <c r="K65" s="45">
        <v>41883</v>
      </c>
    </row>
    <row r="66" spans="1:11" x14ac:dyDescent="0.25">
      <c r="A66" s="44" t="s">
        <v>2252</v>
      </c>
      <c r="B66" s="40" t="s">
        <v>2248</v>
      </c>
      <c r="C66" s="41" t="s">
        <v>2247</v>
      </c>
      <c r="D66" s="40">
        <v>766</v>
      </c>
      <c r="E66" s="41">
        <v>3</v>
      </c>
      <c r="F66" s="41">
        <v>12</v>
      </c>
      <c r="G66" s="44">
        <v>9192</v>
      </c>
      <c r="H66" s="41">
        <v>9100.08</v>
      </c>
      <c r="I66" s="41">
        <v>2298</v>
      </c>
      <c r="J66" s="41">
        <v>6802.08</v>
      </c>
      <c r="K66" s="42">
        <v>41548</v>
      </c>
    </row>
    <row r="67" spans="1:11" x14ac:dyDescent="0.25">
      <c r="A67" s="41" t="s">
        <v>182</v>
      </c>
      <c r="B67" s="43" t="s">
        <v>2251</v>
      </c>
      <c r="C67" s="44" t="s">
        <v>2247</v>
      </c>
      <c r="D67" s="43">
        <v>494</v>
      </c>
      <c r="E67" s="44">
        <v>3</v>
      </c>
      <c r="F67" s="44">
        <v>300</v>
      </c>
      <c r="G67" s="44">
        <v>148200</v>
      </c>
      <c r="H67" s="44">
        <v>146718</v>
      </c>
      <c r="I67" s="44">
        <v>123500</v>
      </c>
      <c r="J67" s="44">
        <v>23218</v>
      </c>
      <c r="K67" s="45">
        <v>41548</v>
      </c>
    </row>
    <row r="68" spans="1:11" x14ac:dyDescent="0.25">
      <c r="A68" s="44" t="s">
        <v>2245</v>
      </c>
      <c r="B68" s="40" t="s">
        <v>2251</v>
      </c>
      <c r="C68" s="41" t="s">
        <v>2247</v>
      </c>
      <c r="D68" s="40">
        <v>1397</v>
      </c>
      <c r="E68" s="41">
        <v>3</v>
      </c>
      <c r="F68" s="41">
        <v>350</v>
      </c>
      <c r="G68" s="44">
        <v>488950</v>
      </c>
      <c r="H68" s="41">
        <v>484060.5</v>
      </c>
      <c r="I68" s="41">
        <v>363220</v>
      </c>
      <c r="J68" s="41">
        <v>120840.5</v>
      </c>
      <c r="K68" s="42">
        <v>41913</v>
      </c>
    </row>
    <row r="69" spans="1:11" x14ac:dyDescent="0.25">
      <c r="A69" s="41" t="s">
        <v>2245</v>
      </c>
      <c r="B69" s="43" t="s">
        <v>2250</v>
      </c>
      <c r="C69" s="44" t="s">
        <v>2247</v>
      </c>
      <c r="D69" s="43">
        <v>2155</v>
      </c>
      <c r="E69" s="44">
        <v>3</v>
      </c>
      <c r="F69" s="44">
        <v>350</v>
      </c>
      <c r="G69" s="44">
        <v>754250</v>
      </c>
      <c r="H69" s="44">
        <v>746707.5</v>
      </c>
      <c r="I69" s="44">
        <v>560300</v>
      </c>
      <c r="J69" s="44">
        <v>186407.5</v>
      </c>
      <c r="K69" s="45">
        <v>41974</v>
      </c>
    </row>
    <row r="70" spans="1:11" x14ac:dyDescent="0.25">
      <c r="A70" s="44" t="s">
        <v>2249</v>
      </c>
      <c r="B70" s="40" t="s">
        <v>2251</v>
      </c>
      <c r="C70" s="41" t="s">
        <v>196</v>
      </c>
      <c r="D70" s="40">
        <v>2214</v>
      </c>
      <c r="E70" s="41">
        <v>5</v>
      </c>
      <c r="F70" s="41">
        <v>15</v>
      </c>
      <c r="G70" s="44">
        <v>33210</v>
      </c>
      <c r="H70" s="41">
        <v>32877.9</v>
      </c>
      <c r="I70" s="41">
        <v>22140</v>
      </c>
      <c r="J70" s="41">
        <v>10737.900000000001</v>
      </c>
      <c r="K70" s="42">
        <v>41699</v>
      </c>
    </row>
    <row r="71" spans="1:11" x14ac:dyDescent="0.25">
      <c r="A71" s="41" t="s">
        <v>182</v>
      </c>
      <c r="B71" s="43" t="s">
        <v>2253</v>
      </c>
      <c r="C71" s="44" t="s">
        <v>196</v>
      </c>
      <c r="D71" s="43">
        <v>2301</v>
      </c>
      <c r="E71" s="44">
        <v>5</v>
      </c>
      <c r="F71" s="44">
        <v>300</v>
      </c>
      <c r="G71" s="44">
        <v>690300</v>
      </c>
      <c r="H71" s="44">
        <v>683397</v>
      </c>
      <c r="I71" s="44">
        <v>575250</v>
      </c>
      <c r="J71" s="44">
        <v>108147</v>
      </c>
      <c r="K71" s="45">
        <v>41730</v>
      </c>
    </row>
    <row r="72" spans="1:11" x14ac:dyDescent="0.25">
      <c r="A72" s="41" t="s">
        <v>2245</v>
      </c>
      <c r="B72" s="40" t="s">
        <v>2250</v>
      </c>
      <c r="C72" s="41" t="s">
        <v>196</v>
      </c>
      <c r="D72" s="40">
        <v>1375.5</v>
      </c>
      <c r="E72" s="41">
        <v>5</v>
      </c>
      <c r="F72" s="41">
        <v>20</v>
      </c>
      <c r="G72" s="44">
        <v>27510</v>
      </c>
      <c r="H72" s="41">
        <v>27234.899999999998</v>
      </c>
      <c r="I72" s="41">
        <v>13755</v>
      </c>
      <c r="J72" s="41">
        <v>13479.899999999998</v>
      </c>
      <c r="K72" s="42">
        <v>41821</v>
      </c>
    </row>
    <row r="73" spans="1:11" x14ac:dyDescent="0.25">
      <c r="A73" s="44" t="s">
        <v>2245</v>
      </c>
      <c r="B73" s="43" t="s">
        <v>2246</v>
      </c>
      <c r="C73" s="44" t="s">
        <v>196</v>
      </c>
      <c r="D73" s="43">
        <v>1830</v>
      </c>
      <c r="E73" s="44">
        <v>5</v>
      </c>
      <c r="F73" s="44">
        <v>7</v>
      </c>
      <c r="G73" s="44">
        <v>12810</v>
      </c>
      <c r="H73" s="44">
        <v>12681.9</v>
      </c>
      <c r="I73" s="44">
        <v>9150</v>
      </c>
      <c r="J73" s="44">
        <v>3531.8999999999996</v>
      </c>
      <c r="K73" s="45">
        <v>41852</v>
      </c>
    </row>
    <row r="74" spans="1:11" x14ac:dyDescent="0.25">
      <c r="A74" s="41" t="s">
        <v>182</v>
      </c>
      <c r="B74" s="40" t="s">
        <v>2253</v>
      </c>
      <c r="C74" s="41" t="s">
        <v>196</v>
      </c>
      <c r="D74" s="40">
        <v>2498</v>
      </c>
      <c r="E74" s="41">
        <v>5</v>
      </c>
      <c r="F74" s="41">
        <v>300</v>
      </c>
      <c r="G74" s="44">
        <v>749400</v>
      </c>
      <c r="H74" s="41">
        <v>741906</v>
      </c>
      <c r="I74" s="41">
        <v>624500</v>
      </c>
      <c r="J74" s="41">
        <v>117406</v>
      </c>
      <c r="K74" s="42">
        <v>41518</v>
      </c>
    </row>
    <row r="75" spans="1:11" x14ac:dyDescent="0.25">
      <c r="A75" s="44" t="s">
        <v>1315</v>
      </c>
      <c r="B75" s="43" t="s">
        <v>2253</v>
      </c>
      <c r="C75" s="44" t="s">
        <v>196</v>
      </c>
      <c r="D75" s="43">
        <v>663</v>
      </c>
      <c r="E75" s="44">
        <v>5</v>
      </c>
      <c r="F75" s="44">
        <v>125</v>
      </c>
      <c r="G75" s="44">
        <v>82875</v>
      </c>
      <c r="H75" s="44">
        <v>82046.25</v>
      </c>
      <c r="I75" s="44">
        <v>79560</v>
      </c>
      <c r="J75" s="44">
        <v>2486.25</v>
      </c>
      <c r="K75" s="45">
        <v>41548</v>
      </c>
    </row>
    <row r="76" spans="1:11" x14ac:dyDescent="0.25">
      <c r="A76" s="41" t="s">
        <v>2249</v>
      </c>
      <c r="B76" s="40" t="s">
        <v>2253</v>
      </c>
      <c r="C76" s="41" t="s">
        <v>2254</v>
      </c>
      <c r="D76" s="40">
        <v>1514</v>
      </c>
      <c r="E76" s="41">
        <v>10</v>
      </c>
      <c r="F76" s="41">
        <v>15</v>
      </c>
      <c r="G76" s="44">
        <v>22710</v>
      </c>
      <c r="H76" s="41">
        <v>22482.9</v>
      </c>
      <c r="I76" s="41">
        <v>15140</v>
      </c>
      <c r="J76" s="41">
        <v>7342.9000000000015</v>
      </c>
      <c r="K76" s="42">
        <v>41671</v>
      </c>
    </row>
    <row r="77" spans="1:11" x14ac:dyDescent="0.25">
      <c r="A77" s="44" t="s">
        <v>2245</v>
      </c>
      <c r="B77" s="43" t="s">
        <v>2253</v>
      </c>
      <c r="C77" s="44" t="s">
        <v>2254</v>
      </c>
      <c r="D77" s="43">
        <v>4492.5</v>
      </c>
      <c r="E77" s="44">
        <v>10</v>
      </c>
      <c r="F77" s="44">
        <v>7</v>
      </c>
      <c r="G77" s="44">
        <v>31447.5</v>
      </c>
      <c r="H77" s="44">
        <v>31133.024999999998</v>
      </c>
      <c r="I77" s="44">
        <v>22462.5</v>
      </c>
      <c r="J77" s="44">
        <v>8670.5249999999978</v>
      </c>
      <c r="K77" s="45">
        <v>41730</v>
      </c>
    </row>
    <row r="78" spans="1:11" x14ac:dyDescent="0.25">
      <c r="A78" s="41" t="s">
        <v>1315</v>
      </c>
      <c r="B78" s="40" t="s">
        <v>2253</v>
      </c>
      <c r="C78" s="41" t="s">
        <v>2254</v>
      </c>
      <c r="D78" s="40">
        <v>727</v>
      </c>
      <c r="E78" s="41">
        <v>10</v>
      </c>
      <c r="F78" s="41">
        <v>125</v>
      </c>
      <c r="G78" s="44">
        <v>90875</v>
      </c>
      <c r="H78" s="41">
        <v>89966.25</v>
      </c>
      <c r="I78" s="41">
        <v>87240</v>
      </c>
      <c r="J78" s="41">
        <v>2726.25</v>
      </c>
      <c r="K78" s="42">
        <v>41791</v>
      </c>
    </row>
    <row r="79" spans="1:11" x14ac:dyDescent="0.25">
      <c r="A79" s="41" t="s">
        <v>1315</v>
      </c>
      <c r="B79" s="43" t="s">
        <v>2250</v>
      </c>
      <c r="C79" s="44" t="s">
        <v>2254</v>
      </c>
      <c r="D79" s="43">
        <v>787</v>
      </c>
      <c r="E79" s="44">
        <v>10</v>
      </c>
      <c r="F79" s="44">
        <v>125</v>
      </c>
      <c r="G79" s="44">
        <v>98375</v>
      </c>
      <c r="H79" s="44">
        <v>97391.25</v>
      </c>
      <c r="I79" s="44">
        <v>94440</v>
      </c>
      <c r="J79" s="44">
        <v>2951.25</v>
      </c>
      <c r="K79" s="45">
        <v>41791</v>
      </c>
    </row>
    <row r="80" spans="1:11" x14ac:dyDescent="0.25">
      <c r="A80" s="44" t="s">
        <v>1315</v>
      </c>
      <c r="B80" s="40" t="s">
        <v>2251</v>
      </c>
      <c r="C80" s="41" t="s">
        <v>2254</v>
      </c>
      <c r="D80" s="40">
        <v>1823</v>
      </c>
      <c r="E80" s="41">
        <v>10</v>
      </c>
      <c r="F80" s="41">
        <v>125</v>
      </c>
      <c r="G80" s="44">
        <v>227875</v>
      </c>
      <c r="H80" s="41">
        <v>225596.25</v>
      </c>
      <c r="I80" s="41">
        <v>218760</v>
      </c>
      <c r="J80" s="41">
        <v>6836.25</v>
      </c>
      <c r="K80" s="42">
        <v>41821</v>
      </c>
    </row>
    <row r="81" spans="1:11" x14ac:dyDescent="0.25">
      <c r="A81" s="41" t="s">
        <v>2249</v>
      </c>
      <c r="B81" s="43" t="s">
        <v>2248</v>
      </c>
      <c r="C81" s="44" t="s">
        <v>2254</v>
      </c>
      <c r="D81" s="43">
        <v>747</v>
      </c>
      <c r="E81" s="44">
        <v>10</v>
      </c>
      <c r="F81" s="44">
        <v>15</v>
      </c>
      <c r="G81" s="44">
        <v>11205</v>
      </c>
      <c r="H81" s="44">
        <v>11092.95</v>
      </c>
      <c r="I81" s="44">
        <v>7470</v>
      </c>
      <c r="J81" s="44">
        <v>3622.9500000000007</v>
      </c>
      <c r="K81" s="45">
        <v>41883</v>
      </c>
    </row>
    <row r="82" spans="1:11" x14ac:dyDescent="0.25">
      <c r="A82" s="44" t="s">
        <v>2252</v>
      </c>
      <c r="B82" s="40" t="s">
        <v>2248</v>
      </c>
      <c r="C82" s="41" t="s">
        <v>2254</v>
      </c>
      <c r="D82" s="40">
        <v>766</v>
      </c>
      <c r="E82" s="41">
        <v>10</v>
      </c>
      <c r="F82" s="41">
        <v>12</v>
      </c>
      <c r="G82" s="44">
        <v>9192</v>
      </c>
      <c r="H82" s="41">
        <v>9100.08</v>
      </c>
      <c r="I82" s="41">
        <v>2298</v>
      </c>
      <c r="J82" s="41">
        <v>6802.08</v>
      </c>
      <c r="K82" s="42">
        <v>41548</v>
      </c>
    </row>
    <row r="83" spans="1:11" x14ac:dyDescent="0.25">
      <c r="A83" s="41" t="s">
        <v>182</v>
      </c>
      <c r="B83" s="43" t="s">
        <v>2253</v>
      </c>
      <c r="C83" s="44" t="s">
        <v>2254</v>
      </c>
      <c r="D83" s="43">
        <v>2905</v>
      </c>
      <c r="E83" s="44">
        <v>10</v>
      </c>
      <c r="F83" s="44">
        <v>300</v>
      </c>
      <c r="G83" s="44">
        <v>871500</v>
      </c>
      <c r="H83" s="44">
        <v>862785</v>
      </c>
      <c r="I83" s="44">
        <v>726250</v>
      </c>
      <c r="J83" s="44">
        <v>136535</v>
      </c>
      <c r="K83" s="45">
        <v>41944</v>
      </c>
    </row>
    <row r="84" spans="1:11" x14ac:dyDescent="0.25">
      <c r="A84" s="44" t="s">
        <v>2245</v>
      </c>
      <c r="B84" s="40" t="s">
        <v>2250</v>
      </c>
      <c r="C84" s="41" t="s">
        <v>2254</v>
      </c>
      <c r="D84" s="40">
        <v>2155</v>
      </c>
      <c r="E84" s="41">
        <v>10</v>
      </c>
      <c r="F84" s="41">
        <v>350</v>
      </c>
      <c r="G84" s="44">
        <v>754250</v>
      </c>
      <c r="H84" s="41">
        <v>746707.5</v>
      </c>
      <c r="I84" s="41">
        <v>560300</v>
      </c>
      <c r="J84" s="41">
        <v>186407.5</v>
      </c>
      <c r="K84" s="42">
        <v>41974</v>
      </c>
    </row>
    <row r="85" spans="1:11" x14ac:dyDescent="0.25">
      <c r="A85" s="41" t="s">
        <v>2245</v>
      </c>
      <c r="B85" s="43" t="s">
        <v>2250</v>
      </c>
      <c r="C85" s="44" t="s">
        <v>2255</v>
      </c>
      <c r="D85" s="43">
        <v>3864</v>
      </c>
      <c r="E85" s="44">
        <v>120</v>
      </c>
      <c r="F85" s="44">
        <v>20</v>
      </c>
      <c r="G85" s="44">
        <v>77280</v>
      </c>
      <c r="H85" s="44">
        <v>76507.200000000012</v>
      </c>
      <c r="I85" s="44">
        <v>38640</v>
      </c>
      <c r="J85" s="44">
        <v>37867.200000000004</v>
      </c>
      <c r="K85" s="45">
        <v>41730</v>
      </c>
    </row>
    <row r="86" spans="1:11" x14ac:dyDescent="0.25">
      <c r="A86" s="41" t="s">
        <v>2245</v>
      </c>
      <c r="B86" s="40" t="s">
        <v>2251</v>
      </c>
      <c r="C86" s="41" t="s">
        <v>2255</v>
      </c>
      <c r="D86" s="40">
        <v>362</v>
      </c>
      <c r="E86" s="41">
        <v>120</v>
      </c>
      <c r="F86" s="41">
        <v>7</v>
      </c>
      <c r="G86" s="44">
        <v>2534</v>
      </c>
      <c r="H86" s="41">
        <v>2508.66</v>
      </c>
      <c r="I86" s="41">
        <v>1810</v>
      </c>
      <c r="J86" s="41">
        <v>698.65999999999985</v>
      </c>
      <c r="K86" s="42">
        <v>41760</v>
      </c>
    </row>
    <row r="87" spans="1:11" x14ac:dyDescent="0.25">
      <c r="A87" s="44" t="s">
        <v>1315</v>
      </c>
      <c r="B87" s="43" t="s">
        <v>2246</v>
      </c>
      <c r="C87" s="44" t="s">
        <v>2255</v>
      </c>
      <c r="D87" s="43">
        <v>923</v>
      </c>
      <c r="E87" s="44">
        <v>120</v>
      </c>
      <c r="F87" s="44">
        <v>125</v>
      </c>
      <c r="G87" s="44">
        <v>115375</v>
      </c>
      <c r="H87" s="44">
        <v>114221.25</v>
      </c>
      <c r="I87" s="44">
        <v>110760</v>
      </c>
      <c r="J87" s="44">
        <v>3461.25</v>
      </c>
      <c r="K87" s="45">
        <v>41852</v>
      </c>
    </row>
    <row r="88" spans="1:11" x14ac:dyDescent="0.25">
      <c r="A88" s="41" t="s">
        <v>1315</v>
      </c>
      <c r="B88" s="40" t="s">
        <v>2253</v>
      </c>
      <c r="C88" s="41" t="s">
        <v>2255</v>
      </c>
      <c r="D88" s="40">
        <v>663</v>
      </c>
      <c r="E88" s="41">
        <v>120</v>
      </c>
      <c r="F88" s="41">
        <v>125</v>
      </c>
      <c r="G88" s="44">
        <v>82875</v>
      </c>
      <c r="H88" s="41">
        <v>82046.25</v>
      </c>
      <c r="I88" s="41">
        <v>79560</v>
      </c>
      <c r="J88" s="41">
        <v>2486.25</v>
      </c>
      <c r="K88" s="42">
        <v>41548</v>
      </c>
    </row>
    <row r="89" spans="1:11" x14ac:dyDescent="0.25">
      <c r="A89" s="44" t="s">
        <v>2245</v>
      </c>
      <c r="B89" s="43" t="s">
        <v>2246</v>
      </c>
      <c r="C89" s="44" t="s">
        <v>2255</v>
      </c>
      <c r="D89" s="43">
        <v>2092</v>
      </c>
      <c r="E89" s="44">
        <v>120</v>
      </c>
      <c r="F89" s="44">
        <v>7</v>
      </c>
      <c r="G89" s="44">
        <v>14644</v>
      </c>
      <c r="H89" s="44">
        <v>14497.56</v>
      </c>
      <c r="I89" s="44">
        <v>10460</v>
      </c>
      <c r="J89" s="44">
        <v>4037.5599999999995</v>
      </c>
      <c r="K89" s="45">
        <v>41579</v>
      </c>
    </row>
    <row r="90" spans="1:11" x14ac:dyDescent="0.25">
      <c r="A90" s="41" t="s">
        <v>2245</v>
      </c>
      <c r="B90" s="40" t="s">
        <v>2248</v>
      </c>
      <c r="C90" s="41" t="s">
        <v>2256</v>
      </c>
      <c r="D90" s="40">
        <v>263</v>
      </c>
      <c r="E90" s="41">
        <v>250</v>
      </c>
      <c r="F90" s="41">
        <v>7</v>
      </c>
      <c r="G90" s="44">
        <v>1841</v>
      </c>
      <c r="H90" s="41">
        <v>1822.59</v>
      </c>
      <c r="I90" s="41">
        <v>1315</v>
      </c>
      <c r="J90" s="41">
        <v>507.58999999999992</v>
      </c>
      <c r="K90" s="42">
        <v>41699</v>
      </c>
    </row>
    <row r="91" spans="1:11" x14ac:dyDescent="0.25">
      <c r="A91" s="44" t="s">
        <v>2245</v>
      </c>
      <c r="B91" s="43" t="s">
        <v>2246</v>
      </c>
      <c r="C91" s="44" t="s">
        <v>2256</v>
      </c>
      <c r="D91" s="43">
        <v>943.5</v>
      </c>
      <c r="E91" s="44">
        <v>250</v>
      </c>
      <c r="F91" s="44">
        <v>350</v>
      </c>
      <c r="G91" s="44">
        <v>330225</v>
      </c>
      <c r="H91" s="44">
        <v>326922.75</v>
      </c>
      <c r="I91" s="44">
        <v>245310</v>
      </c>
      <c r="J91" s="44">
        <v>81612.75</v>
      </c>
      <c r="K91" s="45">
        <v>41730</v>
      </c>
    </row>
    <row r="92" spans="1:11" x14ac:dyDescent="0.25">
      <c r="A92" s="41" t="s">
        <v>1315</v>
      </c>
      <c r="B92" s="40" t="s">
        <v>2253</v>
      </c>
      <c r="C92" s="41" t="s">
        <v>2256</v>
      </c>
      <c r="D92" s="40">
        <v>727</v>
      </c>
      <c r="E92" s="41">
        <v>250</v>
      </c>
      <c r="F92" s="41">
        <v>125</v>
      </c>
      <c r="G92" s="44">
        <v>90875</v>
      </c>
      <c r="H92" s="41">
        <v>89966.25</v>
      </c>
      <c r="I92" s="41">
        <v>87240</v>
      </c>
      <c r="J92" s="41">
        <v>2726.25</v>
      </c>
      <c r="K92" s="42">
        <v>41791</v>
      </c>
    </row>
    <row r="93" spans="1:11" x14ac:dyDescent="0.25">
      <c r="A93" s="41" t="s">
        <v>1315</v>
      </c>
      <c r="B93" s="43" t="s">
        <v>2250</v>
      </c>
      <c r="C93" s="44" t="s">
        <v>2256</v>
      </c>
      <c r="D93" s="43">
        <v>787</v>
      </c>
      <c r="E93" s="44">
        <v>250</v>
      </c>
      <c r="F93" s="44">
        <v>125</v>
      </c>
      <c r="G93" s="44">
        <v>98375</v>
      </c>
      <c r="H93" s="44">
        <v>97391.25</v>
      </c>
      <c r="I93" s="44">
        <v>94440</v>
      </c>
      <c r="J93" s="44">
        <v>2951.25</v>
      </c>
      <c r="K93" s="45">
        <v>41791</v>
      </c>
    </row>
    <row r="94" spans="1:11" x14ac:dyDescent="0.25">
      <c r="A94" s="44" t="s">
        <v>182</v>
      </c>
      <c r="B94" s="40" t="s">
        <v>2248</v>
      </c>
      <c r="C94" s="41" t="s">
        <v>2256</v>
      </c>
      <c r="D94" s="40">
        <v>986</v>
      </c>
      <c r="E94" s="41">
        <v>250</v>
      </c>
      <c r="F94" s="41">
        <v>300</v>
      </c>
      <c r="G94" s="44">
        <v>295800</v>
      </c>
      <c r="H94" s="41">
        <v>292842</v>
      </c>
      <c r="I94" s="41">
        <v>246500</v>
      </c>
      <c r="J94" s="41">
        <v>46342</v>
      </c>
      <c r="K94" s="42">
        <v>41883</v>
      </c>
    </row>
    <row r="95" spans="1:11" x14ac:dyDescent="0.25">
      <c r="A95" s="41" t="s">
        <v>182</v>
      </c>
      <c r="B95" s="43" t="s">
        <v>2251</v>
      </c>
      <c r="C95" s="44" t="s">
        <v>2256</v>
      </c>
      <c r="D95" s="43">
        <v>494</v>
      </c>
      <c r="E95" s="44">
        <v>250</v>
      </c>
      <c r="F95" s="44">
        <v>300</v>
      </c>
      <c r="G95" s="44">
        <v>148200</v>
      </c>
      <c r="H95" s="44">
        <v>146718</v>
      </c>
      <c r="I95" s="44">
        <v>123500</v>
      </c>
      <c r="J95" s="44">
        <v>23218</v>
      </c>
      <c r="K95" s="45">
        <v>41548</v>
      </c>
    </row>
    <row r="96" spans="1:11" x14ac:dyDescent="0.25">
      <c r="A96" s="44" t="s">
        <v>2245</v>
      </c>
      <c r="B96" s="40" t="s">
        <v>2251</v>
      </c>
      <c r="C96" s="41" t="s">
        <v>2256</v>
      </c>
      <c r="D96" s="40">
        <v>1397</v>
      </c>
      <c r="E96" s="41">
        <v>250</v>
      </c>
      <c r="F96" s="41">
        <v>350</v>
      </c>
      <c r="G96" s="44">
        <v>488950</v>
      </c>
      <c r="H96" s="41">
        <v>484060.5</v>
      </c>
      <c r="I96" s="41">
        <v>363220</v>
      </c>
      <c r="J96" s="41">
        <v>120840.5</v>
      </c>
      <c r="K96" s="42">
        <v>41913</v>
      </c>
    </row>
    <row r="97" spans="1:11" x14ac:dyDescent="0.25">
      <c r="A97" s="41" t="s">
        <v>1315</v>
      </c>
      <c r="B97" s="43" t="s">
        <v>2250</v>
      </c>
      <c r="C97" s="44" t="s">
        <v>2256</v>
      </c>
      <c r="D97" s="43">
        <v>1744</v>
      </c>
      <c r="E97" s="44">
        <v>250</v>
      </c>
      <c r="F97" s="44">
        <v>125</v>
      </c>
      <c r="G97" s="44">
        <v>218000</v>
      </c>
      <c r="H97" s="44">
        <v>215820</v>
      </c>
      <c r="I97" s="44">
        <v>209280</v>
      </c>
      <c r="J97" s="44">
        <v>6540</v>
      </c>
      <c r="K97" s="45">
        <v>41944</v>
      </c>
    </row>
    <row r="98" spans="1:11" x14ac:dyDescent="0.25">
      <c r="A98" s="44" t="s">
        <v>2252</v>
      </c>
      <c r="B98" s="40" t="s">
        <v>2253</v>
      </c>
      <c r="C98" s="41" t="s">
        <v>2257</v>
      </c>
      <c r="D98" s="40">
        <v>1989</v>
      </c>
      <c r="E98" s="41">
        <v>260</v>
      </c>
      <c r="F98" s="41">
        <v>12</v>
      </c>
      <c r="G98" s="44">
        <v>23868</v>
      </c>
      <c r="H98" s="41">
        <v>23629.32</v>
      </c>
      <c r="I98" s="41">
        <v>5967</v>
      </c>
      <c r="J98" s="41">
        <v>17662.32</v>
      </c>
      <c r="K98" s="42">
        <v>41518</v>
      </c>
    </row>
    <row r="99" spans="1:11" x14ac:dyDescent="0.25">
      <c r="A99" s="41" t="s">
        <v>2249</v>
      </c>
      <c r="B99" s="43" t="s">
        <v>2250</v>
      </c>
      <c r="C99" s="44" t="s">
        <v>2257</v>
      </c>
      <c r="D99" s="43">
        <v>321</v>
      </c>
      <c r="E99" s="44">
        <v>260</v>
      </c>
      <c r="F99" s="44">
        <v>15</v>
      </c>
      <c r="G99" s="44">
        <v>4815</v>
      </c>
      <c r="H99" s="44">
        <v>4766.8500000000004</v>
      </c>
      <c r="I99" s="44">
        <v>3210</v>
      </c>
      <c r="J99" s="44">
        <v>1556.8500000000004</v>
      </c>
      <c r="K99" s="45">
        <v>41579</v>
      </c>
    </row>
    <row r="100" spans="1:11" x14ac:dyDescent="0.25">
      <c r="A100" s="41" t="s">
        <v>1315</v>
      </c>
      <c r="B100" s="40" t="s">
        <v>2246</v>
      </c>
      <c r="C100" s="41" t="s">
        <v>2247</v>
      </c>
      <c r="D100" s="40">
        <v>742.5</v>
      </c>
      <c r="E100" s="41">
        <v>3</v>
      </c>
      <c r="F100" s="41">
        <v>125</v>
      </c>
      <c r="G100" s="44">
        <v>92812.5</v>
      </c>
      <c r="H100" s="41">
        <v>90956.25</v>
      </c>
      <c r="I100" s="41">
        <v>89100</v>
      </c>
      <c r="J100" s="41">
        <v>1856.25</v>
      </c>
      <c r="K100" s="42">
        <v>41730</v>
      </c>
    </row>
    <row r="101" spans="1:11" x14ac:dyDescent="0.25">
      <c r="A101" s="44" t="s">
        <v>2252</v>
      </c>
      <c r="B101" s="43" t="s">
        <v>2246</v>
      </c>
      <c r="C101" s="44" t="s">
        <v>2247</v>
      </c>
      <c r="D101" s="43">
        <v>1295</v>
      </c>
      <c r="E101" s="44">
        <v>3</v>
      </c>
      <c r="F101" s="44">
        <v>12</v>
      </c>
      <c r="G101" s="44">
        <v>15540</v>
      </c>
      <c r="H101" s="44">
        <v>15229.2</v>
      </c>
      <c r="I101" s="44">
        <v>3885</v>
      </c>
      <c r="J101" s="44">
        <v>11344.2</v>
      </c>
      <c r="K101" s="45">
        <v>41913</v>
      </c>
    </row>
    <row r="102" spans="1:11" x14ac:dyDescent="0.25">
      <c r="A102" s="41" t="s">
        <v>182</v>
      </c>
      <c r="B102" s="40" t="s">
        <v>2248</v>
      </c>
      <c r="C102" s="41" t="s">
        <v>2247</v>
      </c>
      <c r="D102" s="40">
        <v>214</v>
      </c>
      <c r="E102" s="41">
        <v>3</v>
      </c>
      <c r="F102" s="41">
        <v>300</v>
      </c>
      <c r="G102" s="44">
        <v>64200</v>
      </c>
      <c r="H102" s="41">
        <v>62916</v>
      </c>
      <c r="I102" s="41">
        <v>53500</v>
      </c>
      <c r="J102" s="41">
        <v>9416</v>
      </c>
      <c r="K102" s="42">
        <v>41548</v>
      </c>
    </row>
    <row r="103" spans="1:11" x14ac:dyDescent="0.25">
      <c r="A103" s="44" t="s">
        <v>2245</v>
      </c>
      <c r="B103" s="43" t="s">
        <v>2250</v>
      </c>
      <c r="C103" s="44" t="s">
        <v>2247</v>
      </c>
      <c r="D103" s="43">
        <v>2145</v>
      </c>
      <c r="E103" s="44">
        <v>3</v>
      </c>
      <c r="F103" s="44">
        <v>7</v>
      </c>
      <c r="G103" s="44">
        <v>15015</v>
      </c>
      <c r="H103" s="44">
        <v>14714.7</v>
      </c>
      <c r="I103" s="44">
        <v>10725</v>
      </c>
      <c r="J103" s="44">
        <v>3989.7000000000007</v>
      </c>
      <c r="K103" s="45">
        <v>41579</v>
      </c>
    </row>
    <row r="104" spans="1:11" x14ac:dyDescent="0.25">
      <c r="A104" s="41" t="s">
        <v>2245</v>
      </c>
      <c r="B104" s="40" t="s">
        <v>2246</v>
      </c>
      <c r="C104" s="41" t="s">
        <v>2247</v>
      </c>
      <c r="D104" s="40">
        <v>2852</v>
      </c>
      <c r="E104" s="41">
        <v>3</v>
      </c>
      <c r="F104" s="41">
        <v>350</v>
      </c>
      <c r="G104" s="44">
        <v>998200</v>
      </c>
      <c r="H104" s="41">
        <v>978236</v>
      </c>
      <c r="I104" s="41">
        <v>741520</v>
      </c>
      <c r="J104" s="41">
        <v>236716</v>
      </c>
      <c r="K104" s="42">
        <v>41974</v>
      </c>
    </row>
    <row r="105" spans="1:11" x14ac:dyDescent="0.25">
      <c r="A105" s="44" t="s">
        <v>2252</v>
      </c>
      <c r="B105" s="43" t="s">
        <v>2253</v>
      </c>
      <c r="C105" s="44" t="s">
        <v>196</v>
      </c>
      <c r="D105" s="43">
        <v>1142</v>
      </c>
      <c r="E105" s="44">
        <v>5</v>
      </c>
      <c r="F105" s="44">
        <v>12</v>
      </c>
      <c r="G105" s="44">
        <v>13704</v>
      </c>
      <c r="H105" s="44">
        <v>13429.92</v>
      </c>
      <c r="I105" s="44">
        <v>3426</v>
      </c>
      <c r="J105" s="44">
        <v>10003.92</v>
      </c>
      <c r="K105" s="45">
        <v>41791</v>
      </c>
    </row>
    <row r="106" spans="1:11" x14ac:dyDescent="0.25">
      <c r="A106" s="41" t="s">
        <v>2245</v>
      </c>
      <c r="B106" s="40" t="s">
        <v>2253</v>
      </c>
      <c r="C106" s="41" t="s">
        <v>196</v>
      </c>
      <c r="D106" s="40">
        <v>1566</v>
      </c>
      <c r="E106" s="41">
        <v>5</v>
      </c>
      <c r="F106" s="41">
        <v>20</v>
      </c>
      <c r="G106" s="44">
        <v>31320</v>
      </c>
      <c r="H106" s="41">
        <v>30693.599999999999</v>
      </c>
      <c r="I106" s="41">
        <v>15660</v>
      </c>
      <c r="J106" s="41">
        <v>15033.599999999999</v>
      </c>
      <c r="K106" s="42">
        <v>41913</v>
      </c>
    </row>
    <row r="107" spans="1:11" x14ac:dyDescent="0.25">
      <c r="A107" s="41" t="s">
        <v>2252</v>
      </c>
      <c r="B107" s="43" t="s">
        <v>2251</v>
      </c>
      <c r="C107" s="44" t="s">
        <v>196</v>
      </c>
      <c r="D107" s="43">
        <v>690</v>
      </c>
      <c r="E107" s="44">
        <v>5</v>
      </c>
      <c r="F107" s="44">
        <v>12</v>
      </c>
      <c r="G107" s="44">
        <v>8280</v>
      </c>
      <c r="H107" s="44">
        <v>8114.4</v>
      </c>
      <c r="I107" s="44">
        <v>2070</v>
      </c>
      <c r="J107" s="44">
        <v>6044.4</v>
      </c>
      <c r="K107" s="45">
        <v>41944</v>
      </c>
    </row>
    <row r="108" spans="1:11" x14ac:dyDescent="0.25">
      <c r="A108" s="44" t="s">
        <v>1315</v>
      </c>
      <c r="B108" s="40" t="s">
        <v>2251</v>
      </c>
      <c r="C108" s="41" t="s">
        <v>196</v>
      </c>
      <c r="D108" s="40">
        <v>1660</v>
      </c>
      <c r="E108" s="41">
        <v>5</v>
      </c>
      <c r="F108" s="41">
        <v>125</v>
      </c>
      <c r="G108" s="44">
        <v>207500</v>
      </c>
      <c r="H108" s="41">
        <v>203350</v>
      </c>
      <c r="I108" s="41">
        <v>199200</v>
      </c>
      <c r="J108" s="41">
        <v>4150</v>
      </c>
      <c r="K108" s="42">
        <v>41579</v>
      </c>
    </row>
    <row r="109" spans="1:11" x14ac:dyDescent="0.25">
      <c r="A109" s="41" t="s">
        <v>2249</v>
      </c>
      <c r="B109" s="43" t="s">
        <v>2246</v>
      </c>
      <c r="C109" s="44" t="s">
        <v>2254</v>
      </c>
      <c r="D109" s="43">
        <v>2363</v>
      </c>
      <c r="E109" s="44">
        <v>10</v>
      </c>
      <c r="F109" s="44">
        <v>15</v>
      </c>
      <c r="G109" s="44">
        <v>35445</v>
      </c>
      <c r="H109" s="44">
        <v>34736.1</v>
      </c>
      <c r="I109" s="44">
        <v>23630</v>
      </c>
      <c r="J109" s="44">
        <v>11106.099999999999</v>
      </c>
      <c r="K109" s="45">
        <v>41671</v>
      </c>
    </row>
    <row r="110" spans="1:11" x14ac:dyDescent="0.25">
      <c r="A110" s="44" t="s">
        <v>182</v>
      </c>
      <c r="B110" s="40" t="s">
        <v>2250</v>
      </c>
      <c r="C110" s="41" t="s">
        <v>2254</v>
      </c>
      <c r="D110" s="40">
        <v>918</v>
      </c>
      <c r="E110" s="41">
        <v>10</v>
      </c>
      <c r="F110" s="41">
        <v>300</v>
      </c>
      <c r="G110" s="44">
        <v>275400</v>
      </c>
      <c r="H110" s="41">
        <v>269892</v>
      </c>
      <c r="I110" s="41">
        <v>229500</v>
      </c>
      <c r="J110" s="41">
        <v>40392</v>
      </c>
      <c r="K110" s="42">
        <v>41760</v>
      </c>
    </row>
    <row r="111" spans="1:11" x14ac:dyDescent="0.25">
      <c r="A111" s="41" t="s">
        <v>182</v>
      </c>
      <c r="B111" s="43" t="s">
        <v>2248</v>
      </c>
      <c r="C111" s="44" t="s">
        <v>2254</v>
      </c>
      <c r="D111" s="43">
        <v>1728</v>
      </c>
      <c r="E111" s="44">
        <v>10</v>
      </c>
      <c r="F111" s="44">
        <v>300</v>
      </c>
      <c r="G111" s="44">
        <v>518400</v>
      </c>
      <c r="H111" s="44">
        <v>508032</v>
      </c>
      <c r="I111" s="44">
        <v>432000</v>
      </c>
      <c r="J111" s="44">
        <v>76032</v>
      </c>
      <c r="K111" s="45">
        <v>41760</v>
      </c>
    </row>
    <row r="112" spans="1:11" x14ac:dyDescent="0.25">
      <c r="A112" s="44" t="s">
        <v>2252</v>
      </c>
      <c r="B112" s="40" t="s">
        <v>2253</v>
      </c>
      <c r="C112" s="41" t="s">
        <v>2254</v>
      </c>
      <c r="D112" s="40">
        <v>1142</v>
      </c>
      <c r="E112" s="41">
        <v>10</v>
      </c>
      <c r="F112" s="41">
        <v>12</v>
      </c>
      <c r="G112" s="44">
        <v>13704</v>
      </c>
      <c r="H112" s="41">
        <v>13429.92</v>
      </c>
      <c r="I112" s="41">
        <v>3426</v>
      </c>
      <c r="J112" s="41">
        <v>10003.92</v>
      </c>
      <c r="K112" s="42">
        <v>41791</v>
      </c>
    </row>
    <row r="113" spans="1:11" x14ac:dyDescent="0.25">
      <c r="A113" s="41" t="s">
        <v>1315</v>
      </c>
      <c r="B113" s="43" t="s">
        <v>2251</v>
      </c>
      <c r="C113" s="44" t="s">
        <v>2254</v>
      </c>
      <c r="D113" s="43">
        <v>662</v>
      </c>
      <c r="E113" s="44">
        <v>10</v>
      </c>
      <c r="F113" s="44">
        <v>125</v>
      </c>
      <c r="G113" s="44">
        <v>82750</v>
      </c>
      <c r="H113" s="44">
        <v>81095</v>
      </c>
      <c r="I113" s="44">
        <v>79440</v>
      </c>
      <c r="J113" s="44">
        <v>1655</v>
      </c>
      <c r="K113" s="45">
        <v>41791</v>
      </c>
    </row>
    <row r="114" spans="1:11" x14ac:dyDescent="0.25">
      <c r="A114" s="41" t="s">
        <v>2252</v>
      </c>
      <c r="B114" s="40" t="s">
        <v>2246</v>
      </c>
      <c r="C114" s="41" t="s">
        <v>2254</v>
      </c>
      <c r="D114" s="40">
        <v>1295</v>
      </c>
      <c r="E114" s="41">
        <v>10</v>
      </c>
      <c r="F114" s="41">
        <v>12</v>
      </c>
      <c r="G114" s="44">
        <v>15540</v>
      </c>
      <c r="H114" s="41">
        <v>15229.2</v>
      </c>
      <c r="I114" s="41">
        <v>3885</v>
      </c>
      <c r="J114" s="41">
        <v>11344.2</v>
      </c>
      <c r="K114" s="42">
        <v>41913</v>
      </c>
    </row>
    <row r="115" spans="1:11" x14ac:dyDescent="0.25">
      <c r="A115" s="44" t="s">
        <v>1315</v>
      </c>
      <c r="B115" s="43" t="s">
        <v>2248</v>
      </c>
      <c r="C115" s="44" t="s">
        <v>2254</v>
      </c>
      <c r="D115" s="43">
        <v>809</v>
      </c>
      <c r="E115" s="44">
        <v>10</v>
      </c>
      <c r="F115" s="44">
        <v>125</v>
      </c>
      <c r="G115" s="44">
        <v>101125</v>
      </c>
      <c r="H115" s="44">
        <v>99102.5</v>
      </c>
      <c r="I115" s="44">
        <v>97080</v>
      </c>
      <c r="J115" s="44">
        <v>2022.5</v>
      </c>
      <c r="K115" s="45">
        <v>41548</v>
      </c>
    </row>
    <row r="116" spans="1:11" x14ac:dyDescent="0.25">
      <c r="A116" s="41" t="s">
        <v>1315</v>
      </c>
      <c r="B116" s="40" t="s">
        <v>2251</v>
      </c>
      <c r="C116" s="41" t="s">
        <v>2254</v>
      </c>
      <c r="D116" s="40">
        <v>2145</v>
      </c>
      <c r="E116" s="41">
        <v>10</v>
      </c>
      <c r="F116" s="41">
        <v>125</v>
      </c>
      <c r="G116" s="44">
        <v>268125</v>
      </c>
      <c r="H116" s="41">
        <v>262762.5</v>
      </c>
      <c r="I116" s="41">
        <v>257400</v>
      </c>
      <c r="J116" s="41">
        <v>5362.5</v>
      </c>
      <c r="K116" s="42">
        <v>41548</v>
      </c>
    </row>
    <row r="117" spans="1:11" x14ac:dyDescent="0.25">
      <c r="A117" s="44" t="s">
        <v>2252</v>
      </c>
      <c r="B117" s="43" t="s">
        <v>2250</v>
      </c>
      <c r="C117" s="44" t="s">
        <v>2254</v>
      </c>
      <c r="D117" s="43">
        <v>1785</v>
      </c>
      <c r="E117" s="44">
        <v>10</v>
      </c>
      <c r="F117" s="44">
        <v>12</v>
      </c>
      <c r="G117" s="44">
        <v>21420</v>
      </c>
      <c r="H117" s="44">
        <v>20991.599999999999</v>
      </c>
      <c r="I117" s="44">
        <v>5355</v>
      </c>
      <c r="J117" s="44">
        <v>15636.599999999999</v>
      </c>
      <c r="K117" s="45">
        <v>41579</v>
      </c>
    </row>
    <row r="118" spans="1:11" x14ac:dyDescent="0.25">
      <c r="A118" s="41" t="s">
        <v>182</v>
      </c>
      <c r="B118" s="40" t="s">
        <v>2246</v>
      </c>
      <c r="C118" s="41" t="s">
        <v>2254</v>
      </c>
      <c r="D118" s="40">
        <v>1916</v>
      </c>
      <c r="E118" s="41">
        <v>10</v>
      </c>
      <c r="F118" s="41">
        <v>300</v>
      </c>
      <c r="G118" s="44">
        <v>574800</v>
      </c>
      <c r="H118" s="41">
        <v>563304</v>
      </c>
      <c r="I118" s="41">
        <v>479000</v>
      </c>
      <c r="J118" s="41">
        <v>84304</v>
      </c>
      <c r="K118" s="42">
        <v>41974</v>
      </c>
    </row>
    <row r="119" spans="1:11" x14ac:dyDescent="0.25">
      <c r="A119" s="44" t="s">
        <v>2245</v>
      </c>
      <c r="B119" s="43" t="s">
        <v>2246</v>
      </c>
      <c r="C119" s="44" t="s">
        <v>2254</v>
      </c>
      <c r="D119" s="43">
        <v>2852</v>
      </c>
      <c r="E119" s="44">
        <v>10</v>
      </c>
      <c r="F119" s="44">
        <v>350</v>
      </c>
      <c r="G119" s="44">
        <v>998200</v>
      </c>
      <c r="H119" s="44">
        <v>978236</v>
      </c>
      <c r="I119" s="44">
        <v>741520</v>
      </c>
      <c r="J119" s="44">
        <v>236716</v>
      </c>
      <c r="K119" s="45">
        <v>41974</v>
      </c>
    </row>
    <row r="120" spans="1:11" x14ac:dyDescent="0.25">
      <c r="A120" s="41" t="s">
        <v>1315</v>
      </c>
      <c r="B120" s="40" t="s">
        <v>2246</v>
      </c>
      <c r="C120" s="41" t="s">
        <v>2254</v>
      </c>
      <c r="D120" s="40">
        <v>2729</v>
      </c>
      <c r="E120" s="41">
        <v>10</v>
      </c>
      <c r="F120" s="41">
        <v>125</v>
      </c>
      <c r="G120" s="44">
        <v>341125</v>
      </c>
      <c r="H120" s="41">
        <v>334302.5</v>
      </c>
      <c r="I120" s="41">
        <v>327480</v>
      </c>
      <c r="J120" s="41">
        <v>6822.5</v>
      </c>
      <c r="K120" s="42">
        <v>41974</v>
      </c>
    </row>
    <row r="121" spans="1:11" x14ac:dyDescent="0.25">
      <c r="A121" s="41" t="s">
        <v>2249</v>
      </c>
      <c r="B121" s="43" t="s">
        <v>2253</v>
      </c>
      <c r="C121" s="44" t="s">
        <v>2254</v>
      </c>
      <c r="D121" s="43">
        <v>1925</v>
      </c>
      <c r="E121" s="44">
        <v>10</v>
      </c>
      <c r="F121" s="44">
        <v>15</v>
      </c>
      <c r="G121" s="44">
        <v>28875</v>
      </c>
      <c r="H121" s="44">
        <v>28297.5</v>
      </c>
      <c r="I121" s="44">
        <v>19250</v>
      </c>
      <c r="J121" s="44">
        <v>9047.5</v>
      </c>
      <c r="K121" s="45">
        <v>41609</v>
      </c>
    </row>
    <row r="122" spans="1:11" x14ac:dyDescent="0.25">
      <c r="A122" s="44" t="s">
        <v>2245</v>
      </c>
      <c r="B122" s="40" t="s">
        <v>2253</v>
      </c>
      <c r="C122" s="41" t="s">
        <v>2254</v>
      </c>
      <c r="D122" s="40">
        <v>2013</v>
      </c>
      <c r="E122" s="41">
        <v>10</v>
      </c>
      <c r="F122" s="41">
        <v>7</v>
      </c>
      <c r="G122" s="44">
        <v>14091</v>
      </c>
      <c r="H122" s="41">
        <v>13809.18</v>
      </c>
      <c r="I122" s="41">
        <v>10065</v>
      </c>
      <c r="J122" s="41">
        <v>3744.1800000000003</v>
      </c>
      <c r="K122" s="42">
        <v>41609</v>
      </c>
    </row>
    <row r="123" spans="1:11" x14ac:dyDescent="0.25">
      <c r="A123" s="41" t="s">
        <v>2252</v>
      </c>
      <c r="B123" s="43" t="s">
        <v>2250</v>
      </c>
      <c r="C123" s="44" t="s">
        <v>2254</v>
      </c>
      <c r="D123" s="43">
        <v>1055</v>
      </c>
      <c r="E123" s="44">
        <v>10</v>
      </c>
      <c r="F123" s="44">
        <v>12</v>
      </c>
      <c r="G123" s="44">
        <v>12660</v>
      </c>
      <c r="H123" s="44">
        <v>12406.8</v>
      </c>
      <c r="I123" s="44">
        <v>3165</v>
      </c>
      <c r="J123" s="44">
        <v>9241.7999999999993</v>
      </c>
      <c r="K123" s="45">
        <v>41974</v>
      </c>
    </row>
    <row r="124" spans="1:11" x14ac:dyDescent="0.25">
      <c r="A124" s="44" t="s">
        <v>2252</v>
      </c>
      <c r="B124" s="40" t="s">
        <v>2251</v>
      </c>
      <c r="C124" s="41" t="s">
        <v>2254</v>
      </c>
      <c r="D124" s="40">
        <v>1084</v>
      </c>
      <c r="E124" s="41">
        <v>10</v>
      </c>
      <c r="F124" s="41">
        <v>12</v>
      </c>
      <c r="G124" s="44">
        <v>13008</v>
      </c>
      <c r="H124" s="41">
        <v>12747.84</v>
      </c>
      <c r="I124" s="41">
        <v>3252</v>
      </c>
      <c r="J124" s="41">
        <v>9495.84</v>
      </c>
      <c r="K124" s="42">
        <v>41974</v>
      </c>
    </row>
    <row r="125" spans="1:11" x14ac:dyDescent="0.25">
      <c r="A125" s="41" t="s">
        <v>2245</v>
      </c>
      <c r="B125" s="43" t="s">
        <v>2253</v>
      </c>
      <c r="C125" s="44" t="s">
        <v>2255</v>
      </c>
      <c r="D125" s="43">
        <v>1566</v>
      </c>
      <c r="E125" s="44">
        <v>120</v>
      </c>
      <c r="F125" s="44">
        <v>20</v>
      </c>
      <c r="G125" s="44">
        <v>31320</v>
      </c>
      <c r="H125" s="44">
        <v>30693.599999999999</v>
      </c>
      <c r="I125" s="44">
        <v>15660</v>
      </c>
      <c r="J125" s="44">
        <v>15033.599999999999</v>
      </c>
      <c r="K125" s="45">
        <v>41913</v>
      </c>
    </row>
    <row r="126" spans="1:11" x14ac:dyDescent="0.25">
      <c r="A126" s="44" t="s">
        <v>2245</v>
      </c>
      <c r="B126" s="40" t="s">
        <v>2248</v>
      </c>
      <c r="C126" s="41" t="s">
        <v>2255</v>
      </c>
      <c r="D126" s="40">
        <v>2966</v>
      </c>
      <c r="E126" s="41">
        <v>120</v>
      </c>
      <c r="F126" s="41">
        <v>350</v>
      </c>
      <c r="G126" s="44">
        <v>1038100</v>
      </c>
      <c r="H126" s="41">
        <v>1017338</v>
      </c>
      <c r="I126" s="41">
        <v>771160</v>
      </c>
      <c r="J126" s="41">
        <v>246178</v>
      </c>
      <c r="K126" s="42">
        <v>41548</v>
      </c>
    </row>
    <row r="127" spans="1:11" x14ac:dyDescent="0.25">
      <c r="A127" s="41" t="s">
        <v>2245</v>
      </c>
      <c r="B127" s="43" t="s">
        <v>2248</v>
      </c>
      <c r="C127" s="44" t="s">
        <v>2255</v>
      </c>
      <c r="D127" s="43">
        <v>2877</v>
      </c>
      <c r="E127" s="44">
        <v>120</v>
      </c>
      <c r="F127" s="44">
        <v>350</v>
      </c>
      <c r="G127" s="44">
        <v>1006950</v>
      </c>
      <c r="H127" s="44">
        <v>986811</v>
      </c>
      <c r="I127" s="44">
        <v>748020</v>
      </c>
      <c r="J127" s="44">
        <v>238791</v>
      </c>
      <c r="K127" s="45">
        <v>41913</v>
      </c>
    </row>
    <row r="128" spans="1:11" x14ac:dyDescent="0.25">
      <c r="A128" s="41" t="s">
        <v>1315</v>
      </c>
      <c r="B128" s="40" t="s">
        <v>2248</v>
      </c>
      <c r="C128" s="41" t="s">
        <v>2255</v>
      </c>
      <c r="D128" s="40">
        <v>809</v>
      </c>
      <c r="E128" s="41">
        <v>120</v>
      </c>
      <c r="F128" s="41">
        <v>125</v>
      </c>
      <c r="G128" s="44">
        <v>101125</v>
      </c>
      <c r="H128" s="41">
        <v>99102.5</v>
      </c>
      <c r="I128" s="41">
        <v>97080</v>
      </c>
      <c r="J128" s="41">
        <v>2022.5</v>
      </c>
      <c r="K128" s="42">
        <v>41548</v>
      </c>
    </row>
    <row r="129" spans="1:11" x14ac:dyDescent="0.25">
      <c r="A129" s="44" t="s">
        <v>1315</v>
      </c>
      <c r="B129" s="43" t="s">
        <v>2251</v>
      </c>
      <c r="C129" s="44" t="s">
        <v>2255</v>
      </c>
      <c r="D129" s="43">
        <v>2145</v>
      </c>
      <c r="E129" s="44">
        <v>120</v>
      </c>
      <c r="F129" s="44">
        <v>125</v>
      </c>
      <c r="G129" s="44">
        <v>268125</v>
      </c>
      <c r="H129" s="44">
        <v>262762.5</v>
      </c>
      <c r="I129" s="44">
        <v>257400</v>
      </c>
      <c r="J129" s="44">
        <v>5362.5</v>
      </c>
      <c r="K129" s="45">
        <v>41548</v>
      </c>
    </row>
    <row r="130" spans="1:11" x14ac:dyDescent="0.25">
      <c r="A130" s="41" t="s">
        <v>2252</v>
      </c>
      <c r="B130" s="40" t="s">
        <v>2250</v>
      </c>
      <c r="C130" s="41" t="s">
        <v>2255</v>
      </c>
      <c r="D130" s="40">
        <v>1055</v>
      </c>
      <c r="E130" s="41">
        <v>120</v>
      </c>
      <c r="F130" s="41">
        <v>12</v>
      </c>
      <c r="G130" s="44">
        <v>12660</v>
      </c>
      <c r="H130" s="41">
        <v>12406.8</v>
      </c>
      <c r="I130" s="41">
        <v>3165</v>
      </c>
      <c r="J130" s="41">
        <v>9241.7999999999993</v>
      </c>
      <c r="K130" s="42">
        <v>41974</v>
      </c>
    </row>
    <row r="131" spans="1:11" x14ac:dyDescent="0.25">
      <c r="A131" s="44" t="s">
        <v>2245</v>
      </c>
      <c r="B131" s="43" t="s">
        <v>2251</v>
      </c>
      <c r="C131" s="44" t="s">
        <v>2255</v>
      </c>
      <c r="D131" s="43">
        <v>544</v>
      </c>
      <c r="E131" s="44">
        <v>120</v>
      </c>
      <c r="F131" s="44">
        <v>20</v>
      </c>
      <c r="G131" s="44">
        <v>10880</v>
      </c>
      <c r="H131" s="44">
        <v>10662.4</v>
      </c>
      <c r="I131" s="44">
        <v>5440</v>
      </c>
      <c r="J131" s="44">
        <v>5222.3999999999996</v>
      </c>
      <c r="K131" s="45">
        <v>41609</v>
      </c>
    </row>
    <row r="132" spans="1:11" x14ac:dyDescent="0.25">
      <c r="A132" s="41" t="s">
        <v>2252</v>
      </c>
      <c r="B132" s="40" t="s">
        <v>2251</v>
      </c>
      <c r="C132" s="41" t="s">
        <v>2255</v>
      </c>
      <c r="D132" s="40">
        <v>1084</v>
      </c>
      <c r="E132" s="41">
        <v>120</v>
      </c>
      <c r="F132" s="41">
        <v>12</v>
      </c>
      <c r="G132" s="44">
        <v>13008</v>
      </c>
      <c r="H132" s="41">
        <v>12747.84</v>
      </c>
      <c r="I132" s="41">
        <v>3252</v>
      </c>
      <c r="J132" s="41">
        <v>9495.84</v>
      </c>
      <c r="K132" s="42">
        <v>41974</v>
      </c>
    </row>
    <row r="133" spans="1:11" x14ac:dyDescent="0.25">
      <c r="A133" s="44" t="s">
        <v>1315</v>
      </c>
      <c r="B133" s="43" t="s">
        <v>2251</v>
      </c>
      <c r="C133" s="44" t="s">
        <v>2256</v>
      </c>
      <c r="D133" s="43">
        <v>662</v>
      </c>
      <c r="E133" s="44">
        <v>250</v>
      </c>
      <c r="F133" s="44">
        <v>125</v>
      </c>
      <c r="G133" s="44">
        <v>82750</v>
      </c>
      <c r="H133" s="44">
        <v>81095</v>
      </c>
      <c r="I133" s="44">
        <v>79440</v>
      </c>
      <c r="J133" s="44">
        <v>1655</v>
      </c>
      <c r="K133" s="45">
        <v>41791</v>
      </c>
    </row>
    <row r="134" spans="1:11" x14ac:dyDescent="0.25">
      <c r="A134" s="41" t="s">
        <v>182</v>
      </c>
      <c r="B134" s="40" t="s">
        <v>2248</v>
      </c>
      <c r="C134" s="41" t="s">
        <v>2256</v>
      </c>
      <c r="D134" s="40">
        <v>214</v>
      </c>
      <c r="E134" s="41">
        <v>250</v>
      </c>
      <c r="F134" s="41">
        <v>300</v>
      </c>
      <c r="G134" s="44">
        <v>64200</v>
      </c>
      <c r="H134" s="41">
        <v>62916</v>
      </c>
      <c r="I134" s="41">
        <v>53500</v>
      </c>
      <c r="J134" s="41">
        <v>9416</v>
      </c>
      <c r="K134" s="42">
        <v>41548</v>
      </c>
    </row>
    <row r="135" spans="1:11" x14ac:dyDescent="0.25">
      <c r="A135" s="41" t="s">
        <v>2245</v>
      </c>
      <c r="B135" s="43" t="s">
        <v>2248</v>
      </c>
      <c r="C135" s="44" t="s">
        <v>2256</v>
      </c>
      <c r="D135" s="43">
        <v>2877</v>
      </c>
      <c r="E135" s="44">
        <v>250</v>
      </c>
      <c r="F135" s="44">
        <v>350</v>
      </c>
      <c r="G135" s="44">
        <v>1006950</v>
      </c>
      <c r="H135" s="44">
        <v>986811</v>
      </c>
      <c r="I135" s="44">
        <v>748020</v>
      </c>
      <c r="J135" s="44">
        <v>238791</v>
      </c>
      <c r="K135" s="45">
        <v>41913</v>
      </c>
    </row>
    <row r="136" spans="1:11" x14ac:dyDescent="0.25">
      <c r="A136" s="44" t="s">
        <v>1315</v>
      </c>
      <c r="B136" s="40" t="s">
        <v>2246</v>
      </c>
      <c r="C136" s="41" t="s">
        <v>2256</v>
      </c>
      <c r="D136" s="40">
        <v>2729</v>
      </c>
      <c r="E136" s="41">
        <v>250</v>
      </c>
      <c r="F136" s="41">
        <v>125</v>
      </c>
      <c r="G136" s="44">
        <v>341125</v>
      </c>
      <c r="H136" s="41">
        <v>334302.5</v>
      </c>
      <c r="I136" s="41">
        <v>327480</v>
      </c>
      <c r="J136" s="41">
        <v>6822.5</v>
      </c>
      <c r="K136" s="42">
        <v>41974</v>
      </c>
    </row>
    <row r="137" spans="1:11" x14ac:dyDescent="0.25">
      <c r="A137" s="41" t="s">
        <v>2245</v>
      </c>
      <c r="B137" s="43" t="s">
        <v>2253</v>
      </c>
      <c r="C137" s="44" t="s">
        <v>2256</v>
      </c>
      <c r="D137" s="43">
        <v>266</v>
      </c>
      <c r="E137" s="44">
        <v>250</v>
      </c>
      <c r="F137" s="44">
        <v>350</v>
      </c>
      <c r="G137" s="44">
        <v>93100</v>
      </c>
      <c r="H137" s="44">
        <v>91238</v>
      </c>
      <c r="I137" s="44">
        <v>69160</v>
      </c>
      <c r="J137" s="44">
        <v>22078</v>
      </c>
      <c r="K137" s="45">
        <v>41609</v>
      </c>
    </row>
    <row r="138" spans="1:11" x14ac:dyDescent="0.25">
      <c r="A138" s="44" t="s">
        <v>2245</v>
      </c>
      <c r="B138" s="40" t="s">
        <v>2251</v>
      </c>
      <c r="C138" s="41" t="s">
        <v>2256</v>
      </c>
      <c r="D138" s="40">
        <v>1940</v>
      </c>
      <c r="E138" s="41">
        <v>250</v>
      </c>
      <c r="F138" s="41">
        <v>350</v>
      </c>
      <c r="G138" s="44">
        <v>679000</v>
      </c>
      <c r="H138" s="41">
        <v>665420</v>
      </c>
      <c r="I138" s="41">
        <v>504400</v>
      </c>
      <c r="J138" s="41">
        <v>161020</v>
      </c>
      <c r="K138" s="42">
        <v>41609</v>
      </c>
    </row>
    <row r="139" spans="1:11" x14ac:dyDescent="0.25">
      <c r="A139" s="41" t="s">
        <v>182</v>
      </c>
      <c r="B139" s="43" t="s">
        <v>2248</v>
      </c>
      <c r="C139" s="44" t="s">
        <v>2257</v>
      </c>
      <c r="D139" s="43">
        <v>259</v>
      </c>
      <c r="E139" s="44">
        <v>260</v>
      </c>
      <c r="F139" s="44">
        <v>300</v>
      </c>
      <c r="G139" s="44">
        <v>77700</v>
      </c>
      <c r="H139" s="44">
        <v>76146</v>
      </c>
      <c r="I139" s="44">
        <v>64750</v>
      </c>
      <c r="J139" s="44">
        <v>11396</v>
      </c>
      <c r="K139" s="45">
        <v>41699</v>
      </c>
    </row>
    <row r="140" spans="1:11" x14ac:dyDescent="0.25">
      <c r="A140" s="44" t="s">
        <v>182</v>
      </c>
      <c r="B140" s="40" t="s">
        <v>2251</v>
      </c>
      <c r="C140" s="41" t="s">
        <v>2257</v>
      </c>
      <c r="D140" s="40">
        <v>1101</v>
      </c>
      <c r="E140" s="41">
        <v>260</v>
      </c>
      <c r="F140" s="41">
        <v>300</v>
      </c>
      <c r="G140" s="44">
        <v>330300</v>
      </c>
      <c r="H140" s="41">
        <v>323694</v>
      </c>
      <c r="I140" s="41">
        <v>275250</v>
      </c>
      <c r="J140" s="41">
        <v>48444</v>
      </c>
      <c r="K140" s="42">
        <v>41699</v>
      </c>
    </row>
    <row r="141" spans="1:11" x14ac:dyDescent="0.25">
      <c r="A141" s="41" t="s">
        <v>1315</v>
      </c>
      <c r="B141" s="43" t="s">
        <v>2248</v>
      </c>
      <c r="C141" s="44" t="s">
        <v>2257</v>
      </c>
      <c r="D141" s="43">
        <v>2276</v>
      </c>
      <c r="E141" s="44">
        <v>260</v>
      </c>
      <c r="F141" s="44">
        <v>125</v>
      </c>
      <c r="G141" s="44">
        <v>284500</v>
      </c>
      <c r="H141" s="44">
        <v>278810</v>
      </c>
      <c r="I141" s="44">
        <v>273120</v>
      </c>
      <c r="J141" s="44">
        <v>5690</v>
      </c>
      <c r="K141" s="45">
        <v>41760</v>
      </c>
    </row>
    <row r="142" spans="1:11" x14ac:dyDescent="0.25">
      <c r="A142" s="41" t="s">
        <v>2245</v>
      </c>
      <c r="B142" s="40" t="s">
        <v>2248</v>
      </c>
      <c r="C142" s="41" t="s">
        <v>2257</v>
      </c>
      <c r="D142" s="40">
        <v>2966</v>
      </c>
      <c r="E142" s="41">
        <v>260</v>
      </c>
      <c r="F142" s="41">
        <v>350</v>
      </c>
      <c r="G142" s="44">
        <v>1038100</v>
      </c>
      <c r="H142" s="41">
        <v>1017338</v>
      </c>
      <c r="I142" s="41">
        <v>771160</v>
      </c>
      <c r="J142" s="41">
        <v>246178</v>
      </c>
      <c r="K142" s="42">
        <v>41548</v>
      </c>
    </row>
    <row r="143" spans="1:11" x14ac:dyDescent="0.25">
      <c r="A143" s="44" t="s">
        <v>2245</v>
      </c>
      <c r="B143" s="43" t="s">
        <v>2253</v>
      </c>
      <c r="C143" s="44" t="s">
        <v>2257</v>
      </c>
      <c r="D143" s="43">
        <v>1236</v>
      </c>
      <c r="E143" s="44">
        <v>260</v>
      </c>
      <c r="F143" s="44">
        <v>20</v>
      </c>
      <c r="G143" s="44">
        <v>24720</v>
      </c>
      <c r="H143" s="44">
        <v>24225.599999999999</v>
      </c>
      <c r="I143" s="44">
        <v>12360</v>
      </c>
      <c r="J143" s="44">
        <v>11865.599999999999</v>
      </c>
      <c r="K143" s="45">
        <v>41944</v>
      </c>
    </row>
    <row r="144" spans="1:11" x14ac:dyDescent="0.25">
      <c r="A144" s="41" t="s">
        <v>2245</v>
      </c>
      <c r="B144" s="40" t="s">
        <v>2250</v>
      </c>
      <c r="C144" s="41" t="s">
        <v>2257</v>
      </c>
      <c r="D144" s="40">
        <v>941</v>
      </c>
      <c r="E144" s="41">
        <v>260</v>
      </c>
      <c r="F144" s="41">
        <v>20</v>
      </c>
      <c r="G144" s="44">
        <v>18820</v>
      </c>
      <c r="H144" s="41">
        <v>18443.599999999999</v>
      </c>
      <c r="I144" s="41">
        <v>9410</v>
      </c>
      <c r="J144" s="41">
        <v>9033.5999999999985</v>
      </c>
      <c r="K144" s="42">
        <v>41944</v>
      </c>
    </row>
    <row r="145" spans="1:11" x14ac:dyDescent="0.25">
      <c r="A145" s="44" t="s">
        <v>182</v>
      </c>
      <c r="B145" s="43" t="s">
        <v>2246</v>
      </c>
      <c r="C145" s="44" t="s">
        <v>2257</v>
      </c>
      <c r="D145" s="43">
        <v>1916</v>
      </c>
      <c r="E145" s="44">
        <v>260</v>
      </c>
      <c r="F145" s="44">
        <v>300</v>
      </c>
      <c r="G145" s="44">
        <v>574800</v>
      </c>
      <c r="H145" s="44">
        <v>563304</v>
      </c>
      <c r="I145" s="44">
        <v>479000</v>
      </c>
      <c r="J145" s="44">
        <v>84304</v>
      </c>
      <c r="K145" s="45">
        <v>41974</v>
      </c>
    </row>
    <row r="146" spans="1:11" x14ac:dyDescent="0.25">
      <c r="A146" s="41" t="s">
        <v>1315</v>
      </c>
      <c r="B146" s="40" t="s">
        <v>2250</v>
      </c>
      <c r="C146" s="41" t="s">
        <v>2247</v>
      </c>
      <c r="D146" s="40">
        <v>4243.5</v>
      </c>
      <c r="E146" s="41">
        <v>3</v>
      </c>
      <c r="F146" s="41">
        <v>125</v>
      </c>
      <c r="G146" s="44">
        <v>530437.5</v>
      </c>
      <c r="H146" s="41">
        <v>514524.375</v>
      </c>
      <c r="I146" s="41">
        <v>509220</v>
      </c>
      <c r="J146" s="41">
        <v>5304.375</v>
      </c>
      <c r="K146" s="42">
        <v>41730</v>
      </c>
    </row>
    <row r="147" spans="1:11" x14ac:dyDescent="0.25">
      <c r="A147" s="44" t="s">
        <v>2245</v>
      </c>
      <c r="B147" s="43" t="s">
        <v>2248</v>
      </c>
      <c r="C147" s="44" t="s">
        <v>2247</v>
      </c>
      <c r="D147" s="43">
        <v>2580</v>
      </c>
      <c r="E147" s="44">
        <v>3</v>
      </c>
      <c r="F147" s="44">
        <v>20</v>
      </c>
      <c r="G147" s="44">
        <v>51600</v>
      </c>
      <c r="H147" s="44">
        <v>50052</v>
      </c>
      <c r="I147" s="44">
        <v>25800</v>
      </c>
      <c r="J147" s="44">
        <v>24252</v>
      </c>
      <c r="K147" s="45">
        <v>41730</v>
      </c>
    </row>
    <row r="148" spans="1:11" x14ac:dyDescent="0.25">
      <c r="A148" s="41" t="s">
        <v>182</v>
      </c>
      <c r="B148" s="40" t="s">
        <v>2248</v>
      </c>
      <c r="C148" s="41" t="s">
        <v>2247</v>
      </c>
      <c r="D148" s="40">
        <v>689</v>
      </c>
      <c r="E148" s="41">
        <v>3</v>
      </c>
      <c r="F148" s="41">
        <v>300</v>
      </c>
      <c r="G148" s="44">
        <v>206700</v>
      </c>
      <c r="H148" s="41">
        <v>200499</v>
      </c>
      <c r="I148" s="41">
        <v>172250</v>
      </c>
      <c r="J148" s="41">
        <v>28249</v>
      </c>
      <c r="K148" s="42">
        <v>41791</v>
      </c>
    </row>
    <row r="149" spans="1:11" x14ac:dyDescent="0.25">
      <c r="A149" s="41" t="s">
        <v>2252</v>
      </c>
      <c r="B149" s="43" t="s">
        <v>2253</v>
      </c>
      <c r="C149" s="44" t="s">
        <v>2247</v>
      </c>
      <c r="D149" s="43">
        <v>1947</v>
      </c>
      <c r="E149" s="44">
        <v>3</v>
      </c>
      <c r="F149" s="44">
        <v>12</v>
      </c>
      <c r="G149" s="44">
        <v>23364</v>
      </c>
      <c r="H149" s="44">
        <v>22663.08</v>
      </c>
      <c r="I149" s="44">
        <v>5841</v>
      </c>
      <c r="J149" s="44">
        <v>16822.080000000002</v>
      </c>
      <c r="K149" s="45">
        <v>41883</v>
      </c>
    </row>
    <row r="150" spans="1:11" x14ac:dyDescent="0.25">
      <c r="A150" s="44" t="s">
        <v>2252</v>
      </c>
      <c r="B150" s="40" t="s">
        <v>2246</v>
      </c>
      <c r="C150" s="41" t="s">
        <v>2247</v>
      </c>
      <c r="D150" s="40">
        <v>908</v>
      </c>
      <c r="E150" s="41">
        <v>3</v>
      </c>
      <c r="F150" s="41">
        <v>12</v>
      </c>
      <c r="G150" s="44">
        <v>10896</v>
      </c>
      <c r="H150" s="41">
        <v>10569.12</v>
      </c>
      <c r="I150" s="41">
        <v>2724</v>
      </c>
      <c r="J150" s="41">
        <v>7845.1200000000008</v>
      </c>
      <c r="K150" s="42">
        <v>41609</v>
      </c>
    </row>
    <row r="151" spans="1:11" x14ac:dyDescent="0.25">
      <c r="A151" s="41" t="s">
        <v>2245</v>
      </c>
      <c r="B151" s="43" t="s">
        <v>2248</v>
      </c>
      <c r="C151" s="44" t="s">
        <v>196</v>
      </c>
      <c r="D151" s="43">
        <v>1958</v>
      </c>
      <c r="E151" s="44">
        <v>5</v>
      </c>
      <c r="F151" s="44">
        <v>7</v>
      </c>
      <c r="G151" s="44">
        <v>13706</v>
      </c>
      <c r="H151" s="44">
        <v>13294.82</v>
      </c>
      <c r="I151" s="44">
        <v>9790</v>
      </c>
      <c r="J151" s="44">
        <v>3504.8199999999997</v>
      </c>
      <c r="K151" s="45">
        <v>41671</v>
      </c>
    </row>
    <row r="152" spans="1:11" x14ac:dyDescent="0.25">
      <c r="A152" s="44" t="s">
        <v>2252</v>
      </c>
      <c r="B152" s="40" t="s">
        <v>2250</v>
      </c>
      <c r="C152" s="41" t="s">
        <v>196</v>
      </c>
      <c r="D152" s="40">
        <v>1901</v>
      </c>
      <c r="E152" s="41">
        <v>5</v>
      </c>
      <c r="F152" s="41">
        <v>12</v>
      </c>
      <c r="G152" s="44">
        <v>22812</v>
      </c>
      <c r="H152" s="41">
        <v>22127.64</v>
      </c>
      <c r="I152" s="41">
        <v>5703</v>
      </c>
      <c r="J152" s="41">
        <v>16424.64</v>
      </c>
      <c r="K152" s="42">
        <v>41791</v>
      </c>
    </row>
    <row r="153" spans="1:11" x14ac:dyDescent="0.25">
      <c r="A153" s="41" t="s">
        <v>2245</v>
      </c>
      <c r="B153" s="43" t="s">
        <v>2250</v>
      </c>
      <c r="C153" s="44" t="s">
        <v>196</v>
      </c>
      <c r="D153" s="43">
        <v>544</v>
      </c>
      <c r="E153" s="44">
        <v>5</v>
      </c>
      <c r="F153" s="44">
        <v>7</v>
      </c>
      <c r="G153" s="44">
        <v>3808</v>
      </c>
      <c r="H153" s="44">
        <v>3693.76</v>
      </c>
      <c r="I153" s="44">
        <v>2720</v>
      </c>
      <c r="J153" s="44">
        <v>973.76000000000022</v>
      </c>
      <c r="K153" s="45">
        <v>41883</v>
      </c>
    </row>
    <row r="154" spans="1:11" x14ac:dyDescent="0.25">
      <c r="A154" s="44" t="s">
        <v>2245</v>
      </c>
      <c r="B154" s="40" t="s">
        <v>2248</v>
      </c>
      <c r="C154" s="41" t="s">
        <v>196</v>
      </c>
      <c r="D154" s="40">
        <v>1797</v>
      </c>
      <c r="E154" s="41">
        <v>5</v>
      </c>
      <c r="F154" s="41">
        <v>350</v>
      </c>
      <c r="G154" s="44">
        <v>628950</v>
      </c>
      <c r="H154" s="41">
        <v>610081.5</v>
      </c>
      <c r="I154" s="41">
        <v>467220</v>
      </c>
      <c r="J154" s="41">
        <v>142861.5</v>
      </c>
      <c r="K154" s="42">
        <v>41518</v>
      </c>
    </row>
    <row r="155" spans="1:11" x14ac:dyDescent="0.25">
      <c r="A155" s="41" t="s">
        <v>1315</v>
      </c>
      <c r="B155" s="43" t="s">
        <v>2250</v>
      </c>
      <c r="C155" s="44" t="s">
        <v>196</v>
      </c>
      <c r="D155" s="43">
        <v>1287</v>
      </c>
      <c r="E155" s="44">
        <v>5</v>
      </c>
      <c r="F155" s="44">
        <v>125</v>
      </c>
      <c r="G155" s="44">
        <v>160875</v>
      </c>
      <c r="H155" s="44">
        <v>156048.75</v>
      </c>
      <c r="I155" s="44">
        <v>154440</v>
      </c>
      <c r="J155" s="44">
        <v>1608.75</v>
      </c>
      <c r="K155" s="45">
        <v>41974</v>
      </c>
    </row>
    <row r="156" spans="1:11" x14ac:dyDescent="0.25">
      <c r="A156" s="41" t="s">
        <v>1315</v>
      </c>
      <c r="B156" s="40" t="s">
        <v>2248</v>
      </c>
      <c r="C156" s="41" t="s">
        <v>196</v>
      </c>
      <c r="D156" s="40">
        <v>1706</v>
      </c>
      <c r="E156" s="41">
        <v>5</v>
      </c>
      <c r="F156" s="41">
        <v>125</v>
      </c>
      <c r="G156" s="44">
        <v>213250</v>
      </c>
      <c r="H156" s="41">
        <v>206852.5</v>
      </c>
      <c r="I156" s="41">
        <v>204720</v>
      </c>
      <c r="J156" s="41">
        <v>2132.5</v>
      </c>
      <c r="K156" s="42">
        <v>41974</v>
      </c>
    </row>
    <row r="157" spans="1:11" x14ac:dyDescent="0.25">
      <c r="A157" s="44" t="s">
        <v>182</v>
      </c>
      <c r="B157" s="43" t="s">
        <v>2250</v>
      </c>
      <c r="C157" s="44" t="s">
        <v>2254</v>
      </c>
      <c r="D157" s="43">
        <v>2434.5</v>
      </c>
      <c r="E157" s="44">
        <v>10</v>
      </c>
      <c r="F157" s="44">
        <v>300</v>
      </c>
      <c r="G157" s="44">
        <v>730350</v>
      </c>
      <c r="H157" s="44">
        <v>708439.5</v>
      </c>
      <c r="I157" s="44">
        <v>608625</v>
      </c>
      <c r="J157" s="44">
        <v>99814.5</v>
      </c>
      <c r="K157" s="45">
        <v>41640</v>
      </c>
    </row>
    <row r="158" spans="1:11" x14ac:dyDescent="0.25">
      <c r="A158" s="41" t="s">
        <v>1315</v>
      </c>
      <c r="B158" s="40" t="s">
        <v>2246</v>
      </c>
      <c r="C158" s="41" t="s">
        <v>2254</v>
      </c>
      <c r="D158" s="40">
        <v>1774</v>
      </c>
      <c r="E158" s="41">
        <v>10</v>
      </c>
      <c r="F158" s="41">
        <v>125</v>
      </c>
      <c r="G158" s="44">
        <v>221750</v>
      </c>
      <c r="H158" s="41">
        <v>215097.5</v>
      </c>
      <c r="I158" s="41">
        <v>212880</v>
      </c>
      <c r="J158" s="41">
        <v>2217.5</v>
      </c>
      <c r="K158" s="42">
        <v>41699</v>
      </c>
    </row>
    <row r="159" spans="1:11" x14ac:dyDescent="0.25">
      <c r="A159" s="44" t="s">
        <v>2252</v>
      </c>
      <c r="B159" s="43" t="s">
        <v>2250</v>
      </c>
      <c r="C159" s="44" t="s">
        <v>2254</v>
      </c>
      <c r="D159" s="43">
        <v>1901</v>
      </c>
      <c r="E159" s="44">
        <v>10</v>
      </c>
      <c r="F159" s="44">
        <v>12</v>
      </c>
      <c r="G159" s="44">
        <v>22812</v>
      </c>
      <c r="H159" s="44">
        <v>22127.64</v>
      </c>
      <c r="I159" s="44">
        <v>5703</v>
      </c>
      <c r="J159" s="44">
        <v>16424.64</v>
      </c>
      <c r="K159" s="45">
        <v>41791</v>
      </c>
    </row>
    <row r="160" spans="1:11" x14ac:dyDescent="0.25">
      <c r="A160" s="41" t="s">
        <v>182</v>
      </c>
      <c r="B160" s="40" t="s">
        <v>2248</v>
      </c>
      <c r="C160" s="41" t="s">
        <v>2254</v>
      </c>
      <c r="D160" s="40">
        <v>689</v>
      </c>
      <c r="E160" s="41">
        <v>10</v>
      </c>
      <c r="F160" s="41">
        <v>300</v>
      </c>
      <c r="G160" s="44">
        <v>206700</v>
      </c>
      <c r="H160" s="41">
        <v>200499</v>
      </c>
      <c r="I160" s="41">
        <v>172250</v>
      </c>
      <c r="J160" s="41">
        <v>28249</v>
      </c>
      <c r="K160" s="42">
        <v>41791</v>
      </c>
    </row>
    <row r="161" spans="1:11" x14ac:dyDescent="0.25">
      <c r="A161" s="44" t="s">
        <v>1315</v>
      </c>
      <c r="B161" s="43" t="s">
        <v>2248</v>
      </c>
      <c r="C161" s="44" t="s">
        <v>2254</v>
      </c>
      <c r="D161" s="43">
        <v>1570</v>
      </c>
      <c r="E161" s="44">
        <v>10</v>
      </c>
      <c r="F161" s="44">
        <v>125</v>
      </c>
      <c r="G161" s="44">
        <v>196250</v>
      </c>
      <c r="H161" s="44">
        <v>190362.5</v>
      </c>
      <c r="I161" s="44">
        <v>188400</v>
      </c>
      <c r="J161" s="44">
        <v>1962.5</v>
      </c>
      <c r="K161" s="45">
        <v>41791</v>
      </c>
    </row>
    <row r="162" spans="1:11" x14ac:dyDescent="0.25">
      <c r="A162" s="41" t="s">
        <v>2252</v>
      </c>
      <c r="B162" s="40" t="s">
        <v>2253</v>
      </c>
      <c r="C162" s="41" t="s">
        <v>2254</v>
      </c>
      <c r="D162" s="40">
        <v>1369.5</v>
      </c>
      <c r="E162" s="41">
        <v>10</v>
      </c>
      <c r="F162" s="41">
        <v>12</v>
      </c>
      <c r="G162" s="44">
        <v>16434</v>
      </c>
      <c r="H162" s="41">
        <v>15940.98</v>
      </c>
      <c r="I162" s="41">
        <v>4108.5</v>
      </c>
      <c r="J162" s="41">
        <v>11832.48</v>
      </c>
      <c r="K162" s="42">
        <v>41821</v>
      </c>
    </row>
    <row r="163" spans="1:11" x14ac:dyDescent="0.25">
      <c r="A163" s="41" t="s">
        <v>1315</v>
      </c>
      <c r="B163" s="43" t="s">
        <v>2246</v>
      </c>
      <c r="C163" s="44" t="s">
        <v>2254</v>
      </c>
      <c r="D163" s="43">
        <v>2009</v>
      </c>
      <c r="E163" s="44">
        <v>10</v>
      </c>
      <c r="F163" s="44">
        <v>125</v>
      </c>
      <c r="G163" s="44">
        <v>251125</v>
      </c>
      <c r="H163" s="44">
        <v>243591.25</v>
      </c>
      <c r="I163" s="44">
        <v>241080</v>
      </c>
      <c r="J163" s="44">
        <v>2511.25</v>
      </c>
      <c r="K163" s="45">
        <v>41913</v>
      </c>
    </row>
    <row r="164" spans="1:11" x14ac:dyDescent="0.25">
      <c r="A164" s="44" t="s">
        <v>2249</v>
      </c>
      <c r="B164" s="40" t="s">
        <v>2248</v>
      </c>
      <c r="C164" s="41" t="s">
        <v>2254</v>
      </c>
      <c r="D164" s="40">
        <v>1945</v>
      </c>
      <c r="E164" s="41">
        <v>10</v>
      </c>
      <c r="F164" s="41">
        <v>15</v>
      </c>
      <c r="G164" s="44">
        <v>29175</v>
      </c>
      <c r="H164" s="41">
        <v>28299.75</v>
      </c>
      <c r="I164" s="41">
        <v>19450</v>
      </c>
      <c r="J164" s="41">
        <v>8849.75</v>
      </c>
      <c r="K164" s="42">
        <v>41548</v>
      </c>
    </row>
    <row r="165" spans="1:11" x14ac:dyDescent="0.25">
      <c r="A165" s="41" t="s">
        <v>1315</v>
      </c>
      <c r="B165" s="43" t="s">
        <v>2250</v>
      </c>
      <c r="C165" s="44" t="s">
        <v>2254</v>
      </c>
      <c r="D165" s="43">
        <v>1287</v>
      </c>
      <c r="E165" s="44">
        <v>10</v>
      </c>
      <c r="F165" s="44">
        <v>125</v>
      </c>
      <c r="G165" s="44">
        <v>160875</v>
      </c>
      <c r="H165" s="44">
        <v>156048.75</v>
      </c>
      <c r="I165" s="44">
        <v>154440</v>
      </c>
      <c r="J165" s="44">
        <v>1608.75</v>
      </c>
      <c r="K165" s="45">
        <v>41974</v>
      </c>
    </row>
    <row r="166" spans="1:11" x14ac:dyDescent="0.25">
      <c r="A166" s="44" t="s">
        <v>1315</v>
      </c>
      <c r="B166" s="40" t="s">
        <v>2248</v>
      </c>
      <c r="C166" s="41" t="s">
        <v>2254</v>
      </c>
      <c r="D166" s="40">
        <v>1706</v>
      </c>
      <c r="E166" s="41">
        <v>10</v>
      </c>
      <c r="F166" s="41">
        <v>125</v>
      </c>
      <c r="G166" s="44">
        <v>213250</v>
      </c>
      <c r="H166" s="41">
        <v>206852.5</v>
      </c>
      <c r="I166" s="41">
        <v>204720</v>
      </c>
      <c r="J166" s="41">
        <v>2132.5</v>
      </c>
      <c r="K166" s="42">
        <v>41974</v>
      </c>
    </row>
    <row r="167" spans="1:11" x14ac:dyDescent="0.25">
      <c r="A167" s="41" t="s">
        <v>1315</v>
      </c>
      <c r="B167" s="43" t="s">
        <v>2246</v>
      </c>
      <c r="C167" s="44" t="s">
        <v>2255</v>
      </c>
      <c r="D167" s="43">
        <v>2009</v>
      </c>
      <c r="E167" s="44">
        <v>120</v>
      </c>
      <c r="F167" s="44">
        <v>125</v>
      </c>
      <c r="G167" s="44">
        <v>251125</v>
      </c>
      <c r="H167" s="44">
        <v>243591.25</v>
      </c>
      <c r="I167" s="44">
        <v>241080</v>
      </c>
      <c r="J167" s="44">
        <v>2511.25</v>
      </c>
      <c r="K167" s="45">
        <v>41913</v>
      </c>
    </row>
    <row r="168" spans="1:11" x14ac:dyDescent="0.25">
      <c r="A168" s="44" t="s">
        <v>182</v>
      </c>
      <c r="B168" s="40" t="s">
        <v>2253</v>
      </c>
      <c r="C168" s="41" t="s">
        <v>2256</v>
      </c>
      <c r="D168" s="40">
        <v>2844</v>
      </c>
      <c r="E168" s="41">
        <v>250</v>
      </c>
      <c r="F168" s="41">
        <v>300</v>
      </c>
      <c r="G168" s="44">
        <v>853200</v>
      </c>
      <c r="H168" s="41">
        <v>827604</v>
      </c>
      <c r="I168" s="41">
        <v>711000</v>
      </c>
      <c r="J168" s="41">
        <v>116604</v>
      </c>
      <c r="K168" s="42">
        <v>41671</v>
      </c>
    </row>
    <row r="169" spans="1:11" x14ac:dyDescent="0.25">
      <c r="A169" s="41" t="s">
        <v>2252</v>
      </c>
      <c r="B169" s="43" t="s">
        <v>2251</v>
      </c>
      <c r="C169" s="44" t="s">
        <v>2256</v>
      </c>
      <c r="D169" s="43">
        <v>1916</v>
      </c>
      <c r="E169" s="44">
        <v>250</v>
      </c>
      <c r="F169" s="44">
        <v>12</v>
      </c>
      <c r="G169" s="44">
        <v>22992</v>
      </c>
      <c r="H169" s="44">
        <v>22302.240000000002</v>
      </c>
      <c r="I169" s="44">
        <v>5748</v>
      </c>
      <c r="J169" s="44">
        <v>16554.240000000002</v>
      </c>
      <c r="K169" s="45">
        <v>41730</v>
      </c>
    </row>
    <row r="170" spans="1:11" x14ac:dyDescent="0.25">
      <c r="A170" s="41" t="s">
        <v>1315</v>
      </c>
      <c r="B170" s="40" t="s">
        <v>2248</v>
      </c>
      <c r="C170" s="41" t="s">
        <v>2256</v>
      </c>
      <c r="D170" s="40">
        <v>1570</v>
      </c>
      <c r="E170" s="41">
        <v>250</v>
      </c>
      <c r="F170" s="41">
        <v>125</v>
      </c>
      <c r="G170" s="44">
        <v>196250</v>
      </c>
      <c r="H170" s="41">
        <v>190362.5</v>
      </c>
      <c r="I170" s="41">
        <v>188400</v>
      </c>
      <c r="J170" s="41">
        <v>1962.5</v>
      </c>
      <c r="K170" s="42">
        <v>41791</v>
      </c>
    </row>
    <row r="171" spans="1:11" x14ac:dyDescent="0.25">
      <c r="A171" s="44" t="s">
        <v>182</v>
      </c>
      <c r="B171" s="43" t="s">
        <v>2246</v>
      </c>
      <c r="C171" s="44" t="s">
        <v>2256</v>
      </c>
      <c r="D171" s="43">
        <v>1874</v>
      </c>
      <c r="E171" s="44">
        <v>250</v>
      </c>
      <c r="F171" s="44">
        <v>300</v>
      </c>
      <c r="G171" s="44">
        <v>562200</v>
      </c>
      <c r="H171" s="44">
        <v>545334</v>
      </c>
      <c r="I171" s="44">
        <v>468500</v>
      </c>
      <c r="J171" s="44">
        <v>76834</v>
      </c>
      <c r="K171" s="45">
        <v>41852</v>
      </c>
    </row>
    <row r="172" spans="1:11" x14ac:dyDescent="0.25">
      <c r="A172" s="41" t="s">
        <v>2245</v>
      </c>
      <c r="B172" s="40" t="s">
        <v>2251</v>
      </c>
      <c r="C172" s="41" t="s">
        <v>2256</v>
      </c>
      <c r="D172" s="40">
        <v>1642</v>
      </c>
      <c r="E172" s="41">
        <v>250</v>
      </c>
      <c r="F172" s="41">
        <v>350</v>
      </c>
      <c r="G172" s="44">
        <v>574700</v>
      </c>
      <c r="H172" s="41">
        <v>557459</v>
      </c>
      <c r="I172" s="41">
        <v>426920</v>
      </c>
      <c r="J172" s="41">
        <v>130539</v>
      </c>
      <c r="K172" s="42">
        <v>41852</v>
      </c>
    </row>
    <row r="173" spans="1:11" x14ac:dyDescent="0.25">
      <c r="A173" s="44" t="s">
        <v>2249</v>
      </c>
      <c r="B173" s="43" t="s">
        <v>2248</v>
      </c>
      <c r="C173" s="44" t="s">
        <v>2256</v>
      </c>
      <c r="D173" s="43">
        <v>1945</v>
      </c>
      <c r="E173" s="44">
        <v>250</v>
      </c>
      <c r="F173" s="44">
        <v>15</v>
      </c>
      <c r="G173" s="44">
        <v>29175</v>
      </c>
      <c r="H173" s="44">
        <v>28299.75</v>
      </c>
      <c r="I173" s="44">
        <v>19450</v>
      </c>
      <c r="J173" s="44">
        <v>8849.75</v>
      </c>
      <c r="K173" s="45">
        <v>41548</v>
      </c>
    </row>
    <row r="174" spans="1:11" x14ac:dyDescent="0.25">
      <c r="A174" s="41" t="s">
        <v>2245</v>
      </c>
      <c r="B174" s="40" t="s">
        <v>2246</v>
      </c>
      <c r="C174" s="41" t="s">
        <v>2247</v>
      </c>
      <c r="D174" s="40">
        <v>831</v>
      </c>
      <c r="E174" s="41">
        <v>3</v>
      </c>
      <c r="F174" s="41">
        <v>20</v>
      </c>
      <c r="G174" s="44">
        <v>16620</v>
      </c>
      <c r="H174" s="41">
        <v>16121.4</v>
      </c>
      <c r="I174" s="41">
        <v>8310</v>
      </c>
      <c r="J174" s="41">
        <v>7811.4</v>
      </c>
      <c r="K174" s="42">
        <v>41760</v>
      </c>
    </row>
    <row r="175" spans="1:11" x14ac:dyDescent="0.25">
      <c r="A175" s="44" t="s">
        <v>2245</v>
      </c>
      <c r="B175" s="43" t="s">
        <v>2251</v>
      </c>
      <c r="C175" s="44" t="s">
        <v>2254</v>
      </c>
      <c r="D175" s="43">
        <v>1760</v>
      </c>
      <c r="E175" s="44">
        <v>10</v>
      </c>
      <c r="F175" s="44">
        <v>7</v>
      </c>
      <c r="G175" s="44">
        <v>12320</v>
      </c>
      <c r="H175" s="44">
        <v>11950.4</v>
      </c>
      <c r="I175" s="44">
        <v>8800</v>
      </c>
      <c r="J175" s="44">
        <v>3150.3999999999996</v>
      </c>
      <c r="K175" s="45">
        <v>41518</v>
      </c>
    </row>
    <row r="176" spans="1:11" x14ac:dyDescent="0.25">
      <c r="A176" s="41" t="s">
        <v>2245</v>
      </c>
      <c r="B176" s="40" t="s">
        <v>2246</v>
      </c>
      <c r="C176" s="41" t="s">
        <v>2255</v>
      </c>
      <c r="D176" s="40">
        <v>3850.5</v>
      </c>
      <c r="E176" s="41">
        <v>120</v>
      </c>
      <c r="F176" s="41">
        <v>20</v>
      </c>
      <c r="G176" s="44">
        <v>77010</v>
      </c>
      <c r="H176" s="41">
        <v>74699.700000000012</v>
      </c>
      <c r="I176" s="41">
        <v>38505</v>
      </c>
      <c r="J176" s="41">
        <v>36194.700000000004</v>
      </c>
      <c r="K176" s="42">
        <v>41730</v>
      </c>
    </row>
    <row r="177" spans="1:11" x14ac:dyDescent="0.25">
      <c r="A177" s="41" t="s">
        <v>2252</v>
      </c>
      <c r="B177" s="43" t="s">
        <v>2248</v>
      </c>
      <c r="C177" s="44" t="s">
        <v>2256</v>
      </c>
      <c r="D177" s="43">
        <v>2479</v>
      </c>
      <c r="E177" s="44">
        <v>250</v>
      </c>
      <c r="F177" s="44">
        <v>12</v>
      </c>
      <c r="G177" s="44">
        <v>29748</v>
      </c>
      <c r="H177" s="44">
        <v>28855.56</v>
      </c>
      <c r="I177" s="44">
        <v>7437</v>
      </c>
      <c r="J177" s="44">
        <v>21418.560000000001</v>
      </c>
      <c r="K177" s="45">
        <v>41640</v>
      </c>
    </row>
    <row r="178" spans="1:11" x14ac:dyDescent="0.25">
      <c r="A178" s="44" t="s">
        <v>2249</v>
      </c>
      <c r="B178" s="40" t="s">
        <v>2251</v>
      </c>
      <c r="C178" s="41" t="s">
        <v>196</v>
      </c>
      <c r="D178" s="40">
        <v>2031</v>
      </c>
      <c r="E178" s="41">
        <v>5</v>
      </c>
      <c r="F178" s="41">
        <v>15</v>
      </c>
      <c r="G178" s="44">
        <v>30465</v>
      </c>
      <c r="H178" s="41">
        <v>29246.400000000001</v>
      </c>
      <c r="I178" s="41">
        <v>20310</v>
      </c>
      <c r="J178" s="41">
        <v>8936.4000000000015</v>
      </c>
      <c r="K178" s="42">
        <v>41913</v>
      </c>
    </row>
    <row r="179" spans="1:11" x14ac:dyDescent="0.25">
      <c r="A179" s="41" t="s">
        <v>2249</v>
      </c>
      <c r="B179" s="43" t="s">
        <v>2251</v>
      </c>
      <c r="C179" s="44" t="s">
        <v>2254</v>
      </c>
      <c r="D179" s="43">
        <v>2031</v>
      </c>
      <c r="E179" s="44">
        <v>10</v>
      </c>
      <c r="F179" s="44">
        <v>15</v>
      </c>
      <c r="G179" s="44">
        <v>30465</v>
      </c>
      <c r="H179" s="44">
        <v>29246.400000000001</v>
      </c>
      <c r="I179" s="44">
        <v>20310</v>
      </c>
      <c r="J179" s="44">
        <v>8936.4000000000015</v>
      </c>
      <c r="K179" s="45">
        <v>41913</v>
      </c>
    </row>
    <row r="180" spans="1:11" x14ac:dyDescent="0.25">
      <c r="A180" s="44" t="s">
        <v>2249</v>
      </c>
      <c r="B180" s="40" t="s">
        <v>2250</v>
      </c>
      <c r="C180" s="41" t="s">
        <v>2254</v>
      </c>
      <c r="D180" s="40">
        <v>2261</v>
      </c>
      <c r="E180" s="41">
        <v>10</v>
      </c>
      <c r="F180" s="41">
        <v>15</v>
      </c>
      <c r="G180" s="44">
        <v>33915</v>
      </c>
      <c r="H180" s="41">
        <v>32558.400000000001</v>
      </c>
      <c r="I180" s="41">
        <v>22610</v>
      </c>
      <c r="J180" s="41">
        <v>9948.4000000000015</v>
      </c>
      <c r="K180" s="42">
        <v>41609</v>
      </c>
    </row>
    <row r="181" spans="1:11" x14ac:dyDescent="0.25">
      <c r="A181" s="41" t="s">
        <v>2245</v>
      </c>
      <c r="B181" s="43" t="s">
        <v>2253</v>
      </c>
      <c r="C181" s="44" t="s">
        <v>2255</v>
      </c>
      <c r="D181" s="43">
        <v>736</v>
      </c>
      <c r="E181" s="44">
        <v>120</v>
      </c>
      <c r="F181" s="44">
        <v>20</v>
      </c>
      <c r="G181" s="44">
        <v>14720</v>
      </c>
      <c r="H181" s="44">
        <v>14131.2</v>
      </c>
      <c r="I181" s="44">
        <v>7360</v>
      </c>
      <c r="J181" s="44">
        <v>6771.2000000000007</v>
      </c>
      <c r="K181" s="45">
        <v>41518</v>
      </c>
    </row>
    <row r="182" spans="1:11" x14ac:dyDescent="0.25">
      <c r="A182" s="44" t="s">
        <v>2245</v>
      </c>
      <c r="B182" s="40" t="s">
        <v>2246</v>
      </c>
      <c r="C182" s="41" t="s">
        <v>2247</v>
      </c>
      <c r="D182" s="40">
        <v>2851</v>
      </c>
      <c r="E182" s="41">
        <v>3</v>
      </c>
      <c r="F182" s="41">
        <v>7</v>
      </c>
      <c r="G182" s="44">
        <v>19957</v>
      </c>
      <c r="H182" s="41">
        <v>19158.72</v>
      </c>
      <c r="I182" s="41">
        <v>14255</v>
      </c>
      <c r="J182" s="41">
        <v>4903.7200000000012</v>
      </c>
      <c r="K182" s="42">
        <v>41548</v>
      </c>
    </row>
    <row r="183" spans="1:11" x14ac:dyDescent="0.25">
      <c r="A183" s="41" t="s">
        <v>182</v>
      </c>
      <c r="B183" s="43" t="s">
        <v>2248</v>
      </c>
      <c r="C183" s="44" t="s">
        <v>2247</v>
      </c>
      <c r="D183" s="43">
        <v>2021</v>
      </c>
      <c r="E183" s="44">
        <v>3</v>
      </c>
      <c r="F183" s="44">
        <v>300</v>
      </c>
      <c r="G183" s="44">
        <v>606300</v>
      </c>
      <c r="H183" s="44">
        <v>582048</v>
      </c>
      <c r="I183" s="44">
        <v>505250</v>
      </c>
      <c r="J183" s="44">
        <v>76798</v>
      </c>
      <c r="K183" s="45">
        <v>41913</v>
      </c>
    </row>
    <row r="184" spans="1:11" x14ac:dyDescent="0.25">
      <c r="A184" s="41" t="s">
        <v>2245</v>
      </c>
      <c r="B184" s="40" t="s">
        <v>2253</v>
      </c>
      <c r="C184" s="41" t="s">
        <v>2247</v>
      </c>
      <c r="D184" s="40">
        <v>274</v>
      </c>
      <c r="E184" s="41">
        <v>3</v>
      </c>
      <c r="F184" s="41">
        <v>350</v>
      </c>
      <c r="G184" s="44">
        <v>95900</v>
      </c>
      <c r="H184" s="41">
        <v>92064</v>
      </c>
      <c r="I184" s="41">
        <v>71240</v>
      </c>
      <c r="J184" s="41">
        <v>20824</v>
      </c>
      <c r="K184" s="42">
        <v>41974</v>
      </c>
    </row>
    <row r="185" spans="1:11" x14ac:dyDescent="0.25">
      <c r="A185" s="44" t="s">
        <v>2249</v>
      </c>
      <c r="B185" s="43" t="s">
        <v>2246</v>
      </c>
      <c r="C185" s="44" t="s">
        <v>196</v>
      </c>
      <c r="D185" s="43">
        <v>1967</v>
      </c>
      <c r="E185" s="44">
        <v>5</v>
      </c>
      <c r="F185" s="44">
        <v>15</v>
      </c>
      <c r="G185" s="44">
        <v>29505</v>
      </c>
      <c r="H185" s="44">
        <v>28324.799999999999</v>
      </c>
      <c r="I185" s="44">
        <v>19670</v>
      </c>
      <c r="J185" s="44">
        <v>8654.7999999999993</v>
      </c>
      <c r="K185" s="45">
        <v>41699</v>
      </c>
    </row>
    <row r="186" spans="1:11" x14ac:dyDescent="0.25">
      <c r="A186" s="41" t="s">
        <v>182</v>
      </c>
      <c r="B186" s="40" t="s">
        <v>2248</v>
      </c>
      <c r="C186" s="41" t="s">
        <v>196</v>
      </c>
      <c r="D186" s="40">
        <v>1859</v>
      </c>
      <c r="E186" s="41">
        <v>5</v>
      </c>
      <c r="F186" s="41">
        <v>300</v>
      </c>
      <c r="G186" s="44">
        <v>557700</v>
      </c>
      <c r="H186" s="41">
        <v>535392</v>
      </c>
      <c r="I186" s="41">
        <v>464750</v>
      </c>
      <c r="J186" s="41">
        <v>70642</v>
      </c>
      <c r="K186" s="42">
        <v>41852</v>
      </c>
    </row>
    <row r="187" spans="1:11" x14ac:dyDescent="0.25">
      <c r="A187" s="44" t="s">
        <v>2245</v>
      </c>
      <c r="B187" s="43" t="s">
        <v>2246</v>
      </c>
      <c r="C187" s="44" t="s">
        <v>196</v>
      </c>
      <c r="D187" s="43">
        <v>2851</v>
      </c>
      <c r="E187" s="44">
        <v>5</v>
      </c>
      <c r="F187" s="44">
        <v>7</v>
      </c>
      <c r="G187" s="44">
        <v>19957</v>
      </c>
      <c r="H187" s="44">
        <v>19158.72</v>
      </c>
      <c r="I187" s="44">
        <v>14255</v>
      </c>
      <c r="J187" s="44">
        <v>4903.7200000000012</v>
      </c>
      <c r="K187" s="45">
        <v>41548</v>
      </c>
    </row>
    <row r="188" spans="1:11" x14ac:dyDescent="0.25">
      <c r="A188" s="41" t="s">
        <v>182</v>
      </c>
      <c r="B188" s="40" t="s">
        <v>2248</v>
      </c>
      <c r="C188" s="41" t="s">
        <v>196</v>
      </c>
      <c r="D188" s="40">
        <v>2021</v>
      </c>
      <c r="E188" s="41">
        <v>5</v>
      </c>
      <c r="F188" s="41">
        <v>300</v>
      </c>
      <c r="G188" s="44">
        <v>606300</v>
      </c>
      <c r="H188" s="41">
        <v>582048</v>
      </c>
      <c r="I188" s="41">
        <v>505250</v>
      </c>
      <c r="J188" s="41">
        <v>76798</v>
      </c>
      <c r="K188" s="42">
        <v>41913</v>
      </c>
    </row>
    <row r="189" spans="1:11" x14ac:dyDescent="0.25">
      <c r="A189" s="44" t="s">
        <v>1315</v>
      </c>
      <c r="B189" s="43" t="s">
        <v>2251</v>
      </c>
      <c r="C189" s="44" t="s">
        <v>196</v>
      </c>
      <c r="D189" s="43">
        <v>1138</v>
      </c>
      <c r="E189" s="44">
        <v>5</v>
      </c>
      <c r="F189" s="44">
        <v>125</v>
      </c>
      <c r="G189" s="44">
        <v>142250</v>
      </c>
      <c r="H189" s="44">
        <v>136560</v>
      </c>
      <c r="I189" s="44">
        <v>136560</v>
      </c>
      <c r="J189" s="44">
        <v>0</v>
      </c>
      <c r="K189" s="45">
        <v>41974</v>
      </c>
    </row>
    <row r="190" spans="1:11" x14ac:dyDescent="0.25">
      <c r="A190" s="41" t="s">
        <v>2245</v>
      </c>
      <c r="B190" s="40" t="s">
        <v>2246</v>
      </c>
      <c r="C190" s="41" t="s">
        <v>2254</v>
      </c>
      <c r="D190" s="40">
        <v>4251</v>
      </c>
      <c r="E190" s="41">
        <v>10</v>
      </c>
      <c r="F190" s="41">
        <v>7</v>
      </c>
      <c r="G190" s="44">
        <v>29757</v>
      </c>
      <c r="H190" s="41">
        <v>28566.720000000001</v>
      </c>
      <c r="I190" s="41">
        <v>21255</v>
      </c>
      <c r="J190" s="41">
        <v>7311.7199999999993</v>
      </c>
      <c r="K190" s="42">
        <v>41640</v>
      </c>
    </row>
    <row r="191" spans="1:11" x14ac:dyDescent="0.25">
      <c r="A191" s="41" t="s">
        <v>1315</v>
      </c>
      <c r="B191" s="43" t="s">
        <v>2248</v>
      </c>
      <c r="C191" s="44" t="s">
        <v>2254</v>
      </c>
      <c r="D191" s="43">
        <v>795</v>
      </c>
      <c r="E191" s="44">
        <v>10</v>
      </c>
      <c r="F191" s="44">
        <v>125</v>
      </c>
      <c r="G191" s="44">
        <v>99375</v>
      </c>
      <c r="H191" s="44">
        <v>95400</v>
      </c>
      <c r="I191" s="44">
        <v>95400</v>
      </c>
      <c r="J191" s="44">
        <v>0</v>
      </c>
      <c r="K191" s="45">
        <v>41699</v>
      </c>
    </row>
    <row r="192" spans="1:11" x14ac:dyDescent="0.25">
      <c r="A192" s="44" t="s">
        <v>182</v>
      </c>
      <c r="B192" s="40" t="s">
        <v>2248</v>
      </c>
      <c r="C192" s="41" t="s">
        <v>2254</v>
      </c>
      <c r="D192" s="40">
        <v>1414.5</v>
      </c>
      <c r="E192" s="41">
        <v>10</v>
      </c>
      <c r="F192" s="41">
        <v>300</v>
      </c>
      <c r="G192" s="44">
        <v>424350</v>
      </c>
      <c r="H192" s="41">
        <v>407376</v>
      </c>
      <c r="I192" s="41">
        <v>353625</v>
      </c>
      <c r="J192" s="41">
        <v>53751</v>
      </c>
      <c r="K192" s="42">
        <v>41730</v>
      </c>
    </row>
    <row r="193" spans="1:11" x14ac:dyDescent="0.25">
      <c r="A193" s="41" t="s">
        <v>182</v>
      </c>
      <c r="B193" s="43" t="s">
        <v>2253</v>
      </c>
      <c r="C193" s="44" t="s">
        <v>2254</v>
      </c>
      <c r="D193" s="43">
        <v>2918</v>
      </c>
      <c r="E193" s="44">
        <v>10</v>
      </c>
      <c r="F193" s="44">
        <v>300</v>
      </c>
      <c r="G193" s="44">
        <v>875400</v>
      </c>
      <c r="H193" s="44">
        <v>840384</v>
      </c>
      <c r="I193" s="44">
        <v>729500</v>
      </c>
      <c r="J193" s="44">
        <v>110884</v>
      </c>
      <c r="K193" s="45">
        <v>41760</v>
      </c>
    </row>
    <row r="194" spans="1:11" x14ac:dyDescent="0.25">
      <c r="A194" s="44" t="s">
        <v>2245</v>
      </c>
      <c r="B194" s="40" t="s">
        <v>2253</v>
      </c>
      <c r="C194" s="41" t="s">
        <v>2254</v>
      </c>
      <c r="D194" s="40">
        <v>3450</v>
      </c>
      <c r="E194" s="41">
        <v>10</v>
      </c>
      <c r="F194" s="41">
        <v>350</v>
      </c>
      <c r="G194" s="44">
        <v>1207500</v>
      </c>
      <c r="H194" s="41">
        <v>1159200</v>
      </c>
      <c r="I194" s="41">
        <v>897000</v>
      </c>
      <c r="J194" s="41">
        <v>262200</v>
      </c>
      <c r="K194" s="42">
        <v>41821</v>
      </c>
    </row>
    <row r="195" spans="1:11" x14ac:dyDescent="0.25">
      <c r="A195" s="41" t="s">
        <v>1315</v>
      </c>
      <c r="B195" s="43" t="s">
        <v>2250</v>
      </c>
      <c r="C195" s="44" t="s">
        <v>2254</v>
      </c>
      <c r="D195" s="43">
        <v>2988</v>
      </c>
      <c r="E195" s="44">
        <v>10</v>
      </c>
      <c r="F195" s="44">
        <v>125</v>
      </c>
      <c r="G195" s="44">
        <v>373500</v>
      </c>
      <c r="H195" s="44">
        <v>358560</v>
      </c>
      <c r="I195" s="44">
        <v>358560</v>
      </c>
      <c r="J195" s="44">
        <v>0</v>
      </c>
      <c r="K195" s="45">
        <v>41821</v>
      </c>
    </row>
    <row r="196" spans="1:11" x14ac:dyDescent="0.25">
      <c r="A196" s="44" t="s">
        <v>2249</v>
      </c>
      <c r="B196" s="40" t="s">
        <v>2246</v>
      </c>
      <c r="C196" s="41" t="s">
        <v>2254</v>
      </c>
      <c r="D196" s="40">
        <v>218</v>
      </c>
      <c r="E196" s="41">
        <v>10</v>
      </c>
      <c r="F196" s="41">
        <v>15</v>
      </c>
      <c r="G196" s="44">
        <v>3270</v>
      </c>
      <c r="H196" s="41">
        <v>3139.2</v>
      </c>
      <c r="I196" s="41">
        <v>2180</v>
      </c>
      <c r="J196" s="41">
        <v>959.19999999999982</v>
      </c>
      <c r="K196" s="42">
        <v>41883</v>
      </c>
    </row>
    <row r="197" spans="1:11" x14ac:dyDescent="0.25">
      <c r="A197" s="41" t="s">
        <v>2245</v>
      </c>
      <c r="B197" s="43" t="s">
        <v>2246</v>
      </c>
      <c r="C197" s="44" t="s">
        <v>2254</v>
      </c>
      <c r="D197" s="43">
        <v>2074</v>
      </c>
      <c r="E197" s="44">
        <v>10</v>
      </c>
      <c r="F197" s="44">
        <v>20</v>
      </c>
      <c r="G197" s="44">
        <v>41480</v>
      </c>
      <c r="H197" s="44">
        <v>39820.800000000003</v>
      </c>
      <c r="I197" s="44">
        <v>20740</v>
      </c>
      <c r="J197" s="44">
        <v>19080.800000000003</v>
      </c>
      <c r="K197" s="45">
        <v>41883</v>
      </c>
    </row>
    <row r="198" spans="1:11" x14ac:dyDescent="0.25">
      <c r="A198" s="41" t="s">
        <v>2245</v>
      </c>
      <c r="B198" s="40" t="s">
        <v>2253</v>
      </c>
      <c r="C198" s="41" t="s">
        <v>2254</v>
      </c>
      <c r="D198" s="40">
        <v>1056</v>
      </c>
      <c r="E198" s="41">
        <v>10</v>
      </c>
      <c r="F198" s="41">
        <v>20</v>
      </c>
      <c r="G198" s="44">
        <v>21120</v>
      </c>
      <c r="H198" s="41">
        <v>20275.2</v>
      </c>
      <c r="I198" s="41">
        <v>10560</v>
      </c>
      <c r="J198" s="41">
        <v>9715.2000000000007</v>
      </c>
      <c r="K198" s="42">
        <v>41883</v>
      </c>
    </row>
    <row r="199" spans="1:11" x14ac:dyDescent="0.25">
      <c r="A199" s="44" t="s">
        <v>2249</v>
      </c>
      <c r="B199" s="43" t="s">
        <v>2253</v>
      </c>
      <c r="C199" s="44" t="s">
        <v>2254</v>
      </c>
      <c r="D199" s="43">
        <v>671</v>
      </c>
      <c r="E199" s="44">
        <v>10</v>
      </c>
      <c r="F199" s="44">
        <v>15</v>
      </c>
      <c r="G199" s="44">
        <v>10065</v>
      </c>
      <c r="H199" s="44">
        <v>9662.4</v>
      </c>
      <c r="I199" s="44">
        <v>6710</v>
      </c>
      <c r="J199" s="44">
        <v>2952.3999999999996</v>
      </c>
      <c r="K199" s="45">
        <v>41548</v>
      </c>
    </row>
    <row r="200" spans="1:11" x14ac:dyDescent="0.25">
      <c r="A200" s="41" t="s">
        <v>2249</v>
      </c>
      <c r="B200" s="40" t="s">
        <v>2251</v>
      </c>
      <c r="C200" s="41" t="s">
        <v>2254</v>
      </c>
      <c r="D200" s="40">
        <v>1514</v>
      </c>
      <c r="E200" s="41">
        <v>10</v>
      </c>
      <c r="F200" s="41">
        <v>15</v>
      </c>
      <c r="G200" s="44">
        <v>22710</v>
      </c>
      <c r="H200" s="41">
        <v>21801.599999999999</v>
      </c>
      <c r="I200" s="41">
        <v>15140</v>
      </c>
      <c r="J200" s="41">
        <v>6661.5999999999985</v>
      </c>
      <c r="K200" s="42">
        <v>41548</v>
      </c>
    </row>
    <row r="201" spans="1:11" x14ac:dyDescent="0.25">
      <c r="A201" s="44" t="s">
        <v>2245</v>
      </c>
      <c r="B201" s="43" t="s">
        <v>2253</v>
      </c>
      <c r="C201" s="44" t="s">
        <v>2254</v>
      </c>
      <c r="D201" s="43">
        <v>274</v>
      </c>
      <c r="E201" s="44">
        <v>10</v>
      </c>
      <c r="F201" s="44">
        <v>350</v>
      </c>
      <c r="G201" s="44">
        <v>95900</v>
      </c>
      <c r="H201" s="44">
        <v>92064</v>
      </c>
      <c r="I201" s="44">
        <v>71240</v>
      </c>
      <c r="J201" s="44">
        <v>20824</v>
      </c>
      <c r="K201" s="45">
        <v>41974</v>
      </c>
    </row>
    <row r="202" spans="1:11" x14ac:dyDescent="0.25">
      <c r="A202" s="41" t="s">
        <v>1315</v>
      </c>
      <c r="B202" s="40" t="s">
        <v>2251</v>
      </c>
      <c r="C202" s="41" t="s">
        <v>2254</v>
      </c>
      <c r="D202" s="40">
        <v>1138</v>
      </c>
      <c r="E202" s="41">
        <v>10</v>
      </c>
      <c r="F202" s="41">
        <v>125</v>
      </c>
      <c r="G202" s="44">
        <v>142250</v>
      </c>
      <c r="H202" s="41">
        <v>136560</v>
      </c>
      <c r="I202" s="41">
        <v>136560</v>
      </c>
      <c r="J202" s="41">
        <v>0</v>
      </c>
      <c r="K202" s="42">
        <v>41974</v>
      </c>
    </row>
    <row r="203" spans="1:11" x14ac:dyDescent="0.25">
      <c r="A203" s="44" t="s">
        <v>2252</v>
      </c>
      <c r="B203" s="43" t="s">
        <v>2253</v>
      </c>
      <c r="C203" s="44" t="s">
        <v>2255</v>
      </c>
      <c r="D203" s="43">
        <v>1465</v>
      </c>
      <c r="E203" s="44">
        <v>120</v>
      </c>
      <c r="F203" s="44">
        <v>12</v>
      </c>
      <c r="G203" s="44">
        <v>17580</v>
      </c>
      <c r="H203" s="44">
        <v>16876.8</v>
      </c>
      <c r="I203" s="44">
        <v>4395</v>
      </c>
      <c r="J203" s="44">
        <v>12481.8</v>
      </c>
      <c r="K203" s="45">
        <v>41699</v>
      </c>
    </row>
    <row r="204" spans="1:11" x14ac:dyDescent="0.25">
      <c r="A204" s="41" t="s">
        <v>2245</v>
      </c>
      <c r="B204" s="40" t="s">
        <v>2246</v>
      </c>
      <c r="C204" s="41" t="s">
        <v>2255</v>
      </c>
      <c r="D204" s="40">
        <v>2646</v>
      </c>
      <c r="E204" s="41">
        <v>120</v>
      </c>
      <c r="F204" s="41">
        <v>20</v>
      </c>
      <c r="G204" s="44">
        <v>52920</v>
      </c>
      <c r="H204" s="41">
        <v>50803.199999999997</v>
      </c>
      <c r="I204" s="41">
        <v>26460</v>
      </c>
      <c r="J204" s="41">
        <v>24343.199999999997</v>
      </c>
      <c r="K204" s="42">
        <v>41518</v>
      </c>
    </row>
    <row r="205" spans="1:11" x14ac:dyDescent="0.25">
      <c r="A205" s="41" t="s">
        <v>2245</v>
      </c>
      <c r="B205" s="43" t="s">
        <v>2250</v>
      </c>
      <c r="C205" s="44" t="s">
        <v>2255</v>
      </c>
      <c r="D205" s="43">
        <v>2177</v>
      </c>
      <c r="E205" s="44">
        <v>120</v>
      </c>
      <c r="F205" s="44">
        <v>350</v>
      </c>
      <c r="G205" s="44">
        <v>761950</v>
      </c>
      <c r="H205" s="44">
        <v>731472</v>
      </c>
      <c r="I205" s="44">
        <v>566020</v>
      </c>
      <c r="J205" s="44">
        <v>165452</v>
      </c>
      <c r="K205" s="45">
        <v>41913</v>
      </c>
    </row>
    <row r="206" spans="1:11" x14ac:dyDescent="0.25">
      <c r="A206" s="44" t="s">
        <v>2252</v>
      </c>
      <c r="B206" s="40" t="s">
        <v>2250</v>
      </c>
      <c r="C206" s="41" t="s">
        <v>2256</v>
      </c>
      <c r="D206" s="40">
        <v>866</v>
      </c>
      <c r="E206" s="41">
        <v>250</v>
      </c>
      <c r="F206" s="41">
        <v>12</v>
      </c>
      <c r="G206" s="44">
        <v>10392</v>
      </c>
      <c r="H206" s="41">
        <v>9976.32</v>
      </c>
      <c r="I206" s="41">
        <v>2598</v>
      </c>
      <c r="J206" s="41">
        <v>7378.32</v>
      </c>
      <c r="K206" s="42">
        <v>41760</v>
      </c>
    </row>
    <row r="207" spans="1:11" x14ac:dyDescent="0.25">
      <c r="A207" s="41" t="s">
        <v>2245</v>
      </c>
      <c r="B207" s="43" t="s">
        <v>2253</v>
      </c>
      <c r="C207" s="44" t="s">
        <v>2256</v>
      </c>
      <c r="D207" s="43">
        <v>349</v>
      </c>
      <c r="E207" s="44">
        <v>250</v>
      </c>
      <c r="F207" s="44">
        <v>350</v>
      </c>
      <c r="G207" s="44">
        <v>122150</v>
      </c>
      <c r="H207" s="44">
        <v>117264</v>
      </c>
      <c r="I207" s="44">
        <v>90740</v>
      </c>
      <c r="J207" s="44">
        <v>26524</v>
      </c>
      <c r="K207" s="45">
        <v>41518</v>
      </c>
    </row>
    <row r="208" spans="1:11" x14ac:dyDescent="0.25">
      <c r="A208" s="44" t="s">
        <v>2245</v>
      </c>
      <c r="B208" s="40" t="s">
        <v>2250</v>
      </c>
      <c r="C208" s="41" t="s">
        <v>2256</v>
      </c>
      <c r="D208" s="40">
        <v>2177</v>
      </c>
      <c r="E208" s="41">
        <v>250</v>
      </c>
      <c r="F208" s="41">
        <v>350</v>
      </c>
      <c r="G208" s="44">
        <v>761950</v>
      </c>
      <c r="H208" s="41">
        <v>731472</v>
      </c>
      <c r="I208" s="41">
        <v>566020</v>
      </c>
      <c r="J208" s="41">
        <v>165452</v>
      </c>
      <c r="K208" s="42">
        <v>41913</v>
      </c>
    </row>
    <row r="209" spans="1:11" x14ac:dyDescent="0.25">
      <c r="A209" s="41" t="s">
        <v>2249</v>
      </c>
      <c r="B209" s="43" t="s">
        <v>2251</v>
      </c>
      <c r="C209" s="44" t="s">
        <v>2256</v>
      </c>
      <c r="D209" s="43">
        <v>1514</v>
      </c>
      <c r="E209" s="44">
        <v>250</v>
      </c>
      <c r="F209" s="44">
        <v>15</v>
      </c>
      <c r="G209" s="44">
        <v>22710</v>
      </c>
      <c r="H209" s="44">
        <v>21801.599999999999</v>
      </c>
      <c r="I209" s="44">
        <v>15140</v>
      </c>
      <c r="J209" s="44">
        <v>6661.5999999999985</v>
      </c>
      <c r="K209" s="45">
        <v>41548</v>
      </c>
    </row>
    <row r="210" spans="1:11" x14ac:dyDescent="0.25">
      <c r="A210" s="44" t="s">
        <v>2245</v>
      </c>
      <c r="B210" s="40" t="s">
        <v>2251</v>
      </c>
      <c r="C210" s="41" t="s">
        <v>2257</v>
      </c>
      <c r="D210" s="40">
        <v>1865</v>
      </c>
      <c r="E210" s="41">
        <v>260</v>
      </c>
      <c r="F210" s="41">
        <v>350</v>
      </c>
      <c r="G210" s="44">
        <v>652750</v>
      </c>
      <c r="H210" s="41">
        <v>626640</v>
      </c>
      <c r="I210" s="41">
        <v>484900</v>
      </c>
      <c r="J210" s="41">
        <v>141740</v>
      </c>
      <c r="K210" s="42">
        <v>41671</v>
      </c>
    </row>
    <row r="211" spans="1:11" x14ac:dyDescent="0.25">
      <c r="A211" s="41" t="s">
        <v>1315</v>
      </c>
      <c r="B211" s="43" t="s">
        <v>2251</v>
      </c>
      <c r="C211" s="44" t="s">
        <v>2257</v>
      </c>
      <c r="D211" s="43">
        <v>1074</v>
      </c>
      <c r="E211" s="44">
        <v>260</v>
      </c>
      <c r="F211" s="44">
        <v>125</v>
      </c>
      <c r="G211" s="44">
        <v>134250</v>
      </c>
      <c r="H211" s="44">
        <v>128880</v>
      </c>
      <c r="I211" s="44">
        <v>128880</v>
      </c>
      <c r="J211" s="44">
        <v>0</v>
      </c>
      <c r="K211" s="45">
        <v>41730</v>
      </c>
    </row>
    <row r="212" spans="1:11" x14ac:dyDescent="0.25">
      <c r="A212" s="41" t="s">
        <v>2245</v>
      </c>
      <c r="B212" s="40" t="s">
        <v>2248</v>
      </c>
      <c r="C212" s="41" t="s">
        <v>2257</v>
      </c>
      <c r="D212" s="40">
        <v>1907</v>
      </c>
      <c r="E212" s="41">
        <v>260</v>
      </c>
      <c r="F212" s="41">
        <v>350</v>
      </c>
      <c r="G212" s="44">
        <v>667450</v>
      </c>
      <c r="H212" s="41">
        <v>640752</v>
      </c>
      <c r="I212" s="41">
        <v>495820</v>
      </c>
      <c r="J212" s="41">
        <v>144932</v>
      </c>
      <c r="K212" s="42">
        <v>41883</v>
      </c>
    </row>
    <row r="213" spans="1:11" x14ac:dyDescent="0.25">
      <c r="A213" s="44" t="s">
        <v>2249</v>
      </c>
      <c r="B213" s="43" t="s">
        <v>2253</v>
      </c>
      <c r="C213" s="44" t="s">
        <v>2257</v>
      </c>
      <c r="D213" s="43">
        <v>671</v>
      </c>
      <c r="E213" s="44">
        <v>260</v>
      </c>
      <c r="F213" s="44">
        <v>15</v>
      </c>
      <c r="G213" s="44">
        <v>10065</v>
      </c>
      <c r="H213" s="44">
        <v>9662.4</v>
      </c>
      <c r="I213" s="44">
        <v>6710</v>
      </c>
      <c r="J213" s="44">
        <v>2952.3999999999996</v>
      </c>
      <c r="K213" s="45">
        <v>41548</v>
      </c>
    </row>
    <row r="214" spans="1:11" x14ac:dyDescent="0.25">
      <c r="A214" s="41" t="s">
        <v>2245</v>
      </c>
      <c r="B214" s="40" t="s">
        <v>2246</v>
      </c>
      <c r="C214" s="41" t="s">
        <v>2257</v>
      </c>
      <c r="D214" s="40">
        <v>1778</v>
      </c>
      <c r="E214" s="41">
        <v>260</v>
      </c>
      <c r="F214" s="41">
        <v>350</v>
      </c>
      <c r="G214" s="44">
        <v>622300</v>
      </c>
      <c r="H214" s="41">
        <v>597408</v>
      </c>
      <c r="I214" s="41">
        <v>462280</v>
      </c>
      <c r="J214" s="41">
        <v>135128</v>
      </c>
      <c r="K214" s="42">
        <v>41609</v>
      </c>
    </row>
    <row r="215" spans="1:11" x14ac:dyDescent="0.25">
      <c r="A215" s="44" t="s">
        <v>2245</v>
      </c>
      <c r="B215" s="43" t="s">
        <v>2248</v>
      </c>
      <c r="C215" s="44" t="s">
        <v>196</v>
      </c>
      <c r="D215" s="43">
        <v>1159</v>
      </c>
      <c r="E215" s="44">
        <v>5</v>
      </c>
      <c r="F215" s="44">
        <v>7</v>
      </c>
      <c r="G215" s="44">
        <v>8113</v>
      </c>
      <c r="H215" s="44">
        <v>7707.35</v>
      </c>
      <c r="I215" s="44">
        <v>5795</v>
      </c>
      <c r="J215" s="44">
        <v>1912.3500000000004</v>
      </c>
      <c r="K215" s="45">
        <v>41548</v>
      </c>
    </row>
    <row r="216" spans="1:11" x14ac:dyDescent="0.25">
      <c r="A216" s="41" t="s">
        <v>2245</v>
      </c>
      <c r="B216" s="40" t="s">
        <v>2248</v>
      </c>
      <c r="C216" s="41" t="s">
        <v>2254</v>
      </c>
      <c r="D216" s="40">
        <v>1372</v>
      </c>
      <c r="E216" s="41">
        <v>10</v>
      </c>
      <c r="F216" s="41">
        <v>7</v>
      </c>
      <c r="G216" s="44">
        <v>9604</v>
      </c>
      <c r="H216" s="41">
        <v>9123.7999999999993</v>
      </c>
      <c r="I216" s="41">
        <v>6860</v>
      </c>
      <c r="J216" s="41">
        <v>2263.7999999999993</v>
      </c>
      <c r="K216" s="42">
        <v>41640</v>
      </c>
    </row>
    <row r="217" spans="1:11" x14ac:dyDescent="0.25">
      <c r="A217" s="44" t="s">
        <v>2245</v>
      </c>
      <c r="B217" s="43" t="s">
        <v>2246</v>
      </c>
      <c r="C217" s="44" t="s">
        <v>2254</v>
      </c>
      <c r="D217" s="43">
        <v>2349</v>
      </c>
      <c r="E217" s="44">
        <v>10</v>
      </c>
      <c r="F217" s="44">
        <v>7</v>
      </c>
      <c r="G217" s="44">
        <v>16443</v>
      </c>
      <c r="H217" s="44">
        <v>15620.85</v>
      </c>
      <c r="I217" s="44">
        <v>11745</v>
      </c>
      <c r="J217" s="44">
        <v>3875.8500000000004</v>
      </c>
      <c r="K217" s="45">
        <v>41518</v>
      </c>
    </row>
    <row r="218" spans="1:11" x14ac:dyDescent="0.25">
      <c r="A218" s="41" t="s">
        <v>2245</v>
      </c>
      <c r="B218" s="40" t="s">
        <v>2251</v>
      </c>
      <c r="C218" s="41" t="s">
        <v>2254</v>
      </c>
      <c r="D218" s="40">
        <v>2689</v>
      </c>
      <c r="E218" s="41">
        <v>10</v>
      </c>
      <c r="F218" s="41">
        <v>7</v>
      </c>
      <c r="G218" s="44">
        <v>18823</v>
      </c>
      <c r="H218" s="41">
        <v>17881.849999999999</v>
      </c>
      <c r="I218" s="41">
        <v>13445</v>
      </c>
      <c r="J218" s="41">
        <v>4436.8499999999985</v>
      </c>
      <c r="K218" s="42">
        <v>41913</v>
      </c>
    </row>
    <row r="219" spans="1:11" x14ac:dyDescent="0.25">
      <c r="A219" s="41" t="s">
        <v>2252</v>
      </c>
      <c r="B219" s="43" t="s">
        <v>2246</v>
      </c>
      <c r="C219" s="44" t="s">
        <v>2254</v>
      </c>
      <c r="D219" s="43">
        <v>2431</v>
      </c>
      <c r="E219" s="44">
        <v>10</v>
      </c>
      <c r="F219" s="44">
        <v>12</v>
      </c>
      <c r="G219" s="44">
        <v>29172</v>
      </c>
      <c r="H219" s="44">
        <v>27713.4</v>
      </c>
      <c r="I219" s="44">
        <v>7293</v>
      </c>
      <c r="J219" s="44">
        <v>20420.400000000001</v>
      </c>
      <c r="K219" s="45">
        <v>41974</v>
      </c>
    </row>
    <row r="220" spans="1:11" x14ac:dyDescent="0.25">
      <c r="A220" s="44" t="s">
        <v>2252</v>
      </c>
      <c r="B220" s="40" t="s">
        <v>2246</v>
      </c>
      <c r="C220" s="41" t="s">
        <v>2255</v>
      </c>
      <c r="D220" s="40">
        <v>2431</v>
      </c>
      <c r="E220" s="41">
        <v>120</v>
      </c>
      <c r="F220" s="41">
        <v>12</v>
      </c>
      <c r="G220" s="44">
        <v>29172</v>
      </c>
      <c r="H220" s="41">
        <v>27713.4</v>
      </c>
      <c r="I220" s="41">
        <v>7293</v>
      </c>
      <c r="J220" s="41">
        <v>20420.400000000001</v>
      </c>
      <c r="K220" s="42">
        <v>41974</v>
      </c>
    </row>
    <row r="221" spans="1:11" x14ac:dyDescent="0.25">
      <c r="A221" s="41" t="s">
        <v>2245</v>
      </c>
      <c r="B221" s="43" t="s">
        <v>2251</v>
      </c>
      <c r="C221" s="44" t="s">
        <v>2256</v>
      </c>
      <c r="D221" s="43">
        <v>2689</v>
      </c>
      <c r="E221" s="44">
        <v>250</v>
      </c>
      <c r="F221" s="44">
        <v>7</v>
      </c>
      <c r="G221" s="44">
        <v>18823</v>
      </c>
      <c r="H221" s="44">
        <v>17881.849999999999</v>
      </c>
      <c r="I221" s="44">
        <v>13445</v>
      </c>
      <c r="J221" s="44">
        <v>4436.8499999999985</v>
      </c>
      <c r="K221" s="45">
        <v>41913</v>
      </c>
    </row>
    <row r="222" spans="1:11" x14ac:dyDescent="0.25">
      <c r="A222" s="44" t="s">
        <v>2245</v>
      </c>
      <c r="B222" s="40" t="s">
        <v>2251</v>
      </c>
      <c r="C222" s="41" t="s">
        <v>2257</v>
      </c>
      <c r="D222" s="40">
        <v>1683</v>
      </c>
      <c r="E222" s="41">
        <v>260</v>
      </c>
      <c r="F222" s="41">
        <v>7</v>
      </c>
      <c r="G222" s="44">
        <v>11781</v>
      </c>
      <c r="H222" s="41">
        <v>11191.95</v>
      </c>
      <c r="I222" s="41">
        <v>8415</v>
      </c>
      <c r="J222" s="41">
        <v>2776.9500000000007</v>
      </c>
      <c r="K222" s="42">
        <v>41821</v>
      </c>
    </row>
    <row r="223" spans="1:11" x14ac:dyDescent="0.25">
      <c r="A223" s="41" t="s">
        <v>2252</v>
      </c>
      <c r="B223" s="43" t="s">
        <v>2251</v>
      </c>
      <c r="C223" s="44" t="s">
        <v>2257</v>
      </c>
      <c r="D223" s="43">
        <v>1123</v>
      </c>
      <c r="E223" s="44">
        <v>260</v>
      </c>
      <c r="F223" s="44">
        <v>12</v>
      </c>
      <c r="G223" s="44">
        <v>13476</v>
      </c>
      <c r="H223" s="44">
        <v>12802.2</v>
      </c>
      <c r="I223" s="44">
        <v>3369</v>
      </c>
      <c r="J223" s="44">
        <v>9433.2000000000007</v>
      </c>
      <c r="K223" s="45">
        <v>41852</v>
      </c>
    </row>
    <row r="224" spans="1:11" x14ac:dyDescent="0.25">
      <c r="A224" s="44" t="s">
        <v>2245</v>
      </c>
      <c r="B224" s="40" t="s">
        <v>2248</v>
      </c>
      <c r="C224" s="41" t="s">
        <v>2257</v>
      </c>
      <c r="D224" s="40">
        <v>1159</v>
      </c>
      <c r="E224" s="41">
        <v>260</v>
      </c>
      <c r="F224" s="41">
        <v>7</v>
      </c>
      <c r="G224" s="44">
        <v>8113</v>
      </c>
      <c r="H224" s="41">
        <v>7707.35</v>
      </c>
      <c r="I224" s="41">
        <v>5795</v>
      </c>
      <c r="J224" s="41">
        <v>1912.3500000000004</v>
      </c>
      <c r="K224" s="42">
        <v>41548</v>
      </c>
    </row>
    <row r="225" spans="1:11" x14ac:dyDescent="0.25">
      <c r="A225" s="41" t="s">
        <v>2252</v>
      </c>
      <c r="B225" s="43" t="s">
        <v>2250</v>
      </c>
      <c r="C225" s="44" t="s">
        <v>2247</v>
      </c>
      <c r="D225" s="43">
        <v>1865</v>
      </c>
      <c r="E225" s="44">
        <v>3</v>
      </c>
      <c r="F225" s="44">
        <v>12</v>
      </c>
      <c r="G225" s="44">
        <v>22380</v>
      </c>
      <c r="H225" s="44">
        <v>21261</v>
      </c>
      <c r="I225" s="44">
        <v>5595</v>
      </c>
      <c r="J225" s="44">
        <v>15666</v>
      </c>
      <c r="K225" s="45">
        <v>41671</v>
      </c>
    </row>
    <row r="226" spans="1:11" x14ac:dyDescent="0.25">
      <c r="A226" s="41" t="s">
        <v>2252</v>
      </c>
      <c r="B226" s="40" t="s">
        <v>2248</v>
      </c>
      <c r="C226" s="41" t="s">
        <v>2247</v>
      </c>
      <c r="D226" s="40">
        <v>1116</v>
      </c>
      <c r="E226" s="41">
        <v>3</v>
      </c>
      <c r="F226" s="41">
        <v>12</v>
      </c>
      <c r="G226" s="44">
        <v>13392</v>
      </c>
      <c r="H226" s="41">
        <v>12722.4</v>
      </c>
      <c r="I226" s="41">
        <v>3348</v>
      </c>
      <c r="J226" s="41">
        <v>9374.4</v>
      </c>
      <c r="K226" s="42">
        <v>41671</v>
      </c>
    </row>
    <row r="227" spans="1:11" x14ac:dyDescent="0.25">
      <c r="A227" s="44" t="s">
        <v>2245</v>
      </c>
      <c r="B227" s="43" t="s">
        <v>2250</v>
      </c>
      <c r="C227" s="44" t="s">
        <v>2247</v>
      </c>
      <c r="D227" s="43">
        <v>1563</v>
      </c>
      <c r="E227" s="44">
        <v>3</v>
      </c>
      <c r="F227" s="44">
        <v>20</v>
      </c>
      <c r="G227" s="44">
        <v>31260</v>
      </c>
      <c r="H227" s="44">
        <v>29697</v>
      </c>
      <c r="I227" s="44">
        <v>15630</v>
      </c>
      <c r="J227" s="44">
        <v>14067</v>
      </c>
      <c r="K227" s="45">
        <v>41760</v>
      </c>
    </row>
    <row r="228" spans="1:11" x14ac:dyDescent="0.25">
      <c r="A228" s="41" t="s">
        <v>182</v>
      </c>
      <c r="B228" s="40" t="s">
        <v>2253</v>
      </c>
      <c r="C228" s="41" t="s">
        <v>2247</v>
      </c>
      <c r="D228" s="40">
        <v>991</v>
      </c>
      <c r="E228" s="41">
        <v>3</v>
      </c>
      <c r="F228" s="41">
        <v>300</v>
      </c>
      <c r="G228" s="44">
        <v>297300</v>
      </c>
      <c r="H228" s="41">
        <v>282435</v>
      </c>
      <c r="I228" s="41">
        <v>247750</v>
      </c>
      <c r="J228" s="41">
        <v>34685</v>
      </c>
      <c r="K228" s="42">
        <v>41791</v>
      </c>
    </row>
    <row r="229" spans="1:11" x14ac:dyDescent="0.25">
      <c r="A229" s="44" t="s">
        <v>2245</v>
      </c>
      <c r="B229" s="43" t="s">
        <v>2248</v>
      </c>
      <c r="C229" s="44" t="s">
        <v>2247</v>
      </c>
      <c r="D229" s="43">
        <v>1016</v>
      </c>
      <c r="E229" s="44">
        <v>3</v>
      </c>
      <c r="F229" s="44">
        <v>7</v>
      </c>
      <c r="G229" s="44">
        <v>7112</v>
      </c>
      <c r="H229" s="44">
        <v>6756.4</v>
      </c>
      <c r="I229" s="44">
        <v>5080</v>
      </c>
      <c r="J229" s="44">
        <v>1676.3999999999996</v>
      </c>
      <c r="K229" s="45">
        <v>41579</v>
      </c>
    </row>
    <row r="230" spans="1:11" x14ac:dyDescent="0.25">
      <c r="A230" s="41" t="s">
        <v>2249</v>
      </c>
      <c r="B230" s="40" t="s">
        <v>2251</v>
      </c>
      <c r="C230" s="41" t="s">
        <v>2247</v>
      </c>
      <c r="D230" s="40">
        <v>2791</v>
      </c>
      <c r="E230" s="41">
        <v>3</v>
      </c>
      <c r="F230" s="41">
        <v>15</v>
      </c>
      <c r="G230" s="44">
        <v>41865</v>
      </c>
      <c r="H230" s="41">
        <v>39771.75</v>
      </c>
      <c r="I230" s="41">
        <v>27910</v>
      </c>
      <c r="J230" s="41">
        <v>11861.75</v>
      </c>
      <c r="K230" s="42">
        <v>41944</v>
      </c>
    </row>
    <row r="231" spans="1:11" x14ac:dyDescent="0.25">
      <c r="A231" s="44" t="s">
        <v>2245</v>
      </c>
      <c r="B231" s="43" t="s">
        <v>2253</v>
      </c>
      <c r="C231" s="44" t="s">
        <v>2247</v>
      </c>
      <c r="D231" s="43">
        <v>570</v>
      </c>
      <c r="E231" s="44">
        <v>3</v>
      </c>
      <c r="F231" s="44">
        <v>7</v>
      </c>
      <c r="G231" s="44">
        <v>3990</v>
      </c>
      <c r="H231" s="44">
        <v>3790.5</v>
      </c>
      <c r="I231" s="44">
        <v>2850</v>
      </c>
      <c r="J231" s="44">
        <v>940.5</v>
      </c>
      <c r="K231" s="45">
        <v>41974</v>
      </c>
    </row>
    <row r="232" spans="1:11" x14ac:dyDescent="0.25">
      <c r="A232" s="41" t="s">
        <v>2245</v>
      </c>
      <c r="B232" s="40" t="s">
        <v>2250</v>
      </c>
      <c r="C232" s="41" t="s">
        <v>2247</v>
      </c>
      <c r="D232" s="40">
        <v>2487</v>
      </c>
      <c r="E232" s="41">
        <v>3</v>
      </c>
      <c r="F232" s="41">
        <v>7</v>
      </c>
      <c r="G232" s="44">
        <v>17409</v>
      </c>
      <c r="H232" s="41">
        <v>16538.55</v>
      </c>
      <c r="I232" s="41">
        <v>12435</v>
      </c>
      <c r="J232" s="41">
        <v>4103.5499999999993</v>
      </c>
      <c r="K232" s="42">
        <v>41974</v>
      </c>
    </row>
    <row r="233" spans="1:11" x14ac:dyDescent="0.25">
      <c r="A233" s="41" t="s">
        <v>2245</v>
      </c>
      <c r="B233" s="43" t="s">
        <v>2250</v>
      </c>
      <c r="C233" s="44" t="s">
        <v>196</v>
      </c>
      <c r="D233" s="43">
        <v>1384.5</v>
      </c>
      <c r="E233" s="44">
        <v>5</v>
      </c>
      <c r="F233" s="44">
        <v>350</v>
      </c>
      <c r="G233" s="44">
        <v>484575</v>
      </c>
      <c r="H233" s="44">
        <v>460346.25</v>
      </c>
      <c r="I233" s="44">
        <v>359970</v>
      </c>
      <c r="J233" s="44">
        <v>100376.25</v>
      </c>
      <c r="K233" s="45">
        <v>41640</v>
      </c>
    </row>
    <row r="234" spans="1:11" x14ac:dyDescent="0.25">
      <c r="A234" s="44" t="s">
        <v>1315</v>
      </c>
      <c r="B234" s="40" t="s">
        <v>2253</v>
      </c>
      <c r="C234" s="41" t="s">
        <v>196</v>
      </c>
      <c r="D234" s="40">
        <v>3627</v>
      </c>
      <c r="E234" s="41">
        <v>5</v>
      </c>
      <c r="F234" s="41">
        <v>125</v>
      </c>
      <c r="G234" s="44">
        <v>453375</v>
      </c>
      <c r="H234" s="41">
        <v>430706.25</v>
      </c>
      <c r="I234" s="41">
        <v>435240</v>
      </c>
      <c r="J234" s="41">
        <v>-4533.75</v>
      </c>
      <c r="K234" s="42">
        <v>41821</v>
      </c>
    </row>
    <row r="235" spans="1:11" x14ac:dyDescent="0.25">
      <c r="A235" s="41" t="s">
        <v>2245</v>
      </c>
      <c r="B235" s="43" t="s">
        <v>2251</v>
      </c>
      <c r="C235" s="44" t="s">
        <v>196</v>
      </c>
      <c r="D235" s="43">
        <v>720</v>
      </c>
      <c r="E235" s="44">
        <v>5</v>
      </c>
      <c r="F235" s="44">
        <v>350</v>
      </c>
      <c r="G235" s="44">
        <v>252000</v>
      </c>
      <c r="H235" s="44">
        <v>239400</v>
      </c>
      <c r="I235" s="44">
        <v>187200</v>
      </c>
      <c r="J235" s="44">
        <v>52200</v>
      </c>
      <c r="K235" s="45">
        <v>41518</v>
      </c>
    </row>
    <row r="236" spans="1:11" x14ac:dyDescent="0.25">
      <c r="A236" s="44" t="s">
        <v>2252</v>
      </c>
      <c r="B236" s="40" t="s">
        <v>2248</v>
      </c>
      <c r="C236" s="41" t="s">
        <v>196</v>
      </c>
      <c r="D236" s="40">
        <v>2342</v>
      </c>
      <c r="E236" s="41">
        <v>5</v>
      </c>
      <c r="F236" s="41">
        <v>12</v>
      </c>
      <c r="G236" s="44">
        <v>28104</v>
      </c>
      <c r="H236" s="41">
        <v>26698.799999999999</v>
      </c>
      <c r="I236" s="41">
        <v>7026</v>
      </c>
      <c r="J236" s="41">
        <v>19672.8</v>
      </c>
      <c r="K236" s="42">
        <v>41944</v>
      </c>
    </row>
    <row r="237" spans="1:11" x14ac:dyDescent="0.25">
      <c r="A237" s="41" t="s">
        <v>182</v>
      </c>
      <c r="B237" s="43" t="s">
        <v>2251</v>
      </c>
      <c r="C237" s="44" t="s">
        <v>196</v>
      </c>
      <c r="D237" s="43">
        <v>1100</v>
      </c>
      <c r="E237" s="44">
        <v>5</v>
      </c>
      <c r="F237" s="44">
        <v>300</v>
      </c>
      <c r="G237" s="44">
        <v>330000</v>
      </c>
      <c r="H237" s="44">
        <v>313500</v>
      </c>
      <c r="I237" s="44">
        <v>275000</v>
      </c>
      <c r="J237" s="44">
        <v>38500</v>
      </c>
      <c r="K237" s="45">
        <v>41609</v>
      </c>
    </row>
    <row r="238" spans="1:11" x14ac:dyDescent="0.25">
      <c r="A238" s="44" t="s">
        <v>2245</v>
      </c>
      <c r="B238" s="40" t="s">
        <v>2250</v>
      </c>
      <c r="C238" s="41" t="s">
        <v>2254</v>
      </c>
      <c r="D238" s="40">
        <v>1303</v>
      </c>
      <c r="E238" s="41">
        <v>10</v>
      </c>
      <c r="F238" s="41">
        <v>20</v>
      </c>
      <c r="G238" s="44">
        <v>26060</v>
      </c>
      <c r="H238" s="41">
        <v>24757</v>
      </c>
      <c r="I238" s="41">
        <v>13030</v>
      </c>
      <c r="J238" s="41">
        <v>11727</v>
      </c>
      <c r="K238" s="42">
        <v>41671</v>
      </c>
    </row>
    <row r="239" spans="1:11" x14ac:dyDescent="0.25">
      <c r="A239" s="41" t="s">
        <v>1315</v>
      </c>
      <c r="B239" s="43" t="s">
        <v>2253</v>
      </c>
      <c r="C239" s="44" t="s">
        <v>2254</v>
      </c>
      <c r="D239" s="43">
        <v>2992</v>
      </c>
      <c r="E239" s="44">
        <v>10</v>
      </c>
      <c r="F239" s="44">
        <v>125</v>
      </c>
      <c r="G239" s="44">
        <v>374000</v>
      </c>
      <c r="H239" s="44">
        <v>355300</v>
      </c>
      <c r="I239" s="44">
        <v>359040</v>
      </c>
      <c r="J239" s="44">
        <v>-3740</v>
      </c>
      <c r="K239" s="45">
        <v>41699</v>
      </c>
    </row>
    <row r="240" spans="1:11" x14ac:dyDescent="0.25">
      <c r="A240" s="41" t="s">
        <v>1315</v>
      </c>
      <c r="B240" s="40" t="s">
        <v>2250</v>
      </c>
      <c r="C240" s="41" t="s">
        <v>2254</v>
      </c>
      <c r="D240" s="40">
        <v>2385</v>
      </c>
      <c r="E240" s="41">
        <v>10</v>
      </c>
      <c r="F240" s="41">
        <v>125</v>
      </c>
      <c r="G240" s="44">
        <v>298125</v>
      </c>
      <c r="H240" s="41">
        <v>283218.75</v>
      </c>
      <c r="I240" s="41">
        <v>286200</v>
      </c>
      <c r="J240" s="41">
        <v>-2981.25</v>
      </c>
      <c r="K240" s="42">
        <v>41699</v>
      </c>
    </row>
    <row r="241" spans="1:11" x14ac:dyDescent="0.25">
      <c r="A241" s="44" t="s">
        <v>182</v>
      </c>
      <c r="B241" s="43" t="s">
        <v>2251</v>
      </c>
      <c r="C241" s="44" t="s">
        <v>2254</v>
      </c>
      <c r="D241" s="43">
        <v>1607</v>
      </c>
      <c r="E241" s="44">
        <v>10</v>
      </c>
      <c r="F241" s="44">
        <v>300</v>
      </c>
      <c r="G241" s="44">
        <v>482100</v>
      </c>
      <c r="H241" s="44">
        <v>457995</v>
      </c>
      <c r="I241" s="44">
        <v>401750</v>
      </c>
      <c r="J241" s="44">
        <v>56245</v>
      </c>
      <c r="K241" s="45">
        <v>41730</v>
      </c>
    </row>
    <row r="242" spans="1:11" x14ac:dyDescent="0.25">
      <c r="A242" s="41" t="s">
        <v>2245</v>
      </c>
      <c r="B242" s="40" t="s">
        <v>2253</v>
      </c>
      <c r="C242" s="41" t="s">
        <v>2254</v>
      </c>
      <c r="D242" s="40">
        <v>2327</v>
      </c>
      <c r="E242" s="41">
        <v>10</v>
      </c>
      <c r="F242" s="41">
        <v>7</v>
      </c>
      <c r="G242" s="44">
        <v>16289</v>
      </c>
      <c r="H242" s="41">
        <v>15474.55</v>
      </c>
      <c r="I242" s="41">
        <v>11635</v>
      </c>
      <c r="J242" s="41">
        <v>3839.5499999999993</v>
      </c>
      <c r="K242" s="42">
        <v>41760</v>
      </c>
    </row>
    <row r="243" spans="1:11" x14ac:dyDescent="0.25">
      <c r="A243" s="44" t="s">
        <v>182</v>
      </c>
      <c r="B243" s="43" t="s">
        <v>2253</v>
      </c>
      <c r="C243" s="44" t="s">
        <v>2254</v>
      </c>
      <c r="D243" s="43">
        <v>991</v>
      </c>
      <c r="E243" s="44">
        <v>10</v>
      </c>
      <c r="F243" s="44">
        <v>300</v>
      </c>
      <c r="G243" s="44">
        <v>297300</v>
      </c>
      <c r="H243" s="44">
        <v>282435</v>
      </c>
      <c r="I243" s="44">
        <v>247750</v>
      </c>
      <c r="J243" s="44">
        <v>34685</v>
      </c>
      <c r="K243" s="45">
        <v>41791</v>
      </c>
    </row>
    <row r="244" spans="1:11" x14ac:dyDescent="0.25">
      <c r="A244" s="41" t="s">
        <v>2245</v>
      </c>
      <c r="B244" s="40" t="s">
        <v>2253</v>
      </c>
      <c r="C244" s="41" t="s">
        <v>2254</v>
      </c>
      <c r="D244" s="40">
        <v>602</v>
      </c>
      <c r="E244" s="41">
        <v>10</v>
      </c>
      <c r="F244" s="41">
        <v>350</v>
      </c>
      <c r="G244" s="44">
        <v>210700</v>
      </c>
      <c r="H244" s="41">
        <v>200165</v>
      </c>
      <c r="I244" s="41">
        <v>156520</v>
      </c>
      <c r="J244" s="41">
        <v>43645</v>
      </c>
      <c r="K244" s="42">
        <v>41791</v>
      </c>
    </row>
    <row r="245" spans="1:11" x14ac:dyDescent="0.25">
      <c r="A245" s="44" t="s">
        <v>2249</v>
      </c>
      <c r="B245" s="43" t="s">
        <v>2250</v>
      </c>
      <c r="C245" s="44" t="s">
        <v>2254</v>
      </c>
      <c r="D245" s="43">
        <v>2620</v>
      </c>
      <c r="E245" s="44">
        <v>10</v>
      </c>
      <c r="F245" s="44">
        <v>15</v>
      </c>
      <c r="G245" s="44">
        <v>39300</v>
      </c>
      <c r="H245" s="44">
        <v>37335</v>
      </c>
      <c r="I245" s="44">
        <v>26200</v>
      </c>
      <c r="J245" s="44">
        <v>11135</v>
      </c>
      <c r="K245" s="45">
        <v>41883</v>
      </c>
    </row>
    <row r="246" spans="1:11" x14ac:dyDescent="0.25">
      <c r="A246" s="41" t="s">
        <v>2245</v>
      </c>
      <c r="B246" s="40" t="s">
        <v>2246</v>
      </c>
      <c r="C246" s="41" t="s">
        <v>2254</v>
      </c>
      <c r="D246" s="40">
        <v>1228</v>
      </c>
      <c r="E246" s="41">
        <v>10</v>
      </c>
      <c r="F246" s="41">
        <v>350</v>
      </c>
      <c r="G246" s="44">
        <v>429800</v>
      </c>
      <c r="H246" s="41">
        <v>408310</v>
      </c>
      <c r="I246" s="41">
        <v>319280</v>
      </c>
      <c r="J246" s="41">
        <v>89030</v>
      </c>
      <c r="K246" s="42">
        <v>41548</v>
      </c>
    </row>
    <row r="247" spans="1:11" x14ac:dyDescent="0.25">
      <c r="A247" s="41" t="s">
        <v>2245</v>
      </c>
      <c r="B247" s="43" t="s">
        <v>2246</v>
      </c>
      <c r="C247" s="44" t="s">
        <v>2254</v>
      </c>
      <c r="D247" s="43">
        <v>1389</v>
      </c>
      <c r="E247" s="44">
        <v>10</v>
      </c>
      <c r="F247" s="44">
        <v>20</v>
      </c>
      <c r="G247" s="44">
        <v>27780</v>
      </c>
      <c r="H247" s="44">
        <v>26391</v>
      </c>
      <c r="I247" s="44">
        <v>13890</v>
      </c>
      <c r="J247" s="44">
        <v>12501</v>
      </c>
      <c r="K247" s="45">
        <v>41548</v>
      </c>
    </row>
    <row r="248" spans="1:11" x14ac:dyDescent="0.25">
      <c r="A248" s="44" t="s">
        <v>1315</v>
      </c>
      <c r="B248" s="40" t="s">
        <v>2253</v>
      </c>
      <c r="C248" s="41" t="s">
        <v>2254</v>
      </c>
      <c r="D248" s="40">
        <v>861</v>
      </c>
      <c r="E248" s="41">
        <v>10</v>
      </c>
      <c r="F248" s="41">
        <v>125</v>
      </c>
      <c r="G248" s="44">
        <v>107625</v>
      </c>
      <c r="H248" s="41">
        <v>102243.75</v>
      </c>
      <c r="I248" s="41">
        <v>103320</v>
      </c>
      <c r="J248" s="41">
        <v>-1076.25</v>
      </c>
      <c r="K248" s="42">
        <v>41913</v>
      </c>
    </row>
    <row r="249" spans="1:11" x14ac:dyDescent="0.25">
      <c r="A249" s="41" t="s">
        <v>1315</v>
      </c>
      <c r="B249" s="43" t="s">
        <v>2250</v>
      </c>
      <c r="C249" s="44" t="s">
        <v>2254</v>
      </c>
      <c r="D249" s="43">
        <v>704</v>
      </c>
      <c r="E249" s="44">
        <v>10</v>
      </c>
      <c r="F249" s="44">
        <v>125</v>
      </c>
      <c r="G249" s="44">
        <v>88000</v>
      </c>
      <c r="H249" s="44">
        <v>83600</v>
      </c>
      <c r="I249" s="44">
        <v>84480</v>
      </c>
      <c r="J249" s="44">
        <v>-880</v>
      </c>
      <c r="K249" s="45">
        <v>41548</v>
      </c>
    </row>
    <row r="250" spans="1:11" x14ac:dyDescent="0.25">
      <c r="A250" s="44" t="s">
        <v>2245</v>
      </c>
      <c r="B250" s="40" t="s">
        <v>2246</v>
      </c>
      <c r="C250" s="41" t="s">
        <v>2254</v>
      </c>
      <c r="D250" s="40">
        <v>1802</v>
      </c>
      <c r="E250" s="41">
        <v>10</v>
      </c>
      <c r="F250" s="41">
        <v>20</v>
      </c>
      <c r="G250" s="44">
        <v>36040</v>
      </c>
      <c r="H250" s="41">
        <v>34238</v>
      </c>
      <c r="I250" s="41">
        <v>18020</v>
      </c>
      <c r="J250" s="41">
        <v>16218</v>
      </c>
      <c r="K250" s="42">
        <v>41609</v>
      </c>
    </row>
    <row r="251" spans="1:11" x14ac:dyDescent="0.25">
      <c r="A251" s="41" t="s">
        <v>2245</v>
      </c>
      <c r="B251" s="43" t="s">
        <v>2253</v>
      </c>
      <c r="C251" s="44" t="s">
        <v>2254</v>
      </c>
      <c r="D251" s="43">
        <v>2663</v>
      </c>
      <c r="E251" s="44">
        <v>10</v>
      </c>
      <c r="F251" s="44">
        <v>20</v>
      </c>
      <c r="G251" s="44">
        <v>53260</v>
      </c>
      <c r="H251" s="44">
        <v>50597</v>
      </c>
      <c r="I251" s="44">
        <v>26630</v>
      </c>
      <c r="J251" s="44">
        <v>23967</v>
      </c>
      <c r="K251" s="45">
        <v>41974</v>
      </c>
    </row>
    <row r="252" spans="1:11" x14ac:dyDescent="0.25">
      <c r="A252" s="44" t="s">
        <v>2245</v>
      </c>
      <c r="B252" s="40" t="s">
        <v>2250</v>
      </c>
      <c r="C252" s="41" t="s">
        <v>2254</v>
      </c>
      <c r="D252" s="40">
        <v>2136</v>
      </c>
      <c r="E252" s="41">
        <v>10</v>
      </c>
      <c r="F252" s="41">
        <v>7</v>
      </c>
      <c r="G252" s="44">
        <v>14952</v>
      </c>
      <c r="H252" s="41">
        <v>14204.4</v>
      </c>
      <c r="I252" s="41">
        <v>10680</v>
      </c>
      <c r="J252" s="41">
        <v>3524.3999999999996</v>
      </c>
      <c r="K252" s="42">
        <v>41609</v>
      </c>
    </row>
    <row r="253" spans="1:11" x14ac:dyDescent="0.25">
      <c r="A253" s="41" t="s">
        <v>2249</v>
      </c>
      <c r="B253" s="43" t="s">
        <v>2248</v>
      </c>
      <c r="C253" s="44" t="s">
        <v>2254</v>
      </c>
      <c r="D253" s="43">
        <v>2116</v>
      </c>
      <c r="E253" s="44">
        <v>10</v>
      </c>
      <c r="F253" s="44">
        <v>15</v>
      </c>
      <c r="G253" s="44">
        <v>31740</v>
      </c>
      <c r="H253" s="44">
        <v>30153</v>
      </c>
      <c r="I253" s="44">
        <v>21160</v>
      </c>
      <c r="J253" s="44">
        <v>8993</v>
      </c>
      <c r="K253" s="45">
        <v>41609</v>
      </c>
    </row>
    <row r="254" spans="1:11" x14ac:dyDescent="0.25">
      <c r="A254" s="41" t="s">
        <v>2249</v>
      </c>
      <c r="B254" s="40" t="s">
        <v>2253</v>
      </c>
      <c r="C254" s="41" t="s">
        <v>2255</v>
      </c>
      <c r="D254" s="40">
        <v>555</v>
      </c>
      <c r="E254" s="41">
        <v>120</v>
      </c>
      <c r="F254" s="41">
        <v>15</v>
      </c>
      <c r="G254" s="44">
        <v>8325</v>
      </c>
      <c r="H254" s="41">
        <v>7908.75</v>
      </c>
      <c r="I254" s="41">
        <v>5550</v>
      </c>
      <c r="J254" s="41">
        <v>2358.75</v>
      </c>
      <c r="K254" s="42">
        <v>41640</v>
      </c>
    </row>
    <row r="255" spans="1:11" x14ac:dyDescent="0.25">
      <c r="A255" s="44" t="s">
        <v>2249</v>
      </c>
      <c r="B255" s="43" t="s">
        <v>2251</v>
      </c>
      <c r="C255" s="44" t="s">
        <v>2255</v>
      </c>
      <c r="D255" s="43">
        <v>2861</v>
      </c>
      <c r="E255" s="44">
        <v>120</v>
      </c>
      <c r="F255" s="44">
        <v>15</v>
      </c>
      <c r="G255" s="44">
        <v>42915</v>
      </c>
      <c r="H255" s="44">
        <v>40769.25</v>
      </c>
      <c r="I255" s="44">
        <v>28610</v>
      </c>
      <c r="J255" s="44">
        <v>12159.25</v>
      </c>
      <c r="K255" s="45">
        <v>41640</v>
      </c>
    </row>
    <row r="256" spans="1:11" x14ac:dyDescent="0.25">
      <c r="A256" s="41" t="s">
        <v>1315</v>
      </c>
      <c r="B256" s="40" t="s">
        <v>2248</v>
      </c>
      <c r="C256" s="41" t="s">
        <v>2255</v>
      </c>
      <c r="D256" s="40">
        <v>807</v>
      </c>
      <c r="E256" s="41">
        <v>120</v>
      </c>
      <c r="F256" s="41">
        <v>125</v>
      </c>
      <c r="G256" s="44">
        <v>100875</v>
      </c>
      <c r="H256" s="41">
        <v>95831.25</v>
      </c>
      <c r="I256" s="41">
        <v>96840</v>
      </c>
      <c r="J256" s="41">
        <v>-1008.75</v>
      </c>
      <c r="K256" s="42">
        <v>41671</v>
      </c>
    </row>
    <row r="257" spans="1:11" x14ac:dyDescent="0.25">
      <c r="A257" s="44" t="s">
        <v>2245</v>
      </c>
      <c r="B257" s="43" t="s">
        <v>2253</v>
      </c>
      <c r="C257" s="44" t="s">
        <v>2255</v>
      </c>
      <c r="D257" s="43">
        <v>602</v>
      </c>
      <c r="E257" s="44">
        <v>120</v>
      </c>
      <c r="F257" s="44">
        <v>350</v>
      </c>
      <c r="G257" s="44">
        <v>210700</v>
      </c>
      <c r="H257" s="44">
        <v>200165</v>
      </c>
      <c r="I257" s="44">
        <v>156520</v>
      </c>
      <c r="J257" s="44">
        <v>43645</v>
      </c>
      <c r="K257" s="45">
        <v>41791</v>
      </c>
    </row>
    <row r="258" spans="1:11" x14ac:dyDescent="0.25">
      <c r="A258" s="41" t="s">
        <v>2245</v>
      </c>
      <c r="B258" s="40" t="s">
        <v>2253</v>
      </c>
      <c r="C258" s="41" t="s">
        <v>2255</v>
      </c>
      <c r="D258" s="40">
        <v>2832</v>
      </c>
      <c r="E258" s="41">
        <v>120</v>
      </c>
      <c r="F258" s="41">
        <v>20</v>
      </c>
      <c r="G258" s="44">
        <v>56640</v>
      </c>
      <c r="H258" s="41">
        <v>53808</v>
      </c>
      <c r="I258" s="41">
        <v>28320</v>
      </c>
      <c r="J258" s="41">
        <v>25488</v>
      </c>
      <c r="K258" s="42">
        <v>41852</v>
      </c>
    </row>
    <row r="259" spans="1:11" x14ac:dyDescent="0.25">
      <c r="A259" s="44" t="s">
        <v>2245</v>
      </c>
      <c r="B259" s="43" t="s">
        <v>2250</v>
      </c>
      <c r="C259" s="44" t="s">
        <v>2255</v>
      </c>
      <c r="D259" s="43">
        <v>1579</v>
      </c>
      <c r="E259" s="44">
        <v>120</v>
      </c>
      <c r="F259" s="44">
        <v>20</v>
      </c>
      <c r="G259" s="44">
        <v>31580</v>
      </c>
      <c r="H259" s="44">
        <v>30001</v>
      </c>
      <c r="I259" s="44">
        <v>15790</v>
      </c>
      <c r="J259" s="44">
        <v>14211</v>
      </c>
      <c r="K259" s="45">
        <v>41852</v>
      </c>
    </row>
    <row r="260" spans="1:11" x14ac:dyDescent="0.25">
      <c r="A260" s="41" t="s">
        <v>1315</v>
      </c>
      <c r="B260" s="40" t="s">
        <v>2253</v>
      </c>
      <c r="C260" s="41" t="s">
        <v>2255</v>
      </c>
      <c r="D260" s="40">
        <v>861</v>
      </c>
      <c r="E260" s="41">
        <v>120</v>
      </c>
      <c r="F260" s="41">
        <v>125</v>
      </c>
      <c r="G260" s="44">
        <v>107625</v>
      </c>
      <c r="H260" s="41">
        <v>102243.75</v>
      </c>
      <c r="I260" s="41">
        <v>103320</v>
      </c>
      <c r="J260" s="41">
        <v>-1076.25</v>
      </c>
      <c r="K260" s="42">
        <v>41913</v>
      </c>
    </row>
    <row r="261" spans="1:11" x14ac:dyDescent="0.25">
      <c r="A261" s="41" t="s">
        <v>1315</v>
      </c>
      <c r="B261" s="43" t="s">
        <v>2250</v>
      </c>
      <c r="C261" s="44" t="s">
        <v>2255</v>
      </c>
      <c r="D261" s="43">
        <v>704</v>
      </c>
      <c r="E261" s="44">
        <v>120</v>
      </c>
      <c r="F261" s="44">
        <v>125</v>
      </c>
      <c r="G261" s="44">
        <v>88000</v>
      </c>
      <c r="H261" s="44">
        <v>83600</v>
      </c>
      <c r="I261" s="44">
        <v>84480</v>
      </c>
      <c r="J261" s="44">
        <v>-880</v>
      </c>
      <c r="K261" s="45">
        <v>41548</v>
      </c>
    </row>
    <row r="262" spans="1:11" x14ac:dyDescent="0.25">
      <c r="A262" s="44" t="s">
        <v>2245</v>
      </c>
      <c r="B262" s="40" t="s">
        <v>2250</v>
      </c>
      <c r="C262" s="41" t="s">
        <v>2255</v>
      </c>
      <c r="D262" s="40">
        <v>1033</v>
      </c>
      <c r="E262" s="41">
        <v>120</v>
      </c>
      <c r="F262" s="41">
        <v>20</v>
      </c>
      <c r="G262" s="44">
        <v>20660</v>
      </c>
      <c r="H262" s="41">
        <v>19627</v>
      </c>
      <c r="I262" s="41">
        <v>10330</v>
      </c>
      <c r="J262" s="41">
        <v>9297</v>
      </c>
      <c r="K262" s="42">
        <v>41609</v>
      </c>
    </row>
    <row r="263" spans="1:11" x14ac:dyDescent="0.25">
      <c r="A263" s="41" t="s">
        <v>182</v>
      </c>
      <c r="B263" s="43" t="s">
        <v>2248</v>
      </c>
      <c r="C263" s="44" t="s">
        <v>2255</v>
      </c>
      <c r="D263" s="43">
        <v>1250</v>
      </c>
      <c r="E263" s="44">
        <v>120</v>
      </c>
      <c r="F263" s="44">
        <v>300</v>
      </c>
      <c r="G263" s="44">
        <v>375000</v>
      </c>
      <c r="H263" s="44">
        <v>356250</v>
      </c>
      <c r="I263" s="44">
        <v>312500</v>
      </c>
      <c r="J263" s="44">
        <v>43750</v>
      </c>
      <c r="K263" s="45">
        <v>41974</v>
      </c>
    </row>
    <row r="264" spans="1:11" x14ac:dyDescent="0.25">
      <c r="A264" s="44" t="s">
        <v>2245</v>
      </c>
      <c r="B264" s="40" t="s">
        <v>2246</v>
      </c>
      <c r="C264" s="41" t="s">
        <v>2256</v>
      </c>
      <c r="D264" s="40">
        <v>1389</v>
      </c>
      <c r="E264" s="41">
        <v>250</v>
      </c>
      <c r="F264" s="41">
        <v>20</v>
      </c>
      <c r="G264" s="44">
        <v>27780</v>
      </c>
      <c r="H264" s="41">
        <v>26391</v>
      </c>
      <c r="I264" s="41">
        <v>13890</v>
      </c>
      <c r="J264" s="41">
        <v>12501</v>
      </c>
      <c r="K264" s="42">
        <v>41548</v>
      </c>
    </row>
    <row r="265" spans="1:11" x14ac:dyDescent="0.25">
      <c r="A265" s="41" t="s">
        <v>2245</v>
      </c>
      <c r="B265" s="43" t="s">
        <v>2253</v>
      </c>
      <c r="C265" s="44" t="s">
        <v>2256</v>
      </c>
      <c r="D265" s="43">
        <v>1265</v>
      </c>
      <c r="E265" s="44">
        <v>250</v>
      </c>
      <c r="F265" s="44">
        <v>20</v>
      </c>
      <c r="G265" s="44">
        <v>25300</v>
      </c>
      <c r="H265" s="44">
        <v>24035</v>
      </c>
      <c r="I265" s="44">
        <v>12650</v>
      </c>
      <c r="J265" s="44">
        <v>11385</v>
      </c>
      <c r="K265" s="45">
        <v>41579</v>
      </c>
    </row>
    <row r="266" spans="1:11" x14ac:dyDescent="0.25">
      <c r="A266" s="44" t="s">
        <v>2245</v>
      </c>
      <c r="B266" s="40" t="s">
        <v>2248</v>
      </c>
      <c r="C266" s="41" t="s">
        <v>2256</v>
      </c>
      <c r="D266" s="40">
        <v>2297</v>
      </c>
      <c r="E266" s="41">
        <v>250</v>
      </c>
      <c r="F266" s="41">
        <v>20</v>
      </c>
      <c r="G266" s="44">
        <v>45940</v>
      </c>
      <c r="H266" s="41">
        <v>43643</v>
      </c>
      <c r="I266" s="41">
        <v>22970</v>
      </c>
      <c r="J266" s="41">
        <v>20673</v>
      </c>
      <c r="K266" s="42">
        <v>41579</v>
      </c>
    </row>
    <row r="267" spans="1:11" x14ac:dyDescent="0.25">
      <c r="A267" s="41" t="s">
        <v>2245</v>
      </c>
      <c r="B267" s="43" t="s">
        <v>2253</v>
      </c>
      <c r="C267" s="44" t="s">
        <v>2256</v>
      </c>
      <c r="D267" s="43">
        <v>2663</v>
      </c>
      <c r="E267" s="44">
        <v>250</v>
      </c>
      <c r="F267" s="44">
        <v>20</v>
      </c>
      <c r="G267" s="44">
        <v>53260</v>
      </c>
      <c r="H267" s="44">
        <v>50597</v>
      </c>
      <c r="I267" s="44">
        <v>26630</v>
      </c>
      <c r="J267" s="44">
        <v>23967</v>
      </c>
      <c r="K267" s="45">
        <v>41974</v>
      </c>
    </row>
    <row r="268" spans="1:11" x14ac:dyDescent="0.25">
      <c r="A268" s="41" t="s">
        <v>2245</v>
      </c>
      <c r="B268" s="40" t="s">
        <v>2253</v>
      </c>
      <c r="C268" s="41" t="s">
        <v>2256</v>
      </c>
      <c r="D268" s="40">
        <v>570</v>
      </c>
      <c r="E268" s="41">
        <v>250</v>
      </c>
      <c r="F268" s="41">
        <v>7</v>
      </c>
      <c r="G268" s="44">
        <v>3990</v>
      </c>
      <c r="H268" s="41">
        <v>3790.5</v>
      </c>
      <c r="I268" s="41">
        <v>2850</v>
      </c>
      <c r="J268" s="41">
        <v>940.5</v>
      </c>
      <c r="K268" s="42">
        <v>41974</v>
      </c>
    </row>
    <row r="269" spans="1:11" x14ac:dyDescent="0.25">
      <c r="A269" s="44" t="s">
        <v>2245</v>
      </c>
      <c r="B269" s="43" t="s">
        <v>2250</v>
      </c>
      <c r="C269" s="44" t="s">
        <v>2256</v>
      </c>
      <c r="D269" s="43">
        <v>2487</v>
      </c>
      <c r="E269" s="44">
        <v>250</v>
      </c>
      <c r="F269" s="44">
        <v>7</v>
      </c>
      <c r="G269" s="44">
        <v>17409</v>
      </c>
      <c r="H269" s="44">
        <v>16538.55</v>
      </c>
      <c r="I269" s="44">
        <v>12435</v>
      </c>
      <c r="J269" s="44">
        <v>4103.5499999999993</v>
      </c>
      <c r="K269" s="45">
        <v>41974</v>
      </c>
    </row>
    <row r="270" spans="1:11" x14ac:dyDescent="0.25">
      <c r="A270" s="41" t="s">
        <v>2245</v>
      </c>
      <c r="B270" s="40" t="s">
        <v>2248</v>
      </c>
      <c r="C270" s="41" t="s">
        <v>2257</v>
      </c>
      <c r="D270" s="40">
        <v>1350</v>
      </c>
      <c r="E270" s="41">
        <v>260</v>
      </c>
      <c r="F270" s="41">
        <v>350</v>
      </c>
      <c r="G270" s="44">
        <v>472500</v>
      </c>
      <c r="H270" s="41">
        <v>448875</v>
      </c>
      <c r="I270" s="41">
        <v>351000</v>
      </c>
      <c r="J270" s="41">
        <v>97875</v>
      </c>
      <c r="K270" s="42">
        <v>41671</v>
      </c>
    </row>
    <row r="271" spans="1:11" x14ac:dyDescent="0.25">
      <c r="A271" s="44" t="s">
        <v>2245</v>
      </c>
      <c r="B271" s="43" t="s">
        <v>2246</v>
      </c>
      <c r="C271" s="44" t="s">
        <v>2257</v>
      </c>
      <c r="D271" s="43">
        <v>552</v>
      </c>
      <c r="E271" s="44">
        <v>260</v>
      </c>
      <c r="F271" s="44">
        <v>350</v>
      </c>
      <c r="G271" s="44">
        <v>193200</v>
      </c>
      <c r="H271" s="44">
        <v>183540</v>
      </c>
      <c r="I271" s="44">
        <v>143520</v>
      </c>
      <c r="J271" s="44">
        <v>40020</v>
      </c>
      <c r="K271" s="45">
        <v>41852</v>
      </c>
    </row>
    <row r="272" spans="1:11" x14ac:dyDescent="0.25">
      <c r="A272" s="41" t="s">
        <v>2245</v>
      </c>
      <c r="B272" s="40" t="s">
        <v>2246</v>
      </c>
      <c r="C272" s="41" t="s">
        <v>2257</v>
      </c>
      <c r="D272" s="40">
        <v>1228</v>
      </c>
      <c r="E272" s="41">
        <v>260</v>
      </c>
      <c r="F272" s="41">
        <v>350</v>
      </c>
      <c r="G272" s="44">
        <v>429800</v>
      </c>
      <c r="H272" s="41">
        <v>408310</v>
      </c>
      <c r="I272" s="41">
        <v>319280</v>
      </c>
      <c r="J272" s="41">
        <v>89030</v>
      </c>
      <c r="K272" s="42">
        <v>41548</v>
      </c>
    </row>
    <row r="273" spans="1:11" x14ac:dyDescent="0.25">
      <c r="A273" s="44" t="s">
        <v>182</v>
      </c>
      <c r="B273" s="43" t="s">
        <v>2248</v>
      </c>
      <c r="C273" s="44" t="s">
        <v>2257</v>
      </c>
      <c r="D273" s="43">
        <v>1250</v>
      </c>
      <c r="E273" s="44">
        <v>260</v>
      </c>
      <c r="F273" s="44">
        <v>300</v>
      </c>
      <c r="G273" s="44">
        <v>375000</v>
      </c>
      <c r="H273" s="44">
        <v>356250</v>
      </c>
      <c r="I273" s="44">
        <v>312500</v>
      </c>
      <c r="J273" s="44">
        <v>43750</v>
      </c>
      <c r="K273" s="45">
        <v>41974</v>
      </c>
    </row>
    <row r="274" spans="1:11" x14ac:dyDescent="0.25">
      <c r="A274" s="41" t="s">
        <v>2249</v>
      </c>
      <c r="B274" s="40" t="s">
        <v>2250</v>
      </c>
      <c r="C274" s="41" t="s">
        <v>2254</v>
      </c>
      <c r="D274" s="40">
        <v>3801</v>
      </c>
      <c r="E274" s="41">
        <v>10</v>
      </c>
      <c r="F274" s="41">
        <v>15</v>
      </c>
      <c r="G274" s="44">
        <v>57015</v>
      </c>
      <c r="H274" s="41">
        <v>53594.100000000006</v>
      </c>
      <c r="I274" s="41">
        <v>38010</v>
      </c>
      <c r="J274" s="41">
        <v>15584.100000000002</v>
      </c>
      <c r="K274" s="42">
        <v>41730</v>
      </c>
    </row>
    <row r="275" spans="1:11" x14ac:dyDescent="0.25">
      <c r="A275" s="41" t="s">
        <v>2245</v>
      </c>
      <c r="B275" s="43" t="s">
        <v>2253</v>
      </c>
      <c r="C275" s="44" t="s">
        <v>2247</v>
      </c>
      <c r="D275" s="43">
        <v>1117.5</v>
      </c>
      <c r="E275" s="44">
        <v>3</v>
      </c>
      <c r="F275" s="44">
        <v>20</v>
      </c>
      <c r="G275" s="44">
        <v>22350</v>
      </c>
      <c r="H275" s="44">
        <v>21009</v>
      </c>
      <c r="I275" s="44">
        <v>11175</v>
      </c>
      <c r="J275" s="44">
        <v>9834</v>
      </c>
      <c r="K275" s="45">
        <v>41640</v>
      </c>
    </row>
    <row r="276" spans="1:11" x14ac:dyDescent="0.25">
      <c r="A276" s="44" t="s">
        <v>2249</v>
      </c>
      <c r="B276" s="40" t="s">
        <v>2246</v>
      </c>
      <c r="C276" s="41" t="s">
        <v>2247</v>
      </c>
      <c r="D276" s="40">
        <v>2844</v>
      </c>
      <c r="E276" s="41">
        <v>3</v>
      </c>
      <c r="F276" s="41">
        <v>15</v>
      </c>
      <c r="G276" s="44">
        <v>42660</v>
      </c>
      <c r="H276" s="41">
        <v>40100.400000000001</v>
      </c>
      <c r="I276" s="41">
        <v>28440</v>
      </c>
      <c r="J276" s="41">
        <v>11660.400000000001</v>
      </c>
      <c r="K276" s="42">
        <v>41791</v>
      </c>
    </row>
    <row r="277" spans="1:11" x14ac:dyDescent="0.25">
      <c r="A277" s="41" t="s">
        <v>2252</v>
      </c>
      <c r="B277" s="43" t="s">
        <v>2251</v>
      </c>
      <c r="C277" s="44" t="s">
        <v>2247</v>
      </c>
      <c r="D277" s="43">
        <v>562</v>
      </c>
      <c r="E277" s="44">
        <v>3</v>
      </c>
      <c r="F277" s="44">
        <v>12</v>
      </c>
      <c r="G277" s="44">
        <v>6744</v>
      </c>
      <c r="H277" s="44">
        <v>6339.36</v>
      </c>
      <c r="I277" s="44">
        <v>1686</v>
      </c>
      <c r="J277" s="44">
        <v>4653.3599999999997</v>
      </c>
      <c r="K277" s="45">
        <v>41883</v>
      </c>
    </row>
    <row r="278" spans="1:11" x14ac:dyDescent="0.25">
      <c r="A278" s="44" t="s">
        <v>2252</v>
      </c>
      <c r="B278" s="40" t="s">
        <v>2246</v>
      </c>
      <c r="C278" s="41" t="s">
        <v>2247</v>
      </c>
      <c r="D278" s="40">
        <v>2299</v>
      </c>
      <c r="E278" s="41">
        <v>3</v>
      </c>
      <c r="F278" s="41">
        <v>12</v>
      </c>
      <c r="G278" s="44">
        <v>27588</v>
      </c>
      <c r="H278" s="41">
        <v>25932.720000000001</v>
      </c>
      <c r="I278" s="41">
        <v>6897</v>
      </c>
      <c r="J278" s="41">
        <v>19035.72</v>
      </c>
      <c r="K278" s="42">
        <v>41548</v>
      </c>
    </row>
    <row r="279" spans="1:11" x14ac:dyDescent="0.25">
      <c r="A279" s="41" t="s">
        <v>2249</v>
      </c>
      <c r="B279" s="43" t="s">
        <v>2253</v>
      </c>
      <c r="C279" s="44" t="s">
        <v>2247</v>
      </c>
      <c r="D279" s="43">
        <v>2030</v>
      </c>
      <c r="E279" s="44">
        <v>3</v>
      </c>
      <c r="F279" s="44">
        <v>15</v>
      </c>
      <c r="G279" s="44">
        <v>30450</v>
      </c>
      <c r="H279" s="44">
        <v>28623</v>
      </c>
      <c r="I279" s="44">
        <v>20300</v>
      </c>
      <c r="J279" s="44">
        <v>8323</v>
      </c>
      <c r="K279" s="45">
        <v>41944</v>
      </c>
    </row>
    <row r="280" spans="1:11" x14ac:dyDescent="0.25">
      <c r="A280" s="44" t="s">
        <v>2245</v>
      </c>
      <c r="B280" s="40" t="s">
        <v>2253</v>
      </c>
      <c r="C280" s="41" t="s">
        <v>2247</v>
      </c>
      <c r="D280" s="40">
        <v>263</v>
      </c>
      <c r="E280" s="41">
        <v>3</v>
      </c>
      <c r="F280" s="41">
        <v>7</v>
      </c>
      <c r="G280" s="44">
        <v>1841</v>
      </c>
      <c r="H280" s="41">
        <v>1730.54</v>
      </c>
      <c r="I280" s="41">
        <v>1315</v>
      </c>
      <c r="J280" s="41">
        <v>415.53999999999996</v>
      </c>
      <c r="K280" s="42">
        <v>41579</v>
      </c>
    </row>
    <row r="281" spans="1:11" x14ac:dyDescent="0.25">
      <c r="A281" s="41" t="s">
        <v>1315</v>
      </c>
      <c r="B281" s="43" t="s">
        <v>2248</v>
      </c>
      <c r="C281" s="44" t="s">
        <v>2247</v>
      </c>
      <c r="D281" s="43">
        <v>887</v>
      </c>
      <c r="E281" s="44">
        <v>3</v>
      </c>
      <c r="F281" s="44">
        <v>125</v>
      </c>
      <c r="G281" s="44">
        <v>110875</v>
      </c>
      <c r="H281" s="44">
        <v>104222.5</v>
      </c>
      <c r="I281" s="44">
        <v>106440</v>
      </c>
      <c r="J281" s="44">
        <v>-2217.5</v>
      </c>
      <c r="K281" s="45">
        <v>41609</v>
      </c>
    </row>
    <row r="282" spans="1:11" x14ac:dyDescent="0.25">
      <c r="A282" s="41" t="s">
        <v>2245</v>
      </c>
      <c r="B282" s="40" t="s">
        <v>2251</v>
      </c>
      <c r="C282" s="41" t="s">
        <v>196</v>
      </c>
      <c r="D282" s="40">
        <v>980</v>
      </c>
      <c r="E282" s="41">
        <v>5</v>
      </c>
      <c r="F282" s="41">
        <v>350</v>
      </c>
      <c r="G282" s="44">
        <v>343000</v>
      </c>
      <c r="H282" s="41">
        <v>322420</v>
      </c>
      <c r="I282" s="41">
        <v>254800</v>
      </c>
      <c r="J282" s="41">
        <v>67620</v>
      </c>
      <c r="K282" s="42">
        <v>41730</v>
      </c>
    </row>
    <row r="283" spans="1:11" x14ac:dyDescent="0.25">
      <c r="A283" s="44" t="s">
        <v>2245</v>
      </c>
      <c r="B283" s="43" t="s">
        <v>2248</v>
      </c>
      <c r="C283" s="44" t="s">
        <v>196</v>
      </c>
      <c r="D283" s="43">
        <v>1460</v>
      </c>
      <c r="E283" s="44">
        <v>5</v>
      </c>
      <c r="F283" s="44">
        <v>350</v>
      </c>
      <c r="G283" s="44">
        <v>511000</v>
      </c>
      <c r="H283" s="44">
        <v>480340</v>
      </c>
      <c r="I283" s="44">
        <v>379600</v>
      </c>
      <c r="J283" s="44">
        <v>100740</v>
      </c>
      <c r="K283" s="45">
        <v>41760</v>
      </c>
    </row>
    <row r="284" spans="1:11" x14ac:dyDescent="0.25">
      <c r="A284" s="41" t="s">
        <v>2245</v>
      </c>
      <c r="B284" s="40" t="s">
        <v>2250</v>
      </c>
      <c r="C284" s="41" t="s">
        <v>196</v>
      </c>
      <c r="D284" s="40">
        <v>1403</v>
      </c>
      <c r="E284" s="41">
        <v>5</v>
      </c>
      <c r="F284" s="41">
        <v>7</v>
      </c>
      <c r="G284" s="44">
        <v>9821</v>
      </c>
      <c r="H284" s="41">
        <v>9231.74</v>
      </c>
      <c r="I284" s="41">
        <v>7015</v>
      </c>
      <c r="J284" s="41">
        <v>2216.7399999999998</v>
      </c>
      <c r="K284" s="42">
        <v>41548</v>
      </c>
    </row>
    <row r="285" spans="1:11" x14ac:dyDescent="0.25">
      <c r="A285" s="44" t="s">
        <v>2252</v>
      </c>
      <c r="B285" s="43" t="s">
        <v>2253</v>
      </c>
      <c r="C285" s="44" t="s">
        <v>196</v>
      </c>
      <c r="D285" s="43">
        <v>2723</v>
      </c>
      <c r="E285" s="44">
        <v>5</v>
      </c>
      <c r="F285" s="44">
        <v>12</v>
      </c>
      <c r="G285" s="44">
        <v>32676</v>
      </c>
      <c r="H285" s="44">
        <v>30715.439999999999</v>
      </c>
      <c r="I285" s="44">
        <v>8169</v>
      </c>
      <c r="J285" s="44">
        <v>22546.44</v>
      </c>
      <c r="K285" s="45">
        <v>41944</v>
      </c>
    </row>
    <row r="286" spans="1:11" x14ac:dyDescent="0.25">
      <c r="A286" s="41" t="s">
        <v>2245</v>
      </c>
      <c r="B286" s="40" t="s">
        <v>2250</v>
      </c>
      <c r="C286" s="41" t="s">
        <v>2254</v>
      </c>
      <c r="D286" s="40">
        <v>1496</v>
      </c>
      <c r="E286" s="41">
        <v>10</v>
      </c>
      <c r="F286" s="41">
        <v>350</v>
      </c>
      <c r="G286" s="44">
        <v>523600</v>
      </c>
      <c r="H286" s="41">
        <v>492184</v>
      </c>
      <c r="I286" s="41">
        <v>388960</v>
      </c>
      <c r="J286" s="41">
        <v>103224</v>
      </c>
      <c r="K286" s="42">
        <v>41791</v>
      </c>
    </row>
    <row r="287" spans="1:11" x14ac:dyDescent="0.25">
      <c r="A287" s="44" t="s">
        <v>2252</v>
      </c>
      <c r="B287" s="43" t="s">
        <v>2246</v>
      </c>
      <c r="C287" s="44" t="s">
        <v>2254</v>
      </c>
      <c r="D287" s="43">
        <v>2299</v>
      </c>
      <c r="E287" s="44">
        <v>10</v>
      </c>
      <c r="F287" s="44">
        <v>12</v>
      </c>
      <c r="G287" s="44">
        <v>27588</v>
      </c>
      <c r="H287" s="44">
        <v>25932.720000000001</v>
      </c>
      <c r="I287" s="44">
        <v>6897</v>
      </c>
      <c r="J287" s="44">
        <v>19035.72</v>
      </c>
      <c r="K287" s="45">
        <v>41548</v>
      </c>
    </row>
    <row r="288" spans="1:11" x14ac:dyDescent="0.25">
      <c r="A288" s="41" t="s">
        <v>2245</v>
      </c>
      <c r="B288" s="40" t="s">
        <v>2253</v>
      </c>
      <c r="C288" s="41" t="s">
        <v>2254</v>
      </c>
      <c r="D288" s="40">
        <v>727</v>
      </c>
      <c r="E288" s="41">
        <v>10</v>
      </c>
      <c r="F288" s="41">
        <v>350</v>
      </c>
      <c r="G288" s="44">
        <v>254450</v>
      </c>
      <c r="H288" s="41">
        <v>239183</v>
      </c>
      <c r="I288" s="41">
        <v>189020</v>
      </c>
      <c r="J288" s="41">
        <v>50163</v>
      </c>
      <c r="K288" s="42">
        <v>41548</v>
      </c>
    </row>
    <row r="289" spans="1:11" x14ac:dyDescent="0.25">
      <c r="A289" s="41" t="s">
        <v>1315</v>
      </c>
      <c r="B289" s="43" t="s">
        <v>2246</v>
      </c>
      <c r="C289" s="44" t="s">
        <v>2255</v>
      </c>
      <c r="D289" s="43">
        <v>952</v>
      </c>
      <c r="E289" s="44">
        <v>120</v>
      </c>
      <c r="F289" s="44">
        <v>125</v>
      </c>
      <c r="G289" s="44">
        <v>119000</v>
      </c>
      <c r="H289" s="44">
        <v>111860</v>
      </c>
      <c r="I289" s="44">
        <v>114240</v>
      </c>
      <c r="J289" s="44">
        <v>-2380</v>
      </c>
      <c r="K289" s="45">
        <v>41671</v>
      </c>
    </row>
    <row r="290" spans="1:11" x14ac:dyDescent="0.25">
      <c r="A290" s="44" t="s">
        <v>1315</v>
      </c>
      <c r="B290" s="40" t="s">
        <v>2253</v>
      </c>
      <c r="C290" s="41" t="s">
        <v>2255</v>
      </c>
      <c r="D290" s="40">
        <v>2755</v>
      </c>
      <c r="E290" s="41">
        <v>120</v>
      </c>
      <c r="F290" s="41">
        <v>125</v>
      </c>
      <c r="G290" s="44">
        <v>344375</v>
      </c>
      <c r="H290" s="41">
        <v>323712.5</v>
      </c>
      <c r="I290" s="41">
        <v>330600</v>
      </c>
      <c r="J290" s="41">
        <v>-6887.5</v>
      </c>
      <c r="K290" s="42">
        <v>41671</v>
      </c>
    </row>
    <row r="291" spans="1:11" x14ac:dyDescent="0.25">
      <c r="A291" s="41" t="s">
        <v>2249</v>
      </c>
      <c r="B291" s="43" t="s">
        <v>2248</v>
      </c>
      <c r="C291" s="44" t="s">
        <v>2255</v>
      </c>
      <c r="D291" s="43">
        <v>1530</v>
      </c>
      <c r="E291" s="44">
        <v>120</v>
      </c>
      <c r="F291" s="44">
        <v>15</v>
      </c>
      <c r="G291" s="44">
        <v>22950</v>
      </c>
      <c r="H291" s="44">
        <v>21573</v>
      </c>
      <c r="I291" s="44">
        <v>15300</v>
      </c>
      <c r="J291" s="44">
        <v>6273</v>
      </c>
      <c r="K291" s="45">
        <v>41760</v>
      </c>
    </row>
    <row r="292" spans="1:11" x14ac:dyDescent="0.25">
      <c r="A292" s="44" t="s">
        <v>2245</v>
      </c>
      <c r="B292" s="40" t="s">
        <v>2250</v>
      </c>
      <c r="C292" s="41" t="s">
        <v>2255</v>
      </c>
      <c r="D292" s="40">
        <v>1496</v>
      </c>
      <c r="E292" s="41">
        <v>120</v>
      </c>
      <c r="F292" s="41">
        <v>350</v>
      </c>
      <c r="G292" s="44">
        <v>523600</v>
      </c>
      <c r="H292" s="41">
        <v>492184</v>
      </c>
      <c r="I292" s="41">
        <v>388960</v>
      </c>
      <c r="J292" s="41">
        <v>103224</v>
      </c>
      <c r="K292" s="42">
        <v>41791</v>
      </c>
    </row>
    <row r="293" spans="1:11" x14ac:dyDescent="0.25">
      <c r="A293" s="41" t="s">
        <v>2245</v>
      </c>
      <c r="B293" s="43" t="s">
        <v>2251</v>
      </c>
      <c r="C293" s="44" t="s">
        <v>2255</v>
      </c>
      <c r="D293" s="43">
        <v>1498</v>
      </c>
      <c r="E293" s="44">
        <v>120</v>
      </c>
      <c r="F293" s="44">
        <v>7</v>
      </c>
      <c r="G293" s="44">
        <v>10486</v>
      </c>
      <c r="H293" s="44">
        <v>9856.84</v>
      </c>
      <c r="I293" s="44">
        <v>7490</v>
      </c>
      <c r="J293" s="44">
        <v>2366.84</v>
      </c>
      <c r="K293" s="45">
        <v>41791</v>
      </c>
    </row>
    <row r="294" spans="1:11" x14ac:dyDescent="0.25">
      <c r="A294" s="44" t="s">
        <v>182</v>
      </c>
      <c r="B294" s="40" t="s">
        <v>2250</v>
      </c>
      <c r="C294" s="41" t="s">
        <v>2255</v>
      </c>
      <c r="D294" s="40">
        <v>1221</v>
      </c>
      <c r="E294" s="41">
        <v>120</v>
      </c>
      <c r="F294" s="41">
        <v>300</v>
      </c>
      <c r="G294" s="44">
        <v>366300</v>
      </c>
      <c r="H294" s="41">
        <v>344322</v>
      </c>
      <c r="I294" s="41">
        <v>305250</v>
      </c>
      <c r="J294" s="41">
        <v>39072</v>
      </c>
      <c r="K294" s="42">
        <v>41548</v>
      </c>
    </row>
    <row r="295" spans="1:11" x14ac:dyDescent="0.25">
      <c r="A295" s="41" t="s">
        <v>2245</v>
      </c>
      <c r="B295" s="43" t="s">
        <v>2250</v>
      </c>
      <c r="C295" s="44" t="s">
        <v>2255</v>
      </c>
      <c r="D295" s="43">
        <v>2076</v>
      </c>
      <c r="E295" s="44">
        <v>120</v>
      </c>
      <c r="F295" s="44">
        <v>350</v>
      </c>
      <c r="G295" s="44">
        <v>726600</v>
      </c>
      <c r="H295" s="44">
        <v>683004</v>
      </c>
      <c r="I295" s="44">
        <v>539760</v>
      </c>
      <c r="J295" s="44">
        <v>143244</v>
      </c>
      <c r="K295" s="45">
        <v>41548</v>
      </c>
    </row>
    <row r="296" spans="1:11" x14ac:dyDescent="0.25">
      <c r="A296" s="41" t="s">
        <v>2249</v>
      </c>
      <c r="B296" s="40" t="s">
        <v>2246</v>
      </c>
      <c r="C296" s="41" t="s">
        <v>2256</v>
      </c>
      <c r="D296" s="40">
        <v>2844</v>
      </c>
      <c r="E296" s="41">
        <v>250</v>
      </c>
      <c r="F296" s="41">
        <v>15</v>
      </c>
      <c r="G296" s="44">
        <v>42660</v>
      </c>
      <c r="H296" s="41">
        <v>40100.400000000001</v>
      </c>
      <c r="I296" s="41">
        <v>28440</v>
      </c>
      <c r="J296" s="41">
        <v>11660.400000000001</v>
      </c>
      <c r="K296" s="42">
        <v>41791</v>
      </c>
    </row>
    <row r="297" spans="1:11" x14ac:dyDescent="0.25">
      <c r="A297" s="44" t="s">
        <v>2245</v>
      </c>
      <c r="B297" s="43" t="s">
        <v>2251</v>
      </c>
      <c r="C297" s="44" t="s">
        <v>2256</v>
      </c>
      <c r="D297" s="43">
        <v>1498</v>
      </c>
      <c r="E297" s="44">
        <v>250</v>
      </c>
      <c r="F297" s="44">
        <v>7</v>
      </c>
      <c r="G297" s="44">
        <v>10486</v>
      </c>
      <c r="H297" s="44">
        <v>9856.84</v>
      </c>
      <c r="I297" s="44">
        <v>7490</v>
      </c>
      <c r="J297" s="44">
        <v>2366.84</v>
      </c>
      <c r="K297" s="45">
        <v>41791</v>
      </c>
    </row>
    <row r="298" spans="1:11" x14ac:dyDescent="0.25">
      <c r="A298" s="41" t="s">
        <v>182</v>
      </c>
      <c r="B298" s="40" t="s">
        <v>2250</v>
      </c>
      <c r="C298" s="41" t="s">
        <v>2256</v>
      </c>
      <c r="D298" s="40">
        <v>1221</v>
      </c>
      <c r="E298" s="41">
        <v>250</v>
      </c>
      <c r="F298" s="41">
        <v>300</v>
      </c>
      <c r="G298" s="44">
        <v>366300</v>
      </c>
      <c r="H298" s="41">
        <v>344322</v>
      </c>
      <c r="I298" s="41">
        <v>305250</v>
      </c>
      <c r="J298" s="41">
        <v>39072</v>
      </c>
      <c r="K298" s="42">
        <v>41548</v>
      </c>
    </row>
    <row r="299" spans="1:11" x14ac:dyDescent="0.25">
      <c r="A299" s="44" t="s">
        <v>2245</v>
      </c>
      <c r="B299" s="43" t="s">
        <v>2251</v>
      </c>
      <c r="C299" s="44" t="s">
        <v>2256</v>
      </c>
      <c r="D299" s="43">
        <v>1123</v>
      </c>
      <c r="E299" s="44">
        <v>250</v>
      </c>
      <c r="F299" s="44">
        <v>20</v>
      </c>
      <c r="G299" s="44">
        <v>22460</v>
      </c>
      <c r="H299" s="44">
        <v>21112.400000000001</v>
      </c>
      <c r="I299" s="44">
        <v>11230</v>
      </c>
      <c r="J299" s="44">
        <v>9882.4000000000015</v>
      </c>
      <c r="K299" s="45">
        <v>41579</v>
      </c>
    </row>
    <row r="300" spans="1:11" x14ac:dyDescent="0.25">
      <c r="A300" s="41" t="s">
        <v>182</v>
      </c>
      <c r="B300" s="40" t="s">
        <v>2246</v>
      </c>
      <c r="C300" s="41" t="s">
        <v>2256</v>
      </c>
      <c r="D300" s="40">
        <v>2436</v>
      </c>
      <c r="E300" s="41">
        <v>250</v>
      </c>
      <c r="F300" s="41">
        <v>300</v>
      </c>
      <c r="G300" s="44">
        <v>730800</v>
      </c>
      <c r="H300" s="41">
        <v>686952</v>
      </c>
      <c r="I300" s="41">
        <v>609000</v>
      </c>
      <c r="J300" s="41">
        <v>77952</v>
      </c>
      <c r="K300" s="42">
        <v>41609</v>
      </c>
    </row>
    <row r="301" spans="1:11" x14ac:dyDescent="0.25">
      <c r="A301" s="44" t="s">
        <v>1315</v>
      </c>
      <c r="B301" s="43" t="s">
        <v>2250</v>
      </c>
      <c r="C301" s="44" t="s">
        <v>2257</v>
      </c>
      <c r="D301" s="43">
        <v>1987.5</v>
      </c>
      <c r="E301" s="44">
        <v>260</v>
      </c>
      <c r="F301" s="44">
        <v>125</v>
      </c>
      <c r="G301" s="44">
        <v>248437.5</v>
      </c>
      <c r="H301" s="44">
        <v>233531.25</v>
      </c>
      <c r="I301" s="44">
        <v>238500</v>
      </c>
      <c r="J301" s="44">
        <v>-4968.75</v>
      </c>
      <c r="K301" s="45">
        <v>41640</v>
      </c>
    </row>
    <row r="302" spans="1:11" x14ac:dyDescent="0.25">
      <c r="A302" s="41" t="s">
        <v>2245</v>
      </c>
      <c r="B302" s="40" t="s">
        <v>2251</v>
      </c>
      <c r="C302" s="41" t="s">
        <v>2257</v>
      </c>
      <c r="D302" s="40">
        <v>1679</v>
      </c>
      <c r="E302" s="41">
        <v>260</v>
      </c>
      <c r="F302" s="41">
        <v>350</v>
      </c>
      <c r="G302" s="44">
        <v>587650</v>
      </c>
      <c r="H302" s="41">
        <v>552391</v>
      </c>
      <c r="I302" s="41">
        <v>436540</v>
      </c>
      <c r="J302" s="41">
        <v>115851</v>
      </c>
      <c r="K302" s="42">
        <v>41883</v>
      </c>
    </row>
    <row r="303" spans="1:11" x14ac:dyDescent="0.25">
      <c r="A303" s="41" t="s">
        <v>2245</v>
      </c>
      <c r="B303" s="43" t="s">
        <v>2253</v>
      </c>
      <c r="C303" s="44" t="s">
        <v>2257</v>
      </c>
      <c r="D303" s="43">
        <v>727</v>
      </c>
      <c r="E303" s="44">
        <v>260</v>
      </c>
      <c r="F303" s="44">
        <v>350</v>
      </c>
      <c r="G303" s="44">
        <v>254450</v>
      </c>
      <c r="H303" s="44">
        <v>239183</v>
      </c>
      <c r="I303" s="44">
        <v>189020</v>
      </c>
      <c r="J303" s="44">
        <v>50163</v>
      </c>
      <c r="K303" s="45">
        <v>41548</v>
      </c>
    </row>
    <row r="304" spans="1:11" x14ac:dyDescent="0.25">
      <c r="A304" s="44" t="s">
        <v>2245</v>
      </c>
      <c r="B304" s="40" t="s">
        <v>2250</v>
      </c>
      <c r="C304" s="41" t="s">
        <v>2257</v>
      </c>
      <c r="D304" s="40">
        <v>1403</v>
      </c>
      <c r="E304" s="41">
        <v>260</v>
      </c>
      <c r="F304" s="41">
        <v>7</v>
      </c>
      <c r="G304" s="44">
        <v>9821</v>
      </c>
      <c r="H304" s="41">
        <v>9231.74</v>
      </c>
      <c r="I304" s="41">
        <v>7015</v>
      </c>
      <c r="J304" s="41">
        <v>2216.7399999999998</v>
      </c>
      <c r="K304" s="42">
        <v>41548</v>
      </c>
    </row>
    <row r="305" spans="1:11" x14ac:dyDescent="0.25">
      <c r="A305" s="41" t="s">
        <v>2245</v>
      </c>
      <c r="B305" s="43" t="s">
        <v>2250</v>
      </c>
      <c r="C305" s="44" t="s">
        <v>2257</v>
      </c>
      <c r="D305" s="43">
        <v>2076</v>
      </c>
      <c r="E305" s="44">
        <v>260</v>
      </c>
      <c r="F305" s="44">
        <v>350</v>
      </c>
      <c r="G305" s="44">
        <v>726600</v>
      </c>
      <c r="H305" s="44">
        <v>683004</v>
      </c>
      <c r="I305" s="44">
        <v>539760</v>
      </c>
      <c r="J305" s="44">
        <v>143244</v>
      </c>
      <c r="K305" s="45">
        <v>41548</v>
      </c>
    </row>
    <row r="306" spans="1:11" x14ac:dyDescent="0.25">
      <c r="A306" s="44" t="s">
        <v>2245</v>
      </c>
      <c r="B306" s="40" t="s">
        <v>2250</v>
      </c>
      <c r="C306" s="41" t="s">
        <v>196</v>
      </c>
      <c r="D306" s="40">
        <v>1757</v>
      </c>
      <c r="E306" s="41">
        <v>5</v>
      </c>
      <c r="F306" s="41">
        <v>20</v>
      </c>
      <c r="G306" s="44">
        <v>35140</v>
      </c>
      <c r="H306" s="41">
        <v>33031.599999999999</v>
      </c>
      <c r="I306" s="41">
        <v>17570</v>
      </c>
      <c r="J306" s="41">
        <v>15461.599999999999</v>
      </c>
      <c r="K306" s="42">
        <v>41548</v>
      </c>
    </row>
    <row r="307" spans="1:11" x14ac:dyDescent="0.25">
      <c r="A307" s="41" t="s">
        <v>2249</v>
      </c>
      <c r="B307" s="43" t="s">
        <v>2253</v>
      </c>
      <c r="C307" s="44" t="s">
        <v>2254</v>
      </c>
      <c r="D307" s="43">
        <v>2198</v>
      </c>
      <c r="E307" s="44">
        <v>10</v>
      </c>
      <c r="F307" s="44">
        <v>15</v>
      </c>
      <c r="G307" s="44">
        <v>32970</v>
      </c>
      <c r="H307" s="44">
        <v>30991.8</v>
      </c>
      <c r="I307" s="44">
        <v>21980</v>
      </c>
      <c r="J307" s="44">
        <v>9011.7999999999993</v>
      </c>
      <c r="K307" s="45">
        <v>41852</v>
      </c>
    </row>
    <row r="308" spans="1:11" x14ac:dyDescent="0.25">
      <c r="A308" s="44" t="s">
        <v>2249</v>
      </c>
      <c r="B308" s="40" t="s">
        <v>2248</v>
      </c>
      <c r="C308" s="41" t="s">
        <v>2254</v>
      </c>
      <c r="D308" s="40">
        <v>1743</v>
      </c>
      <c r="E308" s="41">
        <v>10</v>
      </c>
      <c r="F308" s="41">
        <v>15</v>
      </c>
      <c r="G308" s="44">
        <v>26145</v>
      </c>
      <c r="H308" s="41">
        <v>24576.3</v>
      </c>
      <c r="I308" s="41">
        <v>17430</v>
      </c>
      <c r="J308" s="41">
        <v>7146.2999999999993</v>
      </c>
      <c r="K308" s="42">
        <v>41852</v>
      </c>
    </row>
    <row r="309" spans="1:11" x14ac:dyDescent="0.25">
      <c r="A309" s="41" t="s">
        <v>2249</v>
      </c>
      <c r="B309" s="43" t="s">
        <v>2253</v>
      </c>
      <c r="C309" s="44" t="s">
        <v>2254</v>
      </c>
      <c r="D309" s="43">
        <v>1153</v>
      </c>
      <c r="E309" s="44">
        <v>10</v>
      </c>
      <c r="F309" s="44">
        <v>15</v>
      </c>
      <c r="G309" s="44">
        <v>17295</v>
      </c>
      <c r="H309" s="44">
        <v>16257.3</v>
      </c>
      <c r="I309" s="44">
        <v>11530</v>
      </c>
      <c r="J309" s="44">
        <v>4727.2999999999993</v>
      </c>
      <c r="K309" s="45">
        <v>41913</v>
      </c>
    </row>
    <row r="310" spans="1:11" x14ac:dyDescent="0.25">
      <c r="A310" s="41" t="s">
        <v>2245</v>
      </c>
      <c r="B310" s="40" t="s">
        <v>2250</v>
      </c>
      <c r="C310" s="41" t="s">
        <v>2254</v>
      </c>
      <c r="D310" s="40">
        <v>1757</v>
      </c>
      <c r="E310" s="41">
        <v>10</v>
      </c>
      <c r="F310" s="41">
        <v>20</v>
      </c>
      <c r="G310" s="44">
        <v>35140</v>
      </c>
      <c r="H310" s="41">
        <v>33031.599999999999</v>
      </c>
      <c r="I310" s="41">
        <v>17570</v>
      </c>
      <c r="J310" s="41">
        <v>15461.599999999999</v>
      </c>
      <c r="K310" s="42">
        <v>41548</v>
      </c>
    </row>
    <row r="311" spans="1:11" x14ac:dyDescent="0.25">
      <c r="A311" s="44" t="s">
        <v>2245</v>
      </c>
      <c r="B311" s="43" t="s">
        <v>2248</v>
      </c>
      <c r="C311" s="44" t="s">
        <v>2255</v>
      </c>
      <c r="D311" s="43">
        <v>1001</v>
      </c>
      <c r="E311" s="44">
        <v>120</v>
      </c>
      <c r="F311" s="44">
        <v>20</v>
      </c>
      <c r="G311" s="44">
        <v>20020</v>
      </c>
      <c r="H311" s="44">
        <v>18818.8</v>
      </c>
      <c r="I311" s="44">
        <v>10010</v>
      </c>
      <c r="J311" s="44">
        <v>8808.7999999999993</v>
      </c>
      <c r="K311" s="45">
        <v>41852</v>
      </c>
    </row>
    <row r="312" spans="1:11" x14ac:dyDescent="0.25">
      <c r="A312" s="41" t="s">
        <v>2245</v>
      </c>
      <c r="B312" s="40" t="s">
        <v>2251</v>
      </c>
      <c r="C312" s="41" t="s">
        <v>2255</v>
      </c>
      <c r="D312" s="40">
        <v>1333</v>
      </c>
      <c r="E312" s="41">
        <v>120</v>
      </c>
      <c r="F312" s="41">
        <v>7</v>
      </c>
      <c r="G312" s="44">
        <v>9331</v>
      </c>
      <c r="H312" s="41">
        <v>8771.14</v>
      </c>
      <c r="I312" s="41">
        <v>6665</v>
      </c>
      <c r="J312" s="41">
        <v>2106.1399999999994</v>
      </c>
      <c r="K312" s="42">
        <v>41944</v>
      </c>
    </row>
    <row r="313" spans="1:11" x14ac:dyDescent="0.25">
      <c r="A313" s="44" t="s">
        <v>2249</v>
      </c>
      <c r="B313" s="43" t="s">
        <v>2253</v>
      </c>
      <c r="C313" s="44" t="s">
        <v>2256</v>
      </c>
      <c r="D313" s="43">
        <v>1153</v>
      </c>
      <c r="E313" s="44">
        <v>250</v>
      </c>
      <c r="F313" s="44">
        <v>15</v>
      </c>
      <c r="G313" s="44">
        <v>17295</v>
      </c>
      <c r="H313" s="44">
        <v>16257.3</v>
      </c>
      <c r="I313" s="44">
        <v>11530</v>
      </c>
      <c r="J313" s="44">
        <v>4727.2999999999993</v>
      </c>
      <c r="K313" s="45">
        <v>41913</v>
      </c>
    </row>
    <row r="314" spans="1:11" x14ac:dyDescent="0.25">
      <c r="A314" s="41" t="s">
        <v>2252</v>
      </c>
      <c r="B314" s="40" t="s">
        <v>2251</v>
      </c>
      <c r="C314" s="41" t="s">
        <v>2247</v>
      </c>
      <c r="D314" s="40">
        <v>727</v>
      </c>
      <c r="E314" s="41">
        <v>3</v>
      </c>
      <c r="F314" s="41">
        <v>12</v>
      </c>
      <c r="G314" s="44">
        <v>8724</v>
      </c>
      <c r="H314" s="41">
        <v>8113.32</v>
      </c>
      <c r="I314" s="41">
        <v>2181</v>
      </c>
      <c r="J314" s="41">
        <v>5932.32</v>
      </c>
      <c r="K314" s="42">
        <v>41671</v>
      </c>
    </row>
    <row r="315" spans="1:11" x14ac:dyDescent="0.25">
      <c r="A315" s="44" t="s">
        <v>2252</v>
      </c>
      <c r="B315" s="43" t="s">
        <v>2246</v>
      </c>
      <c r="C315" s="44" t="s">
        <v>2247</v>
      </c>
      <c r="D315" s="43">
        <v>1884</v>
      </c>
      <c r="E315" s="44">
        <v>3</v>
      </c>
      <c r="F315" s="44">
        <v>12</v>
      </c>
      <c r="G315" s="44">
        <v>22608</v>
      </c>
      <c r="H315" s="44">
        <v>21025.439999999999</v>
      </c>
      <c r="I315" s="44">
        <v>5652</v>
      </c>
      <c r="J315" s="44">
        <v>15373.439999999999</v>
      </c>
      <c r="K315" s="45">
        <v>41852</v>
      </c>
    </row>
    <row r="316" spans="1:11" x14ac:dyDescent="0.25">
      <c r="A316" s="41" t="s">
        <v>2245</v>
      </c>
      <c r="B316" s="40" t="s">
        <v>2251</v>
      </c>
      <c r="C316" s="41" t="s">
        <v>2247</v>
      </c>
      <c r="D316" s="40">
        <v>1834</v>
      </c>
      <c r="E316" s="41">
        <v>3</v>
      </c>
      <c r="F316" s="41">
        <v>20</v>
      </c>
      <c r="G316" s="44">
        <v>36680</v>
      </c>
      <c r="H316" s="41">
        <v>34112.400000000001</v>
      </c>
      <c r="I316" s="41">
        <v>18340</v>
      </c>
      <c r="J316" s="41">
        <v>15772.400000000001</v>
      </c>
      <c r="K316" s="42">
        <v>41518</v>
      </c>
    </row>
    <row r="317" spans="1:11" x14ac:dyDescent="0.25">
      <c r="A317" s="41" t="s">
        <v>2252</v>
      </c>
      <c r="B317" s="43" t="s">
        <v>2251</v>
      </c>
      <c r="C317" s="44" t="s">
        <v>196</v>
      </c>
      <c r="D317" s="43">
        <v>2340</v>
      </c>
      <c r="E317" s="44">
        <v>5</v>
      </c>
      <c r="F317" s="44">
        <v>12</v>
      </c>
      <c r="G317" s="44">
        <v>28080</v>
      </c>
      <c r="H317" s="44">
        <v>26114.400000000001</v>
      </c>
      <c r="I317" s="44">
        <v>7020</v>
      </c>
      <c r="J317" s="44">
        <v>19094.400000000001</v>
      </c>
      <c r="K317" s="45">
        <v>41640</v>
      </c>
    </row>
    <row r="318" spans="1:11" x14ac:dyDescent="0.25">
      <c r="A318" s="44" t="s">
        <v>2252</v>
      </c>
      <c r="B318" s="40" t="s">
        <v>2250</v>
      </c>
      <c r="C318" s="41" t="s">
        <v>196</v>
      </c>
      <c r="D318" s="40">
        <v>2342</v>
      </c>
      <c r="E318" s="41">
        <v>5</v>
      </c>
      <c r="F318" s="41">
        <v>12</v>
      </c>
      <c r="G318" s="44">
        <v>28104</v>
      </c>
      <c r="H318" s="41">
        <v>26136.720000000001</v>
      </c>
      <c r="I318" s="41">
        <v>7026</v>
      </c>
      <c r="J318" s="41">
        <v>19110.72</v>
      </c>
      <c r="K318" s="42">
        <v>41944</v>
      </c>
    </row>
    <row r="319" spans="1:11" x14ac:dyDescent="0.25">
      <c r="A319" s="41" t="s">
        <v>2245</v>
      </c>
      <c r="B319" s="43" t="s">
        <v>2250</v>
      </c>
      <c r="C319" s="44" t="s">
        <v>2254</v>
      </c>
      <c r="D319" s="43">
        <v>1031</v>
      </c>
      <c r="E319" s="44">
        <v>10</v>
      </c>
      <c r="F319" s="44">
        <v>7</v>
      </c>
      <c r="G319" s="44">
        <v>7217</v>
      </c>
      <c r="H319" s="44">
        <v>6711.81</v>
      </c>
      <c r="I319" s="44">
        <v>5155</v>
      </c>
      <c r="J319" s="44">
        <v>1556.8100000000004</v>
      </c>
      <c r="K319" s="45">
        <v>41518</v>
      </c>
    </row>
    <row r="320" spans="1:11" x14ac:dyDescent="0.25">
      <c r="A320" s="44" t="s">
        <v>2249</v>
      </c>
      <c r="B320" s="40" t="s">
        <v>2246</v>
      </c>
      <c r="C320" s="41" t="s">
        <v>2255</v>
      </c>
      <c r="D320" s="40">
        <v>1262</v>
      </c>
      <c r="E320" s="41">
        <v>120</v>
      </c>
      <c r="F320" s="41">
        <v>15</v>
      </c>
      <c r="G320" s="44">
        <v>18930</v>
      </c>
      <c r="H320" s="41">
        <v>17604.900000000001</v>
      </c>
      <c r="I320" s="41">
        <v>12620</v>
      </c>
      <c r="J320" s="41">
        <v>4984.9000000000015</v>
      </c>
      <c r="K320" s="42">
        <v>41760</v>
      </c>
    </row>
    <row r="321" spans="1:11" x14ac:dyDescent="0.25">
      <c r="A321" s="41" t="s">
        <v>2245</v>
      </c>
      <c r="B321" s="43" t="s">
        <v>2246</v>
      </c>
      <c r="C321" s="44" t="s">
        <v>2255</v>
      </c>
      <c r="D321" s="43">
        <v>1135</v>
      </c>
      <c r="E321" s="44">
        <v>120</v>
      </c>
      <c r="F321" s="44">
        <v>7</v>
      </c>
      <c r="G321" s="44">
        <v>7945</v>
      </c>
      <c r="H321" s="44">
        <v>7388.85</v>
      </c>
      <c r="I321" s="44">
        <v>5675</v>
      </c>
      <c r="J321" s="44">
        <v>1713.8500000000004</v>
      </c>
      <c r="K321" s="45">
        <v>41791</v>
      </c>
    </row>
    <row r="322" spans="1:11" x14ac:dyDescent="0.25">
      <c r="A322" s="44" t="s">
        <v>2245</v>
      </c>
      <c r="B322" s="40" t="s">
        <v>2253</v>
      </c>
      <c r="C322" s="41" t="s">
        <v>2255</v>
      </c>
      <c r="D322" s="40">
        <v>547</v>
      </c>
      <c r="E322" s="41">
        <v>120</v>
      </c>
      <c r="F322" s="41">
        <v>7</v>
      </c>
      <c r="G322" s="44">
        <v>3829</v>
      </c>
      <c r="H322" s="41">
        <v>3560.9700000000003</v>
      </c>
      <c r="I322" s="41">
        <v>2735</v>
      </c>
      <c r="J322" s="41">
        <v>825.97000000000025</v>
      </c>
      <c r="K322" s="42">
        <v>41944</v>
      </c>
    </row>
    <row r="323" spans="1:11" x14ac:dyDescent="0.25">
      <c r="A323" s="41" t="s">
        <v>2245</v>
      </c>
      <c r="B323" s="43" t="s">
        <v>2246</v>
      </c>
      <c r="C323" s="44" t="s">
        <v>2255</v>
      </c>
      <c r="D323" s="43">
        <v>1582</v>
      </c>
      <c r="E323" s="44">
        <v>120</v>
      </c>
      <c r="F323" s="44">
        <v>7</v>
      </c>
      <c r="G323" s="44">
        <v>11074</v>
      </c>
      <c r="H323" s="44">
        <v>10298.82</v>
      </c>
      <c r="I323" s="44">
        <v>7910</v>
      </c>
      <c r="J323" s="44">
        <v>2388.8199999999997</v>
      </c>
      <c r="K323" s="45">
        <v>41974</v>
      </c>
    </row>
    <row r="324" spans="1:11" x14ac:dyDescent="0.25">
      <c r="A324" s="41" t="s">
        <v>2252</v>
      </c>
      <c r="B324" s="40" t="s">
        <v>2250</v>
      </c>
      <c r="C324" s="41" t="s">
        <v>2256</v>
      </c>
      <c r="D324" s="40">
        <v>1738.5</v>
      </c>
      <c r="E324" s="41">
        <v>250</v>
      </c>
      <c r="F324" s="41">
        <v>12</v>
      </c>
      <c r="G324" s="44">
        <v>20862</v>
      </c>
      <c r="H324" s="41">
        <v>19401.66</v>
      </c>
      <c r="I324" s="41">
        <v>5215.5</v>
      </c>
      <c r="J324" s="41">
        <v>14186.16</v>
      </c>
      <c r="K324" s="42">
        <v>41730</v>
      </c>
    </row>
    <row r="325" spans="1:11" x14ac:dyDescent="0.25">
      <c r="A325" s="44" t="s">
        <v>2252</v>
      </c>
      <c r="B325" s="43" t="s">
        <v>2248</v>
      </c>
      <c r="C325" s="44" t="s">
        <v>2256</v>
      </c>
      <c r="D325" s="43">
        <v>2215</v>
      </c>
      <c r="E325" s="44">
        <v>250</v>
      </c>
      <c r="F325" s="44">
        <v>12</v>
      </c>
      <c r="G325" s="44">
        <v>26580</v>
      </c>
      <c r="H325" s="44">
        <v>24719.4</v>
      </c>
      <c r="I325" s="44">
        <v>6645</v>
      </c>
      <c r="J325" s="44">
        <v>18074.400000000001</v>
      </c>
      <c r="K325" s="45">
        <v>41518</v>
      </c>
    </row>
    <row r="326" spans="1:11" x14ac:dyDescent="0.25">
      <c r="A326" s="41" t="s">
        <v>2245</v>
      </c>
      <c r="B326" s="40" t="s">
        <v>2246</v>
      </c>
      <c r="C326" s="41" t="s">
        <v>2256</v>
      </c>
      <c r="D326" s="40">
        <v>1582</v>
      </c>
      <c r="E326" s="41">
        <v>250</v>
      </c>
      <c r="F326" s="41">
        <v>7</v>
      </c>
      <c r="G326" s="44">
        <v>11074</v>
      </c>
      <c r="H326" s="41">
        <v>10298.82</v>
      </c>
      <c r="I326" s="41">
        <v>7910</v>
      </c>
      <c r="J326" s="41">
        <v>2388.8199999999997</v>
      </c>
      <c r="K326" s="42">
        <v>41974</v>
      </c>
    </row>
    <row r="327" spans="1:11" x14ac:dyDescent="0.25">
      <c r="A327" s="44" t="s">
        <v>2245</v>
      </c>
      <c r="B327" s="43" t="s">
        <v>2246</v>
      </c>
      <c r="C327" s="44" t="s">
        <v>2257</v>
      </c>
      <c r="D327" s="43">
        <v>1135</v>
      </c>
      <c r="E327" s="44">
        <v>260</v>
      </c>
      <c r="F327" s="44">
        <v>7</v>
      </c>
      <c r="G327" s="44">
        <v>7945</v>
      </c>
      <c r="H327" s="44">
        <v>7388.85</v>
      </c>
      <c r="I327" s="44">
        <v>5675</v>
      </c>
      <c r="J327" s="44">
        <v>1713.8500000000004</v>
      </c>
      <c r="K327" s="45">
        <v>41791</v>
      </c>
    </row>
    <row r="328" spans="1:11" x14ac:dyDescent="0.25">
      <c r="A328" s="41" t="s">
        <v>2245</v>
      </c>
      <c r="B328" s="40" t="s">
        <v>2253</v>
      </c>
      <c r="C328" s="41" t="s">
        <v>2247</v>
      </c>
      <c r="D328" s="40">
        <v>1761</v>
      </c>
      <c r="E328" s="41">
        <v>3</v>
      </c>
      <c r="F328" s="41">
        <v>350</v>
      </c>
      <c r="G328" s="44">
        <v>616350</v>
      </c>
      <c r="H328" s="41">
        <v>573205.5</v>
      </c>
      <c r="I328" s="41">
        <v>457860</v>
      </c>
      <c r="J328" s="41">
        <v>115345.5</v>
      </c>
      <c r="K328" s="42">
        <v>41699</v>
      </c>
    </row>
    <row r="329" spans="1:11" x14ac:dyDescent="0.25">
      <c r="A329" s="44" t="s">
        <v>182</v>
      </c>
      <c r="B329" s="43" t="s">
        <v>2250</v>
      </c>
      <c r="C329" s="44" t="s">
        <v>2247</v>
      </c>
      <c r="D329" s="43">
        <v>448</v>
      </c>
      <c r="E329" s="44">
        <v>3</v>
      </c>
      <c r="F329" s="44">
        <v>300</v>
      </c>
      <c r="G329" s="44">
        <v>134400</v>
      </c>
      <c r="H329" s="44">
        <v>124992</v>
      </c>
      <c r="I329" s="44">
        <v>112000</v>
      </c>
      <c r="J329" s="44">
        <v>12992</v>
      </c>
      <c r="K329" s="45">
        <v>41791</v>
      </c>
    </row>
    <row r="330" spans="1:11" x14ac:dyDescent="0.25">
      <c r="A330" s="41" t="s">
        <v>182</v>
      </c>
      <c r="B330" s="40" t="s">
        <v>2250</v>
      </c>
      <c r="C330" s="41" t="s">
        <v>2247</v>
      </c>
      <c r="D330" s="40">
        <v>2181</v>
      </c>
      <c r="E330" s="41">
        <v>3</v>
      </c>
      <c r="F330" s="41">
        <v>300</v>
      </c>
      <c r="G330" s="44">
        <v>654300</v>
      </c>
      <c r="H330" s="41">
        <v>608499</v>
      </c>
      <c r="I330" s="41">
        <v>545250</v>
      </c>
      <c r="J330" s="41">
        <v>63249</v>
      </c>
      <c r="K330" s="42">
        <v>41913</v>
      </c>
    </row>
    <row r="331" spans="1:11" x14ac:dyDescent="0.25">
      <c r="A331" s="41" t="s">
        <v>2245</v>
      </c>
      <c r="B331" s="43" t="s">
        <v>2250</v>
      </c>
      <c r="C331" s="44" t="s">
        <v>196</v>
      </c>
      <c r="D331" s="43">
        <v>1976</v>
      </c>
      <c r="E331" s="44">
        <v>5</v>
      </c>
      <c r="F331" s="44">
        <v>20</v>
      </c>
      <c r="G331" s="44">
        <v>39520</v>
      </c>
      <c r="H331" s="44">
        <v>36753.599999999999</v>
      </c>
      <c r="I331" s="44">
        <v>19760</v>
      </c>
      <c r="J331" s="44">
        <v>16993.599999999999</v>
      </c>
      <c r="K331" s="45">
        <v>41913</v>
      </c>
    </row>
    <row r="332" spans="1:11" x14ac:dyDescent="0.25">
      <c r="A332" s="44" t="s">
        <v>182</v>
      </c>
      <c r="B332" s="40" t="s">
        <v>2250</v>
      </c>
      <c r="C332" s="41" t="s">
        <v>196</v>
      </c>
      <c r="D332" s="40">
        <v>2181</v>
      </c>
      <c r="E332" s="41">
        <v>5</v>
      </c>
      <c r="F332" s="41">
        <v>300</v>
      </c>
      <c r="G332" s="44">
        <v>654300</v>
      </c>
      <c r="H332" s="41">
        <v>608499</v>
      </c>
      <c r="I332" s="41">
        <v>545250</v>
      </c>
      <c r="J332" s="41">
        <v>63249</v>
      </c>
      <c r="K332" s="42">
        <v>41913</v>
      </c>
    </row>
    <row r="333" spans="1:11" x14ac:dyDescent="0.25">
      <c r="A333" s="41" t="s">
        <v>1315</v>
      </c>
      <c r="B333" s="43" t="s">
        <v>2248</v>
      </c>
      <c r="C333" s="44" t="s">
        <v>196</v>
      </c>
      <c r="D333" s="43">
        <v>2500</v>
      </c>
      <c r="E333" s="44">
        <v>5</v>
      </c>
      <c r="F333" s="44">
        <v>125</v>
      </c>
      <c r="G333" s="44">
        <v>312500</v>
      </c>
      <c r="H333" s="44">
        <v>290625</v>
      </c>
      <c r="I333" s="44">
        <v>300000</v>
      </c>
      <c r="J333" s="44">
        <v>-9375</v>
      </c>
      <c r="K333" s="45">
        <v>41579</v>
      </c>
    </row>
    <row r="334" spans="1:11" x14ac:dyDescent="0.25">
      <c r="A334" s="44" t="s">
        <v>182</v>
      </c>
      <c r="B334" s="40" t="s">
        <v>2246</v>
      </c>
      <c r="C334" s="41" t="s">
        <v>2254</v>
      </c>
      <c r="D334" s="40">
        <v>1702</v>
      </c>
      <c r="E334" s="41">
        <v>10</v>
      </c>
      <c r="F334" s="41">
        <v>300</v>
      </c>
      <c r="G334" s="44">
        <v>510600</v>
      </c>
      <c r="H334" s="41">
        <v>474858</v>
      </c>
      <c r="I334" s="41">
        <v>425500</v>
      </c>
      <c r="J334" s="41">
        <v>49358</v>
      </c>
      <c r="K334" s="42">
        <v>41760</v>
      </c>
    </row>
    <row r="335" spans="1:11" x14ac:dyDescent="0.25">
      <c r="A335" s="41" t="s">
        <v>182</v>
      </c>
      <c r="B335" s="43" t="s">
        <v>2250</v>
      </c>
      <c r="C335" s="44" t="s">
        <v>2254</v>
      </c>
      <c r="D335" s="43">
        <v>448</v>
      </c>
      <c r="E335" s="44">
        <v>10</v>
      </c>
      <c r="F335" s="44">
        <v>300</v>
      </c>
      <c r="G335" s="44">
        <v>134400</v>
      </c>
      <c r="H335" s="44">
        <v>124992</v>
      </c>
      <c r="I335" s="44">
        <v>112000</v>
      </c>
      <c r="J335" s="44">
        <v>12992</v>
      </c>
      <c r="K335" s="45">
        <v>41791</v>
      </c>
    </row>
    <row r="336" spans="1:11" x14ac:dyDescent="0.25">
      <c r="A336" s="44" t="s">
        <v>1315</v>
      </c>
      <c r="B336" s="40" t="s">
        <v>2248</v>
      </c>
      <c r="C336" s="41" t="s">
        <v>2254</v>
      </c>
      <c r="D336" s="40">
        <v>3513</v>
      </c>
      <c r="E336" s="41">
        <v>10</v>
      </c>
      <c r="F336" s="41">
        <v>125</v>
      </c>
      <c r="G336" s="44">
        <v>439125</v>
      </c>
      <c r="H336" s="41">
        <v>408386.25</v>
      </c>
      <c r="I336" s="41">
        <v>421560</v>
      </c>
      <c r="J336" s="41">
        <v>-13173.75</v>
      </c>
      <c r="K336" s="42">
        <v>41821</v>
      </c>
    </row>
    <row r="337" spans="1:11" x14ac:dyDescent="0.25">
      <c r="A337" s="41" t="s">
        <v>2249</v>
      </c>
      <c r="B337" s="43" t="s">
        <v>2250</v>
      </c>
      <c r="C337" s="44" t="s">
        <v>2254</v>
      </c>
      <c r="D337" s="43">
        <v>2101</v>
      </c>
      <c r="E337" s="44">
        <v>10</v>
      </c>
      <c r="F337" s="44">
        <v>15</v>
      </c>
      <c r="G337" s="44">
        <v>31515</v>
      </c>
      <c r="H337" s="44">
        <v>29308.95</v>
      </c>
      <c r="I337" s="44">
        <v>21010</v>
      </c>
      <c r="J337" s="44">
        <v>8298.9500000000007</v>
      </c>
      <c r="K337" s="45">
        <v>41852</v>
      </c>
    </row>
    <row r="338" spans="1:11" x14ac:dyDescent="0.25">
      <c r="A338" s="41" t="s">
        <v>2249</v>
      </c>
      <c r="B338" s="40" t="s">
        <v>2253</v>
      </c>
      <c r="C338" s="41" t="s">
        <v>2254</v>
      </c>
      <c r="D338" s="40">
        <v>2931</v>
      </c>
      <c r="E338" s="41">
        <v>10</v>
      </c>
      <c r="F338" s="41">
        <v>15</v>
      </c>
      <c r="G338" s="44">
        <v>43965</v>
      </c>
      <c r="H338" s="41">
        <v>40887.449999999997</v>
      </c>
      <c r="I338" s="41">
        <v>29310</v>
      </c>
      <c r="J338" s="41">
        <v>11577.449999999997</v>
      </c>
      <c r="K338" s="42">
        <v>41518</v>
      </c>
    </row>
    <row r="339" spans="1:11" x14ac:dyDescent="0.25">
      <c r="A339" s="44" t="s">
        <v>2245</v>
      </c>
      <c r="B339" s="43" t="s">
        <v>2250</v>
      </c>
      <c r="C339" s="44" t="s">
        <v>2254</v>
      </c>
      <c r="D339" s="43">
        <v>1535</v>
      </c>
      <c r="E339" s="44">
        <v>10</v>
      </c>
      <c r="F339" s="44">
        <v>20</v>
      </c>
      <c r="G339" s="44">
        <v>30700</v>
      </c>
      <c r="H339" s="44">
        <v>28551</v>
      </c>
      <c r="I339" s="44">
        <v>15350</v>
      </c>
      <c r="J339" s="44">
        <v>13201</v>
      </c>
      <c r="K339" s="45">
        <v>41883</v>
      </c>
    </row>
    <row r="340" spans="1:11" x14ac:dyDescent="0.25">
      <c r="A340" s="41" t="s">
        <v>182</v>
      </c>
      <c r="B340" s="40" t="s">
        <v>2248</v>
      </c>
      <c r="C340" s="41" t="s">
        <v>2254</v>
      </c>
      <c r="D340" s="40">
        <v>1123</v>
      </c>
      <c r="E340" s="41">
        <v>10</v>
      </c>
      <c r="F340" s="41">
        <v>300</v>
      </c>
      <c r="G340" s="44">
        <v>336900</v>
      </c>
      <c r="H340" s="41">
        <v>313317</v>
      </c>
      <c r="I340" s="41">
        <v>280750</v>
      </c>
      <c r="J340" s="41">
        <v>32567</v>
      </c>
      <c r="K340" s="42">
        <v>41518</v>
      </c>
    </row>
    <row r="341" spans="1:11" x14ac:dyDescent="0.25">
      <c r="A341" s="44" t="s">
        <v>182</v>
      </c>
      <c r="B341" s="43" t="s">
        <v>2246</v>
      </c>
      <c r="C341" s="44" t="s">
        <v>2254</v>
      </c>
      <c r="D341" s="43">
        <v>1404</v>
      </c>
      <c r="E341" s="44">
        <v>10</v>
      </c>
      <c r="F341" s="44">
        <v>300</v>
      </c>
      <c r="G341" s="44">
        <v>421200</v>
      </c>
      <c r="H341" s="44">
        <v>391716</v>
      </c>
      <c r="I341" s="44">
        <v>351000</v>
      </c>
      <c r="J341" s="44">
        <v>40716</v>
      </c>
      <c r="K341" s="45">
        <v>41579</v>
      </c>
    </row>
    <row r="342" spans="1:11" x14ac:dyDescent="0.25">
      <c r="A342" s="41" t="s">
        <v>2252</v>
      </c>
      <c r="B342" s="40" t="s">
        <v>2251</v>
      </c>
      <c r="C342" s="41" t="s">
        <v>2254</v>
      </c>
      <c r="D342" s="40">
        <v>2763</v>
      </c>
      <c r="E342" s="41">
        <v>10</v>
      </c>
      <c r="F342" s="41">
        <v>12</v>
      </c>
      <c r="G342" s="44">
        <v>33156</v>
      </c>
      <c r="H342" s="41">
        <v>30835.08</v>
      </c>
      <c r="I342" s="41">
        <v>8289</v>
      </c>
      <c r="J342" s="41">
        <v>22546.080000000002</v>
      </c>
      <c r="K342" s="42">
        <v>41579</v>
      </c>
    </row>
    <row r="343" spans="1:11" x14ac:dyDescent="0.25">
      <c r="A343" s="44" t="s">
        <v>2245</v>
      </c>
      <c r="B343" s="43" t="s">
        <v>2248</v>
      </c>
      <c r="C343" s="44" t="s">
        <v>2254</v>
      </c>
      <c r="D343" s="43">
        <v>2125</v>
      </c>
      <c r="E343" s="44">
        <v>10</v>
      </c>
      <c r="F343" s="44">
        <v>7</v>
      </c>
      <c r="G343" s="44">
        <v>14875</v>
      </c>
      <c r="H343" s="44">
        <v>13833.75</v>
      </c>
      <c r="I343" s="44">
        <v>10625</v>
      </c>
      <c r="J343" s="44">
        <v>3208.75</v>
      </c>
      <c r="K343" s="45">
        <v>41609</v>
      </c>
    </row>
    <row r="344" spans="1:11" x14ac:dyDescent="0.25">
      <c r="A344" s="41" t="s">
        <v>182</v>
      </c>
      <c r="B344" s="40" t="s">
        <v>2250</v>
      </c>
      <c r="C344" s="41" t="s">
        <v>2255</v>
      </c>
      <c r="D344" s="40">
        <v>1659</v>
      </c>
      <c r="E344" s="41">
        <v>120</v>
      </c>
      <c r="F344" s="41">
        <v>300</v>
      </c>
      <c r="G344" s="44">
        <v>497700</v>
      </c>
      <c r="H344" s="41">
        <v>462861</v>
      </c>
      <c r="I344" s="41">
        <v>414750</v>
      </c>
      <c r="J344" s="41">
        <v>48111</v>
      </c>
      <c r="K344" s="42">
        <v>41821</v>
      </c>
    </row>
    <row r="345" spans="1:11" x14ac:dyDescent="0.25">
      <c r="A345" s="41" t="s">
        <v>2245</v>
      </c>
      <c r="B345" s="43" t="s">
        <v>2251</v>
      </c>
      <c r="C345" s="44" t="s">
        <v>2255</v>
      </c>
      <c r="D345" s="43">
        <v>609</v>
      </c>
      <c r="E345" s="44">
        <v>120</v>
      </c>
      <c r="F345" s="44">
        <v>20</v>
      </c>
      <c r="G345" s="44">
        <v>12180</v>
      </c>
      <c r="H345" s="44">
        <v>11327.4</v>
      </c>
      <c r="I345" s="44">
        <v>6090</v>
      </c>
      <c r="J345" s="44">
        <v>5237.3999999999996</v>
      </c>
      <c r="K345" s="45">
        <v>41852</v>
      </c>
    </row>
    <row r="346" spans="1:11" x14ac:dyDescent="0.25">
      <c r="A346" s="44" t="s">
        <v>1315</v>
      </c>
      <c r="B346" s="40" t="s">
        <v>2248</v>
      </c>
      <c r="C346" s="41" t="s">
        <v>2255</v>
      </c>
      <c r="D346" s="40">
        <v>2087</v>
      </c>
      <c r="E346" s="41">
        <v>120</v>
      </c>
      <c r="F346" s="41">
        <v>125</v>
      </c>
      <c r="G346" s="44">
        <v>260875</v>
      </c>
      <c r="H346" s="41">
        <v>242613.75</v>
      </c>
      <c r="I346" s="41">
        <v>250440</v>
      </c>
      <c r="J346" s="41">
        <v>-7826.25</v>
      </c>
      <c r="K346" s="42">
        <v>41883</v>
      </c>
    </row>
    <row r="347" spans="1:11" x14ac:dyDescent="0.25">
      <c r="A347" s="41" t="s">
        <v>2245</v>
      </c>
      <c r="B347" s="43" t="s">
        <v>2250</v>
      </c>
      <c r="C347" s="44" t="s">
        <v>2255</v>
      </c>
      <c r="D347" s="43">
        <v>1976</v>
      </c>
      <c r="E347" s="44">
        <v>120</v>
      </c>
      <c r="F347" s="44">
        <v>20</v>
      </c>
      <c r="G347" s="44">
        <v>39520</v>
      </c>
      <c r="H347" s="44">
        <v>36753.599999999999</v>
      </c>
      <c r="I347" s="44">
        <v>19760</v>
      </c>
      <c r="J347" s="44">
        <v>16993.599999999999</v>
      </c>
      <c r="K347" s="45">
        <v>41913</v>
      </c>
    </row>
    <row r="348" spans="1:11" x14ac:dyDescent="0.25">
      <c r="A348" s="44" t="s">
        <v>2245</v>
      </c>
      <c r="B348" s="40" t="s">
        <v>2253</v>
      </c>
      <c r="C348" s="41" t="s">
        <v>2255</v>
      </c>
      <c r="D348" s="40">
        <v>1421</v>
      </c>
      <c r="E348" s="41">
        <v>120</v>
      </c>
      <c r="F348" s="41">
        <v>20</v>
      </c>
      <c r="G348" s="44">
        <v>28420</v>
      </c>
      <c r="H348" s="41">
        <v>26430.6</v>
      </c>
      <c r="I348" s="41">
        <v>14210</v>
      </c>
      <c r="J348" s="41">
        <v>12220.599999999999</v>
      </c>
      <c r="K348" s="42">
        <v>41609</v>
      </c>
    </row>
    <row r="349" spans="1:11" x14ac:dyDescent="0.25">
      <c r="A349" s="41" t="s">
        <v>182</v>
      </c>
      <c r="B349" s="43" t="s">
        <v>2253</v>
      </c>
      <c r="C349" s="44" t="s">
        <v>2255</v>
      </c>
      <c r="D349" s="43">
        <v>1372</v>
      </c>
      <c r="E349" s="44">
        <v>120</v>
      </c>
      <c r="F349" s="44">
        <v>300</v>
      </c>
      <c r="G349" s="44">
        <v>411600</v>
      </c>
      <c r="H349" s="44">
        <v>382788</v>
      </c>
      <c r="I349" s="44">
        <v>343000</v>
      </c>
      <c r="J349" s="44">
        <v>39788</v>
      </c>
      <c r="K349" s="45">
        <v>41974</v>
      </c>
    </row>
    <row r="350" spans="1:11" x14ac:dyDescent="0.25">
      <c r="A350" s="44" t="s">
        <v>2245</v>
      </c>
      <c r="B350" s="40" t="s">
        <v>2248</v>
      </c>
      <c r="C350" s="41" t="s">
        <v>2255</v>
      </c>
      <c r="D350" s="40">
        <v>588</v>
      </c>
      <c r="E350" s="41">
        <v>120</v>
      </c>
      <c r="F350" s="41">
        <v>20</v>
      </c>
      <c r="G350" s="44">
        <v>11760</v>
      </c>
      <c r="H350" s="41">
        <v>10936.8</v>
      </c>
      <c r="I350" s="41">
        <v>5880</v>
      </c>
      <c r="J350" s="41">
        <v>5056.7999999999993</v>
      </c>
      <c r="K350" s="42">
        <v>41609</v>
      </c>
    </row>
    <row r="351" spans="1:11" x14ac:dyDescent="0.25">
      <c r="A351" s="41" t="s">
        <v>2252</v>
      </c>
      <c r="B351" s="43" t="s">
        <v>2246</v>
      </c>
      <c r="C351" s="44" t="s">
        <v>2256</v>
      </c>
      <c r="D351" s="43">
        <v>3244.5</v>
      </c>
      <c r="E351" s="44">
        <v>250</v>
      </c>
      <c r="F351" s="44">
        <v>12</v>
      </c>
      <c r="G351" s="44">
        <v>38934</v>
      </c>
      <c r="H351" s="44">
        <v>36208.620000000003</v>
      </c>
      <c r="I351" s="44">
        <v>9733.5</v>
      </c>
      <c r="J351" s="44">
        <v>26475.120000000003</v>
      </c>
      <c r="K351" s="45">
        <v>41640</v>
      </c>
    </row>
    <row r="352" spans="1:11" x14ac:dyDescent="0.25">
      <c r="A352" s="41" t="s">
        <v>182</v>
      </c>
      <c r="B352" s="40" t="s">
        <v>2250</v>
      </c>
      <c r="C352" s="41" t="s">
        <v>2256</v>
      </c>
      <c r="D352" s="40">
        <v>959</v>
      </c>
      <c r="E352" s="41">
        <v>250</v>
      </c>
      <c r="F352" s="41">
        <v>300</v>
      </c>
      <c r="G352" s="44">
        <v>287700</v>
      </c>
      <c r="H352" s="41">
        <v>267561</v>
      </c>
      <c r="I352" s="41">
        <v>239750</v>
      </c>
      <c r="J352" s="41">
        <v>27811</v>
      </c>
      <c r="K352" s="42">
        <v>41671</v>
      </c>
    </row>
    <row r="353" spans="1:11" x14ac:dyDescent="0.25">
      <c r="A353" s="44" t="s">
        <v>182</v>
      </c>
      <c r="B353" s="43" t="s">
        <v>2251</v>
      </c>
      <c r="C353" s="44" t="s">
        <v>2256</v>
      </c>
      <c r="D353" s="43">
        <v>2747</v>
      </c>
      <c r="E353" s="44">
        <v>250</v>
      </c>
      <c r="F353" s="44">
        <v>300</v>
      </c>
      <c r="G353" s="44">
        <v>824100</v>
      </c>
      <c r="H353" s="44">
        <v>766413</v>
      </c>
      <c r="I353" s="44">
        <v>686750</v>
      </c>
      <c r="J353" s="44">
        <v>79663</v>
      </c>
      <c r="K353" s="45">
        <v>41671</v>
      </c>
    </row>
    <row r="354" spans="1:11" x14ac:dyDescent="0.25">
      <c r="A354" s="41" t="s">
        <v>1315</v>
      </c>
      <c r="B354" s="40" t="s">
        <v>2246</v>
      </c>
      <c r="C354" s="41" t="s">
        <v>2257</v>
      </c>
      <c r="D354" s="40">
        <v>1645</v>
      </c>
      <c r="E354" s="41">
        <v>260</v>
      </c>
      <c r="F354" s="41">
        <v>125</v>
      </c>
      <c r="G354" s="44">
        <v>205625</v>
      </c>
      <c r="H354" s="41">
        <v>191231.25</v>
      </c>
      <c r="I354" s="41">
        <v>197400</v>
      </c>
      <c r="J354" s="41">
        <v>-6168.75</v>
      </c>
      <c r="K354" s="42">
        <v>41760</v>
      </c>
    </row>
    <row r="355" spans="1:11" x14ac:dyDescent="0.25">
      <c r="A355" s="44" t="s">
        <v>2245</v>
      </c>
      <c r="B355" s="43" t="s">
        <v>2250</v>
      </c>
      <c r="C355" s="44" t="s">
        <v>2257</v>
      </c>
      <c r="D355" s="43">
        <v>2876</v>
      </c>
      <c r="E355" s="44">
        <v>260</v>
      </c>
      <c r="F355" s="44">
        <v>350</v>
      </c>
      <c r="G355" s="44">
        <v>1006600</v>
      </c>
      <c r="H355" s="44">
        <v>936138</v>
      </c>
      <c r="I355" s="44">
        <v>747760</v>
      </c>
      <c r="J355" s="44">
        <v>188378</v>
      </c>
      <c r="K355" s="45">
        <v>41883</v>
      </c>
    </row>
    <row r="356" spans="1:11" x14ac:dyDescent="0.25">
      <c r="A356" s="41" t="s">
        <v>1315</v>
      </c>
      <c r="B356" s="40" t="s">
        <v>2248</v>
      </c>
      <c r="C356" s="41" t="s">
        <v>2257</v>
      </c>
      <c r="D356" s="40">
        <v>994</v>
      </c>
      <c r="E356" s="41">
        <v>260</v>
      </c>
      <c r="F356" s="41">
        <v>125</v>
      </c>
      <c r="G356" s="44">
        <v>124250</v>
      </c>
      <c r="H356" s="41">
        <v>115552.5</v>
      </c>
      <c r="I356" s="41">
        <v>119280</v>
      </c>
      <c r="J356" s="41">
        <v>-3727.5</v>
      </c>
      <c r="K356" s="42">
        <v>41518</v>
      </c>
    </row>
    <row r="357" spans="1:11" x14ac:dyDescent="0.25">
      <c r="A357" s="44" t="s">
        <v>2245</v>
      </c>
      <c r="B357" s="43" t="s">
        <v>2246</v>
      </c>
      <c r="C357" s="44" t="s">
        <v>2257</v>
      </c>
      <c r="D357" s="43">
        <v>1118</v>
      </c>
      <c r="E357" s="44">
        <v>260</v>
      </c>
      <c r="F357" s="44">
        <v>20</v>
      </c>
      <c r="G357" s="44">
        <v>22360</v>
      </c>
      <c r="H357" s="44">
        <v>20794.8</v>
      </c>
      <c r="I357" s="44">
        <v>11180</v>
      </c>
      <c r="J357" s="44">
        <v>9614.7999999999993</v>
      </c>
      <c r="K357" s="45">
        <v>41944</v>
      </c>
    </row>
    <row r="358" spans="1:11" x14ac:dyDescent="0.25">
      <c r="A358" s="41" t="s">
        <v>182</v>
      </c>
      <c r="B358" s="40" t="s">
        <v>2253</v>
      </c>
      <c r="C358" s="41" t="s">
        <v>2257</v>
      </c>
      <c r="D358" s="40">
        <v>1372</v>
      </c>
      <c r="E358" s="41">
        <v>260</v>
      </c>
      <c r="F358" s="41">
        <v>300</v>
      </c>
      <c r="G358" s="44">
        <v>411600</v>
      </c>
      <c r="H358" s="41">
        <v>382788</v>
      </c>
      <c r="I358" s="41">
        <v>343000</v>
      </c>
      <c r="J358" s="41">
        <v>39788</v>
      </c>
      <c r="K358" s="42">
        <v>41974</v>
      </c>
    </row>
    <row r="359" spans="1:11" x14ac:dyDescent="0.25">
      <c r="A359" s="41" t="s">
        <v>2245</v>
      </c>
      <c r="B359" s="43" t="s">
        <v>2246</v>
      </c>
      <c r="C359" s="44" t="s">
        <v>196</v>
      </c>
      <c r="D359" s="43">
        <v>488</v>
      </c>
      <c r="E359" s="44">
        <v>5</v>
      </c>
      <c r="F359" s="44">
        <v>7</v>
      </c>
      <c r="G359" s="44">
        <v>3416</v>
      </c>
      <c r="H359" s="44">
        <v>3142.7200000000003</v>
      </c>
      <c r="I359" s="44">
        <v>2440</v>
      </c>
      <c r="J359" s="44">
        <v>702.72000000000025</v>
      </c>
      <c r="K359" s="45">
        <v>41671</v>
      </c>
    </row>
    <row r="360" spans="1:11" x14ac:dyDescent="0.25">
      <c r="A360" s="44" t="s">
        <v>2245</v>
      </c>
      <c r="B360" s="40" t="s">
        <v>2253</v>
      </c>
      <c r="C360" s="41" t="s">
        <v>196</v>
      </c>
      <c r="D360" s="40">
        <v>1282</v>
      </c>
      <c r="E360" s="41">
        <v>5</v>
      </c>
      <c r="F360" s="41">
        <v>20</v>
      </c>
      <c r="G360" s="44">
        <v>25640</v>
      </c>
      <c r="H360" s="41">
        <v>23588.799999999999</v>
      </c>
      <c r="I360" s="41">
        <v>12820</v>
      </c>
      <c r="J360" s="41">
        <v>10768.8</v>
      </c>
      <c r="K360" s="42">
        <v>41791</v>
      </c>
    </row>
    <row r="361" spans="1:11" x14ac:dyDescent="0.25">
      <c r="A361" s="41" t="s">
        <v>2245</v>
      </c>
      <c r="B361" s="43" t="s">
        <v>2246</v>
      </c>
      <c r="C361" s="44" t="s">
        <v>2254</v>
      </c>
      <c r="D361" s="43">
        <v>257</v>
      </c>
      <c r="E361" s="44">
        <v>10</v>
      </c>
      <c r="F361" s="44">
        <v>7</v>
      </c>
      <c r="G361" s="44">
        <v>1799</v>
      </c>
      <c r="H361" s="44">
        <v>1655.08</v>
      </c>
      <c r="I361" s="44">
        <v>1285</v>
      </c>
      <c r="J361" s="44">
        <v>370.07999999999993</v>
      </c>
      <c r="K361" s="45">
        <v>41760</v>
      </c>
    </row>
    <row r="362" spans="1:11" x14ac:dyDescent="0.25">
      <c r="A362" s="44" t="s">
        <v>2245</v>
      </c>
      <c r="B362" s="40" t="s">
        <v>2253</v>
      </c>
      <c r="C362" s="41" t="s">
        <v>2257</v>
      </c>
      <c r="D362" s="40">
        <v>1282</v>
      </c>
      <c r="E362" s="41">
        <v>260</v>
      </c>
      <c r="F362" s="41">
        <v>20</v>
      </c>
      <c r="G362" s="44">
        <v>25640</v>
      </c>
      <c r="H362" s="41">
        <v>23588.799999999999</v>
      </c>
      <c r="I362" s="41">
        <v>12820</v>
      </c>
      <c r="J362" s="41">
        <v>10768.8</v>
      </c>
      <c r="K362" s="42">
        <v>41791</v>
      </c>
    </row>
    <row r="363" spans="1:11" x14ac:dyDescent="0.25">
      <c r="A363" s="41" t="s">
        <v>1315</v>
      </c>
      <c r="B363" s="43" t="s">
        <v>2251</v>
      </c>
      <c r="C363" s="44" t="s">
        <v>2247</v>
      </c>
      <c r="D363" s="43">
        <v>1540</v>
      </c>
      <c r="E363" s="44">
        <v>3</v>
      </c>
      <c r="F363" s="44">
        <v>125</v>
      </c>
      <c r="G363" s="44">
        <v>192500</v>
      </c>
      <c r="H363" s="44">
        <v>177100</v>
      </c>
      <c r="I363" s="44">
        <v>184800</v>
      </c>
      <c r="J363" s="44">
        <v>-7700</v>
      </c>
      <c r="K363" s="45">
        <v>41852</v>
      </c>
    </row>
    <row r="364" spans="1:11" x14ac:dyDescent="0.25">
      <c r="A364" s="44" t="s">
        <v>2249</v>
      </c>
      <c r="B364" s="40" t="s">
        <v>2250</v>
      </c>
      <c r="C364" s="41" t="s">
        <v>2247</v>
      </c>
      <c r="D364" s="40">
        <v>490</v>
      </c>
      <c r="E364" s="41">
        <v>3</v>
      </c>
      <c r="F364" s="41">
        <v>15</v>
      </c>
      <c r="G364" s="44">
        <v>7350</v>
      </c>
      <c r="H364" s="41">
        <v>6762</v>
      </c>
      <c r="I364" s="41">
        <v>4900</v>
      </c>
      <c r="J364" s="41">
        <v>1862</v>
      </c>
      <c r="K364" s="42">
        <v>41944</v>
      </c>
    </row>
    <row r="365" spans="1:11" x14ac:dyDescent="0.25">
      <c r="A365" s="41" t="s">
        <v>2245</v>
      </c>
      <c r="B365" s="43" t="s">
        <v>2251</v>
      </c>
      <c r="C365" s="44" t="s">
        <v>2247</v>
      </c>
      <c r="D365" s="43">
        <v>1362</v>
      </c>
      <c r="E365" s="44">
        <v>3</v>
      </c>
      <c r="F365" s="44">
        <v>350</v>
      </c>
      <c r="G365" s="44">
        <v>476700</v>
      </c>
      <c r="H365" s="44">
        <v>438564</v>
      </c>
      <c r="I365" s="44">
        <v>354120</v>
      </c>
      <c r="J365" s="44">
        <v>84444</v>
      </c>
      <c r="K365" s="45">
        <v>41974</v>
      </c>
    </row>
    <row r="366" spans="1:11" x14ac:dyDescent="0.25">
      <c r="A366" s="41" t="s">
        <v>2249</v>
      </c>
      <c r="B366" s="40" t="s">
        <v>2250</v>
      </c>
      <c r="C366" s="41" t="s">
        <v>196</v>
      </c>
      <c r="D366" s="40">
        <v>2501</v>
      </c>
      <c r="E366" s="41">
        <v>5</v>
      </c>
      <c r="F366" s="41">
        <v>15</v>
      </c>
      <c r="G366" s="44">
        <v>37515</v>
      </c>
      <c r="H366" s="41">
        <v>34513.800000000003</v>
      </c>
      <c r="I366" s="41">
        <v>25010</v>
      </c>
      <c r="J366" s="41">
        <v>9503.8000000000029</v>
      </c>
      <c r="K366" s="42">
        <v>41699</v>
      </c>
    </row>
    <row r="367" spans="1:11" x14ac:dyDescent="0.25">
      <c r="A367" s="44" t="s">
        <v>2245</v>
      </c>
      <c r="B367" s="43" t="s">
        <v>2246</v>
      </c>
      <c r="C367" s="44" t="s">
        <v>196</v>
      </c>
      <c r="D367" s="43">
        <v>708</v>
      </c>
      <c r="E367" s="44">
        <v>5</v>
      </c>
      <c r="F367" s="44">
        <v>20</v>
      </c>
      <c r="G367" s="44">
        <v>14160</v>
      </c>
      <c r="H367" s="44">
        <v>13027.2</v>
      </c>
      <c r="I367" s="44">
        <v>7080</v>
      </c>
      <c r="J367" s="44">
        <v>5947.2000000000007</v>
      </c>
      <c r="K367" s="45">
        <v>41791</v>
      </c>
    </row>
    <row r="368" spans="1:11" x14ac:dyDescent="0.25">
      <c r="A368" s="41" t="s">
        <v>2245</v>
      </c>
      <c r="B368" s="40" t="s">
        <v>2248</v>
      </c>
      <c r="C368" s="41" t="s">
        <v>196</v>
      </c>
      <c r="D368" s="40">
        <v>645</v>
      </c>
      <c r="E368" s="41">
        <v>5</v>
      </c>
      <c r="F368" s="41">
        <v>20</v>
      </c>
      <c r="G368" s="44">
        <v>12900</v>
      </c>
      <c r="H368" s="41">
        <v>11868</v>
      </c>
      <c r="I368" s="41">
        <v>6450</v>
      </c>
      <c r="J368" s="41">
        <v>5418</v>
      </c>
      <c r="K368" s="42">
        <v>41821</v>
      </c>
    </row>
    <row r="369" spans="1:11" x14ac:dyDescent="0.25">
      <c r="A369" s="44" t="s">
        <v>182</v>
      </c>
      <c r="B369" s="43" t="s">
        <v>2250</v>
      </c>
      <c r="C369" s="44" t="s">
        <v>196</v>
      </c>
      <c r="D369" s="43">
        <v>1562</v>
      </c>
      <c r="E369" s="44">
        <v>5</v>
      </c>
      <c r="F369" s="44">
        <v>300</v>
      </c>
      <c r="G369" s="44">
        <v>468600</v>
      </c>
      <c r="H369" s="44">
        <v>431112</v>
      </c>
      <c r="I369" s="44">
        <v>390500</v>
      </c>
      <c r="J369" s="44">
        <v>40612</v>
      </c>
      <c r="K369" s="45">
        <v>41852</v>
      </c>
    </row>
    <row r="370" spans="1:11" x14ac:dyDescent="0.25">
      <c r="A370" s="41" t="s">
        <v>182</v>
      </c>
      <c r="B370" s="40" t="s">
        <v>2246</v>
      </c>
      <c r="C370" s="41" t="s">
        <v>196</v>
      </c>
      <c r="D370" s="40">
        <v>1283</v>
      </c>
      <c r="E370" s="41">
        <v>5</v>
      </c>
      <c r="F370" s="41">
        <v>300</v>
      </c>
      <c r="G370" s="44">
        <v>384900</v>
      </c>
      <c r="H370" s="41">
        <v>354108</v>
      </c>
      <c r="I370" s="41">
        <v>320750</v>
      </c>
      <c r="J370" s="41">
        <v>33358</v>
      </c>
      <c r="K370" s="42">
        <v>41518</v>
      </c>
    </row>
    <row r="371" spans="1:11" x14ac:dyDescent="0.25">
      <c r="A371" s="44" t="s">
        <v>2249</v>
      </c>
      <c r="B371" s="43" t="s">
        <v>2248</v>
      </c>
      <c r="C371" s="44" t="s">
        <v>196</v>
      </c>
      <c r="D371" s="43">
        <v>711</v>
      </c>
      <c r="E371" s="44">
        <v>5</v>
      </c>
      <c r="F371" s="44">
        <v>15</v>
      </c>
      <c r="G371" s="44">
        <v>10665</v>
      </c>
      <c r="H371" s="44">
        <v>9811.7999999999993</v>
      </c>
      <c r="I371" s="44">
        <v>7110</v>
      </c>
      <c r="J371" s="44">
        <v>2701.7999999999993</v>
      </c>
      <c r="K371" s="45">
        <v>41974</v>
      </c>
    </row>
    <row r="372" spans="1:11" x14ac:dyDescent="0.25">
      <c r="A372" s="41" t="s">
        <v>1315</v>
      </c>
      <c r="B372" s="40" t="s">
        <v>2251</v>
      </c>
      <c r="C372" s="41" t="s">
        <v>2254</v>
      </c>
      <c r="D372" s="40">
        <v>1114</v>
      </c>
      <c r="E372" s="41">
        <v>10</v>
      </c>
      <c r="F372" s="41">
        <v>125</v>
      </c>
      <c r="G372" s="44">
        <v>139250</v>
      </c>
      <c r="H372" s="41">
        <v>128110</v>
      </c>
      <c r="I372" s="41">
        <v>133680</v>
      </c>
      <c r="J372" s="41">
        <v>-5570</v>
      </c>
      <c r="K372" s="42">
        <v>41699</v>
      </c>
    </row>
    <row r="373" spans="1:11" x14ac:dyDescent="0.25">
      <c r="A373" s="41" t="s">
        <v>2245</v>
      </c>
      <c r="B373" s="43" t="s">
        <v>2248</v>
      </c>
      <c r="C373" s="44" t="s">
        <v>2254</v>
      </c>
      <c r="D373" s="43">
        <v>1259</v>
      </c>
      <c r="E373" s="44">
        <v>10</v>
      </c>
      <c r="F373" s="44">
        <v>7</v>
      </c>
      <c r="G373" s="44">
        <v>8813</v>
      </c>
      <c r="H373" s="44">
        <v>8107.96</v>
      </c>
      <c r="I373" s="44">
        <v>6295</v>
      </c>
      <c r="J373" s="44">
        <v>1812.96</v>
      </c>
      <c r="K373" s="45">
        <v>41730</v>
      </c>
    </row>
    <row r="374" spans="1:11" x14ac:dyDescent="0.25">
      <c r="A374" s="44" t="s">
        <v>2245</v>
      </c>
      <c r="B374" s="40" t="s">
        <v>2248</v>
      </c>
      <c r="C374" s="41" t="s">
        <v>2254</v>
      </c>
      <c r="D374" s="40">
        <v>1095</v>
      </c>
      <c r="E374" s="41">
        <v>10</v>
      </c>
      <c r="F374" s="41">
        <v>7</v>
      </c>
      <c r="G374" s="44">
        <v>7665</v>
      </c>
      <c r="H374" s="41">
        <v>7051.8</v>
      </c>
      <c r="I374" s="41">
        <v>5475</v>
      </c>
      <c r="J374" s="41">
        <v>1576.8000000000002</v>
      </c>
      <c r="K374" s="42">
        <v>41760</v>
      </c>
    </row>
    <row r="375" spans="1:11" x14ac:dyDescent="0.25">
      <c r="A375" s="41" t="s">
        <v>2245</v>
      </c>
      <c r="B375" s="43" t="s">
        <v>2248</v>
      </c>
      <c r="C375" s="44" t="s">
        <v>2254</v>
      </c>
      <c r="D375" s="43">
        <v>1366</v>
      </c>
      <c r="E375" s="44">
        <v>10</v>
      </c>
      <c r="F375" s="44">
        <v>20</v>
      </c>
      <c r="G375" s="44">
        <v>27320</v>
      </c>
      <c r="H375" s="44">
        <v>25134.400000000001</v>
      </c>
      <c r="I375" s="44">
        <v>13660</v>
      </c>
      <c r="J375" s="44">
        <v>11474.400000000001</v>
      </c>
      <c r="K375" s="45">
        <v>41791</v>
      </c>
    </row>
    <row r="376" spans="1:11" x14ac:dyDescent="0.25">
      <c r="A376" s="44" t="s">
        <v>182</v>
      </c>
      <c r="B376" s="40" t="s">
        <v>2251</v>
      </c>
      <c r="C376" s="41" t="s">
        <v>2254</v>
      </c>
      <c r="D376" s="40">
        <v>2460</v>
      </c>
      <c r="E376" s="41">
        <v>10</v>
      </c>
      <c r="F376" s="41">
        <v>300</v>
      </c>
      <c r="G376" s="44">
        <v>738000</v>
      </c>
      <c r="H376" s="41">
        <v>678960</v>
      </c>
      <c r="I376" s="41">
        <v>615000</v>
      </c>
      <c r="J376" s="41">
        <v>63960</v>
      </c>
      <c r="K376" s="42">
        <v>41791</v>
      </c>
    </row>
    <row r="377" spans="1:11" x14ac:dyDescent="0.25">
      <c r="A377" s="41" t="s">
        <v>2245</v>
      </c>
      <c r="B377" s="43" t="s">
        <v>2253</v>
      </c>
      <c r="C377" s="44" t="s">
        <v>2254</v>
      </c>
      <c r="D377" s="43">
        <v>678</v>
      </c>
      <c r="E377" s="44">
        <v>10</v>
      </c>
      <c r="F377" s="44">
        <v>7</v>
      </c>
      <c r="G377" s="44">
        <v>4746</v>
      </c>
      <c r="H377" s="44">
        <v>4366.32</v>
      </c>
      <c r="I377" s="44">
        <v>3390</v>
      </c>
      <c r="J377" s="44">
        <v>976.31999999999971</v>
      </c>
      <c r="K377" s="45">
        <v>41852</v>
      </c>
    </row>
    <row r="378" spans="1:11" x14ac:dyDescent="0.25">
      <c r="A378" s="44" t="s">
        <v>2245</v>
      </c>
      <c r="B378" s="40" t="s">
        <v>2248</v>
      </c>
      <c r="C378" s="41" t="s">
        <v>2254</v>
      </c>
      <c r="D378" s="40">
        <v>1598</v>
      </c>
      <c r="E378" s="41">
        <v>10</v>
      </c>
      <c r="F378" s="41">
        <v>7</v>
      </c>
      <c r="G378" s="44">
        <v>11186</v>
      </c>
      <c r="H378" s="41">
        <v>10291.120000000001</v>
      </c>
      <c r="I378" s="41">
        <v>7990</v>
      </c>
      <c r="J378" s="41">
        <v>2301.1200000000008</v>
      </c>
      <c r="K378" s="42">
        <v>41852</v>
      </c>
    </row>
    <row r="379" spans="1:11" x14ac:dyDescent="0.25">
      <c r="A379" s="41" t="s">
        <v>2245</v>
      </c>
      <c r="B379" s="43" t="s">
        <v>2248</v>
      </c>
      <c r="C379" s="44" t="s">
        <v>2254</v>
      </c>
      <c r="D379" s="43">
        <v>2409</v>
      </c>
      <c r="E379" s="44">
        <v>10</v>
      </c>
      <c r="F379" s="44">
        <v>7</v>
      </c>
      <c r="G379" s="44">
        <v>16863</v>
      </c>
      <c r="H379" s="44">
        <v>15513.96</v>
      </c>
      <c r="I379" s="44">
        <v>12045</v>
      </c>
      <c r="J379" s="44">
        <v>3468.9599999999991</v>
      </c>
      <c r="K379" s="45">
        <v>41518</v>
      </c>
    </row>
    <row r="380" spans="1:11" x14ac:dyDescent="0.25">
      <c r="A380" s="41" t="s">
        <v>2245</v>
      </c>
      <c r="B380" s="40" t="s">
        <v>2248</v>
      </c>
      <c r="C380" s="41" t="s">
        <v>2254</v>
      </c>
      <c r="D380" s="40">
        <v>1934</v>
      </c>
      <c r="E380" s="41">
        <v>10</v>
      </c>
      <c r="F380" s="41">
        <v>20</v>
      </c>
      <c r="G380" s="44">
        <v>38680</v>
      </c>
      <c r="H380" s="41">
        <v>35585.599999999999</v>
      </c>
      <c r="I380" s="41">
        <v>19340</v>
      </c>
      <c r="J380" s="41">
        <v>16245.599999999999</v>
      </c>
      <c r="K380" s="42">
        <v>41883</v>
      </c>
    </row>
    <row r="381" spans="1:11" x14ac:dyDescent="0.25">
      <c r="A381" s="44" t="s">
        <v>2245</v>
      </c>
      <c r="B381" s="43" t="s">
        <v>2251</v>
      </c>
      <c r="C381" s="44" t="s">
        <v>2254</v>
      </c>
      <c r="D381" s="43">
        <v>2993</v>
      </c>
      <c r="E381" s="44">
        <v>10</v>
      </c>
      <c r="F381" s="44">
        <v>20</v>
      </c>
      <c r="G381" s="44">
        <v>59860</v>
      </c>
      <c r="H381" s="44">
        <v>55071.199999999997</v>
      </c>
      <c r="I381" s="44">
        <v>29930</v>
      </c>
      <c r="J381" s="44">
        <v>25141.199999999997</v>
      </c>
      <c r="K381" s="45">
        <v>41883</v>
      </c>
    </row>
    <row r="382" spans="1:11" x14ac:dyDescent="0.25">
      <c r="A382" s="41" t="s">
        <v>2245</v>
      </c>
      <c r="B382" s="40" t="s">
        <v>2248</v>
      </c>
      <c r="C382" s="41" t="s">
        <v>2254</v>
      </c>
      <c r="D382" s="40">
        <v>2146</v>
      </c>
      <c r="E382" s="41">
        <v>10</v>
      </c>
      <c r="F382" s="41">
        <v>350</v>
      </c>
      <c r="G382" s="44">
        <v>751100</v>
      </c>
      <c r="H382" s="41">
        <v>691012</v>
      </c>
      <c r="I382" s="41">
        <v>557960</v>
      </c>
      <c r="J382" s="41">
        <v>133052</v>
      </c>
      <c r="K382" s="42">
        <v>41579</v>
      </c>
    </row>
    <row r="383" spans="1:11" x14ac:dyDescent="0.25">
      <c r="A383" s="44" t="s">
        <v>2245</v>
      </c>
      <c r="B383" s="43" t="s">
        <v>2251</v>
      </c>
      <c r="C383" s="44" t="s">
        <v>2254</v>
      </c>
      <c r="D383" s="43">
        <v>1946</v>
      </c>
      <c r="E383" s="44">
        <v>10</v>
      </c>
      <c r="F383" s="44">
        <v>7</v>
      </c>
      <c r="G383" s="44">
        <v>13622</v>
      </c>
      <c r="H383" s="44">
        <v>12532.24</v>
      </c>
      <c r="I383" s="44">
        <v>9730</v>
      </c>
      <c r="J383" s="44">
        <v>2802.24</v>
      </c>
      <c r="K383" s="45">
        <v>41609</v>
      </c>
    </row>
    <row r="384" spans="1:11" x14ac:dyDescent="0.25">
      <c r="A384" s="41" t="s">
        <v>2245</v>
      </c>
      <c r="B384" s="40" t="s">
        <v>2251</v>
      </c>
      <c r="C384" s="41" t="s">
        <v>2254</v>
      </c>
      <c r="D384" s="40">
        <v>1362</v>
      </c>
      <c r="E384" s="41">
        <v>10</v>
      </c>
      <c r="F384" s="41">
        <v>350</v>
      </c>
      <c r="G384" s="44">
        <v>476700</v>
      </c>
      <c r="H384" s="41">
        <v>438564</v>
      </c>
      <c r="I384" s="41">
        <v>354120</v>
      </c>
      <c r="J384" s="41">
        <v>84444</v>
      </c>
      <c r="K384" s="42">
        <v>41974</v>
      </c>
    </row>
    <row r="385" spans="1:11" x14ac:dyDescent="0.25">
      <c r="A385" s="44" t="s">
        <v>2252</v>
      </c>
      <c r="B385" s="43" t="s">
        <v>2246</v>
      </c>
      <c r="C385" s="44" t="s">
        <v>2255</v>
      </c>
      <c r="D385" s="43">
        <v>598</v>
      </c>
      <c r="E385" s="44">
        <v>120</v>
      </c>
      <c r="F385" s="44">
        <v>12</v>
      </c>
      <c r="G385" s="44">
        <v>7176</v>
      </c>
      <c r="H385" s="44">
        <v>6601.92</v>
      </c>
      <c r="I385" s="44">
        <v>1794</v>
      </c>
      <c r="J385" s="44">
        <v>4807.92</v>
      </c>
      <c r="K385" s="45">
        <v>41699</v>
      </c>
    </row>
    <row r="386" spans="1:11" x14ac:dyDescent="0.25">
      <c r="A386" s="41" t="s">
        <v>2245</v>
      </c>
      <c r="B386" s="40" t="s">
        <v>2253</v>
      </c>
      <c r="C386" s="41" t="s">
        <v>2255</v>
      </c>
      <c r="D386" s="40">
        <v>2907</v>
      </c>
      <c r="E386" s="41">
        <v>120</v>
      </c>
      <c r="F386" s="41">
        <v>7</v>
      </c>
      <c r="G386" s="44">
        <v>20349</v>
      </c>
      <c r="H386" s="41">
        <v>18721.080000000002</v>
      </c>
      <c r="I386" s="41">
        <v>14535</v>
      </c>
      <c r="J386" s="41">
        <v>4186.0800000000017</v>
      </c>
      <c r="K386" s="42">
        <v>41791</v>
      </c>
    </row>
    <row r="387" spans="1:11" x14ac:dyDescent="0.25">
      <c r="A387" s="41" t="s">
        <v>2245</v>
      </c>
      <c r="B387" s="43" t="s">
        <v>2248</v>
      </c>
      <c r="C387" s="44" t="s">
        <v>2255</v>
      </c>
      <c r="D387" s="43">
        <v>2338</v>
      </c>
      <c r="E387" s="44">
        <v>120</v>
      </c>
      <c r="F387" s="44">
        <v>7</v>
      </c>
      <c r="G387" s="44">
        <v>16366</v>
      </c>
      <c r="H387" s="44">
        <v>15056.72</v>
      </c>
      <c r="I387" s="44">
        <v>11690</v>
      </c>
      <c r="J387" s="44">
        <v>3366.7199999999993</v>
      </c>
      <c r="K387" s="45">
        <v>41791</v>
      </c>
    </row>
    <row r="388" spans="1:11" x14ac:dyDescent="0.25">
      <c r="A388" s="44" t="s">
        <v>182</v>
      </c>
      <c r="B388" s="40" t="s">
        <v>2250</v>
      </c>
      <c r="C388" s="41" t="s">
        <v>2255</v>
      </c>
      <c r="D388" s="40">
        <v>386</v>
      </c>
      <c r="E388" s="41">
        <v>120</v>
      </c>
      <c r="F388" s="41">
        <v>300</v>
      </c>
      <c r="G388" s="44">
        <v>115800</v>
      </c>
      <c r="H388" s="41">
        <v>106536</v>
      </c>
      <c r="I388" s="41">
        <v>96500</v>
      </c>
      <c r="J388" s="41">
        <v>10036</v>
      </c>
      <c r="K388" s="42">
        <v>41579</v>
      </c>
    </row>
    <row r="389" spans="1:11" x14ac:dyDescent="0.25">
      <c r="A389" s="41" t="s">
        <v>182</v>
      </c>
      <c r="B389" s="43" t="s">
        <v>2251</v>
      </c>
      <c r="C389" s="44" t="s">
        <v>2255</v>
      </c>
      <c r="D389" s="43">
        <v>635</v>
      </c>
      <c r="E389" s="44">
        <v>120</v>
      </c>
      <c r="F389" s="44">
        <v>300</v>
      </c>
      <c r="G389" s="44">
        <v>190500</v>
      </c>
      <c r="H389" s="44">
        <v>175260</v>
      </c>
      <c r="I389" s="44">
        <v>158750</v>
      </c>
      <c r="J389" s="44">
        <v>16510</v>
      </c>
      <c r="K389" s="45">
        <v>41974</v>
      </c>
    </row>
    <row r="390" spans="1:11" x14ac:dyDescent="0.25">
      <c r="A390" s="44" t="s">
        <v>2245</v>
      </c>
      <c r="B390" s="40" t="s">
        <v>2250</v>
      </c>
      <c r="C390" s="41" t="s">
        <v>2256</v>
      </c>
      <c r="D390" s="40">
        <v>574.5</v>
      </c>
      <c r="E390" s="41">
        <v>250</v>
      </c>
      <c r="F390" s="41">
        <v>350</v>
      </c>
      <c r="G390" s="44">
        <v>201075</v>
      </c>
      <c r="H390" s="41">
        <v>184989</v>
      </c>
      <c r="I390" s="41">
        <v>149370</v>
      </c>
      <c r="J390" s="41">
        <v>35619</v>
      </c>
      <c r="K390" s="42">
        <v>41730</v>
      </c>
    </row>
    <row r="391" spans="1:11" x14ac:dyDescent="0.25">
      <c r="A391" s="41" t="s">
        <v>2245</v>
      </c>
      <c r="B391" s="43" t="s">
        <v>2248</v>
      </c>
      <c r="C391" s="44" t="s">
        <v>2256</v>
      </c>
      <c r="D391" s="43">
        <v>2338</v>
      </c>
      <c r="E391" s="44">
        <v>250</v>
      </c>
      <c r="F391" s="44">
        <v>7</v>
      </c>
      <c r="G391" s="44">
        <v>16366</v>
      </c>
      <c r="H391" s="44">
        <v>15056.72</v>
      </c>
      <c r="I391" s="44">
        <v>11690</v>
      </c>
      <c r="J391" s="44">
        <v>3366.7199999999993</v>
      </c>
      <c r="K391" s="45">
        <v>41791</v>
      </c>
    </row>
    <row r="392" spans="1:11" x14ac:dyDescent="0.25">
      <c r="A392" s="44" t="s">
        <v>2245</v>
      </c>
      <c r="B392" s="40" t="s">
        <v>2250</v>
      </c>
      <c r="C392" s="41" t="s">
        <v>2256</v>
      </c>
      <c r="D392" s="40">
        <v>381</v>
      </c>
      <c r="E392" s="41">
        <v>250</v>
      </c>
      <c r="F392" s="41">
        <v>350</v>
      </c>
      <c r="G392" s="44">
        <v>133350</v>
      </c>
      <c r="H392" s="41">
        <v>122682</v>
      </c>
      <c r="I392" s="41">
        <v>99060</v>
      </c>
      <c r="J392" s="41">
        <v>23622</v>
      </c>
      <c r="K392" s="42">
        <v>41852</v>
      </c>
    </row>
    <row r="393" spans="1:11" x14ac:dyDescent="0.25">
      <c r="A393" s="41" t="s">
        <v>2245</v>
      </c>
      <c r="B393" s="43" t="s">
        <v>2248</v>
      </c>
      <c r="C393" s="44" t="s">
        <v>2256</v>
      </c>
      <c r="D393" s="43">
        <v>422</v>
      </c>
      <c r="E393" s="44">
        <v>250</v>
      </c>
      <c r="F393" s="44">
        <v>350</v>
      </c>
      <c r="G393" s="44">
        <v>147700</v>
      </c>
      <c r="H393" s="44">
        <v>135884</v>
      </c>
      <c r="I393" s="44">
        <v>109720</v>
      </c>
      <c r="J393" s="44">
        <v>26164</v>
      </c>
      <c r="K393" s="45">
        <v>41852</v>
      </c>
    </row>
    <row r="394" spans="1:11" x14ac:dyDescent="0.25">
      <c r="A394" s="41" t="s">
        <v>182</v>
      </c>
      <c r="B394" s="40" t="s">
        <v>2246</v>
      </c>
      <c r="C394" s="41" t="s">
        <v>2256</v>
      </c>
      <c r="D394" s="40">
        <v>2134</v>
      </c>
      <c r="E394" s="41">
        <v>250</v>
      </c>
      <c r="F394" s="41">
        <v>300</v>
      </c>
      <c r="G394" s="44">
        <v>640200</v>
      </c>
      <c r="H394" s="41">
        <v>588984</v>
      </c>
      <c r="I394" s="41">
        <v>533500</v>
      </c>
      <c r="J394" s="41">
        <v>55484</v>
      </c>
      <c r="K394" s="42">
        <v>41883</v>
      </c>
    </row>
    <row r="395" spans="1:11" x14ac:dyDescent="0.25">
      <c r="A395" s="44" t="s">
        <v>182</v>
      </c>
      <c r="B395" s="43" t="s">
        <v>2253</v>
      </c>
      <c r="C395" s="44" t="s">
        <v>2256</v>
      </c>
      <c r="D395" s="43">
        <v>808</v>
      </c>
      <c r="E395" s="44">
        <v>250</v>
      </c>
      <c r="F395" s="44">
        <v>300</v>
      </c>
      <c r="G395" s="44">
        <v>242400</v>
      </c>
      <c r="H395" s="44">
        <v>223008</v>
      </c>
      <c r="I395" s="44">
        <v>202000</v>
      </c>
      <c r="J395" s="44">
        <v>21008</v>
      </c>
      <c r="K395" s="45">
        <v>41609</v>
      </c>
    </row>
    <row r="396" spans="1:11" x14ac:dyDescent="0.25">
      <c r="A396" s="41" t="s">
        <v>2245</v>
      </c>
      <c r="B396" s="40" t="s">
        <v>2246</v>
      </c>
      <c r="C396" s="41" t="s">
        <v>2257</v>
      </c>
      <c r="D396" s="40">
        <v>708</v>
      </c>
      <c r="E396" s="41">
        <v>260</v>
      </c>
      <c r="F396" s="41">
        <v>20</v>
      </c>
      <c r="G396" s="44">
        <v>14160</v>
      </c>
      <c r="H396" s="41">
        <v>13027.2</v>
      </c>
      <c r="I396" s="41">
        <v>7080</v>
      </c>
      <c r="J396" s="41">
        <v>5947.2000000000007</v>
      </c>
      <c r="K396" s="42">
        <v>41791</v>
      </c>
    </row>
    <row r="397" spans="1:11" x14ac:dyDescent="0.25">
      <c r="A397" s="44" t="s">
        <v>2245</v>
      </c>
      <c r="B397" s="43" t="s">
        <v>2253</v>
      </c>
      <c r="C397" s="44" t="s">
        <v>2257</v>
      </c>
      <c r="D397" s="43">
        <v>2907</v>
      </c>
      <c r="E397" s="44">
        <v>260</v>
      </c>
      <c r="F397" s="44">
        <v>7</v>
      </c>
      <c r="G397" s="44">
        <v>20349</v>
      </c>
      <c r="H397" s="44">
        <v>18721.080000000002</v>
      </c>
      <c r="I397" s="44">
        <v>14535</v>
      </c>
      <c r="J397" s="44">
        <v>4186.0800000000017</v>
      </c>
      <c r="K397" s="45">
        <v>41791</v>
      </c>
    </row>
    <row r="398" spans="1:11" x14ac:dyDescent="0.25">
      <c r="A398" s="41" t="s">
        <v>2245</v>
      </c>
      <c r="B398" s="40" t="s">
        <v>2248</v>
      </c>
      <c r="C398" s="41" t="s">
        <v>2257</v>
      </c>
      <c r="D398" s="40">
        <v>1366</v>
      </c>
      <c r="E398" s="41">
        <v>260</v>
      </c>
      <c r="F398" s="41">
        <v>20</v>
      </c>
      <c r="G398" s="44">
        <v>27320</v>
      </c>
      <c r="H398" s="41">
        <v>25134.400000000001</v>
      </c>
      <c r="I398" s="41">
        <v>13660</v>
      </c>
      <c r="J398" s="41">
        <v>11474.400000000001</v>
      </c>
      <c r="K398" s="42">
        <v>41791</v>
      </c>
    </row>
    <row r="399" spans="1:11" x14ac:dyDescent="0.25">
      <c r="A399" s="44" t="s">
        <v>182</v>
      </c>
      <c r="B399" s="43" t="s">
        <v>2251</v>
      </c>
      <c r="C399" s="44" t="s">
        <v>2257</v>
      </c>
      <c r="D399" s="43">
        <v>2460</v>
      </c>
      <c r="E399" s="44">
        <v>260</v>
      </c>
      <c r="F399" s="44">
        <v>300</v>
      </c>
      <c r="G399" s="44">
        <v>738000</v>
      </c>
      <c r="H399" s="44">
        <v>678960</v>
      </c>
      <c r="I399" s="44">
        <v>615000</v>
      </c>
      <c r="J399" s="44">
        <v>63960</v>
      </c>
      <c r="K399" s="45">
        <v>41791</v>
      </c>
    </row>
    <row r="400" spans="1:11" x14ac:dyDescent="0.25">
      <c r="A400" s="41" t="s">
        <v>2245</v>
      </c>
      <c r="B400" s="40" t="s">
        <v>2248</v>
      </c>
      <c r="C400" s="41" t="s">
        <v>2257</v>
      </c>
      <c r="D400" s="40">
        <v>1520</v>
      </c>
      <c r="E400" s="41">
        <v>260</v>
      </c>
      <c r="F400" s="41">
        <v>20</v>
      </c>
      <c r="G400" s="44">
        <v>30400</v>
      </c>
      <c r="H400" s="41">
        <v>27968</v>
      </c>
      <c r="I400" s="41">
        <v>15200</v>
      </c>
      <c r="J400" s="41">
        <v>12768</v>
      </c>
      <c r="K400" s="42">
        <v>41944</v>
      </c>
    </row>
    <row r="401" spans="1:11" x14ac:dyDescent="0.25">
      <c r="A401" s="41" t="s">
        <v>2249</v>
      </c>
      <c r="B401" s="43" t="s">
        <v>2248</v>
      </c>
      <c r="C401" s="44" t="s">
        <v>2257</v>
      </c>
      <c r="D401" s="43">
        <v>711</v>
      </c>
      <c r="E401" s="44">
        <v>260</v>
      </c>
      <c r="F401" s="44">
        <v>15</v>
      </c>
      <c r="G401" s="44">
        <v>10665</v>
      </c>
      <c r="H401" s="44">
        <v>9811.7999999999993</v>
      </c>
      <c r="I401" s="44">
        <v>7110</v>
      </c>
      <c r="J401" s="44">
        <v>2701.7999999999993</v>
      </c>
      <c r="K401" s="45">
        <v>41974</v>
      </c>
    </row>
    <row r="402" spans="1:11" x14ac:dyDescent="0.25">
      <c r="A402" s="44" t="s">
        <v>2252</v>
      </c>
      <c r="B402" s="40" t="s">
        <v>2251</v>
      </c>
      <c r="C402" s="41" t="s">
        <v>2257</v>
      </c>
      <c r="D402" s="40">
        <v>1375</v>
      </c>
      <c r="E402" s="41">
        <v>260</v>
      </c>
      <c r="F402" s="41">
        <v>12</v>
      </c>
      <c r="G402" s="44">
        <v>16500</v>
      </c>
      <c r="H402" s="41">
        <v>15180</v>
      </c>
      <c r="I402" s="41">
        <v>4125</v>
      </c>
      <c r="J402" s="41">
        <v>11055</v>
      </c>
      <c r="K402" s="42">
        <v>41609</v>
      </c>
    </row>
    <row r="403" spans="1:11" x14ac:dyDescent="0.25">
      <c r="A403" s="41" t="s">
        <v>182</v>
      </c>
      <c r="B403" s="43" t="s">
        <v>2251</v>
      </c>
      <c r="C403" s="44" t="s">
        <v>2257</v>
      </c>
      <c r="D403" s="43">
        <v>635</v>
      </c>
      <c r="E403" s="44">
        <v>260</v>
      </c>
      <c r="F403" s="44">
        <v>300</v>
      </c>
      <c r="G403" s="44">
        <v>190500</v>
      </c>
      <c r="H403" s="44">
        <v>175260</v>
      </c>
      <c r="I403" s="44">
        <v>158750</v>
      </c>
      <c r="J403" s="44">
        <v>16510</v>
      </c>
      <c r="K403" s="45">
        <v>41974</v>
      </c>
    </row>
    <row r="404" spans="1:11" x14ac:dyDescent="0.25">
      <c r="A404" s="44" t="s">
        <v>2245</v>
      </c>
      <c r="B404" s="40" t="s">
        <v>2253</v>
      </c>
      <c r="C404" s="41" t="s">
        <v>2256</v>
      </c>
      <c r="D404" s="40">
        <v>436.5</v>
      </c>
      <c r="E404" s="41">
        <v>250</v>
      </c>
      <c r="F404" s="41">
        <v>20</v>
      </c>
      <c r="G404" s="44">
        <v>8730</v>
      </c>
      <c r="H404" s="41">
        <v>8031.5999999999995</v>
      </c>
      <c r="I404" s="41">
        <v>4365</v>
      </c>
      <c r="J404" s="41">
        <v>3666.5999999999995</v>
      </c>
      <c r="K404" s="42">
        <v>41821</v>
      </c>
    </row>
    <row r="405" spans="1:11" x14ac:dyDescent="0.25">
      <c r="A405" s="41" t="s">
        <v>182</v>
      </c>
      <c r="B405" s="43" t="s">
        <v>2246</v>
      </c>
      <c r="C405" s="44" t="s">
        <v>2247</v>
      </c>
      <c r="D405" s="43">
        <v>1094</v>
      </c>
      <c r="E405" s="44">
        <v>3</v>
      </c>
      <c r="F405" s="44">
        <v>300</v>
      </c>
      <c r="G405" s="44">
        <v>328200</v>
      </c>
      <c r="H405" s="44">
        <v>298662</v>
      </c>
      <c r="I405" s="44">
        <v>273500</v>
      </c>
      <c r="J405" s="44">
        <v>25162</v>
      </c>
      <c r="K405" s="45">
        <v>41791</v>
      </c>
    </row>
    <row r="406" spans="1:11" x14ac:dyDescent="0.25">
      <c r="A406" s="44" t="s">
        <v>2252</v>
      </c>
      <c r="B406" s="40" t="s">
        <v>2251</v>
      </c>
      <c r="C406" s="41" t="s">
        <v>2247</v>
      </c>
      <c r="D406" s="40">
        <v>367</v>
      </c>
      <c r="E406" s="41">
        <v>3</v>
      </c>
      <c r="F406" s="41">
        <v>12</v>
      </c>
      <c r="G406" s="44">
        <v>4404</v>
      </c>
      <c r="H406" s="41">
        <v>4007.64</v>
      </c>
      <c r="I406" s="41">
        <v>1101</v>
      </c>
      <c r="J406" s="41">
        <v>2906.64</v>
      </c>
      <c r="K406" s="42">
        <v>41548</v>
      </c>
    </row>
    <row r="407" spans="1:11" x14ac:dyDescent="0.25">
      <c r="A407" s="41" t="s">
        <v>182</v>
      </c>
      <c r="B407" s="43" t="s">
        <v>2246</v>
      </c>
      <c r="C407" s="44" t="s">
        <v>196</v>
      </c>
      <c r="D407" s="43">
        <v>3802.5</v>
      </c>
      <c r="E407" s="44">
        <v>5</v>
      </c>
      <c r="F407" s="44">
        <v>300</v>
      </c>
      <c r="G407" s="44">
        <v>1140750</v>
      </c>
      <c r="H407" s="44">
        <v>1038082.5</v>
      </c>
      <c r="I407" s="44">
        <v>950625</v>
      </c>
      <c r="J407" s="44">
        <v>87457.5</v>
      </c>
      <c r="K407" s="45">
        <v>41730</v>
      </c>
    </row>
    <row r="408" spans="1:11" x14ac:dyDescent="0.25">
      <c r="A408" s="41" t="s">
        <v>2245</v>
      </c>
      <c r="B408" s="40" t="s">
        <v>2250</v>
      </c>
      <c r="C408" s="41" t="s">
        <v>196</v>
      </c>
      <c r="D408" s="40">
        <v>1666</v>
      </c>
      <c r="E408" s="41">
        <v>5</v>
      </c>
      <c r="F408" s="41">
        <v>350</v>
      </c>
      <c r="G408" s="44">
        <v>583100</v>
      </c>
      <c r="H408" s="41">
        <v>530621</v>
      </c>
      <c r="I408" s="41">
        <v>433160</v>
      </c>
      <c r="J408" s="41">
        <v>97461</v>
      </c>
      <c r="K408" s="42">
        <v>41760</v>
      </c>
    </row>
    <row r="409" spans="1:11" x14ac:dyDescent="0.25">
      <c r="A409" s="44" t="s">
        <v>182</v>
      </c>
      <c r="B409" s="43" t="s">
        <v>2250</v>
      </c>
      <c r="C409" s="44" t="s">
        <v>196</v>
      </c>
      <c r="D409" s="43">
        <v>322</v>
      </c>
      <c r="E409" s="44">
        <v>5</v>
      </c>
      <c r="F409" s="44">
        <v>300</v>
      </c>
      <c r="G409" s="44">
        <v>96600</v>
      </c>
      <c r="H409" s="44">
        <v>87906</v>
      </c>
      <c r="I409" s="44">
        <v>80500</v>
      </c>
      <c r="J409" s="44">
        <v>7406</v>
      </c>
      <c r="K409" s="45">
        <v>41518</v>
      </c>
    </row>
    <row r="410" spans="1:11" x14ac:dyDescent="0.25">
      <c r="A410" s="41" t="s">
        <v>2252</v>
      </c>
      <c r="B410" s="40" t="s">
        <v>2246</v>
      </c>
      <c r="C410" s="41" t="s">
        <v>196</v>
      </c>
      <c r="D410" s="40">
        <v>2321</v>
      </c>
      <c r="E410" s="41">
        <v>5</v>
      </c>
      <c r="F410" s="41">
        <v>12</v>
      </c>
      <c r="G410" s="44">
        <v>27852</v>
      </c>
      <c r="H410" s="41">
        <v>25345.32</v>
      </c>
      <c r="I410" s="41">
        <v>6963</v>
      </c>
      <c r="J410" s="41">
        <v>18382.32</v>
      </c>
      <c r="K410" s="42">
        <v>41944</v>
      </c>
    </row>
    <row r="411" spans="1:11" x14ac:dyDescent="0.25">
      <c r="A411" s="44" t="s">
        <v>1315</v>
      </c>
      <c r="B411" s="43" t="s">
        <v>2250</v>
      </c>
      <c r="C411" s="44" t="s">
        <v>196</v>
      </c>
      <c r="D411" s="43">
        <v>1857</v>
      </c>
      <c r="E411" s="44">
        <v>5</v>
      </c>
      <c r="F411" s="44">
        <v>125</v>
      </c>
      <c r="G411" s="44">
        <v>232125</v>
      </c>
      <c r="H411" s="44">
        <v>211233.75</v>
      </c>
      <c r="I411" s="44">
        <v>222840</v>
      </c>
      <c r="J411" s="44">
        <v>-11606.25</v>
      </c>
      <c r="K411" s="45">
        <v>41579</v>
      </c>
    </row>
    <row r="412" spans="1:11" x14ac:dyDescent="0.25">
      <c r="A412" s="41" t="s">
        <v>2245</v>
      </c>
      <c r="B412" s="40" t="s">
        <v>2246</v>
      </c>
      <c r="C412" s="41" t="s">
        <v>196</v>
      </c>
      <c r="D412" s="40">
        <v>1611</v>
      </c>
      <c r="E412" s="41">
        <v>5</v>
      </c>
      <c r="F412" s="41">
        <v>7</v>
      </c>
      <c r="G412" s="44">
        <v>11277</v>
      </c>
      <c r="H412" s="41">
        <v>10262.07</v>
      </c>
      <c r="I412" s="41">
        <v>8055</v>
      </c>
      <c r="J412" s="41">
        <v>2207.0699999999997</v>
      </c>
      <c r="K412" s="42">
        <v>41609</v>
      </c>
    </row>
    <row r="413" spans="1:11" x14ac:dyDescent="0.25">
      <c r="A413" s="44" t="s">
        <v>1315</v>
      </c>
      <c r="B413" s="43" t="s">
        <v>2253</v>
      </c>
      <c r="C413" s="44" t="s">
        <v>196</v>
      </c>
      <c r="D413" s="43">
        <v>2797</v>
      </c>
      <c r="E413" s="44">
        <v>5</v>
      </c>
      <c r="F413" s="44">
        <v>125</v>
      </c>
      <c r="G413" s="44">
        <v>349625</v>
      </c>
      <c r="H413" s="44">
        <v>318158.75</v>
      </c>
      <c r="I413" s="44">
        <v>335640</v>
      </c>
      <c r="J413" s="44">
        <v>-17481.25</v>
      </c>
      <c r="K413" s="45">
        <v>41974</v>
      </c>
    </row>
    <row r="414" spans="1:11" x14ac:dyDescent="0.25">
      <c r="A414" s="41" t="s">
        <v>182</v>
      </c>
      <c r="B414" s="40" t="s">
        <v>2248</v>
      </c>
      <c r="C414" s="41" t="s">
        <v>196</v>
      </c>
      <c r="D414" s="40">
        <v>334</v>
      </c>
      <c r="E414" s="41">
        <v>5</v>
      </c>
      <c r="F414" s="41">
        <v>300</v>
      </c>
      <c r="G414" s="44">
        <v>100200</v>
      </c>
      <c r="H414" s="41">
        <v>91182</v>
      </c>
      <c r="I414" s="41">
        <v>83500</v>
      </c>
      <c r="J414" s="41">
        <v>7682</v>
      </c>
      <c r="K414" s="42">
        <v>41609</v>
      </c>
    </row>
    <row r="415" spans="1:11" x14ac:dyDescent="0.25">
      <c r="A415" s="41" t="s">
        <v>182</v>
      </c>
      <c r="B415" s="43" t="s">
        <v>2251</v>
      </c>
      <c r="C415" s="44" t="s">
        <v>2254</v>
      </c>
      <c r="D415" s="43">
        <v>2565</v>
      </c>
      <c r="E415" s="44">
        <v>10</v>
      </c>
      <c r="F415" s="44">
        <v>300</v>
      </c>
      <c r="G415" s="44">
        <v>769500</v>
      </c>
      <c r="H415" s="44">
        <v>700245</v>
      </c>
      <c r="I415" s="44">
        <v>641250</v>
      </c>
      <c r="J415" s="44">
        <v>58995</v>
      </c>
      <c r="K415" s="45">
        <v>41640</v>
      </c>
    </row>
    <row r="416" spans="1:11" x14ac:dyDescent="0.25">
      <c r="A416" s="44" t="s">
        <v>2245</v>
      </c>
      <c r="B416" s="40" t="s">
        <v>2251</v>
      </c>
      <c r="C416" s="41" t="s">
        <v>2254</v>
      </c>
      <c r="D416" s="40">
        <v>2417</v>
      </c>
      <c r="E416" s="41">
        <v>10</v>
      </c>
      <c r="F416" s="41">
        <v>350</v>
      </c>
      <c r="G416" s="44">
        <v>845950</v>
      </c>
      <c r="H416" s="41">
        <v>769814.5</v>
      </c>
      <c r="I416" s="41">
        <v>628420</v>
      </c>
      <c r="J416" s="41">
        <v>141394.5</v>
      </c>
      <c r="K416" s="42">
        <v>41640</v>
      </c>
    </row>
    <row r="417" spans="1:11" x14ac:dyDescent="0.25">
      <c r="A417" s="41" t="s">
        <v>2249</v>
      </c>
      <c r="B417" s="43" t="s">
        <v>2253</v>
      </c>
      <c r="C417" s="44" t="s">
        <v>2254</v>
      </c>
      <c r="D417" s="43">
        <v>3675</v>
      </c>
      <c r="E417" s="44">
        <v>10</v>
      </c>
      <c r="F417" s="44">
        <v>15</v>
      </c>
      <c r="G417" s="44">
        <v>55125</v>
      </c>
      <c r="H417" s="44">
        <v>50163.75</v>
      </c>
      <c r="I417" s="44">
        <v>36750</v>
      </c>
      <c r="J417" s="44">
        <v>13413.75</v>
      </c>
      <c r="K417" s="45">
        <v>41730</v>
      </c>
    </row>
    <row r="418" spans="1:11" x14ac:dyDescent="0.25">
      <c r="A418" s="44" t="s">
        <v>182</v>
      </c>
      <c r="B418" s="40" t="s">
        <v>2246</v>
      </c>
      <c r="C418" s="41" t="s">
        <v>2254</v>
      </c>
      <c r="D418" s="40">
        <v>1094</v>
      </c>
      <c r="E418" s="41">
        <v>10</v>
      </c>
      <c r="F418" s="41">
        <v>300</v>
      </c>
      <c r="G418" s="44">
        <v>328200</v>
      </c>
      <c r="H418" s="41">
        <v>298662</v>
      </c>
      <c r="I418" s="41">
        <v>273500</v>
      </c>
      <c r="J418" s="41">
        <v>25162</v>
      </c>
      <c r="K418" s="42">
        <v>41791</v>
      </c>
    </row>
    <row r="419" spans="1:11" x14ac:dyDescent="0.25">
      <c r="A419" s="41" t="s">
        <v>2249</v>
      </c>
      <c r="B419" s="43" t="s">
        <v>2250</v>
      </c>
      <c r="C419" s="44" t="s">
        <v>2254</v>
      </c>
      <c r="D419" s="43">
        <v>1227</v>
      </c>
      <c r="E419" s="44">
        <v>10</v>
      </c>
      <c r="F419" s="44">
        <v>15</v>
      </c>
      <c r="G419" s="44">
        <v>18405</v>
      </c>
      <c r="H419" s="44">
        <v>16748.55</v>
      </c>
      <c r="I419" s="44">
        <v>12270</v>
      </c>
      <c r="J419" s="44">
        <v>4478.5499999999993</v>
      </c>
      <c r="K419" s="45">
        <v>41913</v>
      </c>
    </row>
    <row r="420" spans="1:11" x14ac:dyDescent="0.25">
      <c r="A420" s="44" t="s">
        <v>2252</v>
      </c>
      <c r="B420" s="40" t="s">
        <v>2251</v>
      </c>
      <c r="C420" s="41" t="s">
        <v>2254</v>
      </c>
      <c r="D420" s="40">
        <v>367</v>
      </c>
      <c r="E420" s="41">
        <v>10</v>
      </c>
      <c r="F420" s="41">
        <v>12</v>
      </c>
      <c r="G420" s="44">
        <v>4404</v>
      </c>
      <c r="H420" s="41">
        <v>4007.64</v>
      </c>
      <c r="I420" s="41">
        <v>1101</v>
      </c>
      <c r="J420" s="41">
        <v>2906.64</v>
      </c>
      <c r="K420" s="42">
        <v>41548</v>
      </c>
    </row>
    <row r="421" spans="1:11" x14ac:dyDescent="0.25">
      <c r="A421" s="41" t="s">
        <v>182</v>
      </c>
      <c r="B421" s="43" t="s">
        <v>2250</v>
      </c>
      <c r="C421" s="44" t="s">
        <v>2254</v>
      </c>
      <c r="D421" s="43">
        <v>1324</v>
      </c>
      <c r="E421" s="44">
        <v>10</v>
      </c>
      <c r="F421" s="44">
        <v>300</v>
      </c>
      <c r="G421" s="44">
        <v>397200</v>
      </c>
      <c r="H421" s="44">
        <v>361452</v>
      </c>
      <c r="I421" s="44">
        <v>331000</v>
      </c>
      <c r="J421" s="44">
        <v>30452</v>
      </c>
      <c r="K421" s="45">
        <v>41944</v>
      </c>
    </row>
    <row r="422" spans="1:11" x14ac:dyDescent="0.25">
      <c r="A422" s="41" t="s">
        <v>2252</v>
      </c>
      <c r="B422" s="40" t="s">
        <v>2248</v>
      </c>
      <c r="C422" s="41" t="s">
        <v>2254</v>
      </c>
      <c r="D422" s="40">
        <v>1775</v>
      </c>
      <c r="E422" s="41">
        <v>10</v>
      </c>
      <c r="F422" s="41">
        <v>12</v>
      </c>
      <c r="G422" s="44">
        <v>21300</v>
      </c>
      <c r="H422" s="41">
        <v>19383</v>
      </c>
      <c r="I422" s="41">
        <v>5325</v>
      </c>
      <c r="J422" s="41">
        <v>14058</v>
      </c>
      <c r="K422" s="42">
        <v>41579</v>
      </c>
    </row>
    <row r="423" spans="1:11" x14ac:dyDescent="0.25">
      <c r="A423" s="44" t="s">
        <v>1315</v>
      </c>
      <c r="B423" s="43" t="s">
        <v>2253</v>
      </c>
      <c r="C423" s="44" t="s">
        <v>2254</v>
      </c>
      <c r="D423" s="43">
        <v>2797</v>
      </c>
      <c r="E423" s="44">
        <v>10</v>
      </c>
      <c r="F423" s="44">
        <v>125</v>
      </c>
      <c r="G423" s="44">
        <v>349625</v>
      </c>
      <c r="H423" s="44">
        <v>318158.75</v>
      </c>
      <c r="I423" s="44">
        <v>335640</v>
      </c>
      <c r="J423" s="44">
        <v>-17481.25</v>
      </c>
      <c r="K423" s="45">
        <v>41974</v>
      </c>
    </row>
    <row r="424" spans="1:11" x14ac:dyDescent="0.25">
      <c r="A424" s="41" t="s">
        <v>2249</v>
      </c>
      <c r="B424" s="40" t="s">
        <v>2251</v>
      </c>
      <c r="C424" s="41" t="s">
        <v>2255</v>
      </c>
      <c r="D424" s="40">
        <v>245</v>
      </c>
      <c r="E424" s="41">
        <v>120</v>
      </c>
      <c r="F424" s="41">
        <v>15</v>
      </c>
      <c r="G424" s="44">
        <v>3675</v>
      </c>
      <c r="H424" s="41">
        <v>3344.25</v>
      </c>
      <c r="I424" s="41">
        <v>2450</v>
      </c>
      <c r="J424" s="41">
        <v>894.25</v>
      </c>
      <c r="K424" s="42">
        <v>41760</v>
      </c>
    </row>
    <row r="425" spans="1:11" x14ac:dyDescent="0.25">
      <c r="A425" s="44" t="s">
        <v>182</v>
      </c>
      <c r="B425" s="43" t="s">
        <v>2246</v>
      </c>
      <c r="C425" s="44" t="s">
        <v>2255</v>
      </c>
      <c r="D425" s="43">
        <v>3793.5</v>
      </c>
      <c r="E425" s="44">
        <v>120</v>
      </c>
      <c r="F425" s="44">
        <v>300</v>
      </c>
      <c r="G425" s="44">
        <v>1138050</v>
      </c>
      <c r="H425" s="44">
        <v>1035625.5</v>
      </c>
      <c r="I425" s="44">
        <v>948375</v>
      </c>
      <c r="J425" s="44">
        <v>87250.5</v>
      </c>
      <c r="K425" s="45">
        <v>41821</v>
      </c>
    </row>
    <row r="426" spans="1:11" x14ac:dyDescent="0.25">
      <c r="A426" s="41" t="s">
        <v>2245</v>
      </c>
      <c r="B426" s="40" t="s">
        <v>2248</v>
      </c>
      <c r="C426" s="41" t="s">
        <v>2255</v>
      </c>
      <c r="D426" s="40">
        <v>1307</v>
      </c>
      <c r="E426" s="41">
        <v>120</v>
      </c>
      <c r="F426" s="41">
        <v>350</v>
      </c>
      <c r="G426" s="44">
        <v>457450</v>
      </c>
      <c r="H426" s="41">
        <v>416279.5</v>
      </c>
      <c r="I426" s="41">
        <v>339820</v>
      </c>
      <c r="J426" s="41">
        <v>76459.5</v>
      </c>
      <c r="K426" s="42">
        <v>41821</v>
      </c>
    </row>
    <row r="427" spans="1:11" x14ac:dyDescent="0.25">
      <c r="A427" s="44" t="s">
        <v>1315</v>
      </c>
      <c r="B427" s="43" t="s">
        <v>2246</v>
      </c>
      <c r="C427" s="44" t="s">
        <v>2255</v>
      </c>
      <c r="D427" s="43">
        <v>567</v>
      </c>
      <c r="E427" s="44">
        <v>120</v>
      </c>
      <c r="F427" s="44">
        <v>125</v>
      </c>
      <c r="G427" s="44">
        <v>70875</v>
      </c>
      <c r="H427" s="44">
        <v>64496.25</v>
      </c>
      <c r="I427" s="44">
        <v>68040</v>
      </c>
      <c r="J427" s="44">
        <v>-3543.75</v>
      </c>
      <c r="K427" s="45">
        <v>41883</v>
      </c>
    </row>
    <row r="428" spans="1:11" x14ac:dyDescent="0.25">
      <c r="A428" s="41" t="s">
        <v>1315</v>
      </c>
      <c r="B428" s="40" t="s">
        <v>2251</v>
      </c>
      <c r="C428" s="41" t="s">
        <v>2255</v>
      </c>
      <c r="D428" s="40">
        <v>2110</v>
      </c>
      <c r="E428" s="41">
        <v>120</v>
      </c>
      <c r="F428" s="41">
        <v>125</v>
      </c>
      <c r="G428" s="44">
        <v>263750</v>
      </c>
      <c r="H428" s="41">
        <v>240012.5</v>
      </c>
      <c r="I428" s="41">
        <v>253200</v>
      </c>
      <c r="J428" s="41">
        <v>-13187.5</v>
      </c>
      <c r="K428" s="42">
        <v>41883</v>
      </c>
    </row>
    <row r="429" spans="1:11" x14ac:dyDescent="0.25">
      <c r="A429" s="41" t="s">
        <v>2245</v>
      </c>
      <c r="B429" s="43" t="s">
        <v>2246</v>
      </c>
      <c r="C429" s="44" t="s">
        <v>2255</v>
      </c>
      <c r="D429" s="43">
        <v>1269</v>
      </c>
      <c r="E429" s="44">
        <v>120</v>
      </c>
      <c r="F429" s="44">
        <v>350</v>
      </c>
      <c r="G429" s="44">
        <v>444150</v>
      </c>
      <c r="H429" s="44">
        <v>404176.5</v>
      </c>
      <c r="I429" s="44">
        <v>329940</v>
      </c>
      <c r="J429" s="44">
        <v>74236.5</v>
      </c>
      <c r="K429" s="45">
        <v>41913</v>
      </c>
    </row>
    <row r="430" spans="1:11" x14ac:dyDescent="0.25">
      <c r="A430" s="44" t="s">
        <v>2252</v>
      </c>
      <c r="B430" s="40" t="s">
        <v>2253</v>
      </c>
      <c r="C430" s="41" t="s">
        <v>2256</v>
      </c>
      <c r="D430" s="40">
        <v>1956</v>
      </c>
      <c r="E430" s="41">
        <v>250</v>
      </c>
      <c r="F430" s="41">
        <v>12</v>
      </c>
      <c r="G430" s="44">
        <v>23472</v>
      </c>
      <c r="H430" s="41">
        <v>21359.52</v>
      </c>
      <c r="I430" s="41">
        <v>5868</v>
      </c>
      <c r="J430" s="41">
        <v>15491.52</v>
      </c>
      <c r="K430" s="42">
        <v>41640</v>
      </c>
    </row>
    <row r="431" spans="1:11" x14ac:dyDescent="0.25">
      <c r="A431" s="41" t="s">
        <v>182</v>
      </c>
      <c r="B431" s="43" t="s">
        <v>2248</v>
      </c>
      <c r="C431" s="44" t="s">
        <v>2256</v>
      </c>
      <c r="D431" s="43">
        <v>2659</v>
      </c>
      <c r="E431" s="44">
        <v>250</v>
      </c>
      <c r="F431" s="44">
        <v>300</v>
      </c>
      <c r="G431" s="44">
        <v>797700</v>
      </c>
      <c r="H431" s="44">
        <v>725907</v>
      </c>
      <c r="I431" s="44">
        <v>664750</v>
      </c>
      <c r="J431" s="44">
        <v>61157</v>
      </c>
      <c r="K431" s="45">
        <v>41671</v>
      </c>
    </row>
    <row r="432" spans="1:11" x14ac:dyDescent="0.25">
      <c r="A432" s="44" t="s">
        <v>2245</v>
      </c>
      <c r="B432" s="40" t="s">
        <v>2253</v>
      </c>
      <c r="C432" s="41" t="s">
        <v>2256</v>
      </c>
      <c r="D432" s="40">
        <v>1351.5</v>
      </c>
      <c r="E432" s="41">
        <v>250</v>
      </c>
      <c r="F432" s="41">
        <v>350</v>
      </c>
      <c r="G432" s="44">
        <v>473025</v>
      </c>
      <c r="H432" s="41">
        <v>430452.75</v>
      </c>
      <c r="I432" s="41">
        <v>351390</v>
      </c>
      <c r="J432" s="41">
        <v>79062.75</v>
      </c>
      <c r="K432" s="42">
        <v>41730</v>
      </c>
    </row>
    <row r="433" spans="1:11" x14ac:dyDescent="0.25">
      <c r="A433" s="41" t="s">
        <v>2252</v>
      </c>
      <c r="B433" s="43" t="s">
        <v>2248</v>
      </c>
      <c r="C433" s="44" t="s">
        <v>2256</v>
      </c>
      <c r="D433" s="43">
        <v>880</v>
      </c>
      <c r="E433" s="44">
        <v>250</v>
      </c>
      <c r="F433" s="44">
        <v>12</v>
      </c>
      <c r="G433" s="44">
        <v>10560</v>
      </c>
      <c r="H433" s="44">
        <v>9609.6</v>
      </c>
      <c r="I433" s="44">
        <v>2640</v>
      </c>
      <c r="J433" s="44">
        <v>6969.6</v>
      </c>
      <c r="K433" s="45">
        <v>41760</v>
      </c>
    </row>
    <row r="434" spans="1:11" x14ac:dyDescent="0.25">
      <c r="A434" s="44" t="s">
        <v>182</v>
      </c>
      <c r="B434" s="40" t="s">
        <v>2253</v>
      </c>
      <c r="C434" s="41" t="s">
        <v>2256</v>
      </c>
      <c r="D434" s="40">
        <v>1867</v>
      </c>
      <c r="E434" s="41">
        <v>250</v>
      </c>
      <c r="F434" s="41">
        <v>300</v>
      </c>
      <c r="G434" s="44">
        <v>560100</v>
      </c>
      <c r="H434" s="41">
        <v>509691</v>
      </c>
      <c r="I434" s="41">
        <v>466750</v>
      </c>
      <c r="J434" s="41">
        <v>42941</v>
      </c>
      <c r="K434" s="42">
        <v>41883</v>
      </c>
    </row>
    <row r="435" spans="1:11" x14ac:dyDescent="0.25">
      <c r="A435" s="41" t="s">
        <v>2252</v>
      </c>
      <c r="B435" s="43" t="s">
        <v>2250</v>
      </c>
      <c r="C435" s="44" t="s">
        <v>2256</v>
      </c>
      <c r="D435" s="43">
        <v>2234</v>
      </c>
      <c r="E435" s="44">
        <v>250</v>
      </c>
      <c r="F435" s="44">
        <v>12</v>
      </c>
      <c r="G435" s="44">
        <v>26808</v>
      </c>
      <c r="H435" s="44">
        <v>24395.279999999999</v>
      </c>
      <c r="I435" s="44">
        <v>6702</v>
      </c>
      <c r="J435" s="44">
        <v>17693.28</v>
      </c>
      <c r="K435" s="45">
        <v>41518</v>
      </c>
    </row>
    <row r="436" spans="1:11" x14ac:dyDescent="0.25">
      <c r="A436" s="41" t="s">
        <v>2249</v>
      </c>
      <c r="B436" s="40" t="s">
        <v>2250</v>
      </c>
      <c r="C436" s="41" t="s">
        <v>2256</v>
      </c>
      <c r="D436" s="40">
        <v>1227</v>
      </c>
      <c r="E436" s="41">
        <v>250</v>
      </c>
      <c r="F436" s="41">
        <v>15</v>
      </c>
      <c r="G436" s="44">
        <v>18405</v>
      </c>
      <c r="H436" s="41">
        <v>16748.55</v>
      </c>
      <c r="I436" s="41">
        <v>12270</v>
      </c>
      <c r="J436" s="41">
        <v>4478.5499999999993</v>
      </c>
      <c r="K436" s="42">
        <v>41913</v>
      </c>
    </row>
    <row r="437" spans="1:11" x14ac:dyDescent="0.25">
      <c r="A437" s="44" t="s">
        <v>1315</v>
      </c>
      <c r="B437" s="43" t="s">
        <v>2251</v>
      </c>
      <c r="C437" s="44" t="s">
        <v>2256</v>
      </c>
      <c r="D437" s="43">
        <v>877</v>
      </c>
      <c r="E437" s="44">
        <v>250</v>
      </c>
      <c r="F437" s="44">
        <v>125</v>
      </c>
      <c r="G437" s="44">
        <v>109625</v>
      </c>
      <c r="H437" s="44">
        <v>99758.75</v>
      </c>
      <c r="I437" s="44">
        <v>105240</v>
      </c>
      <c r="J437" s="44">
        <v>-5481.25</v>
      </c>
      <c r="K437" s="45">
        <v>41944</v>
      </c>
    </row>
    <row r="438" spans="1:11" x14ac:dyDescent="0.25">
      <c r="A438" s="41" t="s">
        <v>2245</v>
      </c>
      <c r="B438" s="40" t="s">
        <v>2253</v>
      </c>
      <c r="C438" s="41" t="s">
        <v>2257</v>
      </c>
      <c r="D438" s="40">
        <v>2071</v>
      </c>
      <c r="E438" s="41">
        <v>260</v>
      </c>
      <c r="F438" s="41">
        <v>350</v>
      </c>
      <c r="G438" s="44">
        <v>724850</v>
      </c>
      <c r="H438" s="41">
        <v>659613.5</v>
      </c>
      <c r="I438" s="41">
        <v>538460</v>
      </c>
      <c r="J438" s="41">
        <v>121153.5</v>
      </c>
      <c r="K438" s="42">
        <v>41883</v>
      </c>
    </row>
    <row r="439" spans="1:11" x14ac:dyDescent="0.25">
      <c r="A439" s="44" t="s">
        <v>2245</v>
      </c>
      <c r="B439" s="43" t="s">
        <v>2246</v>
      </c>
      <c r="C439" s="44" t="s">
        <v>2257</v>
      </c>
      <c r="D439" s="43">
        <v>1269</v>
      </c>
      <c r="E439" s="44">
        <v>260</v>
      </c>
      <c r="F439" s="44">
        <v>350</v>
      </c>
      <c r="G439" s="44">
        <v>444150</v>
      </c>
      <c r="H439" s="44">
        <v>404176.5</v>
      </c>
      <c r="I439" s="44">
        <v>329940</v>
      </c>
      <c r="J439" s="44">
        <v>74236.5</v>
      </c>
      <c r="K439" s="45">
        <v>41913</v>
      </c>
    </row>
    <row r="440" spans="1:11" x14ac:dyDescent="0.25">
      <c r="A440" s="41" t="s">
        <v>2249</v>
      </c>
      <c r="B440" s="40" t="s">
        <v>2248</v>
      </c>
      <c r="C440" s="41" t="s">
        <v>2257</v>
      </c>
      <c r="D440" s="40">
        <v>970</v>
      </c>
      <c r="E440" s="41">
        <v>260</v>
      </c>
      <c r="F440" s="41">
        <v>15</v>
      </c>
      <c r="G440" s="44">
        <v>14550</v>
      </c>
      <c r="H440" s="41">
        <v>13240.5</v>
      </c>
      <c r="I440" s="41">
        <v>9700</v>
      </c>
      <c r="J440" s="41">
        <v>3540.5</v>
      </c>
      <c r="K440" s="42">
        <v>41579</v>
      </c>
    </row>
    <row r="441" spans="1:11" x14ac:dyDescent="0.25">
      <c r="A441" s="44" t="s">
        <v>2245</v>
      </c>
      <c r="B441" s="43" t="s">
        <v>2251</v>
      </c>
      <c r="C441" s="44" t="s">
        <v>2257</v>
      </c>
      <c r="D441" s="43">
        <v>1694</v>
      </c>
      <c r="E441" s="44">
        <v>260</v>
      </c>
      <c r="F441" s="44">
        <v>20</v>
      </c>
      <c r="G441" s="44">
        <v>33880</v>
      </c>
      <c r="H441" s="44">
        <v>30830.799999999999</v>
      </c>
      <c r="I441" s="44">
        <v>16940</v>
      </c>
      <c r="J441" s="44">
        <v>13890.8</v>
      </c>
      <c r="K441" s="45">
        <v>41944</v>
      </c>
    </row>
    <row r="442" spans="1:11" x14ac:dyDescent="0.25">
      <c r="A442" s="41" t="s">
        <v>2245</v>
      </c>
      <c r="B442" s="40" t="s">
        <v>2248</v>
      </c>
      <c r="C442" s="41" t="s">
        <v>2247</v>
      </c>
      <c r="D442" s="40">
        <v>663</v>
      </c>
      <c r="E442" s="41">
        <v>3</v>
      </c>
      <c r="F442" s="41">
        <v>20</v>
      </c>
      <c r="G442" s="44">
        <v>13260</v>
      </c>
      <c r="H442" s="41">
        <v>12066.6</v>
      </c>
      <c r="I442" s="41">
        <v>6630</v>
      </c>
      <c r="J442" s="41">
        <v>5436.6</v>
      </c>
      <c r="K442" s="42">
        <v>41760</v>
      </c>
    </row>
    <row r="443" spans="1:11" x14ac:dyDescent="0.25">
      <c r="A443" s="41" t="s">
        <v>2245</v>
      </c>
      <c r="B443" s="43" t="s">
        <v>2246</v>
      </c>
      <c r="C443" s="44" t="s">
        <v>2247</v>
      </c>
      <c r="D443" s="43">
        <v>819</v>
      </c>
      <c r="E443" s="44">
        <v>3</v>
      </c>
      <c r="F443" s="44">
        <v>7</v>
      </c>
      <c r="G443" s="44">
        <v>5733</v>
      </c>
      <c r="H443" s="44">
        <v>5217.03</v>
      </c>
      <c r="I443" s="44">
        <v>4095</v>
      </c>
      <c r="J443" s="44">
        <v>1122.03</v>
      </c>
      <c r="K443" s="45">
        <v>41821</v>
      </c>
    </row>
    <row r="444" spans="1:11" x14ac:dyDescent="0.25">
      <c r="A444" s="44" t="s">
        <v>2252</v>
      </c>
      <c r="B444" s="40" t="s">
        <v>2248</v>
      </c>
      <c r="C444" s="41" t="s">
        <v>2247</v>
      </c>
      <c r="D444" s="40">
        <v>1580</v>
      </c>
      <c r="E444" s="41">
        <v>3</v>
      </c>
      <c r="F444" s="41">
        <v>12</v>
      </c>
      <c r="G444" s="44">
        <v>18960</v>
      </c>
      <c r="H444" s="41">
        <v>17253.599999999999</v>
      </c>
      <c r="I444" s="41">
        <v>4740</v>
      </c>
      <c r="J444" s="41">
        <v>12513.599999999999</v>
      </c>
      <c r="K444" s="42">
        <v>41883</v>
      </c>
    </row>
    <row r="445" spans="1:11" x14ac:dyDescent="0.25">
      <c r="A445" s="41" t="s">
        <v>2245</v>
      </c>
      <c r="B445" s="43" t="s">
        <v>2251</v>
      </c>
      <c r="C445" s="44" t="s">
        <v>2247</v>
      </c>
      <c r="D445" s="43">
        <v>521</v>
      </c>
      <c r="E445" s="44">
        <v>3</v>
      </c>
      <c r="F445" s="44">
        <v>7</v>
      </c>
      <c r="G445" s="44">
        <v>3647</v>
      </c>
      <c r="H445" s="44">
        <v>3318.77</v>
      </c>
      <c r="I445" s="44">
        <v>2605</v>
      </c>
      <c r="J445" s="44">
        <v>713.77</v>
      </c>
      <c r="K445" s="45">
        <v>41974</v>
      </c>
    </row>
    <row r="446" spans="1:11" x14ac:dyDescent="0.25">
      <c r="A446" s="44" t="s">
        <v>2245</v>
      </c>
      <c r="B446" s="40" t="s">
        <v>2253</v>
      </c>
      <c r="C446" s="41" t="s">
        <v>2254</v>
      </c>
      <c r="D446" s="40">
        <v>973</v>
      </c>
      <c r="E446" s="41">
        <v>10</v>
      </c>
      <c r="F446" s="41">
        <v>20</v>
      </c>
      <c r="G446" s="44">
        <v>19460</v>
      </c>
      <c r="H446" s="41">
        <v>17708.599999999999</v>
      </c>
      <c r="I446" s="41">
        <v>9730</v>
      </c>
      <c r="J446" s="41">
        <v>7978.5999999999985</v>
      </c>
      <c r="K446" s="42">
        <v>41699</v>
      </c>
    </row>
    <row r="447" spans="1:11" x14ac:dyDescent="0.25">
      <c r="A447" s="41" t="s">
        <v>2245</v>
      </c>
      <c r="B447" s="43" t="s">
        <v>2251</v>
      </c>
      <c r="C447" s="44" t="s">
        <v>2254</v>
      </c>
      <c r="D447" s="43">
        <v>1038</v>
      </c>
      <c r="E447" s="44">
        <v>10</v>
      </c>
      <c r="F447" s="44">
        <v>20</v>
      </c>
      <c r="G447" s="44">
        <v>20760</v>
      </c>
      <c r="H447" s="44">
        <v>18891.599999999999</v>
      </c>
      <c r="I447" s="44">
        <v>10380</v>
      </c>
      <c r="J447" s="44">
        <v>8511.5999999999985</v>
      </c>
      <c r="K447" s="45">
        <v>41791</v>
      </c>
    </row>
    <row r="448" spans="1:11" x14ac:dyDescent="0.25">
      <c r="A448" s="44" t="s">
        <v>2245</v>
      </c>
      <c r="B448" s="40" t="s">
        <v>2248</v>
      </c>
      <c r="C448" s="41" t="s">
        <v>2254</v>
      </c>
      <c r="D448" s="40">
        <v>360</v>
      </c>
      <c r="E448" s="41">
        <v>10</v>
      </c>
      <c r="F448" s="41">
        <v>7</v>
      </c>
      <c r="G448" s="44">
        <v>2520</v>
      </c>
      <c r="H448" s="41">
        <v>2293.1999999999998</v>
      </c>
      <c r="I448" s="41">
        <v>1800</v>
      </c>
      <c r="J448" s="41">
        <v>493.19999999999982</v>
      </c>
      <c r="K448" s="42">
        <v>41913</v>
      </c>
    </row>
    <row r="449" spans="1:11" x14ac:dyDescent="0.25">
      <c r="A449" s="41" t="s">
        <v>2252</v>
      </c>
      <c r="B449" s="43" t="s">
        <v>2250</v>
      </c>
      <c r="C449" s="44" t="s">
        <v>2255</v>
      </c>
      <c r="D449" s="43">
        <v>1967</v>
      </c>
      <c r="E449" s="44">
        <v>120</v>
      </c>
      <c r="F449" s="44">
        <v>12</v>
      </c>
      <c r="G449" s="44">
        <v>23604</v>
      </c>
      <c r="H449" s="44">
        <v>21479.64</v>
      </c>
      <c r="I449" s="44">
        <v>5901</v>
      </c>
      <c r="J449" s="44">
        <v>15578.64</v>
      </c>
      <c r="K449" s="45">
        <v>41699</v>
      </c>
    </row>
    <row r="450" spans="1:11" x14ac:dyDescent="0.25">
      <c r="A450" s="41" t="s">
        <v>2249</v>
      </c>
      <c r="B450" s="40" t="s">
        <v>2251</v>
      </c>
      <c r="C450" s="41" t="s">
        <v>2255</v>
      </c>
      <c r="D450" s="40">
        <v>2628</v>
      </c>
      <c r="E450" s="41">
        <v>120</v>
      </c>
      <c r="F450" s="41">
        <v>15</v>
      </c>
      <c r="G450" s="44">
        <v>39420</v>
      </c>
      <c r="H450" s="41">
        <v>35872.199999999997</v>
      </c>
      <c r="I450" s="41">
        <v>26280</v>
      </c>
      <c r="J450" s="41">
        <v>9592.1999999999971</v>
      </c>
      <c r="K450" s="42">
        <v>41730</v>
      </c>
    </row>
    <row r="451" spans="1:11" x14ac:dyDescent="0.25">
      <c r="A451" s="44" t="s">
        <v>2245</v>
      </c>
      <c r="B451" s="43" t="s">
        <v>2248</v>
      </c>
      <c r="C451" s="44" t="s">
        <v>2256</v>
      </c>
      <c r="D451" s="43">
        <v>360</v>
      </c>
      <c r="E451" s="44">
        <v>250</v>
      </c>
      <c r="F451" s="44">
        <v>7</v>
      </c>
      <c r="G451" s="44">
        <v>2520</v>
      </c>
      <c r="H451" s="44">
        <v>2293.1999999999998</v>
      </c>
      <c r="I451" s="44">
        <v>1800</v>
      </c>
      <c r="J451" s="44">
        <v>493.19999999999982</v>
      </c>
      <c r="K451" s="45">
        <v>41913</v>
      </c>
    </row>
    <row r="452" spans="1:11" x14ac:dyDescent="0.25">
      <c r="A452" s="41" t="s">
        <v>2245</v>
      </c>
      <c r="B452" s="40" t="s">
        <v>2250</v>
      </c>
      <c r="C452" s="41" t="s">
        <v>2256</v>
      </c>
      <c r="D452" s="40">
        <v>2682</v>
      </c>
      <c r="E452" s="41">
        <v>250</v>
      </c>
      <c r="F452" s="41">
        <v>20</v>
      </c>
      <c r="G452" s="44">
        <v>53640</v>
      </c>
      <c r="H452" s="41">
        <v>48812.4</v>
      </c>
      <c r="I452" s="41">
        <v>26820</v>
      </c>
      <c r="J452" s="41">
        <v>21992.400000000001</v>
      </c>
      <c r="K452" s="42">
        <v>41579</v>
      </c>
    </row>
    <row r="453" spans="1:11" x14ac:dyDescent="0.25">
      <c r="A453" s="44" t="s">
        <v>2245</v>
      </c>
      <c r="B453" s="43" t="s">
        <v>2251</v>
      </c>
      <c r="C453" s="44" t="s">
        <v>2256</v>
      </c>
      <c r="D453" s="43">
        <v>521</v>
      </c>
      <c r="E453" s="44">
        <v>250</v>
      </c>
      <c r="F453" s="44">
        <v>7</v>
      </c>
      <c r="G453" s="44">
        <v>3647</v>
      </c>
      <c r="H453" s="44">
        <v>3318.77</v>
      </c>
      <c r="I453" s="44">
        <v>2605</v>
      </c>
      <c r="J453" s="44">
        <v>713.77</v>
      </c>
      <c r="K453" s="45">
        <v>41974</v>
      </c>
    </row>
    <row r="454" spans="1:11" x14ac:dyDescent="0.25">
      <c r="A454" s="41" t="s">
        <v>2245</v>
      </c>
      <c r="B454" s="40" t="s">
        <v>2251</v>
      </c>
      <c r="C454" s="41" t="s">
        <v>2257</v>
      </c>
      <c r="D454" s="40">
        <v>1038</v>
      </c>
      <c r="E454" s="41">
        <v>260</v>
      </c>
      <c r="F454" s="41">
        <v>20</v>
      </c>
      <c r="G454" s="44">
        <v>20760</v>
      </c>
      <c r="H454" s="41">
        <v>18891.599999999999</v>
      </c>
      <c r="I454" s="41">
        <v>10380</v>
      </c>
      <c r="J454" s="41">
        <v>8511.5999999999985</v>
      </c>
      <c r="K454" s="42">
        <v>41791</v>
      </c>
    </row>
    <row r="455" spans="1:11" x14ac:dyDescent="0.25">
      <c r="A455" s="44" t="s">
        <v>2249</v>
      </c>
      <c r="B455" s="43" t="s">
        <v>2246</v>
      </c>
      <c r="C455" s="44" t="s">
        <v>2257</v>
      </c>
      <c r="D455" s="43">
        <v>1630.5</v>
      </c>
      <c r="E455" s="44">
        <v>260</v>
      </c>
      <c r="F455" s="44">
        <v>15</v>
      </c>
      <c r="G455" s="44">
        <v>24457.5</v>
      </c>
      <c r="H455" s="44">
        <v>22256.324999999997</v>
      </c>
      <c r="I455" s="44">
        <v>16305</v>
      </c>
      <c r="J455" s="44">
        <v>5951.3249999999989</v>
      </c>
      <c r="K455" s="45">
        <v>41821</v>
      </c>
    </row>
    <row r="456" spans="1:11" x14ac:dyDescent="0.25">
      <c r="A456" s="41" t="s">
        <v>2252</v>
      </c>
      <c r="B456" s="40" t="s">
        <v>2250</v>
      </c>
      <c r="C456" s="41" t="s">
        <v>2257</v>
      </c>
      <c r="D456" s="40">
        <v>306</v>
      </c>
      <c r="E456" s="41">
        <v>260</v>
      </c>
      <c r="F456" s="41">
        <v>12</v>
      </c>
      <c r="G456" s="44">
        <v>3672</v>
      </c>
      <c r="H456" s="41">
        <v>3341.52</v>
      </c>
      <c r="I456" s="41">
        <v>918</v>
      </c>
      <c r="J456" s="41">
        <v>2423.52</v>
      </c>
      <c r="K456" s="42">
        <v>41609</v>
      </c>
    </row>
    <row r="457" spans="1:11" x14ac:dyDescent="0.25">
      <c r="A457" s="41" t="s">
        <v>2252</v>
      </c>
      <c r="B457" s="43" t="s">
        <v>2253</v>
      </c>
      <c r="C457" s="44" t="s">
        <v>2247</v>
      </c>
      <c r="D457" s="43">
        <v>386</v>
      </c>
      <c r="E457" s="44">
        <v>3</v>
      </c>
      <c r="F457" s="44">
        <v>12</v>
      </c>
      <c r="G457" s="44">
        <v>4632</v>
      </c>
      <c r="H457" s="44">
        <v>4168.8</v>
      </c>
      <c r="I457" s="44">
        <v>1158</v>
      </c>
      <c r="J457" s="44">
        <v>3010.8</v>
      </c>
      <c r="K457" s="45">
        <v>41548</v>
      </c>
    </row>
    <row r="458" spans="1:11" x14ac:dyDescent="0.25">
      <c r="A458" s="44" t="s">
        <v>2245</v>
      </c>
      <c r="B458" s="40" t="s">
        <v>2253</v>
      </c>
      <c r="C458" s="41" t="s">
        <v>196</v>
      </c>
      <c r="D458" s="40">
        <v>2328</v>
      </c>
      <c r="E458" s="41">
        <v>5</v>
      </c>
      <c r="F458" s="41">
        <v>7</v>
      </c>
      <c r="G458" s="44">
        <v>16296</v>
      </c>
      <c r="H458" s="41">
        <v>14666.4</v>
      </c>
      <c r="I458" s="41">
        <v>11640</v>
      </c>
      <c r="J458" s="41">
        <v>3026.3999999999996</v>
      </c>
      <c r="K458" s="42">
        <v>41883</v>
      </c>
    </row>
    <row r="459" spans="1:11" x14ac:dyDescent="0.25">
      <c r="A459" s="41" t="s">
        <v>2252</v>
      </c>
      <c r="B459" s="43" t="s">
        <v>2253</v>
      </c>
      <c r="C459" s="44" t="s">
        <v>2254</v>
      </c>
      <c r="D459" s="43">
        <v>386</v>
      </c>
      <c r="E459" s="44">
        <v>10</v>
      </c>
      <c r="F459" s="44">
        <v>12</v>
      </c>
      <c r="G459" s="44">
        <v>4632</v>
      </c>
      <c r="H459" s="44">
        <v>4168.8</v>
      </c>
      <c r="I459" s="44">
        <v>1158</v>
      </c>
      <c r="J459" s="44">
        <v>3010.8</v>
      </c>
      <c r="K459" s="45">
        <v>41548</v>
      </c>
    </row>
    <row r="460" spans="1:11" x14ac:dyDescent="0.25">
      <c r="A460" s="44" t="s">
        <v>1315</v>
      </c>
      <c r="B460" s="40" t="s">
        <v>2253</v>
      </c>
      <c r="C460" s="41" t="s">
        <v>2247</v>
      </c>
      <c r="D460" s="40">
        <v>3445.5</v>
      </c>
      <c r="E460" s="41">
        <v>3</v>
      </c>
      <c r="F460" s="41">
        <v>125</v>
      </c>
      <c r="G460" s="44">
        <v>430687.5</v>
      </c>
      <c r="H460" s="41">
        <v>387618.75</v>
      </c>
      <c r="I460" s="41">
        <v>413460</v>
      </c>
      <c r="J460" s="41">
        <v>-25841.25</v>
      </c>
      <c r="K460" s="42">
        <v>41730</v>
      </c>
    </row>
    <row r="461" spans="1:11" x14ac:dyDescent="0.25">
      <c r="A461" s="41" t="s">
        <v>1315</v>
      </c>
      <c r="B461" s="43" t="s">
        <v>2250</v>
      </c>
      <c r="C461" s="44" t="s">
        <v>2247</v>
      </c>
      <c r="D461" s="43">
        <v>1482</v>
      </c>
      <c r="E461" s="44">
        <v>3</v>
      </c>
      <c r="F461" s="44">
        <v>125</v>
      </c>
      <c r="G461" s="44">
        <v>185250</v>
      </c>
      <c r="H461" s="44">
        <v>166725</v>
      </c>
      <c r="I461" s="44">
        <v>177840</v>
      </c>
      <c r="J461" s="44">
        <v>-11115</v>
      </c>
      <c r="K461" s="45">
        <v>41609</v>
      </c>
    </row>
    <row r="462" spans="1:11" x14ac:dyDescent="0.25">
      <c r="A462" s="44" t="s">
        <v>2245</v>
      </c>
      <c r="B462" s="40" t="s">
        <v>2253</v>
      </c>
      <c r="C462" s="41" t="s">
        <v>196</v>
      </c>
      <c r="D462" s="40">
        <v>2313</v>
      </c>
      <c r="E462" s="41">
        <v>5</v>
      </c>
      <c r="F462" s="41">
        <v>350</v>
      </c>
      <c r="G462" s="44">
        <v>809550</v>
      </c>
      <c r="H462" s="41">
        <v>728595</v>
      </c>
      <c r="I462" s="41">
        <v>601380</v>
      </c>
      <c r="J462" s="41">
        <v>127215</v>
      </c>
      <c r="K462" s="42">
        <v>41760</v>
      </c>
    </row>
    <row r="463" spans="1:11" x14ac:dyDescent="0.25">
      <c r="A463" s="41" t="s">
        <v>1315</v>
      </c>
      <c r="B463" s="43" t="s">
        <v>2253</v>
      </c>
      <c r="C463" s="44" t="s">
        <v>196</v>
      </c>
      <c r="D463" s="43">
        <v>1804</v>
      </c>
      <c r="E463" s="44">
        <v>5</v>
      </c>
      <c r="F463" s="44">
        <v>125</v>
      </c>
      <c r="G463" s="44">
        <v>225500</v>
      </c>
      <c r="H463" s="44">
        <v>202950</v>
      </c>
      <c r="I463" s="44">
        <v>216480</v>
      </c>
      <c r="J463" s="44">
        <v>-13530</v>
      </c>
      <c r="K463" s="45">
        <v>41579</v>
      </c>
    </row>
    <row r="464" spans="1:11" x14ac:dyDescent="0.25">
      <c r="A464" s="41" t="s">
        <v>2249</v>
      </c>
      <c r="B464" s="40" t="s">
        <v>2250</v>
      </c>
      <c r="C464" s="41" t="s">
        <v>196</v>
      </c>
      <c r="D464" s="40">
        <v>2072</v>
      </c>
      <c r="E464" s="41">
        <v>5</v>
      </c>
      <c r="F464" s="41">
        <v>15</v>
      </c>
      <c r="G464" s="44">
        <v>31080</v>
      </c>
      <c r="H464" s="41">
        <v>27972</v>
      </c>
      <c r="I464" s="41">
        <v>20720</v>
      </c>
      <c r="J464" s="41">
        <v>7252</v>
      </c>
      <c r="K464" s="42">
        <v>41974</v>
      </c>
    </row>
    <row r="465" spans="1:11" x14ac:dyDescent="0.25">
      <c r="A465" s="44" t="s">
        <v>2245</v>
      </c>
      <c r="B465" s="43" t="s">
        <v>2250</v>
      </c>
      <c r="C465" s="44" t="s">
        <v>2254</v>
      </c>
      <c r="D465" s="43">
        <v>1954</v>
      </c>
      <c r="E465" s="44">
        <v>10</v>
      </c>
      <c r="F465" s="44">
        <v>20</v>
      </c>
      <c r="G465" s="44">
        <v>39080</v>
      </c>
      <c r="H465" s="44">
        <v>35172</v>
      </c>
      <c r="I465" s="44">
        <v>19540</v>
      </c>
      <c r="J465" s="44">
        <v>15632</v>
      </c>
      <c r="K465" s="45">
        <v>41699</v>
      </c>
    </row>
    <row r="466" spans="1:11" x14ac:dyDescent="0.25">
      <c r="A466" s="41" t="s">
        <v>182</v>
      </c>
      <c r="B466" s="40" t="s">
        <v>2251</v>
      </c>
      <c r="C466" s="41" t="s">
        <v>2254</v>
      </c>
      <c r="D466" s="40">
        <v>591</v>
      </c>
      <c r="E466" s="41">
        <v>10</v>
      </c>
      <c r="F466" s="41">
        <v>300</v>
      </c>
      <c r="G466" s="44">
        <v>177300</v>
      </c>
      <c r="H466" s="41">
        <v>159570</v>
      </c>
      <c r="I466" s="41">
        <v>147750</v>
      </c>
      <c r="J466" s="41">
        <v>11820</v>
      </c>
      <c r="K466" s="42">
        <v>41760</v>
      </c>
    </row>
    <row r="467" spans="1:11" x14ac:dyDescent="0.25">
      <c r="A467" s="44" t="s">
        <v>2249</v>
      </c>
      <c r="B467" s="43" t="s">
        <v>2250</v>
      </c>
      <c r="C467" s="44" t="s">
        <v>2254</v>
      </c>
      <c r="D467" s="43">
        <v>2167</v>
      </c>
      <c r="E467" s="44">
        <v>10</v>
      </c>
      <c r="F467" s="44">
        <v>15</v>
      </c>
      <c r="G467" s="44">
        <v>32505</v>
      </c>
      <c r="H467" s="44">
        <v>29254.5</v>
      </c>
      <c r="I467" s="44">
        <v>21670</v>
      </c>
      <c r="J467" s="44">
        <v>7584.5</v>
      </c>
      <c r="K467" s="45">
        <v>41548</v>
      </c>
    </row>
    <row r="468" spans="1:11" x14ac:dyDescent="0.25">
      <c r="A468" s="41" t="s">
        <v>2245</v>
      </c>
      <c r="B468" s="40" t="s">
        <v>2248</v>
      </c>
      <c r="C468" s="41" t="s">
        <v>2254</v>
      </c>
      <c r="D468" s="40">
        <v>241</v>
      </c>
      <c r="E468" s="41">
        <v>10</v>
      </c>
      <c r="F468" s="41">
        <v>20</v>
      </c>
      <c r="G468" s="44">
        <v>4820</v>
      </c>
      <c r="H468" s="41">
        <v>4338</v>
      </c>
      <c r="I468" s="41">
        <v>2410</v>
      </c>
      <c r="J468" s="41">
        <v>1928</v>
      </c>
      <c r="K468" s="42">
        <v>41913</v>
      </c>
    </row>
    <row r="469" spans="1:11" x14ac:dyDescent="0.25">
      <c r="A469" s="44" t="s">
        <v>2249</v>
      </c>
      <c r="B469" s="43" t="s">
        <v>2248</v>
      </c>
      <c r="C469" s="44" t="s">
        <v>2255</v>
      </c>
      <c r="D469" s="43">
        <v>681</v>
      </c>
      <c r="E469" s="44">
        <v>120</v>
      </c>
      <c r="F469" s="44">
        <v>15</v>
      </c>
      <c r="G469" s="44">
        <v>10215</v>
      </c>
      <c r="H469" s="44">
        <v>9193.5</v>
      </c>
      <c r="I469" s="44">
        <v>6810</v>
      </c>
      <c r="J469" s="44">
        <v>2383.5</v>
      </c>
      <c r="K469" s="45">
        <v>41640</v>
      </c>
    </row>
    <row r="470" spans="1:11" x14ac:dyDescent="0.25">
      <c r="A470" s="41" t="s">
        <v>2249</v>
      </c>
      <c r="B470" s="40" t="s">
        <v>2248</v>
      </c>
      <c r="C470" s="41" t="s">
        <v>2255</v>
      </c>
      <c r="D470" s="40">
        <v>510</v>
      </c>
      <c r="E470" s="41">
        <v>120</v>
      </c>
      <c r="F470" s="41">
        <v>15</v>
      </c>
      <c r="G470" s="44">
        <v>7650</v>
      </c>
      <c r="H470" s="41">
        <v>6885</v>
      </c>
      <c r="I470" s="41">
        <v>5100</v>
      </c>
      <c r="J470" s="41">
        <v>1785</v>
      </c>
      <c r="K470" s="42">
        <v>41730</v>
      </c>
    </row>
    <row r="471" spans="1:11" x14ac:dyDescent="0.25">
      <c r="A471" s="41" t="s">
        <v>2249</v>
      </c>
      <c r="B471" s="43" t="s">
        <v>2253</v>
      </c>
      <c r="C471" s="44" t="s">
        <v>2255</v>
      </c>
      <c r="D471" s="43">
        <v>790</v>
      </c>
      <c r="E471" s="44">
        <v>120</v>
      </c>
      <c r="F471" s="44">
        <v>15</v>
      </c>
      <c r="G471" s="44">
        <v>11850</v>
      </c>
      <c r="H471" s="44">
        <v>10665</v>
      </c>
      <c r="I471" s="44">
        <v>7900</v>
      </c>
      <c r="J471" s="44">
        <v>2765</v>
      </c>
      <c r="K471" s="45">
        <v>41760</v>
      </c>
    </row>
    <row r="472" spans="1:11" x14ac:dyDescent="0.25">
      <c r="A472" s="44" t="s">
        <v>2245</v>
      </c>
      <c r="B472" s="40" t="s">
        <v>2250</v>
      </c>
      <c r="C472" s="41" t="s">
        <v>2255</v>
      </c>
      <c r="D472" s="40">
        <v>639</v>
      </c>
      <c r="E472" s="41">
        <v>120</v>
      </c>
      <c r="F472" s="41">
        <v>350</v>
      </c>
      <c r="G472" s="44">
        <v>223650</v>
      </c>
      <c r="H472" s="41">
        <v>201285</v>
      </c>
      <c r="I472" s="41">
        <v>166140</v>
      </c>
      <c r="J472" s="41">
        <v>35145</v>
      </c>
      <c r="K472" s="42">
        <v>41821</v>
      </c>
    </row>
    <row r="473" spans="1:11" x14ac:dyDescent="0.25">
      <c r="A473" s="41" t="s">
        <v>1315</v>
      </c>
      <c r="B473" s="43" t="s">
        <v>2253</v>
      </c>
      <c r="C473" s="44" t="s">
        <v>2255</v>
      </c>
      <c r="D473" s="43">
        <v>1596</v>
      </c>
      <c r="E473" s="44">
        <v>120</v>
      </c>
      <c r="F473" s="44">
        <v>125</v>
      </c>
      <c r="G473" s="44">
        <v>199500</v>
      </c>
      <c r="H473" s="44">
        <v>179550</v>
      </c>
      <c r="I473" s="44">
        <v>191520</v>
      </c>
      <c r="J473" s="44">
        <v>-11970</v>
      </c>
      <c r="K473" s="45">
        <v>41883</v>
      </c>
    </row>
    <row r="474" spans="1:11" x14ac:dyDescent="0.25">
      <c r="A474" s="44" t="s">
        <v>182</v>
      </c>
      <c r="B474" s="40" t="s">
        <v>2253</v>
      </c>
      <c r="C474" s="41" t="s">
        <v>2255</v>
      </c>
      <c r="D474" s="40">
        <v>2294</v>
      </c>
      <c r="E474" s="41">
        <v>120</v>
      </c>
      <c r="F474" s="41">
        <v>300</v>
      </c>
      <c r="G474" s="44">
        <v>688200</v>
      </c>
      <c r="H474" s="41">
        <v>619380</v>
      </c>
      <c r="I474" s="41">
        <v>573500</v>
      </c>
      <c r="J474" s="41">
        <v>45880</v>
      </c>
      <c r="K474" s="42">
        <v>41548</v>
      </c>
    </row>
    <row r="475" spans="1:11" x14ac:dyDescent="0.25">
      <c r="A475" s="41" t="s">
        <v>2245</v>
      </c>
      <c r="B475" s="43" t="s">
        <v>2248</v>
      </c>
      <c r="C475" s="44" t="s">
        <v>2255</v>
      </c>
      <c r="D475" s="43">
        <v>241</v>
      </c>
      <c r="E475" s="44">
        <v>120</v>
      </c>
      <c r="F475" s="44">
        <v>20</v>
      </c>
      <c r="G475" s="44">
        <v>4820</v>
      </c>
      <c r="H475" s="44">
        <v>4338</v>
      </c>
      <c r="I475" s="44">
        <v>2410</v>
      </c>
      <c r="J475" s="44">
        <v>1928</v>
      </c>
      <c r="K475" s="45">
        <v>41913</v>
      </c>
    </row>
    <row r="476" spans="1:11" x14ac:dyDescent="0.25">
      <c r="A476" s="44" t="s">
        <v>2245</v>
      </c>
      <c r="B476" s="40" t="s">
        <v>2248</v>
      </c>
      <c r="C476" s="41" t="s">
        <v>2255</v>
      </c>
      <c r="D476" s="40">
        <v>2665</v>
      </c>
      <c r="E476" s="41">
        <v>120</v>
      </c>
      <c r="F476" s="41">
        <v>7</v>
      </c>
      <c r="G476" s="44">
        <v>18655</v>
      </c>
      <c r="H476" s="41">
        <v>16789.5</v>
      </c>
      <c r="I476" s="41">
        <v>13325</v>
      </c>
      <c r="J476" s="41">
        <v>3464.5</v>
      </c>
      <c r="K476" s="42">
        <v>41944</v>
      </c>
    </row>
    <row r="477" spans="1:11" x14ac:dyDescent="0.25">
      <c r="A477" s="41" t="s">
        <v>1315</v>
      </c>
      <c r="B477" s="43" t="s">
        <v>2246</v>
      </c>
      <c r="C477" s="44" t="s">
        <v>2255</v>
      </c>
      <c r="D477" s="43">
        <v>1916</v>
      </c>
      <c r="E477" s="44">
        <v>120</v>
      </c>
      <c r="F477" s="44">
        <v>125</v>
      </c>
      <c r="G477" s="44">
        <v>239500</v>
      </c>
      <c r="H477" s="44">
        <v>215550</v>
      </c>
      <c r="I477" s="44">
        <v>229920</v>
      </c>
      <c r="J477" s="44">
        <v>-14370</v>
      </c>
      <c r="K477" s="45">
        <v>41609</v>
      </c>
    </row>
    <row r="478" spans="1:11" x14ac:dyDescent="0.25">
      <c r="A478" s="41" t="s">
        <v>182</v>
      </c>
      <c r="B478" s="40" t="s">
        <v>2250</v>
      </c>
      <c r="C478" s="41" t="s">
        <v>2255</v>
      </c>
      <c r="D478" s="40">
        <v>853</v>
      </c>
      <c r="E478" s="41">
        <v>120</v>
      </c>
      <c r="F478" s="41">
        <v>300</v>
      </c>
      <c r="G478" s="44">
        <v>255900</v>
      </c>
      <c r="H478" s="41">
        <v>230310</v>
      </c>
      <c r="I478" s="41">
        <v>213250</v>
      </c>
      <c r="J478" s="41">
        <v>17060</v>
      </c>
      <c r="K478" s="42">
        <v>41974</v>
      </c>
    </row>
    <row r="479" spans="1:11" x14ac:dyDescent="0.25">
      <c r="A479" s="44" t="s">
        <v>1315</v>
      </c>
      <c r="B479" s="43" t="s">
        <v>2251</v>
      </c>
      <c r="C479" s="44" t="s">
        <v>2256</v>
      </c>
      <c r="D479" s="43">
        <v>341</v>
      </c>
      <c r="E479" s="44">
        <v>250</v>
      </c>
      <c r="F479" s="44">
        <v>125</v>
      </c>
      <c r="G479" s="44">
        <v>42625</v>
      </c>
      <c r="H479" s="44">
        <v>38362.5</v>
      </c>
      <c r="I479" s="44">
        <v>40920</v>
      </c>
      <c r="J479" s="44">
        <v>-2557.5</v>
      </c>
      <c r="K479" s="45">
        <v>41760</v>
      </c>
    </row>
    <row r="480" spans="1:11" x14ac:dyDescent="0.25">
      <c r="A480" s="41" t="s">
        <v>2249</v>
      </c>
      <c r="B480" s="40" t="s">
        <v>2251</v>
      </c>
      <c r="C480" s="41" t="s">
        <v>2256</v>
      </c>
      <c r="D480" s="40">
        <v>641</v>
      </c>
      <c r="E480" s="41">
        <v>250</v>
      </c>
      <c r="F480" s="41">
        <v>15</v>
      </c>
      <c r="G480" s="44">
        <v>9615</v>
      </c>
      <c r="H480" s="41">
        <v>8653.5</v>
      </c>
      <c r="I480" s="41">
        <v>6410</v>
      </c>
      <c r="J480" s="41">
        <v>2243.5</v>
      </c>
      <c r="K480" s="42">
        <v>41821</v>
      </c>
    </row>
    <row r="481" spans="1:11" x14ac:dyDescent="0.25">
      <c r="A481" s="44" t="s">
        <v>2245</v>
      </c>
      <c r="B481" s="43" t="s">
        <v>2253</v>
      </c>
      <c r="C481" s="44" t="s">
        <v>2256</v>
      </c>
      <c r="D481" s="43">
        <v>2807</v>
      </c>
      <c r="E481" s="44">
        <v>250</v>
      </c>
      <c r="F481" s="44">
        <v>350</v>
      </c>
      <c r="G481" s="44">
        <v>982450</v>
      </c>
      <c r="H481" s="44">
        <v>884205</v>
      </c>
      <c r="I481" s="44">
        <v>729820</v>
      </c>
      <c r="J481" s="44">
        <v>154385</v>
      </c>
      <c r="K481" s="45">
        <v>41852</v>
      </c>
    </row>
    <row r="482" spans="1:11" x14ac:dyDescent="0.25">
      <c r="A482" s="41" t="s">
        <v>182</v>
      </c>
      <c r="B482" s="40" t="s">
        <v>2251</v>
      </c>
      <c r="C482" s="41" t="s">
        <v>2256</v>
      </c>
      <c r="D482" s="40">
        <v>432</v>
      </c>
      <c r="E482" s="41">
        <v>250</v>
      </c>
      <c r="F482" s="41">
        <v>300</v>
      </c>
      <c r="G482" s="44">
        <v>129600</v>
      </c>
      <c r="H482" s="41">
        <v>116640</v>
      </c>
      <c r="I482" s="41">
        <v>108000</v>
      </c>
      <c r="J482" s="41">
        <v>8640</v>
      </c>
      <c r="K482" s="42">
        <v>41883</v>
      </c>
    </row>
    <row r="483" spans="1:11" x14ac:dyDescent="0.25">
      <c r="A483" s="44" t="s">
        <v>182</v>
      </c>
      <c r="B483" s="43" t="s">
        <v>2253</v>
      </c>
      <c r="C483" s="44" t="s">
        <v>2256</v>
      </c>
      <c r="D483" s="43">
        <v>2294</v>
      </c>
      <c r="E483" s="44">
        <v>250</v>
      </c>
      <c r="F483" s="44">
        <v>300</v>
      </c>
      <c r="G483" s="44">
        <v>688200</v>
      </c>
      <c r="H483" s="44">
        <v>619380</v>
      </c>
      <c r="I483" s="44">
        <v>573500</v>
      </c>
      <c r="J483" s="44">
        <v>45880</v>
      </c>
      <c r="K483" s="45">
        <v>41548</v>
      </c>
    </row>
    <row r="484" spans="1:11" x14ac:dyDescent="0.25">
      <c r="A484" s="41" t="s">
        <v>2249</v>
      </c>
      <c r="B484" s="40" t="s">
        <v>2250</v>
      </c>
      <c r="C484" s="41" t="s">
        <v>2256</v>
      </c>
      <c r="D484" s="40">
        <v>2167</v>
      </c>
      <c r="E484" s="41">
        <v>250</v>
      </c>
      <c r="F484" s="41">
        <v>15</v>
      </c>
      <c r="G484" s="44">
        <v>32505</v>
      </c>
      <c r="H484" s="41">
        <v>29254.5</v>
      </c>
      <c r="I484" s="41">
        <v>21670</v>
      </c>
      <c r="J484" s="41">
        <v>7584.5</v>
      </c>
      <c r="K484" s="42">
        <v>41548</v>
      </c>
    </row>
    <row r="485" spans="1:11" x14ac:dyDescent="0.25">
      <c r="A485" s="41" t="s">
        <v>1315</v>
      </c>
      <c r="B485" s="43" t="s">
        <v>2246</v>
      </c>
      <c r="C485" s="44" t="s">
        <v>2256</v>
      </c>
      <c r="D485" s="43">
        <v>2529</v>
      </c>
      <c r="E485" s="44">
        <v>250</v>
      </c>
      <c r="F485" s="44">
        <v>125</v>
      </c>
      <c r="G485" s="44">
        <v>316125</v>
      </c>
      <c r="H485" s="44">
        <v>284512.5</v>
      </c>
      <c r="I485" s="44">
        <v>303480</v>
      </c>
      <c r="J485" s="44">
        <v>-18967.5</v>
      </c>
      <c r="K485" s="45">
        <v>41944</v>
      </c>
    </row>
    <row r="486" spans="1:11" x14ac:dyDescent="0.25">
      <c r="A486" s="44" t="s">
        <v>2245</v>
      </c>
      <c r="B486" s="40" t="s">
        <v>2248</v>
      </c>
      <c r="C486" s="41" t="s">
        <v>2256</v>
      </c>
      <c r="D486" s="40">
        <v>1870</v>
      </c>
      <c r="E486" s="41">
        <v>250</v>
      </c>
      <c r="F486" s="41">
        <v>350</v>
      </c>
      <c r="G486" s="44">
        <v>654500</v>
      </c>
      <c r="H486" s="41">
        <v>589050</v>
      </c>
      <c r="I486" s="41">
        <v>486200</v>
      </c>
      <c r="J486" s="41">
        <v>102850</v>
      </c>
      <c r="K486" s="42">
        <v>41609</v>
      </c>
    </row>
    <row r="487" spans="1:11" x14ac:dyDescent="0.25">
      <c r="A487" s="41" t="s">
        <v>1315</v>
      </c>
      <c r="B487" s="43" t="s">
        <v>2253</v>
      </c>
      <c r="C487" s="44" t="s">
        <v>2257</v>
      </c>
      <c r="D487" s="43">
        <v>579</v>
      </c>
      <c r="E487" s="44">
        <v>260</v>
      </c>
      <c r="F487" s="44">
        <v>125</v>
      </c>
      <c r="G487" s="44">
        <v>72375</v>
      </c>
      <c r="H487" s="44">
        <v>65137.5</v>
      </c>
      <c r="I487" s="44">
        <v>69480</v>
      </c>
      <c r="J487" s="44">
        <v>-4342.5</v>
      </c>
      <c r="K487" s="45">
        <v>41640</v>
      </c>
    </row>
    <row r="488" spans="1:11" x14ac:dyDescent="0.25">
      <c r="A488" s="44" t="s">
        <v>2245</v>
      </c>
      <c r="B488" s="40" t="s">
        <v>2246</v>
      </c>
      <c r="C488" s="41" t="s">
        <v>2257</v>
      </c>
      <c r="D488" s="40">
        <v>2240</v>
      </c>
      <c r="E488" s="41">
        <v>260</v>
      </c>
      <c r="F488" s="41">
        <v>350</v>
      </c>
      <c r="G488" s="44">
        <v>784000</v>
      </c>
      <c r="H488" s="41">
        <v>705600</v>
      </c>
      <c r="I488" s="41">
        <v>582400</v>
      </c>
      <c r="J488" s="41">
        <v>123200</v>
      </c>
      <c r="K488" s="42">
        <v>41671</v>
      </c>
    </row>
    <row r="489" spans="1:11" x14ac:dyDescent="0.25">
      <c r="A489" s="41" t="s">
        <v>182</v>
      </c>
      <c r="B489" s="43" t="s">
        <v>2253</v>
      </c>
      <c r="C489" s="44" t="s">
        <v>2257</v>
      </c>
      <c r="D489" s="43">
        <v>2993</v>
      </c>
      <c r="E489" s="44">
        <v>260</v>
      </c>
      <c r="F489" s="44">
        <v>300</v>
      </c>
      <c r="G489" s="44">
        <v>897900</v>
      </c>
      <c r="H489" s="44">
        <v>808110</v>
      </c>
      <c r="I489" s="44">
        <v>748250</v>
      </c>
      <c r="J489" s="44">
        <v>59860</v>
      </c>
      <c r="K489" s="45">
        <v>41699</v>
      </c>
    </row>
    <row r="490" spans="1:11" x14ac:dyDescent="0.25">
      <c r="A490" s="44" t="s">
        <v>2252</v>
      </c>
      <c r="B490" s="40" t="s">
        <v>2246</v>
      </c>
      <c r="C490" s="41" t="s">
        <v>2257</v>
      </c>
      <c r="D490" s="40">
        <v>3520.5</v>
      </c>
      <c r="E490" s="41">
        <v>260</v>
      </c>
      <c r="F490" s="41">
        <v>12</v>
      </c>
      <c r="G490" s="44">
        <v>42246</v>
      </c>
      <c r="H490" s="41">
        <v>38021.399999999994</v>
      </c>
      <c r="I490" s="41">
        <v>10561.5</v>
      </c>
      <c r="J490" s="41">
        <v>27459.899999999998</v>
      </c>
      <c r="K490" s="42">
        <v>41730</v>
      </c>
    </row>
    <row r="491" spans="1:11" x14ac:dyDescent="0.25">
      <c r="A491" s="41" t="s">
        <v>2245</v>
      </c>
      <c r="B491" s="43" t="s">
        <v>2251</v>
      </c>
      <c r="C491" s="44" t="s">
        <v>2257</v>
      </c>
      <c r="D491" s="43">
        <v>2039</v>
      </c>
      <c r="E491" s="44">
        <v>260</v>
      </c>
      <c r="F491" s="44">
        <v>20</v>
      </c>
      <c r="G491" s="44">
        <v>40780</v>
      </c>
      <c r="H491" s="44">
        <v>36702</v>
      </c>
      <c r="I491" s="44">
        <v>20390</v>
      </c>
      <c r="J491" s="44">
        <v>16312</v>
      </c>
      <c r="K491" s="45">
        <v>41760</v>
      </c>
    </row>
    <row r="492" spans="1:11" x14ac:dyDescent="0.25">
      <c r="A492" s="41" t="s">
        <v>2252</v>
      </c>
      <c r="B492" s="40" t="s">
        <v>2248</v>
      </c>
      <c r="C492" s="41" t="s">
        <v>2257</v>
      </c>
      <c r="D492" s="40">
        <v>2574</v>
      </c>
      <c r="E492" s="41">
        <v>260</v>
      </c>
      <c r="F492" s="41">
        <v>12</v>
      </c>
      <c r="G492" s="44">
        <v>30888</v>
      </c>
      <c r="H492" s="41">
        <v>27799.200000000001</v>
      </c>
      <c r="I492" s="41">
        <v>7722</v>
      </c>
      <c r="J492" s="41">
        <v>20077.2</v>
      </c>
      <c r="K492" s="42">
        <v>41852</v>
      </c>
    </row>
    <row r="493" spans="1:11" x14ac:dyDescent="0.25">
      <c r="A493" s="44" t="s">
        <v>2245</v>
      </c>
      <c r="B493" s="43" t="s">
        <v>2246</v>
      </c>
      <c r="C493" s="44" t="s">
        <v>2257</v>
      </c>
      <c r="D493" s="43">
        <v>707</v>
      </c>
      <c r="E493" s="44">
        <v>260</v>
      </c>
      <c r="F493" s="44">
        <v>350</v>
      </c>
      <c r="G493" s="44">
        <v>247450</v>
      </c>
      <c r="H493" s="44">
        <v>222705</v>
      </c>
      <c r="I493" s="44">
        <v>183820</v>
      </c>
      <c r="J493" s="44">
        <v>38885</v>
      </c>
      <c r="K493" s="45">
        <v>41883</v>
      </c>
    </row>
    <row r="494" spans="1:11" x14ac:dyDescent="0.25">
      <c r="A494" s="41" t="s">
        <v>2249</v>
      </c>
      <c r="B494" s="40" t="s">
        <v>2250</v>
      </c>
      <c r="C494" s="41" t="s">
        <v>2257</v>
      </c>
      <c r="D494" s="40">
        <v>2072</v>
      </c>
      <c r="E494" s="41">
        <v>260</v>
      </c>
      <c r="F494" s="41">
        <v>15</v>
      </c>
      <c r="G494" s="44">
        <v>31080</v>
      </c>
      <c r="H494" s="41">
        <v>27972</v>
      </c>
      <c r="I494" s="41">
        <v>20720</v>
      </c>
      <c r="J494" s="41">
        <v>7252</v>
      </c>
      <c r="K494" s="42">
        <v>41974</v>
      </c>
    </row>
    <row r="495" spans="1:11" x14ac:dyDescent="0.25">
      <c r="A495" s="44" t="s">
        <v>182</v>
      </c>
      <c r="B495" s="43" t="s">
        <v>2250</v>
      </c>
      <c r="C495" s="44" t="s">
        <v>2257</v>
      </c>
      <c r="D495" s="43">
        <v>853</v>
      </c>
      <c r="E495" s="44">
        <v>260</v>
      </c>
      <c r="F495" s="44">
        <v>300</v>
      </c>
      <c r="G495" s="44">
        <v>255900</v>
      </c>
      <c r="H495" s="44">
        <v>230310</v>
      </c>
      <c r="I495" s="44">
        <v>213250</v>
      </c>
      <c r="J495" s="44">
        <v>17060</v>
      </c>
      <c r="K495" s="45">
        <v>41974</v>
      </c>
    </row>
    <row r="496" spans="1:11" x14ac:dyDescent="0.25">
      <c r="A496" s="41" t="s">
        <v>2252</v>
      </c>
      <c r="B496" s="40" t="s">
        <v>2250</v>
      </c>
      <c r="C496" s="41" t="s">
        <v>2247</v>
      </c>
      <c r="D496" s="40">
        <v>1198</v>
      </c>
      <c r="E496" s="41">
        <v>3</v>
      </c>
      <c r="F496" s="41">
        <v>12</v>
      </c>
      <c r="G496" s="44">
        <v>14376</v>
      </c>
      <c r="H496" s="41">
        <v>12794.64</v>
      </c>
      <c r="I496" s="41">
        <v>3594</v>
      </c>
      <c r="J496" s="41">
        <v>9200.64</v>
      </c>
      <c r="K496" s="42">
        <v>41548</v>
      </c>
    </row>
    <row r="497" spans="1:11" x14ac:dyDescent="0.25">
      <c r="A497" s="44" t="s">
        <v>2245</v>
      </c>
      <c r="B497" s="43" t="s">
        <v>2250</v>
      </c>
      <c r="C497" s="44" t="s">
        <v>2254</v>
      </c>
      <c r="D497" s="43">
        <v>2532</v>
      </c>
      <c r="E497" s="44">
        <v>10</v>
      </c>
      <c r="F497" s="44">
        <v>7</v>
      </c>
      <c r="G497" s="44">
        <v>17724</v>
      </c>
      <c r="H497" s="44">
        <v>15774.36</v>
      </c>
      <c r="I497" s="44">
        <v>12660</v>
      </c>
      <c r="J497" s="44">
        <v>3114.3599999999997</v>
      </c>
      <c r="K497" s="45">
        <v>41730</v>
      </c>
    </row>
    <row r="498" spans="1:11" x14ac:dyDescent="0.25">
      <c r="A498" s="41" t="s">
        <v>2252</v>
      </c>
      <c r="B498" s="40" t="s">
        <v>2250</v>
      </c>
      <c r="C498" s="41" t="s">
        <v>2254</v>
      </c>
      <c r="D498" s="40">
        <v>1198</v>
      </c>
      <c r="E498" s="41">
        <v>10</v>
      </c>
      <c r="F498" s="41">
        <v>12</v>
      </c>
      <c r="G498" s="44">
        <v>14376</v>
      </c>
      <c r="H498" s="41">
        <v>12794.64</v>
      </c>
      <c r="I498" s="41">
        <v>3594</v>
      </c>
      <c r="J498" s="41">
        <v>9200.64</v>
      </c>
      <c r="K498" s="42">
        <v>41548</v>
      </c>
    </row>
    <row r="499" spans="1:11" x14ac:dyDescent="0.25">
      <c r="A499" s="41" t="s">
        <v>2249</v>
      </c>
      <c r="B499" s="43" t="s">
        <v>2246</v>
      </c>
      <c r="C499" s="44" t="s">
        <v>2255</v>
      </c>
      <c r="D499" s="43">
        <v>384</v>
      </c>
      <c r="E499" s="44">
        <v>120</v>
      </c>
      <c r="F499" s="44">
        <v>15</v>
      </c>
      <c r="G499" s="44">
        <v>5760</v>
      </c>
      <c r="H499" s="44">
        <v>5126.3999999999996</v>
      </c>
      <c r="I499" s="44">
        <v>3840</v>
      </c>
      <c r="J499" s="44">
        <v>1286.3999999999999</v>
      </c>
      <c r="K499" s="45">
        <v>41640</v>
      </c>
    </row>
    <row r="500" spans="1:11" x14ac:dyDescent="0.25">
      <c r="A500" s="44" t="s">
        <v>2252</v>
      </c>
      <c r="B500" s="40" t="s">
        <v>2248</v>
      </c>
      <c r="C500" s="41" t="s">
        <v>2255</v>
      </c>
      <c r="D500" s="40">
        <v>472</v>
      </c>
      <c r="E500" s="41">
        <v>120</v>
      </c>
      <c r="F500" s="41">
        <v>12</v>
      </c>
      <c r="G500" s="44">
        <v>5664</v>
      </c>
      <c r="H500" s="41">
        <v>5040.96</v>
      </c>
      <c r="I500" s="41">
        <v>1416</v>
      </c>
      <c r="J500" s="41">
        <v>3624.96</v>
      </c>
      <c r="K500" s="42">
        <v>41913</v>
      </c>
    </row>
    <row r="501" spans="1:11" x14ac:dyDescent="0.25">
      <c r="A501" s="41" t="s">
        <v>2245</v>
      </c>
      <c r="B501" s="43" t="s">
        <v>2253</v>
      </c>
      <c r="C501" s="44" t="s">
        <v>2256</v>
      </c>
      <c r="D501" s="43">
        <v>1579</v>
      </c>
      <c r="E501" s="44">
        <v>250</v>
      </c>
      <c r="F501" s="44">
        <v>7</v>
      </c>
      <c r="G501" s="44">
        <v>11053</v>
      </c>
      <c r="H501" s="44">
        <v>9837.17</v>
      </c>
      <c r="I501" s="44">
        <v>7895</v>
      </c>
      <c r="J501" s="44">
        <v>1942.17</v>
      </c>
      <c r="K501" s="45">
        <v>41699</v>
      </c>
    </row>
    <row r="502" spans="1:11" x14ac:dyDescent="0.25">
      <c r="A502" s="44" t="s">
        <v>2252</v>
      </c>
      <c r="B502" s="40" t="s">
        <v>2251</v>
      </c>
      <c r="C502" s="41" t="s">
        <v>2256</v>
      </c>
      <c r="D502" s="40">
        <v>1005</v>
      </c>
      <c r="E502" s="41">
        <v>250</v>
      </c>
      <c r="F502" s="41">
        <v>12</v>
      </c>
      <c r="G502" s="44">
        <v>12060</v>
      </c>
      <c r="H502" s="41">
        <v>10733.4</v>
      </c>
      <c r="I502" s="41">
        <v>3015</v>
      </c>
      <c r="J502" s="41">
        <v>7718.4</v>
      </c>
      <c r="K502" s="42">
        <v>41518</v>
      </c>
    </row>
    <row r="503" spans="1:11" x14ac:dyDescent="0.25">
      <c r="A503" s="41" t="s">
        <v>2249</v>
      </c>
      <c r="B503" s="43" t="s">
        <v>2253</v>
      </c>
      <c r="C503" s="44" t="s">
        <v>2257</v>
      </c>
      <c r="D503" s="43">
        <v>3199.5</v>
      </c>
      <c r="E503" s="44">
        <v>260</v>
      </c>
      <c r="F503" s="44">
        <v>15</v>
      </c>
      <c r="G503" s="44">
        <v>47992.5</v>
      </c>
      <c r="H503" s="44">
        <v>42713.324999999997</v>
      </c>
      <c r="I503" s="44">
        <v>31995</v>
      </c>
      <c r="J503" s="44">
        <v>10718.324999999999</v>
      </c>
      <c r="K503" s="45">
        <v>41821</v>
      </c>
    </row>
    <row r="504" spans="1:11" x14ac:dyDescent="0.25">
      <c r="A504" s="44" t="s">
        <v>2252</v>
      </c>
      <c r="B504" s="40" t="s">
        <v>2248</v>
      </c>
      <c r="C504" s="41" t="s">
        <v>2257</v>
      </c>
      <c r="D504" s="40">
        <v>472</v>
      </c>
      <c r="E504" s="41">
        <v>260</v>
      </c>
      <c r="F504" s="41">
        <v>12</v>
      </c>
      <c r="G504" s="44">
        <v>5664</v>
      </c>
      <c r="H504" s="41">
        <v>5040.96</v>
      </c>
      <c r="I504" s="41">
        <v>1416</v>
      </c>
      <c r="J504" s="41">
        <v>3624.96</v>
      </c>
      <c r="K504" s="42">
        <v>41913</v>
      </c>
    </row>
    <row r="505" spans="1:11" x14ac:dyDescent="0.25">
      <c r="A505" s="41" t="s">
        <v>2252</v>
      </c>
      <c r="B505" s="43" t="s">
        <v>2246</v>
      </c>
      <c r="C505" s="44" t="s">
        <v>2247</v>
      </c>
      <c r="D505" s="43">
        <v>1937</v>
      </c>
      <c r="E505" s="44">
        <v>3</v>
      </c>
      <c r="F505" s="44">
        <v>12</v>
      </c>
      <c r="G505" s="44">
        <v>23244</v>
      </c>
      <c r="H505" s="44">
        <v>20687.16</v>
      </c>
      <c r="I505" s="44">
        <v>5811</v>
      </c>
      <c r="J505" s="44">
        <v>14876.16</v>
      </c>
      <c r="K505" s="45">
        <v>41671</v>
      </c>
    </row>
    <row r="506" spans="1:11" x14ac:dyDescent="0.25">
      <c r="A506" s="41" t="s">
        <v>2245</v>
      </c>
      <c r="B506" s="40" t="s">
        <v>2248</v>
      </c>
      <c r="C506" s="41" t="s">
        <v>2247</v>
      </c>
      <c r="D506" s="40">
        <v>792</v>
      </c>
      <c r="E506" s="41">
        <v>3</v>
      </c>
      <c r="F506" s="41">
        <v>350</v>
      </c>
      <c r="G506" s="44">
        <v>277200</v>
      </c>
      <c r="H506" s="41">
        <v>246708</v>
      </c>
      <c r="I506" s="41">
        <v>205920</v>
      </c>
      <c r="J506" s="41">
        <v>40788</v>
      </c>
      <c r="K506" s="42">
        <v>41699</v>
      </c>
    </row>
    <row r="507" spans="1:11" x14ac:dyDescent="0.25">
      <c r="A507" s="44" t="s">
        <v>182</v>
      </c>
      <c r="B507" s="43" t="s">
        <v>2248</v>
      </c>
      <c r="C507" s="44" t="s">
        <v>2247</v>
      </c>
      <c r="D507" s="43">
        <v>2811</v>
      </c>
      <c r="E507" s="44">
        <v>3</v>
      </c>
      <c r="F507" s="44">
        <v>300</v>
      </c>
      <c r="G507" s="44">
        <v>843300</v>
      </c>
      <c r="H507" s="44">
        <v>750537</v>
      </c>
      <c r="I507" s="44">
        <v>702750</v>
      </c>
      <c r="J507" s="44">
        <v>47787</v>
      </c>
      <c r="K507" s="45">
        <v>41821</v>
      </c>
    </row>
    <row r="508" spans="1:11" x14ac:dyDescent="0.25">
      <c r="A508" s="41" t="s">
        <v>1315</v>
      </c>
      <c r="B508" s="40" t="s">
        <v>2250</v>
      </c>
      <c r="C508" s="41" t="s">
        <v>2247</v>
      </c>
      <c r="D508" s="40">
        <v>2441</v>
      </c>
      <c r="E508" s="41">
        <v>3</v>
      </c>
      <c r="F508" s="41">
        <v>125</v>
      </c>
      <c r="G508" s="44">
        <v>305125</v>
      </c>
      <c r="H508" s="41">
        <v>271561.25</v>
      </c>
      <c r="I508" s="41">
        <v>292920</v>
      </c>
      <c r="J508" s="41">
        <v>-21358.75</v>
      </c>
      <c r="K508" s="42">
        <v>41913</v>
      </c>
    </row>
    <row r="509" spans="1:11" x14ac:dyDescent="0.25">
      <c r="A509" s="44" t="s">
        <v>2249</v>
      </c>
      <c r="B509" s="43" t="s">
        <v>2246</v>
      </c>
      <c r="C509" s="44" t="s">
        <v>2247</v>
      </c>
      <c r="D509" s="43">
        <v>1560</v>
      </c>
      <c r="E509" s="44">
        <v>3</v>
      </c>
      <c r="F509" s="44">
        <v>15</v>
      </c>
      <c r="G509" s="44">
        <v>23400</v>
      </c>
      <c r="H509" s="44">
        <v>20826</v>
      </c>
      <c r="I509" s="44">
        <v>15600</v>
      </c>
      <c r="J509" s="44">
        <v>5226</v>
      </c>
      <c r="K509" s="45">
        <v>41579</v>
      </c>
    </row>
    <row r="510" spans="1:11" x14ac:dyDescent="0.25">
      <c r="A510" s="41" t="s">
        <v>2245</v>
      </c>
      <c r="B510" s="40" t="s">
        <v>2251</v>
      </c>
      <c r="C510" s="41" t="s">
        <v>2247</v>
      </c>
      <c r="D510" s="40">
        <v>2706</v>
      </c>
      <c r="E510" s="41">
        <v>3</v>
      </c>
      <c r="F510" s="41">
        <v>7</v>
      </c>
      <c r="G510" s="44">
        <v>18942</v>
      </c>
      <c r="H510" s="41">
        <v>16858.38</v>
      </c>
      <c r="I510" s="41">
        <v>13530</v>
      </c>
      <c r="J510" s="41">
        <v>3328.380000000001</v>
      </c>
      <c r="K510" s="42">
        <v>41579</v>
      </c>
    </row>
    <row r="511" spans="1:11" x14ac:dyDescent="0.25">
      <c r="A511" s="44" t="s">
        <v>2245</v>
      </c>
      <c r="B511" s="43" t="s">
        <v>2248</v>
      </c>
      <c r="C511" s="44" t="s">
        <v>196</v>
      </c>
      <c r="D511" s="43">
        <v>766</v>
      </c>
      <c r="E511" s="44">
        <v>5</v>
      </c>
      <c r="F511" s="44">
        <v>350</v>
      </c>
      <c r="G511" s="44">
        <v>268100</v>
      </c>
      <c r="H511" s="44">
        <v>238609</v>
      </c>
      <c r="I511" s="44">
        <v>199160</v>
      </c>
      <c r="J511" s="44">
        <v>39449</v>
      </c>
      <c r="K511" s="45">
        <v>41640</v>
      </c>
    </row>
    <row r="512" spans="1:11" x14ac:dyDescent="0.25">
      <c r="A512" s="41" t="s">
        <v>2245</v>
      </c>
      <c r="B512" s="40" t="s">
        <v>2248</v>
      </c>
      <c r="C512" s="41" t="s">
        <v>196</v>
      </c>
      <c r="D512" s="40">
        <v>2992</v>
      </c>
      <c r="E512" s="41">
        <v>5</v>
      </c>
      <c r="F512" s="41">
        <v>20</v>
      </c>
      <c r="G512" s="44">
        <v>59840</v>
      </c>
      <c r="H512" s="41">
        <v>53257.599999999999</v>
      </c>
      <c r="I512" s="41">
        <v>29920</v>
      </c>
      <c r="J512" s="41">
        <v>23337.599999999999</v>
      </c>
      <c r="K512" s="42">
        <v>41548</v>
      </c>
    </row>
    <row r="513" spans="1:11" x14ac:dyDescent="0.25">
      <c r="A513" s="41" t="s">
        <v>2249</v>
      </c>
      <c r="B513" s="43" t="s">
        <v>2251</v>
      </c>
      <c r="C513" s="44" t="s">
        <v>196</v>
      </c>
      <c r="D513" s="43">
        <v>2157</v>
      </c>
      <c r="E513" s="44">
        <v>5</v>
      </c>
      <c r="F513" s="44">
        <v>15</v>
      </c>
      <c r="G513" s="44">
        <v>32355</v>
      </c>
      <c r="H513" s="44">
        <v>28795.95</v>
      </c>
      <c r="I513" s="44">
        <v>21570</v>
      </c>
      <c r="J513" s="44">
        <v>7225.9500000000007</v>
      </c>
      <c r="K513" s="45">
        <v>41974</v>
      </c>
    </row>
    <row r="514" spans="1:11" x14ac:dyDescent="0.25">
      <c r="A514" s="44" t="s">
        <v>182</v>
      </c>
      <c r="B514" s="40" t="s">
        <v>2246</v>
      </c>
      <c r="C514" s="41" t="s">
        <v>2254</v>
      </c>
      <c r="D514" s="40">
        <v>873</v>
      </c>
      <c r="E514" s="41">
        <v>10</v>
      </c>
      <c r="F514" s="41">
        <v>300</v>
      </c>
      <c r="G514" s="44">
        <v>261900</v>
      </c>
      <c r="H514" s="41">
        <v>233091</v>
      </c>
      <c r="I514" s="41">
        <v>218250</v>
      </c>
      <c r="J514" s="41">
        <v>14841</v>
      </c>
      <c r="K514" s="42">
        <v>41640</v>
      </c>
    </row>
    <row r="515" spans="1:11" x14ac:dyDescent="0.25">
      <c r="A515" s="41" t="s">
        <v>2245</v>
      </c>
      <c r="B515" s="43" t="s">
        <v>2251</v>
      </c>
      <c r="C515" s="44" t="s">
        <v>2254</v>
      </c>
      <c r="D515" s="43">
        <v>1122</v>
      </c>
      <c r="E515" s="44">
        <v>10</v>
      </c>
      <c r="F515" s="44">
        <v>20</v>
      </c>
      <c r="G515" s="44">
        <v>22440</v>
      </c>
      <c r="H515" s="44">
        <v>19971.599999999999</v>
      </c>
      <c r="I515" s="44">
        <v>11220</v>
      </c>
      <c r="J515" s="44">
        <v>8751.5999999999985</v>
      </c>
      <c r="K515" s="45">
        <v>41699</v>
      </c>
    </row>
    <row r="516" spans="1:11" x14ac:dyDescent="0.25">
      <c r="A516" s="44" t="s">
        <v>2245</v>
      </c>
      <c r="B516" s="40" t="s">
        <v>2246</v>
      </c>
      <c r="C516" s="41" t="s">
        <v>2254</v>
      </c>
      <c r="D516" s="40">
        <v>2104.5</v>
      </c>
      <c r="E516" s="41">
        <v>10</v>
      </c>
      <c r="F516" s="41">
        <v>350</v>
      </c>
      <c r="G516" s="44">
        <v>736575</v>
      </c>
      <c r="H516" s="41">
        <v>655551.75</v>
      </c>
      <c r="I516" s="41">
        <v>547170</v>
      </c>
      <c r="J516" s="41">
        <v>108381.75</v>
      </c>
      <c r="K516" s="42">
        <v>41821</v>
      </c>
    </row>
    <row r="517" spans="1:11" x14ac:dyDescent="0.25">
      <c r="A517" s="41" t="s">
        <v>2252</v>
      </c>
      <c r="B517" s="43" t="s">
        <v>2246</v>
      </c>
      <c r="C517" s="44" t="s">
        <v>2254</v>
      </c>
      <c r="D517" s="43">
        <v>4026</v>
      </c>
      <c r="E517" s="44">
        <v>10</v>
      </c>
      <c r="F517" s="44">
        <v>12</v>
      </c>
      <c r="G517" s="44">
        <v>48312</v>
      </c>
      <c r="H517" s="44">
        <v>42997.68</v>
      </c>
      <c r="I517" s="44">
        <v>12078</v>
      </c>
      <c r="J517" s="44">
        <v>30919.68</v>
      </c>
      <c r="K517" s="45">
        <v>41821</v>
      </c>
    </row>
    <row r="518" spans="1:11" x14ac:dyDescent="0.25">
      <c r="A518" s="44" t="s">
        <v>2252</v>
      </c>
      <c r="B518" s="40" t="s">
        <v>2250</v>
      </c>
      <c r="C518" s="41" t="s">
        <v>2254</v>
      </c>
      <c r="D518" s="40">
        <v>2425.5</v>
      </c>
      <c r="E518" s="41">
        <v>10</v>
      </c>
      <c r="F518" s="41">
        <v>12</v>
      </c>
      <c r="G518" s="44">
        <v>29106</v>
      </c>
      <c r="H518" s="41">
        <v>25904.340000000004</v>
      </c>
      <c r="I518" s="41">
        <v>7276.5</v>
      </c>
      <c r="J518" s="41">
        <v>18627.840000000004</v>
      </c>
      <c r="K518" s="42">
        <v>41821</v>
      </c>
    </row>
    <row r="519" spans="1:11" x14ac:dyDescent="0.25">
      <c r="A519" s="41" t="s">
        <v>2245</v>
      </c>
      <c r="B519" s="43" t="s">
        <v>2246</v>
      </c>
      <c r="C519" s="44" t="s">
        <v>2254</v>
      </c>
      <c r="D519" s="43">
        <v>2394</v>
      </c>
      <c r="E519" s="44">
        <v>10</v>
      </c>
      <c r="F519" s="44">
        <v>20</v>
      </c>
      <c r="G519" s="44">
        <v>47880</v>
      </c>
      <c r="H519" s="44">
        <v>42613.2</v>
      </c>
      <c r="I519" s="44">
        <v>23940</v>
      </c>
      <c r="J519" s="44">
        <v>18673.199999999997</v>
      </c>
      <c r="K519" s="45">
        <v>41852</v>
      </c>
    </row>
    <row r="520" spans="1:11" x14ac:dyDescent="0.25">
      <c r="A520" s="41" t="s">
        <v>2249</v>
      </c>
      <c r="B520" s="40" t="s">
        <v>2251</v>
      </c>
      <c r="C520" s="41" t="s">
        <v>2254</v>
      </c>
      <c r="D520" s="40">
        <v>1984</v>
      </c>
      <c r="E520" s="41">
        <v>10</v>
      </c>
      <c r="F520" s="41">
        <v>15</v>
      </c>
      <c r="G520" s="44">
        <v>29760</v>
      </c>
      <c r="H520" s="41">
        <v>26486.400000000001</v>
      </c>
      <c r="I520" s="41">
        <v>19840</v>
      </c>
      <c r="J520" s="41">
        <v>6646.4000000000015</v>
      </c>
      <c r="K520" s="42">
        <v>41852</v>
      </c>
    </row>
    <row r="521" spans="1:11" x14ac:dyDescent="0.25">
      <c r="A521" s="44" t="s">
        <v>1315</v>
      </c>
      <c r="B521" s="43" t="s">
        <v>2250</v>
      </c>
      <c r="C521" s="44" t="s">
        <v>2254</v>
      </c>
      <c r="D521" s="43">
        <v>2441</v>
      </c>
      <c r="E521" s="44">
        <v>10</v>
      </c>
      <c r="F521" s="44">
        <v>125</v>
      </c>
      <c r="G521" s="44">
        <v>305125</v>
      </c>
      <c r="H521" s="44">
        <v>271561.25</v>
      </c>
      <c r="I521" s="44">
        <v>292920</v>
      </c>
      <c r="J521" s="44">
        <v>-21358.75</v>
      </c>
      <c r="K521" s="45">
        <v>41913</v>
      </c>
    </row>
    <row r="522" spans="1:11" x14ac:dyDescent="0.25">
      <c r="A522" s="41" t="s">
        <v>2245</v>
      </c>
      <c r="B522" s="40" t="s">
        <v>2248</v>
      </c>
      <c r="C522" s="41" t="s">
        <v>2254</v>
      </c>
      <c r="D522" s="40">
        <v>2992</v>
      </c>
      <c r="E522" s="41">
        <v>10</v>
      </c>
      <c r="F522" s="41">
        <v>20</v>
      </c>
      <c r="G522" s="44">
        <v>59840</v>
      </c>
      <c r="H522" s="41">
        <v>53257.599999999999</v>
      </c>
      <c r="I522" s="41">
        <v>29920</v>
      </c>
      <c r="J522" s="41">
        <v>23337.599999999999</v>
      </c>
      <c r="K522" s="42">
        <v>41548</v>
      </c>
    </row>
    <row r="523" spans="1:11" x14ac:dyDescent="0.25">
      <c r="A523" s="44" t="s">
        <v>182</v>
      </c>
      <c r="B523" s="43" t="s">
        <v>2246</v>
      </c>
      <c r="C523" s="44" t="s">
        <v>2254</v>
      </c>
      <c r="D523" s="43">
        <v>1366</v>
      </c>
      <c r="E523" s="44">
        <v>10</v>
      </c>
      <c r="F523" s="44">
        <v>300</v>
      </c>
      <c r="G523" s="44">
        <v>409800</v>
      </c>
      <c r="H523" s="44">
        <v>364722</v>
      </c>
      <c r="I523" s="44">
        <v>341500</v>
      </c>
      <c r="J523" s="44">
        <v>23222</v>
      </c>
      <c r="K523" s="45">
        <v>41944</v>
      </c>
    </row>
    <row r="524" spans="1:11" x14ac:dyDescent="0.25">
      <c r="A524" s="41" t="s">
        <v>2245</v>
      </c>
      <c r="B524" s="40" t="s">
        <v>2250</v>
      </c>
      <c r="C524" s="41" t="s">
        <v>2255</v>
      </c>
      <c r="D524" s="40">
        <v>2805</v>
      </c>
      <c r="E524" s="41">
        <v>120</v>
      </c>
      <c r="F524" s="41">
        <v>20</v>
      </c>
      <c r="G524" s="44">
        <v>56100</v>
      </c>
      <c r="H524" s="41">
        <v>49929</v>
      </c>
      <c r="I524" s="41">
        <v>28050</v>
      </c>
      <c r="J524" s="41">
        <v>21879</v>
      </c>
      <c r="K524" s="42">
        <v>41518</v>
      </c>
    </row>
    <row r="525" spans="1:11" x14ac:dyDescent="0.25">
      <c r="A525" s="44" t="s">
        <v>2249</v>
      </c>
      <c r="B525" s="43" t="s">
        <v>2251</v>
      </c>
      <c r="C525" s="44" t="s">
        <v>2255</v>
      </c>
      <c r="D525" s="43">
        <v>655</v>
      </c>
      <c r="E525" s="44">
        <v>120</v>
      </c>
      <c r="F525" s="44">
        <v>15</v>
      </c>
      <c r="G525" s="44">
        <v>9825</v>
      </c>
      <c r="H525" s="44">
        <v>8744.25</v>
      </c>
      <c r="I525" s="44">
        <v>6550</v>
      </c>
      <c r="J525" s="44">
        <v>2194.25</v>
      </c>
      <c r="K525" s="45">
        <v>41518</v>
      </c>
    </row>
    <row r="526" spans="1:11" x14ac:dyDescent="0.25">
      <c r="A526" s="41" t="s">
        <v>2245</v>
      </c>
      <c r="B526" s="40" t="s">
        <v>2251</v>
      </c>
      <c r="C526" s="41" t="s">
        <v>2255</v>
      </c>
      <c r="D526" s="40">
        <v>344</v>
      </c>
      <c r="E526" s="41">
        <v>120</v>
      </c>
      <c r="F526" s="41">
        <v>350</v>
      </c>
      <c r="G526" s="44">
        <v>120400</v>
      </c>
      <c r="H526" s="41">
        <v>107156</v>
      </c>
      <c r="I526" s="41">
        <v>89440</v>
      </c>
      <c r="J526" s="41">
        <v>17716</v>
      </c>
      <c r="K526" s="42">
        <v>41548</v>
      </c>
    </row>
    <row r="527" spans="1:11" x14ac:dyDescent="0.25">
      <c r="A527" s="41" t="s">
        <v>2245</v>
      </c>
      <c r="B527" s="43" t="s">
        <v>2246</v>
      </c>
      <c r="C527" s="44" t="s">
        <v>2255</v>
      </c>
      <c r="D527" s="43">
        <v>1808</v>
      </c>
      <c r="E527" s="44">
        <v>120</v>
      </c>
      <c r="F527" s="44">
        <v>7</v>
      </c>
      <c r="G527" s="44">
        <v>12656</v>
      </c>
      <c r="H527" s="44">
        <v>11263.84</v>
      </c>
      <c r="I527" s="44">
        <v>9040</v>
      </c>
      <c r="J527" s="44">
        <v>2223.84</v>
      </c>
      <c r="K527" s="45">
        <v>41944</v>
      </c>
    </row>
    <row r="528" spans="1:11" x14ac:dyDescent="0.25">
      <c r="A528" s="44" t="s">
        <v>2252</v>
      </c>
      <c r="B528" s="40" t="s">
        <v>2250</v>
      </c>
      <c r="C528" s="41" t="s">
        <v>2256</v>
      </c>
      <c r="D528" s="40">
        <v>1734</v>
      </c>
      <c r="E528" s="41">
        <v>250</v>
      </c>
      <c r="F528" s="41">
        <v>12</v>
      </c>
      <c r="G528" s="44">
        <v>20808</v>
      </c>
      <c r="H528" s="41">
        <v>18519.12</v>
      </c>
      <c r="I528" s="41">
        <v>5202</v>
      </c>
      <c r="J528" s="41">
        <v>13317.119999999999</v>
      </c>
      <c r="K528" s="42">
        <v>41640</v>
      </c>
    </row>
    <row r="529" spans="1:11" x14ac:dyDescent="0.25">
      <c r="A529" s="41" t="s">
        <v>1315</v>
      </c>
      <c r="B529" s="43" t="s">
        <v>2251</v>
      </c>
      <c r="C529" s="44" t="s">
        <v>2256</v>
      </c>
      <c r="D529" s="43">
        <v>554</v>
      </c>
      <c r="E529" s="44">
        <v>250</v>
      </c>
      <c r="F529" s="44">
        <v>125</v>
      </c>
      <c r="G529" s="44">
        <v>69250</v>
      </c>
      <c r="H529" s="44">
        <v>61632.5</v>
      </c>
      <c r="I529" s="44">
        <v>66480</v>
      </c>
      <c r="J529" s="44">
        <v>-4847.5</v>
      </c>
      <c r="K529" s="45">
        <v>41640</v>
      </c>
    </row>
    <row r="530" spans="1:11" x14ac:dyDescent="0.25">
      <c r="A530" s="44" t="s">
        <v>2245</v>
      </c>
      <c r="B530" s="40" t="s">
        <v>2246</v>
      </c>
      <c r="C530" s="41" t="s">
        <v>2256</v>
      </c>
      <c r="D530" s="40">
        <v>2935</v>
      </c>
      <c r="E530" s="41">
        <v>250</v>
      </c>
      <c r="F530" s="41">
        <v>20</v>
      </c>
      <c r="G530" s="44">
        <v>58700</v>
      </c>
      <c r="H530" s="41">
        <v>52243</v>
      </c>
      <c r="I530" s="41">
        <v>29350</v>
      </c>
      <c r="J530" s="41">
        <v>22893</v>
      </c>
      <c r="K530" s="42">
        <v>41579</v>
      </c>
    </row>
    <row r="531" spans="1:11" x14ac:dyDescent="0.25">
      <c r="A531" s="41" t="s">
        <v>1315</v>
      </c>
      <c r="B531" s="43" t="s">
        <v>2248</v>
      </c>
      <c r="C531" s="44" t="s">
        <v>2257</v>
      </c>
      <c r="D531" s="43">
        <v>3165</v>
      </c>
      <c r="E531" s="44">
        <v>260</v>
      </c>
      <c r="F531" s="44">
        <v>125</v>
      </c>
      <c r="G531" s="44">
        <v>395625</v>
      </c>
      <c r="H531" s="44">
        <v>352106.25</v>
      </c>
      <c r="I531" s="44">
        <v>379800</v>
      </c>
      <c r="J531" s="44">
        <v>-27693.75</v>
      </c>
      <c r="K531" s="45">
        <v>41640</v>
      </c>
    </row>
    <row r="532" spans="1:11" x14ac:dyDescent="0.25">
      <c r="A532" s="44" t="s">
        <v>2245</v>
      </c>
      <c r="B532" s="40" t="s">
        <v>2251</v>
      </c>
      <c r="C532" s="41" t="s">
        <v>2257</v>
      </c>
      <c r="D532" s="40">
        <v>2629</v>
      </c>
      <c r="E532" s="41">
        <v>260</v>
      </c>
      <c r="F532" s="41">
        <v>20</v>
      </c>
      <c r="G532" s="44">
        <v>52580</v>
      </c>
      <c r="H532" s="41">
        <v>46796.2</v>
      </c>
      <c r="I532" s="41">
        <v>26290</v>
      </c>
      <c r="J532" s="41">
        <v>20506.199999999997</v>
      </c>
      <c r="K532" s="42">
        <v>41640</v>
      </c>
    </row>
    <row r="533" spans="1:11" x14ac:dyDescent="0.25">
      <c r="A533" s="41" t="s">
        <v>1315</v>
      </c>
      <c r="B533" s="43" t="s">
        <v>2250</v>
      </c>
      <c r="C533" s="44" t="s">
        <v>2257</v>
      </c>
      <c r="D533" s="43">
        <v>1433</v>
      </c>
      <c r="E533" s="44">
        <v>260</v>
      </c>
      <c r="F533" s="44">
        <v>125</v>
      </c>
      <c r="G533" s="44">
        <v>179125</v>
      </c>
      <c r="H533" s="44">
        <v>159421.25</v>
      </c>
      <c r="I533" s="44">
        <v>171960</v>
      </c>
      <c r="J533" s="44">
        <v>-12538.75</v>
      </c>
      <c r="K533" s="45">
        <v>41760</v>
      </c>
    </row>
    <row r="534" spans="1:11" x14ac:dyDescent="0.25">
      <c r="A534" s="41" t="s">
        <v>1315</v>
      </c>
      <c r="B534" s="40" t="s">
        <v>2251</v>
      </c>
      <c r="C534" s="41" t="s">
        <v>2257</v>
      </c>
      <c r="D534" s="40">
        <v>947</v>
      </c>
      <c r="E534" s="41">
        <v>260</v>
      </c>
      <c r="F534" s="41">
        <v>125</v>
      </c>
      <c r="G534" s="44">
        <v>118375</v>
      </c>
      <c r="H534" s="41">
        <v>105353.75</v>
      </c>
      <c r="I534" s="41">
        <v>113640</v>
      </c>
      <c r="J534" s="41">
        <v>-8286.25</v>
      </c>
      <c r="K534" s="42">
        <v>41518</v>
      </c>
    </row>
    <row r="535" spans="1:11" x14ac:dyDescent="0.25">
      <c r="A535" s="44" t="s">
        <v>2245</v>
      </c>
      <c r="B535" s="43" t="s">
        <v>2251</v>
      </c>
      <c r="C535" s="44" t="s">
        <v>2257</v>
      </c>
      <c r="D535" s="43">
        <v>344</v>
      </c>
      <c r="E535" s="44">
        <v>260</v>
      </c>
      <c r="F535" s="44">
        <v>350</v>
      </c>
      <c r="G535" s="44">
        <v>120400</v>
      </c>
      <c r="H535" s="44">
        <v>107156</v>
      </c>
      <c r="I535" s="44">
        <v>89440</v>
      </c>
      <c r="J535" s="44">
        <v>17716</v>
      </c>
      <c r="K535" s="45">
        <v>41548</v>
      </c>
    </row>
    <row r="536" spans="1:11" x14ac:dyDescent="0.25">
      <c r="A536" s="41" t="s">
        <v>2249</v>
      </c>
      <c r="B536" s="40" t="s">
        <v>2251</v>
      </c>
      <c r="C536" s="41" t="s">
        <v>2257</v>
      </c>
      <c r="D536" s="40">
        <v>2157</v>
      </c>
      <c r="E536" s="41">
        <v>260</v>
      </c>
      <c r="F536" s="41">
        <v>15</v>
      </c>
      <c r="G536" s="44">
        <v>32355</v>
      </c>
      <c r="H536" s="41">
        <v>28795.95</v>
      </c>
      <c r="I536" s="41">
        <v>21570</v>
      </c>
      <c r="J536" s="41">
        <v>7225.9500000000007</v>
      </c>
      <c r="K536" s="42">
        <v>41974</v>
      </c>
    </row>
    <row r="537" spans="1:11" x14ac:dyDescent="0.25">
      <c r="A537" s="44" t="s">
        <v>2245</v>
      </c>
      <c r="B537" s="43" t="s">
        <v>2253</v>
      </c>
      <c r="C537" s="44" t="s">
        <v>2254</v>
      </c>
      <c r="D537" s="43">
        <v>380</v>
      </c>
      <c r="E537" s="44">
        <v>10</v>
      </c>
      <c r="F537" s="44">
        <v>7</v>
      </c>
      <c r="G537" s="44">
        <v>2660</v>
      </c>
      <c r="H537" s="44">
        <v>2367.4</v>
      </c>
      <c r="I537" s="44">
        <v>1900</v>
      </c>
      <c r="J537" s="44">
        <v>467.40000000000009</v>
      </c>
      <c r="K537" s="45">
        <v>41518</v>
      </c>
    </row>
    <row r="538" spans="1:11" x14ac:dyDescent="0.25">
      <c r="A538" s="41" t="s">
        <v>2245</v>
      </c>
      <c r="B538" s="40" t="s">
        <v>2251</v>
      </c>
      <c r="C538" s="41" t="s">
        <v>2247</v>
      </c>
      <c r="D538" s="40">
        <v>886</v>
      </c>
      <c r="E538" s="41">
        <v>3</v>
      </c>
      <c r="F538" s="41">
        <v>350</v>
      </c>
      <c r="G538" s="44">
        <v>310100</v>
      </c>
      <c r="H538" s="41">
        <v>272888</v>
      </c>
      <c r="I538" s="41">
        <v>230360</v>
      </c>
      <c r="J538" s="41">
        <v>42528</v>
      </c>
      <c r="K538" s="42">
        <v>41791</v>
      </c>
    </row>
    <row r="539" spans="1:11" x14ac:dyDescent="0.25">
      <c r="A539" s="44" t="s">
        <v>1315</v>
      </c>
      <c r="B539" s="43" t="s">
        <v>2246</v>
      </c>
      <c r="C539" s="44" t="s">
        <v>2247</v>
      </c>
      <c r="D539" s="43">
        <v>2416</v>
      </c>
      <c r="E539" s="44">
        <v>3</v>
      </c>
      <c r="F539" s="44">
        <v>125</v>
      </c>
      <c r="G539" s="44">
        <v>302000</v>
      </c>
      <c r="H539" s="44">
        <v>265760</v>
      </c>
      <c r="I539" s="44">
        <v>289920</v>
      </c>
      <c r="J539" s="44">
        <v>-24160</v>
      </c>
      <c r="K539" s="45">
        <v>41518</v>
      </c>
    </row>
    <row r="540" spans="1:11" x14ac:dyDescent="0.25">
      <c r="A540" s="41" t="s">
        <v>1315</v>
      </c>
      <c r="B540" s="40" t="s">
        <v>2251</v>
      </c>
      <c r="C540" s="41" t="s">
        <v>2247</v>
      </c>
      <c r="D540" s="40">
        <v>2156</v>
      </c>
      <c r="E540" s="41">
        <v>3</v>
      </c>
      <c r="F540" s="41">
        <v>125</v>
      </c>
      <c r="G540" s="44">
        <v>269500</v>
      </c>
      <c r="H540" s="41">
        <v>237160</v>
      </c>
      <c r="I540" s="41">
        <v>258720</v>
      </c>
      <c r="J540" s="41">
        <v>-21560</v>
      </c>
      <c r="K540" s="42">
        <v>41913</v>
      </c>
    </row>
    <row r="541" spans="1:11" x14ac:dyDescent="0.25">
      <c r="A541" s="41" t="s">
        <v>2249</v>
      </c>
      <c r="B541" s="43" t="s">
        <v>2246</v>
      </c>
      <c r="C541" s="44" t="s">
        <v>2247</v>
      </c>
      <c r="D541" s="43">
        <v>2689</v>
      </c>
      <c r="E541" s="44">
        <v>3</v>
      </c>
      <c r="F541" s="44">
        <v>15</v>
      </c>
      <c r="G541" s="44">
        <v>40335</v>
      </c>
      <c r="H541" s="44">
        <v>35494.800000000003</v>
      </c>
      <c r="I541" s="44">
        <v>26890</v>
      </c>
      <c r="J541" s="44">
        <v>8604.8000000000029</v>
      </c>
      <c r="K541" s="45">
        <v>41944</v>
      </c>
    </row>
    <row r="542" spans="1:11" x14ac:dyDescent="0.25">
      <c r="A542" s="44" t="s">
        <v>2249</v>
      </c>
      <c r="B542" s="40" t="s">
        <v>2253</v>
      </c>
      <c r="C542" s="41" t="s">
        <v>196</v>
      </c>
      <c r="D542" s="40">
        <v>677</v>
      </c>
      <c r="E542" s="41">
        <v>5</v>
      </c>
      <c r="F542" s="41">
        <v>15</v>
      </c>
      <c r="G542" s="44">
        <v>10155</v>
      </c>
      <c r="H542" s="41">
        <v>8936.4</v>
      </c>
      <c r="I542" s="41">
        <v>6770</v>
      </c>
      <c r="J542" s="41">
        <v>2166.3999999999996</v>
      </c>
      <c r="K542" s="42">
        <v>41699</v>
      </c>
    </row>
    <row r="543" spans="1:11" x14ac:dyDescent="0.25">
      <c r="A543" s="41" t="s">
        <v>182</v>
      </c>
      <c r="B543" s="43" t="s">
        <v>2250</v>
      </c>
      <c r="C543" s="44" t="s">
        <v>196</v>
      </c>
      <c r="D543" s="43">
        <v>1773</v>
      </c>
      <c r="E543" s="44">
        <v>5</v>
      </c>
      <c r="F543" s="44">
        <v>300</v>
      </c>
      <c r="G543" s="44">
        <v>531900</v>
      </c>
      <c r="H543" s="44">
        <v>468072</v>
      </c>
      <c r="I543" s="44">
        <v>443250</v>
      </c>
      <c r="J543" s="44">
        <v>24822</v>
      </c>
      <c r="K543" s="45">
        <v>41730</v>
      </c>
    </row>
    <row r="544" spans="1:11" x14ac:dyDescent="0.25">
      <c r="A544" s="44" t="s">
        <v>2245</v>
      </c>
      <c r="B544" s="40" t="s">
        <v>2251</v>
      </c>
      <c r="C544" s="41" t="s">
        <v>196</v>
      </c>
      <c r="D544" s="40">
        <v>2420</v>
      </c>
      <c r="E544" s="41">
        <v>5</v>
      </c>
      <c r="F544" s="41">
        <v>7</v>
      </c>
      <c r="G544" s="44">
        <v>16940</v>
      </c>
      <c r="H544" s="41">
        <v>14907.2</v>
      </c>
      <c r="I544" s="41">
        <v>12100</v>
      </c>
      <c r="J544" s="41">
        <v>2807.2000000000007</v>
      </c>
      <c r="K544" s="42">
        <v>41883</v>
      </c>
    </row>
    <row r="545" spans="1:11" x14ac:dyDescent="0.25">
      <c r="A545" s="41" t="s">
        <v>2245</v>
      </c>
      <c r="B545" s="43" t="s">
        <v>2246</v>
      </c>
      <c r="C545" s="44" t="s">
        <v>196</v>
      </c>
      <c r="D545" s="43">
        <v>2734</v>
      </c>
      <c r="E545" s="44">
        <v>5</v>
      </c>
      <c r="F545" s="44">
        <v>7</v>
      </c>
      <c r="G545" s="44">
        <v>19138</v>
      </c>
      <c r="H545" s="44">
        <v>16841.439999999999</v>
      </c>
      <c r="I545" s="44">
        <v>13670</v>
      </c>
      <c r="J545" s="44">
        <v>3171.4399999999987</v>
      </c>
      <c r="K545" s="45">
        <v>41913</v>
      </c>
    </row>
    <row r="546" spans="1:11" x14ac:dyDescent="0.25">
      <c r="A546" s="44" t="s">
        <v>2245</v>
      </c>
      <c r="B546" s="40" t="s">
        <v>2251</v>
      </c>
      <c r="C546" s="41" t="s">
        <v>196</v>
      </c>
      <c r="D546" s="40">
        <v>1715</v>
      </c>
      <c r="E546" s="41">
        <v>5</v>
      </c>
      <c r="F546" s="41">
        <v>20</v>
      </c>
      <c r="G546" s="44">
        <v>34300</v>
      </c>
      <c r="H546" s="41">
        <v>30184</v>
      </c>
      <c r="I546" s="41">
        <v>17150</v>
      </c>
      <c r="J546" s="41">
        <v>13034</v>
      </c>
      <c r="K546" s="42">
        <v>41548</v>
      </c>
    </row>
    <row r="547" spans="1:11" x14ac:dyDescent="0.25">
      <c r="A547" s="41" t="s">
        <v>182</v>
      </c>
      <c r="B547" s="43" t="s">
        <v>2250</v>
      </c>
      <c r="C547" s="44" t="s">
        <v>196</v>
      </c>
      <c r="D547" s="43">
        <v>1186</v>
      </c>
      <c r="E547" s="44">
        <v>5</v>
      </c>
      <c r="F547" s="44">
        <v>300</v>
      </c>
      <c r="G547" s="44">
        <v>355800</v>
      </c>
      <c r="H547" s="44">
        <v>313104</v>
      </c>
      <c r="I547" s="44">
        <v>296500</v>
      </c>
      <c r="J547" s="44">
        <v>16604</v>
      </c>
      <c r="K547" s="45">
        <v>41609</v>
      </c>
    </row>
    <row r="548" spans="1:11" x14ac:dyDescent="0.25">
      <c r="A548" s="41" t="s">
        <v>182</v>
      </c>
      <c r="B548" s="40" t="s">
        <v>2253</v>
      </c>
      <c r="C548" s="41" t="s">
        <v>2254</v>
      </c>
      <c r="D548" s="40">
        <v>3495</v>
      </c>
      <c r="E548" s="41">
        <v>10</v>
      </c>
      <c r="F548" s="41">
        <v>300</v>
      </c>
      <c r="G548" s="44">
        <v>1048500</v>
      </c>
      <c r="H548" s="41">
        <v>922680</v>
      </c>
      <c r="I548" s="41">
        <v>873750</v>
      </c>
      <c r="J548" s="41">
        <v>48930</v>
      </c>
      <c r="K548" s="42">
        <v>41640</v>
      </c>
    </row>
    <row r="549" spans="1:11" x14ac:dyDescent="0.25">
      <c r="A549" s="44" t="s">
        <v>2245</v>
      </c>
      <c r="B549" s="43" t="s">
        <v>2251</v>
      </c>
      <c r="C549" s="44" t="s">
        <v>2254</v>
      </c>
      <c r="D549" s="43">
        <v>886</v>
      </c>
      <c r="E549" s="44">
        <v>10</v>
      </c>
      <c r="F549" s="44">
        <v>350</v>
      </c>
      <c r="G549" s="44">
        <v>310100</v>
      </c>
      <c r="H549" s="44">
        <v>272888</v>
      </c>
      <c r="I549" s="44">
        <v>230360</v>
      </c>
      <c r="J549" s="44">
        <v>42528</v>
      </c>
      <c r="K549" s="45">
        <v>41791</v>
      </c>
    </row>
    <row r="550" spans="1:11" x14ac:dyDescent="0.25">
      <c r="A550" s="41" t="s">
        <v>1315</v>
      </c>
      <c r="B550" s="40" t="s">
        <v>2251</v>
      </c>
      <c r="C550" s="41" t="s">
        <v>2254</v>
      </c>
      <c r="D550" s="40">
        <v>2156</v>
      </c>
      <c r="E550" s="41">
        <v>10</v>
      </c>
      <c r="F550" s="41">
        <v>125</v>
      </c>
      <c r="G550" s="44">
        <v>269500</v>
      </c>
      <c r="H550" s="41">
        <v>237160</v>
      </c>
      <c r="I550" s="41">
        <v>258720</v>
      </c>
      <c r="J550" s="41">
        <v>-21560</v>
      </c>
      <c r="K550" s="42">
        <v>41913</v>
      </c>
    </row>
    <row r="551" spans="1:11" x14ac:dyDescent="0.25">
      <c r="A551" s="44" t="s">
        <v>2245</v>
      </c>
      <c r="B551" s="43" t="s">
        <v>2251</v>
      </c>
      <c r="C551" s="44" t="s">
        <v>2254</v>
      </c>
      <c r="D551" s="43">
        <v>905</v>
      </c>
      <c r="E551" s="44">
        <v>10</v>
      </c>
      <c r="F551" s="44">
        <v>20</v>
      </c>
      <c r="G551" s="44">
        <v>18100</v>
      </c>
      <c r="H551" s="44">
        <v>15928</v>
      </c>
      <c r="I551" s="44">
        <v>9050</v>
      </c>
      <c r="J551" s="44">
        <v>6878</v>
      </c>
      <c r="K551" s="45">
        <v>41913</v>
      </c>
    </row>
    <row r="552" spans="1:11" x14ac:dyDescent="0.25">
      <c r="A552" s="41" t="s">
        <v>2245</v>
      </c>
      <c r="B552" s="40" t="s">
        <v>2251</v>
      </c>
      <c r="C552" s="41" t="s">
        <v>2254</v>
      </c>
      <c r="D552" s="40">
        <v>1715</v>
      </c>
      <c r="E552" s="41">
        <v>10</v>
      </c>
      <c r="F552" s="41">
        <v>20</v>
      </c>
      <c r="G552" s="44">
        <v>34300</v>
      </c>
      <c r="H552" s="41">
        <v>30184</v>
      </c>
      <c r="I552" s="41">
        <v>17150</v>
      </c>
      <c r="J552" s="41">
        <v>13034</v>
      </c>
      <c r="K552" s="42">
        <v>41548</v>
      </c>
    </row>
    <row r="553" spans="1:11" x14ac:dyDescent="0.25">
      <c r="A553" s="44" t="s">
        <v>2245</v>
      </c>
      <c r="B553" s="43" t="s">
        <v>2250</v>
      </c>
      <c r="C553" s="44" t="s">
        <v>2254</v>
      </c>
      <c r="D553" s="43">
        <v>1594</v>
      </c>
      <c r="E553" s="44">
        <v>10</v>
      </c>
      <c r="F553" s="44">
        <v>350</v>
      </c>
      <c r="G553" s="44">
        <v>557900</v>
      </c>
      <c r="H553" s="44">
        <v>490952</v>
      </c>
      <c r="I553" s="44">
        <v>414440</v>
      </c>
      <c r="J553" s="44">
        <v>76512</v>
      </c>
      <c r="K553" s="45">
        <v>41944</v>
      </c>
    </row>
    <row r="554" spans="1:11" x14ac:dyDescent="0.25">
      <c r="A554" s="41" t="s">
        <v>182</v>
      </c>
      <c r="B554" s="40" t="s">
        <v>2248</v>
      </c>
      <c r="C554" s="41" t="s">
        <v>2254</v>
      </c>
      <c r="D554" s="40">
        <v>1359</v>
      </c>
      <c r="E554" s="41">
        <v>10</v>
      </c>
      <c r="F554" s="41">
        <v>300</v>
      </c>
      <c r="G554" s="44">
        <v>407700</v>
      </c>
      <c r="H554" s="41">
        <v>358776</v>
      </c>
      <c r="I554" s="41">
        <v>339750</v>
      </c>
      <c r="J554" s="41">
        <v>19026</v>
      </c>
      <c r="K554" s="42">
        <v>41944</v>
      </c>
    </row>
    <row r="555" spans="1:11" x14ac:dyDescent="0.25">
      <c r="A555" s="41" t="s">
        <v>182</v>
      </c>
      <c r="B555" s="43" t="s">
        <v>2251</v>
      </c>
      <c r="C555" s="44" t="s">
        <v>2254</v>
      </c>
      <c r="D555" s="43">
        <v>2150</v>
      </c>
      <c r="E555" s="44">
        <v>10</v>
      </c>
      <c r="F555" s="44">
        <v>300</v>
      </c>
      <c r="G555" s="44">
        <v>645000</v>
      </c>
      <c r="H555" s="44">
        <v>567600</v>
      </c>
      <c r="I555" s="44">
        <v>537500</v>
      </c>
      <c r="J555" s="44">
        <v>30100</v>
      </c>
      <c r="K555" s="45">
        <v>41944</v>
      </c>
    </row>
    <row r="556" spans="1:11" x14ac:dyDescent="0.25">
      <c r="A556" s="44" t="s">
        <v>2245</v>
      </c>
      <c r="B556" s="40" t="s">
        <v>2251</v>
      </c>
      <c r="C556" s="41" t="s">
        <v>2254</v>
      </c>
      <c r="D556" s="40">
        <v>1197</v>
      </c>
      <c r="E556" s="41">
        <v>10</v>
      </c>
      <c r="F556" s="41">
        <v>350</v>
      </c>
      <c r="G556" s="44">
        <v>418950</v>
      </c>
      <c r="H556" s="41">
        <v>368676</v>
      </c>
      <c r="I556" s="41">
        <v>311220</v>
      </c>
      <c r="J556" s="41">
        <v>57456</v>
      </c>
      <c r="K556" s="42">
        <v>41944</v>
      </c>
    </row>
    <row r="557" spans="1:11" x14ac:dyDescent="0.25">
      <c r="A557" s="41" t="s">
        <v>2249</v>
      </c>
      <c r="B557" s="43" t="s">
        <v>2251</v>
      </c>
      <c r="C557" s="44" t="s">
        <v>2254</v>
      </c>
      <c r="D557" s="43">
        <v>380</v>
      </c>
      <c r="E557" s="44">
        <v>10</v>
      </c>
      <c r="F557" s="44">
        <v>15</v>
      </c>
      <c r="G557" s="44">
        <v>5700</v>
      </c>
      <c r="H557" s="44">
        <v>5016</v>
      </c>
      <c r="I557" s="44">
        <v>3800</v>
      </c>
      <c r="J557" s="44">
        <v>1216</v>
      </c>
      <c r="K557" s="45">
        <v>41609</v>
      </c>
    </row>
    <row r="558" spans="1:11" x14ac:dyDescent="0.25">
      <c r="A558" s="44" t="s">
        <v>2245</v>
      </c>
      <c r="B558" s="40" t="s">
        <v>2251</v>
      </c>
      <c r="C558" s="41" t="s">
        <v>2254</v>
      </c>
      <c r="D558" s="40">
        <v>1233</v>
      </c>
      <c r="E558" s="41">
        <v>10</v>
      </c>
      <c r="F558" s="41">
        <v>20</v>
      </c>
      <c r="G558" s="44">
        <v>24660</v>
      </c>
      <c r="H558" s="41">
        <v>21700.799999999999</v>
      </c>
      <c r="I558" s="41">
        <v>12330</v>
      </c>
      <c r="J558" s="41">
        <v>9370.7999999999993</v>
      </c>
      <c r="K558" s="42">
        <v>41974</v>
      </c>
    </row>
    <row r="559" spans="1:11" x14ac:dyDescent="0.25">
      <c r="A559" s="41" t="s">
        <v>2245</v>
      </c>
      <c r="B559" s="43" t="s">
        <v>2251</v>
      </c>
      <c r="C559" s="44" t="s">
        <v>2255</v>
      </c>
      <c r="D559" s="43">
        <v>1395</v>
      </c>
      <c r="E559" s="44">
        <v>120</v>
      </c>
      <c r="F559" s="44">
        <v>350</v>
      </c>
      <c r="G559" s="44">
        <v>488250</v>
      </c>
      <c r="H559" s="44">
        <v>429660</v>
      </c>
      <c r="I559" s="44">
        <v>362700</v>
      </c>
      <c r="J559" s="44">
        <v>66960</v>
      </c>
      <c r="K559" s="45">
        <v>41821</v>
      </c>
    </row>
    <row r="560" spans="1:11" x14ac:dyDescent="0.25">
      <c r="A560" s="44" t="s">
        <v>2245</v>
      </c>
      <c r="B560" s="40" t="s">
        <v>2253</v>
      </c>
      <c r="C560" s="41" t="s">
        <v>2255</v>
      </c>
      <c r="D560" s="40">
        <v>986</v>
      </c>
      <c r="E560" s="41">
        <v>120</v>
      </c>
      <c r="F560" s="41">
        <v>350</v>
      </c>
      <c r="G560" s="44">
        <v>345100</v>
      </c>
      <c r="H560" s="41">
        <v>303688</v>
      </c>
      <c r="I560" s="41">
        <v>256360</v>
      </c>
      <c r="J560" s="41">
        <v>47328</v>
      </c>
      <c r="K560" s="42">
        <v>41913</v>
      </c>
    </row>
    <row r="561" spans="1:11" x14ac:dyDescent="0.25">
      <c r="A561" s="41" t="s">
        <v>2245</v>
      </c>
      <c r="B561" s="43" t="s">
        <v>2251</v>
      </c>
      <c r="C561" s="44" t="s">
        <v>2255</v>
      </c>
      <c r="D561" s="43">
        <v>905</v>
      </c>
      <c r="E561" s="44">
        <v>120</v>
      </c>
      <c r="F561" s="44">
        <v>20</v>
      </c>
      <c r="G561" s="44">
        <v>18100</v>
      </c>
      <c r="H561" s="44">
        <v>15928</v>
      </c>
      <c r="I561" s="44">
        <v>9050</v>
      </c>
      <c r="J561" s="44">
        <v>6878</v>
      </c>
      <c r="K561" s="45">
        <v>41913</v>
      </c>
    </row>
    <row r="562" spans="1:11" x14ac:dyDescent="0.25">
      <c r="A562" s="41" t="s">
        <v>2252</v>
      </c>
      <c r="B562" s="40" t="s">
        <v>2246</v>
      </c>
      <c r="C562" s="41" t="s">
        <v>2256</v>
      </c>
      <c r="D562" s="40">
        <v>2109</v>
      </c>
      <c r="E562" s="41">
        <v>250</v>
      </c>
      <c r="F562" s="41">
        <v>12</v>
      </c>
      <c r="G562" s="44">
        <v>25308</v>
      </c>
      <c r="H562" s="41">
        <v>22271.040000000001</v>
      </c>
      <c r="I562" s="41">
        <v>6327</v>
      </c>
      <c r="J562" s="41">
        <v>15944.04</v>
      </c>
      <c r="K562" s="42">
        <v>41760</v>
      </c>
    </row>
    <row r="563" spans="1:11" x14ac:dyDescent="0.25">
      <c r="A563" s="44" t="s">
        <v>2249</v>
      </c>
      <c r="B563" s="43" t="s">
        <v>2250</v>
      </c>
      <c r="C563" s="44" t="s">
        <v>2256</v>
      </c>
      <c r="D563" s="43">
        <v>3874.5</v>
      </c>
      <c r="E563" s="44">
        <v>250</v>
      </c>
      <c r="F563" s="44">
        <v>15</v>
      </c>
      <c r="G563" s="44">
        <v>58117.5</v>
      </c>
      <c r="H563" s="44">
        <v>51143.399999999994</v>
      </c>
      <c r="I563" s="44">
        <v>38745</v>
      </c>
      <c r="J563" s="44">
        <v>12398.399999999998</v>
      </c>
      <c r="K563" s="45">
        <v>41821</v>
      </c>
    </row>
    <row r="564" spans="1:11" x14ac:dyDescent="0.25">
      <c r="A564" s="41" t="s">
        <v>2245</v>
      </c>
      <c r="B564" s="40" t="s">
        <v>2246</v>
      </c>
      <c r="C564" s="41" t="s">
        <v>2256</v>
      </c>
      <c r="D564" s="40">
        <v>623</v>
      </c>
      <c r="E564" s="41">
        <v>250</v>
      </c>
      <c r="F564" s="41">
        <v>350</v>
      </c>
      <c r="G564" s="44">
        <v>218050</v>
      </c>
      <c r="H564" s="41">
        <v>191884</v>
      </c>
      <c r="I564" s="41">
        <v>161980</v>
      </c>
      <c r="J564" s="41">
        <v>29904</v>
      </c>
      <c r="K564" s="42">
        <v>41518</v>
      </c>
    </row>
    <row r="565" spans="1:11" x14ac:dyDescent="0.25">
      <c r="A565" s="44" t="s">
        <v>2245</v>
      </c>
      <c r="B565" s="43" t="s">
        <v>2253</v>
      </c>
      <c r="C565" s="44" t="s">
        <v>2256</v>
      </c>
      <c r="D565" s="43">
        <v>986</v>
      </c>
      <c r="E565" s="44">
        <v>250</v>
      </c>
      <c r="F565" s="44">
        <v>350</v>
      </c>
      <c r="G565" s="44">
        <v>345100</v>
      </c>
      <c r="H565" s="44">
        <v>303688</v>
      </c>
      <c r="I565" s="44">
        <v>256360</v>
      </c>
      <c r="J565" s="44">
        <v>47328</v>
      </c>
      <c r="K565" s="45">
        <v>41913</v>
      </c>
    </row>
    <row r="566" spans="1:11" x14ac:dyDescent="0.25">
      <c r="A566" s="41" t="s">
        <v>1315</v>
      </c>
      <c r="B566" s="40" t="s">
        <v>2253</v>
      </c>
      <c r="C566" s="41" t="s">
        <v>2256</v>
      </c>
      <c r="D566" s="40">
        <v>2387</v>
      </c>
      <c r="E566" s="41">
        <v>250</v>
      </c>
      <c r="F566" s="41">
        <v>125</v>
      </c>
      <c r="G566" s="44">
        <v>298375</v>
      </c>
      <c r="H566" s="41">
        <v>262570</v>
      </c>
      <c r="I566" s="41">
        <v>286440</v>
      </c>
      <c r="J566" s="41">
        <v>-23870</v>
      </c>
      <c r="K566" s="42">
        <v>41944</v>
      </c>
    </row>
    <row r="567" spans="1:11" x14ac:dyDescent="0.25">
      <c r="A567" s="44" t="s">
        <v>2245</v>
      </c>
      <c r="B567" s="43" t="s">
        <v>2251</v>
      </c>
      <c r="C567" s="44" t="s">
        <v>2256</v>
      </c>
      <c r="D567" s="43">
        <v>1233</v>
      </c>
      <c r="E567" s="44">
        <v>250</v>
      </c>
      <c r="F567" s="44">
        <v>20</v>
      </c>
      <c r="G567" s="44">
        <v>24660</v>
      </c>
      <c r="H567" s="44">
        <v>21700.799999999999</v>
      </c>
      <c r="I567" s="44">
        <v>12330</v>
      </c>
      <c r="J567" s="44">
        <v>9370.7999999999993</v>
      </c>
      <c r="K567" s="45">
        <v>41974</v>
      </c>
    </row>
    <row r="568" spans="1:11" x14ac:dyDescent="0.25">
      <c r="A568" s="41" t="s">
        <v>2245</v>
      </c>
      <c r="B568" s="40" t="s">
        <v>2253</v>
      </c>
      <c r="C568" s="41" t="s">
        <v>2257</v>
      </c>
      <c r="D568" s="40">
        <v>270</v>
      </c>
      <c r="E568" s="41">
        <v>260</v>
      </c>
      <c r="F568" s="41">
        <v>350</v>
      </c>
      <c r="G568" s="44">
        <v>94500</v>
      </c>
      <c r="H568" s="41">
        <v>83160</v>
      </c>
      <c r="I568" s="41">
        <v>70200</v>
      </c>
      <c r="J568" s="41">
        <v>12960</v>
      </c>
      <c r="K568" s="42">
        <v>41671</v>
      </c>
    </row>
    <row r="569" spans="1:11" x14ac:dyDescent="0.25">
      <c r="A569" s="41" t="s">
        <v>2245</v>
      </c>
      <c r="B569" s="43" t="s">
        <v>2250</v>
      </c>
      <c r="C569" s="44" t="s">
        <v>2257</v>
      </c>
      <c r="D569" s="43">
        <v>3421.5</v>
      </c>
      <c r="E569" s="44">
        <v>260</v>
      </c>
      <c r="F569" s="44">
        <v>7</v>
      </c>
      <c r="G569" s="44">
        <v>23950.5</v>
      </c>
      <c r="H569" s="44">
        <v>21076.44</v>
      </c>
      <c r="I569" s="44">
        <v>17107.5</v>
      </c>
      <c r="J569" s="44">
        <v>3968.9399999999987</v>
      </c>
      <c r="K569" s="45">
        <v>41821</v>
      </c>
    </row>
    <row r="570" spans="1:11" x14ac:dyDescent="0.25">
      <c r="A570" s="44" t="s">
        <v>2245</v>
      </c>
      <c r="B570" s="40" t="s">
        <v>2246</v>
      </c>
      <c r="C570" s="41" t="s">
        <v>2257</v>
      </c>
      <c r="D570" s="40">
        <v>2734</v>
      </c>
      <c r="E570" s="41">
        <v>260</v>
      </c>
      <c r="F570" s="41">
        <v>7</v>
      </c>
      <c r="G570" s="44">
        <v>19138</v>
      </c>
      <c r="H570" s="41">
        <v>16841.439999999999</v>
      </c>
      <c r="I570" s="41">
        <v>13670</v>
      </c>
      <c r="J570" s="41">
        <v>3171.4399999999987</v>
      </c>
      <c r="K570" s="42">
        <v>41913</v>
      </c>
    </row>
    <row r="571" spans="1:11" x14ac:dyDescent="0.25">
      <c r="A571" s="41" t="s">
        <v>2249</v>
      </c>
      <c r="B571" s="43" t="s">
        <v>2253</v>
      </c>
      <c r="C571" s="44" t="s">
        <v>2257</v>
      </c>
      <c r="D571" s="43">
        <v>2548</v>
      </c>
      <c r="E571" s="44">
        <v>260</v>
      </c>
      <c r="F571" s="44">
        <v>15</v>
      </c>
      <c r="G571" s="44">
        <v>38220</v>
      </c>
      <c r="H571" s="44">
        <v>33633.599999999999</v>
      </c>
      <c r="I571" s="44">
        <v>25480</v>
      </c>
      <c r="J571" s="44">
        <v>8153.5999999999985</v>
      </c>
      <c r="K571" s="45">
        <v>41579</v>
      </c>
    </row>
    <row r="572" spans="1:11" x14ac:dyDescent="0.25">
      <c r="A572" s="44" t="s">
        <v>2245</v>
      </c>
      <c r="B572" s="40" t="s">
        <v>2250</v>
      </c>
      <c r="C572" s="41" t="s">
        <v>2247</v>
      </c>
      <c r="D572" s="40">
        <v>2521.5</v>
      </c>
      <c r="E572" s="41">
        <v>3</v>
      </c>
      <c r="F572" s="41">
        <v>20</v>
      </c>
      <c r="G572" s="44">
        <v>50430</v>
      </c>
      <c r="H572" s="41">
        <v>44378.399999999994</v>
      </c>
      <c r="I572" s="41">
        <v>25215</v>
      </c>
      <c r="J572" s="41">
        <v>19163.399999999998</v>
      </c>
      <c r="K572" s="42">
        <v>41640</v>
      </c>
    </row>
    <row r="573" spans="1:11" x14ac:dyDescent="0.25">
      <c r="A573" s="41" t="s">
        <v>2252</v>
      </c>
      <c r="B573" s="43" t="s">
        <v>2251</v>
      </c>
      <c r="C573" s="44" t="s">
        <v>196</v>
      </c>
      <c r="D573" s="43">
        <v>2661</v>
      </c>
      <c r="E573" s="44">
        <v>5</v>
      </c>
      <c r="F573" s="44">
        <v>12</v>
      </c>
      <c r="G573" s="44">
        <v>31932</v>
      </c>
      <c r="H573" s="44">
        <v>28100.16</v>
      </c>
      <c r="I573" s="44">
        <v>7983</v>
      </c>
      <c r="J573" s="44">
        <v>20117.16</v>
      </c>
      <c r="K573" s="45">
        <v>41760</v>
      </c>
    </row>
    <row r="574" spans="1:11" x14ac:dyDescent="0.25">
      <c r="A574" s="44" t="s">
        <v>2245</v>
      </c>
      <c r="B574" s="40" t="s">
        <v>2248</v>
      </c>
      <c r="C574" s="41" t="s">
        <v>2254</v>
      </c>
      <c r="D574" s="40">
        <v>1531</v>
      </c>
      <c r="E574" s="41">
        <v>10</v>
      </c>
      <c r="F574" s="41">
        <v>20</v>
      </c>
      <c r="G574" s="44">
        <v>30620</v>
      </c>
      <c r="H574" s="41">
        <v>26945.599999999999</v>
      </c>
      <c r="I574" s="41">
        <v>15310</v>
      </c>
      <c r="J574" s="41">
        <v>11635.599999999999</v>
      </c>
      <c r="K574" s="42">
        <v>41974</v>
      </c>
    </row>
    <row r="575" spans="1:11" x14ac:dyDescent="0.25">
      <c r="A575" s="41" t="s">
        <v>2245</v>
      </c>
      <c r="B575" s="43" t="s">
        <v>2250</v>
      </c>
      <c r="C575" s="44" t="s">
        <v>2256</v>
      </c>
      <c r="D575" s="43">
        <v>1491</v>
      </c>
      <c r="E575" s="44">
        <v>250</v>
      </c>
      <c r="F575" s="44">
        <v>7</v>
      </c>
      <c r="G575" s="44">
        <v>10437</v>
      </c>
      <c r="H575" s="44">
        <v>9184.56</v>
      </c>
      <c r="I575" s="44">
        <v>7455</v>
      </c>
      <c r="J575" s="44">
        <v>1729.5599999999995</v>
      </c>
      <c r="K575" s="45">
        <v>41699</v>
      </c>
    </row>
    <row r="576" spans="1:11" x14ac:dyDescent="0.25">
      <c r="A576" s="41" t="s">
        <v>2245</v>
      </c>
      <c r="B576" s="40" t="s">
        <v>2248</v>
      </c>
      <c r="C576" s="41" t="s">
        <v>2256</v>
      </c>
      <c r="D576" s="40">
        <v>1531</v>
      </c>
      <c r="E576" s="41">
        <v>250</v>
      </c>
      <c r="F576" s="41">
        <v>20</v>
      </c>
      <c r="G576" s="44">
        <v>30620</v>
      </c>
      <c r="H576" s="41">
        <v>26945.599999999999</v>
      </c>
      <c r="I576" s="41">
        <v>15310</v>
      </c>
      <c r="J576" s="41">
        <v>11635.599999999999</v>
      </c>
      <c r="K576" s="42">
        <v>41974</v>
      </c>
    </row>
    <row r="577" spans="1:11" x14ac:dyDescent="0.25">
      <c r="A577" s="44" t="s">
        <v>2252</v>
      </c>
      <c r="B577" s="43" t="s">
        <v>2246</v>
      </c>
      <c r="C577" s="44" t="s">
        <v>2257</v>
      </c>
      <c r="D577" s="43">
        <v>2761</v>
      </c>
      <c r="E577" s="44">
        <v>260</v>
      </c>
      <c r="F577" s="44">
        <v>12</v>
      </c>
      <c r="G577" s="44">
        <v>33132</v>
      </c>
      <c r="H577" s="44">
        <v>29156.16</v>
      </c>
      <c r="I577" s="44">
        <v>8283</v>
      </c>
      <c r="J577" s="44">
        <v>20873.16</v>
      </c>
      <c r="K577" s="45">
        <v>41518</v>
      </c>
    </row>
    <row r="578" spans="1:11" x14ac:dyDescent="0.25">
      <c r="A578" s="41" t="s">
        <v>2249</v>
      </c>
      <c r="B578" s="40" t="s">
        <v>2253</v>
      </c>
      <c r="C578" s="41" t="s">
        <v>2247</v>
      </c>
      <c r="D578" s="40">
        <v>2567</v>
      </c>
      <c r="E578" s="41">
        <v>3</v>
      </c>
      <c r="F578" s="41">
        <v>15</v>
      </c>
      <c r="G578" s="44">
        <v>38505</v>
      </c>
      <c r="H578" s="41">
        <v>33499.35</v>
      </c>
      <c r="I578" s="41">
        <v>25670</v>
      </c>
      <c r="J578" s="41">
        <v>7829.3499999999985</v>
      </c>
      <c r="K578" s="42">
        <v>41791</v>
      </c>
    </row>
    <row r="579" spans="1:11" x14ac:dyDescent="0.25">
      <c r="A579" s="44" t="s">
        <v>2249</v>
      </c>
      <c r="B579" s="43" t="s">
        <v>2253</v>
      </c>
      <c r="C579" s="44" t="s">
        <v>2256</v>
      </c>
      <c r="D579" s="43">
        <v>2567</v>
      </c>
      <c r="E579" s="44">
        <v>250</v>
      </c>
      <c r="F579" s="44">
        <v>15</v>
      </c>
      <c r="G579" s="44">
        <v>38505</v>
      </c>
      <c r="H579" s="44">
        <v>33499.35</v>
      </c>
      <c r="I579" s="44">
        <v>25670</v>
      </c>
      <c r="J579" s="44">
        <v>7829.3499999999985</v>
      </c>
      <c r="K579" s="45">
        <v>41791</v>
      </c>
    </row>
    <row r="580" spans="1:11" x14ac:dyDescent="0.25">
      <c r="A580" s="41" t="s">
        <v>2245</v>
      </c>
      <c r="B580" s="40" t="s">
        <v>2246</v>
      </c>
      <c r="C580" s="41" t="s">
        <v>2247</v>
      </c>
      <c r="D580" s="40">
        <v>923</v>
      </c>
      <c r="E580" s="41">
        <v>3</v>
      </c>
      <c r="F580" s="41">
        <v>350</v>
      </c>
      <c r="G580" s="44">
        <v>323050</v>
      </c>
      <c r="H580" s="41">
        <v>281053.5</v>
      </c>
      <c r="I580" s="41">
        <v>239980</v>
      </c>
      <c r="J580" s="41">
        <v>41073.5</v>
      </c>
      <c r="K580" s="42">
        <v>41699</v>
      </c>
    </row>
    <row r="581" spans="1:11" x14ac:dyDescent="0.25">
      <c r="A581" s="44" t="s">
        <v>2245</v>
      </c>
      <c r="B581" s="43" t="s">
        <v>2250</v>
      </c>
      <c r="C581" s="44" t="s">
        <v>2247</v>
      </c>
      <c r="D581" s="43">
        <v>1790</v>
      </c>
      <c r="E581" s="44">
        <v>3</v>
      </c>
      <c r="F581" s="44">
        <v>350</v>
      </c>
      <c r="G581" s="44">
        <v>626500</v>
      </c>
      <c r="H581" s="44">
        <v>545055</v>
      </c>
      <c r="I581" s="44">
        <v>465400</v>
      </c>
      <c r="J581" s="44">
        <v>79655</v>
      </c>
      <c r="K581" s="45">
        <v>41699</v>
      </c>
    </row>
    <row r="582" spans="1:11" x14ac:dyDescent="0.25">
      <c r="A582" s="41" t="s">
        <v>2245</v>
      </c>
      <c r="B582" s="40" t="s">
        <v>2248</v>
      </c>
      <c r="C582" s="41" t="s">
        <v>2247</v>
      </c>
      <c r="D582" s="40">
        <v>442</v>
      </c>
      <c r="E582" s="41">
        <v>3</v>
      </c>
      <c r="F582" s="41">
        <v>20</v>
      </c>
      <c r="G582" s="44">
        <v>8840</v>
      </c>
      <c r="H582" s="41">
        <v>7690.8</v>
      </c>
      <c r="I582" s="41">
        <v>4420</v>
      </c>
      <c r="J582" s="41">
        <v>3270.8</v>
      </c>
      <c r="K582" s="42">
        <v>41518</v>
      </c>
    </row>
    <row r="583" spans="1:11" x14ac:dyDescent="0.25">
      <c r="A583" s="41" t="s">
        <v>2245</v>
      </c>
      <c r="B583" s="43" t="s">
        <v>2253</v>
      </c>
      <c r="C583" s="44" t="s">
        <v>196</v>
      </c>
      <c r="D583" s="43">
        <v>982.5</v>
      </c>
      <c r="E583" s="44">
        <v>5</v>
      </c>
      <c r="F583" s="44">
        <v>350</v>
      </c>
      <c r="G583" s="44">
        <v>343875</v>
      </c>
      <c r="H583" s="44">
        <v>299171.25</v>
      </c>
      <c r="I583" s="44">
        <v>255450</v>
      </c>
      <c r="J583" s="44">
        <v>43721.25</v>
      </c>
      <c r="K583" s="45">
        <v>41640</v>
      </c>
    </row>
    <row r="584" spans="1:11" x14ac:dyDescent="0.25">
      <c r="A584" s="44" t="s">
        <v>2245</v>
      </c>
      <c r="B584" s="40" t="s">
        <v>2253</v>
      </c>
      <c r="C584" s="41" t="s">
        <v>196</v>
      </c>
      <c r="D584" s="40">
        <v>1298</v>
      </c>
      <c r="E584" s="41">
        <v>5</v>
      </c>
      <c r="F584" s="41">
        <v>7</v>
      </c>
      <c r="G584" s="44">
        <v>9086</v>
      </c>
      <c r="H584" s="41">
        <v>7904.82</v>
      </c>
      <c r="I584" s="41">
        <v>6490</v>
      </c>
      <c r="J584" s="41">
        <v>1414.8199999999997</v>
      </c>
      <c r="K584" s="42">
        <v>41671</v>
      </c>
    </row>
    <row r="585" spans="1:11" x14ac:dyDescent="0.25">
      <c r="A585" s="41" t="s">
        <v>2252</v>
      </c>
      <c r="B585" s="43" t="s">
        <v>2251</v>
      </c>
      <c r="C585" s="44" t="s">
        <v>196</v>
      </c>
      <c r="D585" s="43">
        <v>604</v>
      </c>
      <c r="E585" s="44">
        <v>5</v>
      </c>
      <c r="F585" s="44">
        <v>12</v>
      </c>
      <c r="G585" s="44">
        <v>7248</v>
      </c>
      <c r="H585" s="44">
        <v>6305.76</v>
      </c>
      <c r="I585" s="44">
        <v>1812</v>
      </c>
      <c r="J585" s="44">
        <v>4493.76</v>
      </c>
      <c r="K585" s="45">
        <v>41791</v>
      </c>
    </row>
    <row r="586" spans="1:11" x14ac:dyDescent="0.25">
      <c r="A586" s="44" t="s">
        <v>2245</v>
      </c>
      <c r="B586" s="40" t="s">
        <v>2251</v>
      </c>
      <c r="C586" s="41" t="s">
        <v>196</v>
      </c>
      <c r="D586" s="40">
        <v>2255</v>
      </c>
      <c r="E586" s="41">
        <v>5</v>
      </c>
      <c r="F586" s="41">
        <v>20</v>
      </c>
      <c r="G586" s="44">
        <v>45100</v>
      </c>
      <c r="H586" s="41">
        <v>39237</v>
      </c>
      <c r="I586" s="41">
        <v>22550</v>
      </c>
      <c r="J586" s="41">
        <v>16687</v>
      </c>
      <c r="K586" s="42">
        <v>41821</v>
      </c>
    </row>
    <row r="587" spans="1:11" x14ac:dyDescent="0.25">
      <c r="A587" s="41" t="s">
        <v>2245</v>
      </c>
      <c r="B587" s="43" t="s">
        <v>2246</v>
      </c>
      <c r="C587" s="44" t="s">
        <v>196</v>
      </c>
      <c r="D587" s="43">
        <v>1249</v>
      </c>
      <c r="E587" s="44">
        <v>5</v>
      </c>
      <c r="F587" s="44">
        <v>20</v>
      </c>
      <c r="G587" s="44">
        <v>24980</v>
      </c>
      <c r="H587" s="44">
        <v>21732.6</v>
      </c>
      <c r="I587" s="44">
        <v>12490</v>
      </c>
      <c r="J587" s="44">
        <v>9242.5999999999985</v>
      </c>
      <c r="K587" s="45">
        <v>41913</v>
      </c>
    </row>
    <row r="588" spans="1:11" x14ac:dyDescent="0.25">
      <c r="A588" s="44" t="s">
        <v>2245</v>
      </c>
      <c r="B588" s="40" t="s">
        <v>2253</v>
      </c>
      <c r="C588" s="41" t="s">
        <v>2254</v>
      </c>
      <c r="D588" s="40">
        <v>1438.5</v>
      </c>
      <c r="E588" s="41">
        <v>10</v>
      </c>
      <c r="F588" s="41">
        <v>7</v>
      </c>
      <c r="G588" s="44">
        <v>10069.5</v>
      </c>
      <c r="H588" s="41">
        <v>8760.4650000000001</v>
      </c>
      <c r="I588" s="41">
        <v>7192.5</v>
      </c>
      <c r="J588" s="41">
        <v>1567.9649999999992</v>
      </c>
      <c r="K588" s="42">
        <v>41640</v>
      </c>
    </row>
    <row r="589" spans="1:11" x14ac:dyDescent="0.25">
      <c r="A589" s="41" t="s">
        <v>182</v>
      </c>
      <c r="B589" s="43" t="s">
        <v>2248</v>
      </c>
      <c r="C589" s="44" t="s">
        <v>2254</v>
      </c>
      <c r="D589" s="43">
        <v>807</v>
      </c>
      <c r="E589" s="44">
        <v>10</v>
      </c>
      <c r="F589" s="44">
        <v>300</v>
      </c>
      <c r="G589" s="44">
        <v>242100</v>
      </c>
      <c r="H589" s="44">
        <v>210627</v>
      </c>
      <c r="I589" s="44">
        <v>201750</v>
      </c>
      <c r="J589" s="44">
        <v>8877</v>
      </c>
      <c r="K589" s="45">
        <v>41640</v>
      </c>
    </row>
    <row r="590" spans="1:11" x14ac:dyDescent="0.25">
      <c r="A590" s="41" t="s">
        <v>2245</v>
      </c>
      <c r="B590" s="40" t="s">
        <v>2253</v>
      </c>
      <c r="C590" s="41" t="s">
        <v>2254</v>
      </c>
      <c r="D590" s="40">
        <v>2641</v>
      </c>
      <c r="E590" s="41">
        <v>10</v>
      </c>
      <c r="F590" s="41">
        <v>20</v>
      </c>
      <c r="G590" s="44">
        <v>52820</v>
      </c>
      <c r="H590" s="41">
        <v>45953.4</v>
      </c>
      <c r="I590" s="41">
        <v>26410</v>
      </c>
      <c r="J590" s="41">
        <v>19543.400000000001</v>
      </c>
      <c r="K590" s="42">
        <v>41671</v>
      </c>
    </row>
    <row r="591" spans="1:11" x14ac:dyDescent="0.25">
      <c r="A591" s="44" t="s">
        <v>2245</v>
      </c>
      <c r="B591" s="43" t="s">
        <v>2248</v>
      </c>
      <c r="C591" s="44" t="s">
        <v>2254</v>
      </c>
      <c r="D591" s="43">
        <v>2708</v>
      </c>
      <c r="E591" s="44">
        <v>10</v>
      </c>
      <c r="F591" s="44">
        <v>20</v>
      </c>
      <c r="G591" s="44">
        <v>54160</v>
      </c>
      <c r="H591" s="44">
        <v>47119.199999999997</v>
      </c>
      <c r="I591" s="44">
        <v>27080</v>
      </c>
      <c r="J591" s="44">
        <v>20039.199999999997</v>
      </c>
      <c r="K591" s="45">
        <v>41671</v>
      </c>
    </row>
    <row r="592" spans="1:11" x14ac:dyDescent="0.25">
      <c r="A592" s="41" t="s">
        <v>2245</v>
      </c>
      <c r="B592" s="40" t="s">
        <v>2246</v>
      </c>
      <c r="C592" s="41" t="s">
        <v>2254</v>
      </c>
      <c r="D592" s="40">
        <v>2632</v>
      </c>
      <c r="E592" s="41">
        <v>10</v>
      </c>
      <c r="F592" s="41">
        <v>350</v>
      </c>
      <c r="G592" s="44">
        <v>921200</v>
      </c>
      <c r="H592" s="41">
        <v>801444</v>
      </c>
      <c r="I592" s="41">
        <v>684320</v>
      </c>
      <c r="J592" s="41">
        <v>117124</v>
      </c>
      <c r="K592" s="42">
        <v>41791</v>
      </c>
    </row>
    <row r="593" spans="1:11" x14ac:dyDescent="0.25">
      <c r="A593" s="44" t="s">
        <v>1315</v>
      </c>
      <c r="B593" s="43" t="s">
        <v>2246</v>
      </c>
      <c r="C593" s="44" t="s">
        <v>2254</v>
      </c>
      <c r="D593" s="43">
        <v>1583</v>
      </c>
      <c r="E593" s="44">
        <v>10</v>
      </c>
      <c r="F593" s="44">
        <v>125</v>
      </c>
      <c r="G593" s="44">
        <v>197875</v>
      </c>
      <c r="H593" s="44">
        <v>172151.25</v>
      </c>
      <c r="I593" s="44">
        <v>189960</v>
      </c>
      <c r="J593" s="44">
        <v>-17808.75</v>
      </c>
      <c r="K593" s="45">
        <v>41791</v>
      </c>
    </row>
    <row r="594" spans="1:11" x14ac:dyDescent="0.25">
      <c r="A594" s="41" t="s">
        <v>2252</v>
      </c>
      <c r="B594" s="40" t="s">
        <v>2251</v>
      </c>
      <c r="C594" s="41" t="s">
        <v>2254</v>
      </c>
      <c r="D594" s="40">
        <v>571</v>
      </c>
      <c r="E594" s="41">
        <v>10</v>
      </c>
      <c r="F594" s="41">
        <v>12</v>
      </c>
      <c r="G594" s="44">
        <v>6852</v>
      </c>
      <c r="H594" s="41">
        <v>5961.24</v>
      </c>
      <c r="I594" s="41">
        <v>1713</v>
      </c>
      <c r="J594" s="41">
        <v>4248.24</v>
      </c>
      <c r="K594" s="42">
        <v>41821</v>
      </c>
    </row>
    <row r="595" spans="1:11" x14ac:dyDescent="0.25">
      <c r="A595" s="44" t="s">
        <v>2245</v>
      </c>
      <c r="B595" s="43" t="s">
        <v>2250</v>
      </c>
      <c r="C595" s="44" t="s">
        <v>2254</v>
      </c>
      <c r="D595" s="43">
        <v>2696</v>
      </c>
      <c r="E595" s="44">
        <v>10</v>
      </c>
      <c r="F595" s="44">
        <v>7</v>
      </c>
      <c r="G595" s="44">
        <v>18872</v>
      </c>
      <c r="H595" s="44">
        <v>16418.64</v>
      </c>
      <c r="I595" s="44">
        <v>13480</v>
      </c>
      <c r="J595" s="44">
        <v>2938.6399999999994</v>
      </c>
      <c r="K595" s="45">
        <v>41852</v>
      </c>
    </row>
    <row r="596" spans="1:11" x14ac:dyDescent="0.25">
      <c r="A596" s="41" t="s">
        <v>2249</v>
      </c>
      <c r="B596" s="40" t="s">
        <v>2246</v>
      </c>
      <c r="C596" s="41" t="s">
        <v>2254</v>
      </c>
      <c r="D596" s="40">
        <v>1565</v>
      </c>
      <c r="E596" s="41">
        <v>10</v>
      </c>
      <c r="F596" s="41">
        <v>15</v>
      </c>
      <c r="G596" s="44">
        <v>23475</v>
      </c>
      <c r="H596" s="41">
        <v>20423.25</v>
      </c>
      <c r="I596" s="41">
        <v>15650</v>
      </c>
      <c r="J596" s="41">
        <v>4773.25</v>
      </c>
      <c r="K596" s="42">
        <v>41913</v>
      </c>
    </row>
    <row r="597" spans="1:11" x14ac:dyDescent="0.25">
      <c r="A597" s="41" t="s">
        <v>2245</v>
      </c>
      <c r="B597" s="43" t="s">
        <v>2246</v>
      </c>
      <c r="C597" s="44" t="s">
        <v>2254</v>
      </c>
      <c r="D597" s="43">
        <v>1249</v>
      </c>
      <c r="E597" s="44">
        <v>10</v>
      </c>
      <c r="F597" s="44">
        <v>20</v>
      </c>
      <c r="G597" s="44">
        <v>24980</v>
      </c>
      <c r="H597" s="44">
        <v>21732.6</v>
      </c>
      <c r="I597" s="44">
        <v>12490</v>
      </c>
      <c r="J597" s="44">
        <v>9242.5999999999985</v>
      </c>
      <c r="K597" s="45">
        <v>41913</v>
      </c>
    </row>
    <row r="598" spans="1:11" x14ac:dyDescent="0.25">
      <c r="A598" s="44" t="s">
        <v>2245</v>
      </c>
      <c r="B598" s="40" t="s">
        <v>2248</v>
      </c>
      <c r="C598" s="41" t="s">
        <v>2254</v>
      </c>
      <c r="D598" s="40">
        <v>357</v>
      </c>
      <c r="E598" s="41">
        <v>10</v>
      </c>
      <c r="F598" s="41">
        <v>350</v>
      </c>
      <c r="G598" s="44">
        <v>124950</v>
      </c>
      <c r="H598" s="41">
        <v>108706.5</v>
      </c>
      <c r="I598" s="41">
        <v>92820</v>
      </c>
      <c r="J598" s="41">
        <v>15886.5</v>
      </c>
      <c r="K598" s="42">
        <v>41944</v>
      </c>
    </row>
    <row r="599" spans="1:11" x14ac:dyDescent="0.25">
      <c r="A599" s="41" t="s">
        <v>2252</v>
      </c>
      <c r="B599" s="43" t="s">
        <v>2248</v>
      </c>
      <c r="C599" s="44" t="s">
        <v>2254</v>
      </c>
      <c r="D599" s="43">
        <v>1013</v>
      </c>
      <c r="E599" s="44">
        <v>10</v>
      </c>
      <c r="F599" s="44">
        <v>12</v>
      </c>
      <c r="G599" s="44">
        <v>12156</v>
      </c>
      <c r="H599" s="44">
        <v>10575.72</v>
      </c>
      <c r="I599" s="44">
        <v>3039</v>
      </c>
      <c r="J599" s="44">
        <v>7536.7199999999993</v>
      </c>
      <c r="K599" s="45">
        <v>41974</v>
      </c>
    </row>
    <row r="600" spans="1:11" x14ac:dyDescent="0.25">
      <c r="A600" s="44" t="s">
        <v>2249</v>
      </c>
      <c r="B600" s="40" t="s">
        <v>2250</v>
      </c>
      <c r="C600" s="41" t="s">
        <v>2255</v>
      </c>
      <c r="D600" s="40">
        <v>3997.5</v>
      </c>
      <c r="E600" s="41">
        <v>120</v>
      </c>
      <c r="F600" s="41">
        <v>15</v>
      </c>
      <c r="G600" s="44">
        <v>59962.5</v>
      </c>
      <c r="H600" s="41">
        <v>52167.375</v>
      </c>
      <c r="I600" s="41">
        <v>39975</v>
      </c>
      <c r="J600" s="41">
        <v>12192.375</v>
      </c>
      <c r="K600" s="42">
        <v>41640</v>
      </c>
    </row>
    <row r="601" spans="1:11" x14ac:dyDescent="0.25">
      <c r="A601" s="41" t="s">
        <v>2245</v>
      </c>
      <c r="B601" s="43" t="s">
        <v>2246</v>
      </c>
      <c r="C601" s="44" t="s">
        <v>2255</v>
      </c>
      <c r="D601" s="43">
        <v>2632</v>
      </c>
      <c r="E601" s="44">
        <v>120</v>
      </c>
      <c r="F601" s="44">
        <v>350</v>
      </c>
      <c r="G601" s="44">
        <v>921200</v>
      </c>
      <c r="H601" s="44">
        <v>801444</v>
      </c>
      <c r="I601" s="44">
        <v>684320</v>
      </c>
      <c r="J601" s="44">
        <v>117124</v>
      </c>
      <c r="K601" s="45">
        <v>41791</v>
      </c>
    </row>
    <row r="602" spans="1:11" x14ac:dyDescent="0.25">
      <c r="A602" s="44" t="s">
        <v>2245</v>
      </c>
      <c r="B602" s="40" t="s">
        <v>2250</v>
      </c>
      <c r="C602" s="41" t="s">
        <v>2255</v>
      </c>
      <c r="D602" s="40">
        <v>1190</v>
      </c>
      <c r="E602" s="41">
        <v>120</v>
      </c>
      <c r="F602" s="41">
        <v>7</v>
      </c>
      <c r="G602" s="44">
        <v>8330</v>
      </c>
      <c r="H602" s="41">
        <v>7247.1</v>
      </c>
      <c r="I602" s="41">
        <v>5950</v>
      </c>
      <c r="J602" s="41">
        <v>1297.1000000000004</v>
      </c>
      <c r="K602" s="42">
        <v>41791</v>
      </c>
    </row>
    <row r="603" spans="1:11" x14ac:dyDescent="0.25">
      <c r="A603" s="41" t="s">
        <v>2252</v>
      </c>
      <c r="B603" s="43" t="s">
        <v>2251</v>
      </c>
      <c r="C603" s="44" t="s">
        <v>2255</v>
      </c>
      <c r="D603" s="43">
        <v>604</v>
      </c>
      <c r="E603" s="44">
        <v>120</v>
      </c>
      <c r="F603" s="44">
        <v>12</v>
      </c>
      <c r="G603" s="44">
        <v>7248</v>
      </c>
      <c r="H603" s="44">
        <v>6305.76</v>
      </c>
      <c r="I603" s="44">
        <v>1812</v>
      </c>
      <c r="J603" s="44">
        <v>4493.76</v>
      </c>
      <c r="K603" s="45">
        <v>41791</v>
      </c>
    </row>
    <row r="604" spans="1:11" x14ac:dyDescent="0.25">
      <c r="A604" s="41" t="s">
        <v>2249</v>
      </c>
      <c r="B604" s="40" t="s">
        <v>2248</v>
      </c>
      <c r="C604" s="41" t="s">
        <v>2255</v>
      </c>
      <c r="D604" s="40">
        <v>660</v>
      </c>
      <c r="E604" s="41">
        <v>120</v>
      </c>
      <c r="F604" s="41">
        <v>15</v>
      </c>
      <c r="G604" s="44">
        <v>9900</v>
      </c>
      <c r="H604" s="41">
        <v>8613</v>
      </c>
      <c r="I604" s="41">
        <v>6600</v>
      </c>
      <c r="J604" s="41">
        <v>2013</v>
      </c>
      <c r="K604" s="42">
        <v>41518</v>
      </c>
    </row>
    <row r="605" spans="1:11" x14ac:dyDescent="0.25">
      <c r="A605" s="44" t="s">
        <v>2252</v>
      </c>
      <c r="B605" s="43" t="s">
        <v>2251</v>
      </c>
      <c r="C605" s="44" t="s">
        <v>2255</v>
      </c>
      <c r="D605" s="43">
        <v>410</v>
      </c>
      <c r="E605" s="44">
        <v>120</v>
      </c>
      <c r="F605" s="44">
        <v>12</v>
      </c>
      <c r="G605" s="44">
        <v>4920</v>
      </c>
      <c r="H605" s="44">
        <v>4280.3999999999996</v>
      </c>
      <c r="I605" s="44">
        <v>1230</v>
      </c>
      <c r="J605" s="44">
        <v>3050.3999999999996</v>
      </c>
      <c r="K605" s="45">
        <v>41913</v>
      </c>
    </row>
    <row r="606" spans="1:11" x14ac:dyDescent="0.25">
      <c r="A606" s="41" t="s">
        <v>182</v>
      </c>
      <c r="B606" s="40" t="s">
        <v>2251</v>
      </c>
      <c r="C606" s="41" t="s">
        <v>2255</v>
      </c>
      <c r="D606" s="40">
        <v>2605</v>
      </c>
      <c r="E606" s="41">
        <v>120</v>
      </c>
      <c r="F606" s="41">
        <v>300</v>
      </c>
      <c r="G606" s="44">
        <v>781500</v>
      </c>
      <c r="H606" s="41">
        <v>679905</v>
      </c>
      <c r="I606" s="41">
        <v>651250</v>
      </c>
      <c r="J606" s="41">
        <v>28655</v>
      </c>
      <c r="K606" s="42">
        <v>41579</v>
      </c>
    </row>
    <row r="607" spans="1:11" x14ac:dyDescent="0.25">
      <c r="A607" s="44" t="s">
        <v>2252</v>
      </c>
      <c r="B607" s="43" t="s">
        <v>2248</v>
      </c>
      <c r="C607" s="44" t="s">
        <v>2255</v>
      </c>
      <c r="D607" s="43">
        <v>1013</v>
      </c>
      <c r="E607" s="44">
        <v>120</v>
      </c>
      <c r="F607" s="44">
        <v>12</v>
      </c>
      <c r="G607" s="44">
        <v>12156</v>
      </c>
      <c r="H607" s="44">
        <v>10575.72</v>
      </c>
      <c r="I607" s="44">
        <v>3039</v>
      </c>
      <c r="J607" s="44">
        <v>7536.7199999999993</v>
      </c>
      <c r="K607" s="45">
        <v>41974</v>
      </c>
    </row>
    <row r="608" spans="1:11" x14ac:dyDescent="0.25">
      <c r="A608" s="41" t="s">
        <v>1315</v>
      </c>
      <c r="B608" s="40" t="s">
        <v>2246</v>
      </c>
      <c r="C608" s="41" t="s">
        <v>2256</v>
      </c>
      <c r="D608" s="40">
        <v>1583</v>
      </c>
      <c r="E608" s="41">
        <v>250</v>
      </c>
      <c r="F608" s="41">
        <v>125</v>
      </c>
      <c r="G608" s="44">
        <v>197875</v>
      </c>
      <c r="H608" s="41">
        <v>172151.25</v>
      </c>
      <c r="I608" s="41">
        <v>189960</v>
      </c>
      <c r="J608" s="41">
        <v>-17808.75</v>
      </c>
      <c r="K608" s="42">
        <v>41791</v>
      </c>
    </row>
    <row r="609" spans="1:11" x14ac:dyDescent="0.25">
      <c r="A609" s="44" t="s">
        <v>2249</v>
      </c>
      <c r="B609" s="43" t="s">
        <v>2246</v>
      </c>
      <c r="C609" s="44" t="s">
        <v>2256</v>
      </c>
      <c r="D609" s="43">
        <v>1565</v>
      </c>
      <c r="E609" s="44">
        <v>250</v>
      </c>
      <c r="F609" s="44">
        <v>15</v>
      </c>
      <c r="G609" s="44">
        <v>23475</v>
      </c>
      <c r="H609" s="44">
        <v>20423.25</v>
      </c>
      <c r="I609" s="44">
        <v>15650</v>
      </c>
      <c r="J609" s="44">
        <v>4773.25</v>
      </c>
      <c r="K609" s="45">
        <v>41913</v>
      </c>
    </row>
    <row r="610" spans="1:11" x14ac:dyDescent="0.25">
      <c r="A610" s="41" t="s">
        <v>1315</v>
      </c>
      <c r="B610" s="40" t="s">
        <v>2246</v>
      </c>
      <c r="C610" s="41" t="s">
        <v>2257</v>
      </c>
      <c r="D610" s="40">
        <v>1659</v>
      </c>
      <c r="E610" s="41">
        <v>260</v>
      </c>
      <c r="F610" s="41">
        <v>125</v>
      </c>
      <c r="G610" s="44">
        <v>207375</v>
      </c>
      <c r="H610" s="41">
        <v>180416.25</v>
      </c>
      <c r="I610" s="41">
        <v>199080</v>
      </c>
      <c r="J610" s="41">
        <v>-18663.75</v>
      </c>
      <c r="K610" s="42">
        <v>41640</v>
      </c>
    </row>
    <row r="611" spans="1:11" x14ac:dyDescent="0.25">
      <c r="A611" s="41" t="s">
        <v>2245</v>
      </c>
      <c r="B611" s="43" t="s">
        <v>2250</v>
      </c>
      <c r="C611" s="44" t="s">
        <v>2257</v>
      </c>
      <c r="D611" s="43">
        <v>1190</v>
      </c>
      <c r="E611" s="44">
        <v>260</v>
      </c>
      <c r="F611" s="44">
        <v>7</v>
      </c>
      <c r="G611" s="44">
        <v>8330</v>
      </c>
      <c r="H611" s="44">
        <v>7247.1</v>
      </c>
      <c r="I611" s="44">
        <v>5950</v>
      </c>
      <c r="J611" s="44">
        <v>1297.1000000000004</v>
      </c>
      <c r="K611" s="45">
        <v>41791</v>
      </c>
    </row>
    <row r="612" spans="1:11" x14ac:dyDescent="0.25">
      <c r="A612" s="44" t="s">
        <v>2252</v>
      </c>
      <c r="B612" s="40" t="s">
        <v>2251</v>
      </c>
      <c r="C612" s="41" t="s">
        <v>2257</v>
      </c>
      <c r="D612" s="40">
        <v>410</v>
      </c>
      <c r="E612" s="41">
        <v>260</v>
      </c>
      <c r="F612" s="41">
        <v>12</v>
      </c>
      <c r="G612" s="44">
        <v>4920</v>
      </c>
      <c r="H612" s="41">
        <v>4280.3999999999996</v>
      </c>
      <c r="I612" s="41">
        <v>1230</v>
      </c>
      <c r="J612" s="41">
        <v>3050.3999999999996</v>
      </c>
      <c r="K612" s="42">
        <v>41913</v>
      </c>
    </row>
    <row r="613" spans="1:11" x14ac:dyDescent="0.25">
      <c r="A613" s="41" t="s">
        <v>2252</v>
      </c>
      <c r="B613" s="43" t="s">
        <v>2248</v>
      </c>
      <c r="C613" s="44" t="s">
        <v>2257</v>
      </c>
      <c r="D613" s="43">
        <v>1770</v>
      </c>
      <c r="E613" s="44">
        <v>260</v>
      </c>
      <c r="F613" s="44">
        <v>12</v>
      </c>
      <c r="G613" s="44">
        <v>21240</v>
      </c>
      <c r="H613" s="44">
        <v>18478.8</v>
      </c>
      <c r="I613" s="44">
        <v>5310</v>
      </c>
      <c r="J613" s="44">
        <v>13168.8</v>
      </c>
      <c r="K613" s="45">
        <v>41609</v>
      </c>
    </row>
    <row r="614" spans="1:11" x14ac:dyDescent="0.25">
      <c r="A614" s="44" t="s">
        <v>2245</v>
      </c>
      <c r="B614" s="40" t="s">
        <v>2251</v>
      </c>
      <c r="C614" s="41" t="s">
        <v>2247</v>
      </c>
      <c r="D614" s="40">
        <v>2579</v>
      </c>
      <c r="E614" s="41">
        <v>3</v>
      </c>
      <c r="F614" s="41">
        <v>20</v>
      </c>
      <c r="G614" s="44">
        <v>51580</v>
      </c>
      <c r="H614" s="41">
        <v>44358.8</v>
      </c>
      <c r="I614" s="41">
        <v>25790</v>
      </c>
      <c r="J614" s="41">
        <v>18568.800000000003</v>
      </c>
      <c r="K614" s="42">
        <v>41730</v>
      </c>
    </row>
    <row r="615" spans="1:11" x14ac:dyDescent="0.25">
      <c r="A615" s="41" t="s">
        <v>2245</v>
      </c>
      <c r="B615" s="43" t="s">
        <v>2253</v>
      </c>
      <c r="C615" s="44" t="s">
        <v>2247</v>
      </c>
      <c r="D615" s="43">
        <v>1743</v>
      </c>
      <c r="E615" s="44">
        <v>3</v>
      </c>
      <c r="F615" s="44">
        <v>20</v>
      </c>
      <c r="G615" s="44">
        <v>34860</v>
      </c>
      <c r="H615" s="44">
        <v>29979.599999999999</v>
      </c>
      <c r="I615" s="44">
        <v>17430</v>
      </c>
      <c r="J615" s="44">
        <v>12549.599999999999</v>
      </c>
      <c r="K615" s="45">
        <v>41760</v>
      </c>
    </row>
    <row r="616" spans="1:11" x14ac:dyDescent="0.25">
      <c r="A616" s="44" t="s">
        <v>2245</v>
      </c>
      <c r="B616" s="40" t="s">
        <v>2253</v>
      </c>
      <c r="C616" s="41" t="s">
        <v>2247</v>
      </c>
      <c r="D616" s="40">
        <v>2996</v>
      </c>
      <c r="E616" s="41">
        <v>3</v>
      </c>
      <c r="F616" s="41">
        <v>7</v>
      </c>
      <c r="G616" s="44">
        <v>20972</v>
      </c>
      <c r="H616" s="41">
        <v>18035.919999999998</v>
      </c>
      <c r="I616" s="41">
        <v>14980</v>
      </c>
      <c r="J616" s="41">
        <v>3055.9199999999983</v>
      </c>
      <c r="K616" s="42">
        <v>41548</v>
      </c>
    </row>
    <row r="617" spans="1:11" x14ac:dyDescent="0.25">
      <c r="A617" s="41" t="s">
        <v>2245</v>
      </c>
      <c r="B617" s="43" t="s">
        <v>2248</v>
      </c>
      <c r="C617" s="44" t="s">
        <v>2247</v>
      </c>
      <c r="D617" s="43">
        <v>280</v>
      </c>
      <c r="E617" s="44">
        <v>3</v>
      </c>
      <c r="F617" s="44">
        <v>7</v>
      </c>
      <c r="G617" s="44">
        <v>1960</v>
      </c>
      <c r="H617" s="44">
        <v>1685.6</v>
      </c>
      <c r="I617" s="44">
        <v>1400</v>
      </c>
      <c r="J617" s="44">
        <v>285.59999999999991</v>
      </c>
      <c r="K617" s="45">
        <v>41974</v>
      </c>
    </row>
    <row r="618" spans="1:11" x14ac:dyDescent="0.25">
      <c r="A618" s="41" t="s">
        <v>2245</v>
      </c>
      <c r="B618" s="40" t="s">
        <v>2250</v>
      </c>
      <c r="C618" s="41" t="s">
        <v>196</v>
      </c>
      <c r="D618" s="40">
        <v>293</v>
      </c>
      <c r="E618" s="41">
        <v>5</v>
      </c>
      <c r="F618" s="41">
        <v>7</v>
      </c>
      <c r="G618" s="44">
        <v>2051</v>
      </c>
      <c r="H618" s="41">
        <v>1763.8600000000001</v>
      </c>
      <c r="I618" s="41">
        <v>1465</v>
      </c>
      <c r="J618" s="41">
        <v>298.86000000000013</v>
      </c>
      <c r="K618" s="42">
        <v>41671</v>
      </c>
    </row>
    <row r="619" spans="1:11" x14ac:dyDescent="0.25">
      <c r="A619" s="44" t="s">
        <v>2245</v>
      </c>
      <c r="B619" s="43" t="s">
        <v>2253</v>
      </c>
      <c r="C619" s="44" t="s">
        <v>196</v>
      </c>
      <c r="D619" s="43">
        <v>2996</v>
      </c>
      <c r="E619" s="44">
        <v>5</v>
      </c>
      <c r="F619" s="44">
        <v>7</v>
      </c>
      <c r="G619" s="44">
        <v>20972</v>
      </c>
      <c r="H619" s="44">
        <v>18035.919999999998</v>
      </c>
      <c r="I619" s="44">
        <v>14980</v>
      </c>
      <c r="J619" s="44">
        <v>3055.9199999999983</v>
      </c>
      <c r="K619" s="45">
        <v>41548</v>
      </c>
    </row>
    <row r="620" spans="1:11" x14ac:dyDescent="0.25">
      <c r="A620" s="41" t="s">
        <v>2249</v>
      </c>
      <c r="B620" s="40" t="s">
        <v>2248</v>
      </c>
      <c r="C620" s="41" t="s">
        <v>2254</v>
      </c>
      <c r="D620" s="40">
        <v>278</v>
      </c>
      <c r="E620" s="41">
        <v>10</v>
      </c>
      <c r="F620" s="41">
        <v>15</v>
      </c>
      <c r="G620" s="44">
        <v>4170</v>
      </c>
      <c r="H620" s="41">
        <v>3586.2</v>
      </c>
      <c r="I620" s="41">
        <v>2780</v>
      </c>
      <c r="J620" s="41">
        <v>806.19999999999982</v>
      </c>
      <c r="K620" s="42">
        <v>41671</v>
      </c>
    </row>
    <row r="621" spans="1:11" x14ac:dyDescent="0.25">
      <c r="A621" s="44" t="s">
        <v>2245</v>
      </c>
      <c r="B621" s="43" t="s">
        <v>2246</v>
      </c>
      <c r="C621" s="44" t="s">
        <v>2254</v>
      </c>
      <c r="D621" s="43">
        <v>2428</v>
      </c>
      <c r="E621" s="44">
        <v>10</v>
      </c>
      <c r="F621" s="44">
        <v>20</v>
      </c>
      <c r="G621" s="44">
        <v>48560</v>
      </c>
      <c r="H621" s="44">
        <v>41761.599999999999</v>
      </c>
      <c r="I621" s="44">
        <v>24280</v>
      </c>
      <c r="J621" s="44">
        <v>17481.599999999999</v>
      </c>
      <c r="K621" s="45">
        <v>41699</v>
      </c>
    </row>
    <row r="622" spans="1:11" x14ac:dyDescent="0.25">
      <c r="A622" s="41" t="s">
        <v>2249</v>
      </c>
      <c r="B622" s="40" t="s">
        <v>2253</v>
      </c>
      <c r="C622" s="41" t="s">
        <v>2254</v>
      </c>
      <c r="D622" s="40">
        <v>1767</v>
      </c>
      <c r="E622" s="41">
        <v>10</v>
      </c>
      <c r="F622" s="41">
        <v>15</v>
      </c>
      <c r="G622" s="44">
        <v>26505</v>
      </c>
      <c r="H622" s="41">
        <v>22794.3</v>
      </c>
      <c r="I622" s="41">
        <v>17670</v>
      </c>
      <c r="J622" s="41">
        <v>5124.2999999999993</v>
      </c>
      <c r="K622" s="42">
        <v>41883</v>
      </c>
    </row>
    <row r="623" spans="1:11" x14ac:dyDescent="0.25">
      <c r="A623" s="44" t="s">
        <v>2252</v>
      </c>
      <c r="B623" s="43" t="s">
        <v>2250</v>
      </c>
      <c r="C623" s="44" t="s">
        <v>2254</v>
      </c>
      <c r="D623" s="43">
        <v>1393</v>
      </c>
      <c r="E623" s="44">
        <v>10</v>
      </c>
      <c r="F623" s="44">
        <v>12</v>
      </c>
      <c r="G623" s="44">
        <v>16716</v>
      </c>
      <c r="H623" s="44">
        <v>14375.76</v>
      </c>
      <c r="I623" s="44">
        <v>4179</v>
      </c>
      <c r="J623" s="44">
        <v>10196.76</v>
      </c>
      <c r="K623" s="45">
        <v>41913</v>
      </c>
    </row>
    <row r="624" spans="1:11" x14ac:dyDescent="0.25">
      <c r="A624" s="41" t="s">
        <v>2245</v>
      </c>
      <c r="B624" s="40" t="s">
        <v>2248</v>
      </c>
      <c r="C624" s="41" t="s">
        <v>2256</v>
      </c>
      <c r="D624" s="40">
        <v>280</v>
      </c>
      <c r="E624" s="41">
        <v>250</v>
      </c>
      <c r="F624" s="41">
        <v>7</v>
      </c>
      <c r="G624" s="44">
        <v>1960</v>
      </c>
      <c r="H624" s="41">
        <v>1685.6</v>
      </c>
      <c r="I624" s="41">
        <v>1400</v>
      </c>
      <c r="J624" s="41">
        <v>285.59999999999991</v>
      </c>
      <c r="K624" s="42">
        <v>41974</v>
      </c>
    </row>
    <row r="625" spans="1:11" x14ac:dyDescent="0.25">
      <c r="A625" s="41" t="s">
        <v>2252</v>
      </c>
      <c r="B625" s="43" t="s">
        <v>2250</v>
      </c>
      <c r="C625" s="44" t="s">
        <v>2257</v>
      </c>
      <c r="D625" s="43">
        <v>1393</v>
      </c>
      <c r="E625" s="44">
        <v>260</v>
      </c>
      <c r="F625" s="44">
        <v>12</v>
      </c>
      <c r="G625" s="44">
        <v>16716</v>
      </c>
      <c r="H625" s="44">
        <v>14375.76</v>
      </c>
      <c r="I625" s="44">
        <v>4179</v>
      </c>
      <c r="J625" s="44">
        <v>10196.76</v>
      </c>
      <c r="K625" s="45">
        <v>41913</v>
      </c>
    </row>
    <row r="626" spans="1:11" x14ac:dyDescent="0.25">
      <c r="A626" s="44" t="s">
        <v>2252</v>
      </c>
      <c r="B626" s="40" t="s">
        <v>2253</v>
      </c>
      <c r="C626" s="41" t="s">
        <v>2257</v>
      </c>
      <c r="D626" s="40">
        <v>2015</v>
      </c>
      <c r="E626" s="41">
        <v>260</v>
      </c>
      <c r="F626" s="41">
        <v>12</v>
      </c>
      <c r="G626" s="44">
        <v>24180</v>
      </c>
      <c r="H626" s="41">
        <v>20794.8</v>
      </c>
      <c r="I626" s="41">
        <v>6045</v>
      </c>
      <c r="J626" s="41">
        <v>14749.8</v>
      </c>
      <c r="K626" s="42">
        <v>41609</v>
      </c>
    </row>
    <row r="627" spans="1:11" x14ac:dyDescent="0.25">
      <c r="A627" s="41" t="s">
        <v>182</v>
      </c>
      <c r="B627" s="43" t="s">
        <v>2251</v>
      </c>
      <c r="C627" s="44" t="s">
        <v>2247</v>
      </c>
      <c r="D627" s="43">
        <v>801</v>
      </c>
      <c r="E627" s="44">
        <v>3</v>
      </c>
      <c r="F627" s="44">
        <v>300</v>
      </c>
      <c r="G627" s="44">
        <v>240300</v>
      </c>
      <c r="H627" s="44">
        <v>206658</v>
      </c>
      <c r="I627" s="44">
        <v>200250</v>
      </c>
      <c r="J627" s="44">
        <v>6408</v>
      </c>
      <c r="K627" s="45">
        <v>41821</v>
      </c>
    </row>
    <row r="628" spans="1:11" x14ac:dyDescent="0.25">
      <c r="A628" s="44" t="s">
        <v>1315</v>
      </c>
      <c r="B628" s="40" t="s">
        <v>2250</v>
      </c>
      <c r="C628" s="41" t="s">
        <v>2247</v>
      </c>
      <c r="D628" s="40">
        <v>1023</v>
      </c>
      <c r="E628" s="41">
        <v>3</v>
      </c>
      <c r="F628" s="41">
        <v>125</v>
      </c>
      <c r="G628" s="44">
        <v>127875</v>
      </c>
      <c r="H628" s="41">
        <v>109972.5</v>
      </c>
      <c r="I628" s="41">
        <v>122760</v>
      </c>
      <c r="J628" s="41">
        <v>-12787.5</v>
      </c>
      <c r="K628" s="42">
        <v>41518</v>
      </c>
    </row>
    <row r="629" spans="1:11" x14ac:dyDescent="0.25">
      <c r="A629" s="41" t="s">
        <v>182</v>
      </c>
      <c r="B629" s="43" t="s">
        <v>2246</v>
      </c>
      <c r="C629" s="44" t="s">
        <v>2247</v>
      </c>
      <c r="D629" s="43">
        <v>1496</v>
      </c>
      <c r="E629" s="44">
        <v>3</v>
      </c>
      <c r="F629" s="44">
        <v>300</v>
      </c>
      <c r="G629" s="44">
        <v>448800</v>
      </c>
      <c r="H629" s="44">
        <v>385968</v>
      </c>
      <c r="I629" s="44">
        <v>374000</v>
      </c>
      <c r="J629" s="44">
        <v>11968</v>
      </c>
      <c r="K629" s="45">
        <v>41913</v>
      </c>
    </row>
    <row r="630" spans="1:11" x14ac:dyDescent="0.25">
      <c r="A630" s="44" t="s">
        <v>182</v>
      </c>
      <c r="B630" s="40" t="s">
        <v>2253</v>
      </c>
      <c r="C630" s="41" t="s">
        <v>2247</v>
      </c>
      <c r="D630" s="40">
        <v>1010</v>
      </c>
      <c r="E630" s="41">
        <v>3</v>
      </c>
      <c r="F630" s="41">
        <v>300</v>
      </c>
      <c r="G630" s="44">
        <v>303000</v>
      </c>
      <c r="H630" s="41">
        <v>260580</v>
      </c>
      <c r="I630" s="41">
        <v>252500</v>
      </c>
      <c r="J630" s="41">
        <v>8080</v>
      </c>
      <c r="K630" s="42">
        <v>41913</v>
      </c>
    </row>
    <row r="631" spans="1:11" x14ac:dyDescent="0.25">
      <c r="A631" s="41" t="s">
        <v>2249</v>
      </c>
      <c r="B631" s="43" t="s">
        <v>2248</v>
      </c>
      <c r="C631" s="44" t="s">
        <v>2247</v>
      </c>
      <c r="D631" s="43">
        <v>1513</v>
      </c>
      <c r="E631" s="44">
        <v>3</v>
      </c>
      <c r="F631" s="44">
        <v>15</v>
      </c>
      <c r="G631" s="44">
        <v>22695</v>
      </c>
      <c r="H631" s="44">
        <v>19517.7</v>
      </c>
      <c r="I631" s="44">
        <v>15130</v>
      </c>
      <c r="J631" s="44">
        <v>4387.7000000000007</v>
      </c>
      <c r="K631" s="45">
        <v>41944</v>
      </c>
    </row>
    <row r="632" spans="1:11" x14ac:dyDescent="0.25">
      <c r="A632" s="41" t="s">
        <v>2249</v>
      </c>
      <c r="B632" s="40" t="s">
        <v>2246</v>
      </c>
      <c r="C632" s="41" t="s">
        <v>2247</v>
      </c>
      <c r="D632" s="40">
        <v>2300</v>
      </c>
      <c r="E632" s="41">
        <v>3</v>
      </c>
      <c r="F632" s="41">
        <v>15</v>
      </c>
      <c r="G632" s="44">
        <v>34500</v>
      </c>
      <c r="H632" s="41">
        <v>29670</v>
      </c>
      <c r="I632" s="41">
        <v>23000</v>
      </c>
      <c r="J632" s="41">
        <v>6670</v>
      </c>
      <c r="K632" s="42">
        <v>41974</v>
      </c>
    </row>
    <row r="633" spans="1:11" x14ac:dyDescent="0.25">
      <c r="A633" s="44" t="s">
        <v>1315</v>
      </c>
      <c r="B633" s="43" t="s">
        <v>2251</v>
      </c>
      <c r="C633" s="44" t="s">
        <v>2247</v>
      </c>
      <c r="D633" s="43">
        <v>2821</v>
      </c>
      <c r="E633" s="44">
        <v>3</v>
      </c>
      <c r="F633" s="44">
        <v>125</v>
      </c>
      <c r="G633" s="44">
        <v>352625</v>
      </c>
      <c r="H633" s="44">
        <v>303257.5</v>
      </c>
      <c r="I633" s="44">
        <v>338520</v>
      </c>
      <c r="J633" s="44">
        <v>-35262.5</v>
      </c>
      <c r="K633" s="45">
        <v>41609</v>
      </c>
    </row>
    <row r="634" spans="1:11" x14ac:dyDescent="0.25">
      <c r="A634" s="41" t="s">
        <v>2245</v>
      </c>
      <c r="B634" s="40" t="s">
        <v>2246</v>
      </c>
      <c r="C634" s="41" t="s">
        <v>196</v>
      </c>
      <c r="D634" s="40">
        <v>2227.5</v>
      </c>
      <c r="E634" s="41">
        <v>5</v>
      </c>
      <c r="F634" s="41">
        <v>350</v>
      </c>
      <c r="G634" s="44">
        <v>779625</v>
      </c>
      <c r="H634" s="41">
        <v>670477.5</v>
      </c>
      <c r="I634" s="41">
        <v>579150</v>
      </c>
      <c r="J634" s="41">
        <v>91327.5</v>
      </c>
      <c r="K634" s="42">
        <v>41640</v>
      </c>
    </row>
    <row r="635" spans="1:11" x14ac:dyDescent="0.25">
      <c r="A635" s="44" t="s">
        <v>2245</v>
      </c>
      <c r="B635" s="43" t="s">
        <v>2248</v>
      </c>
      <c r="C635" s="44" t="s">
        <v>196</v>
      </c>
      <c r="D635" s="43">
        <v>1199</v>
      </c>
      <c r="E635" s="44">
        <v>5</v>
      </c>
      <c r="F635" s="44">
        <v>350</v>
      </c>
      <c r="G635" s="44">
        <v>419650</v>
      </c>
      <c r="H635" s="44">
        <v>360899</v>
      </c>
      <c r="I635" s="44">
        <v>311740</v>
      </c>
      <c r="J635" s="44">
        <v>49159</v>
      </c>
      <c r="K635" s="45">
        <v>41730</v>
      </c>
    </row>
    <row r="636" spans="1:11" x14ac:dyDescent="0.25">
      <c r="A636" s="41" t="s">
        <v>2245</v>
      </c>
      <c r="B636" s="40" t="s">
        <v>2246</v>
      </c>
      <c r="C636" s="41" t="s">
        <v>196</v>
      </c>
      <c r="D636" s="40">
        <v>200</v>
      </c>
      <c r="E636" s="41">
        <v>5</v>
      </c>
      <c r="F636" s="41">
        <v>350</v>
      </c>
      <c r="G636" s="44">
        <v>70000</v>
      </c>
      <c r="H636" s="41">
        <v>60200</v>
      </c>
      <c r="I636" s="41">
        <v>52000</v>
      </c>
      <c r="J636" s="41">
        <v>8200</v>
      </c>
      <c r="K636" s="42">
        <v>41760</v>
      </c>
    </row>
    <row r="637" spans="1:11" x14ac:dyDescent="0.25">
      <c r="A637" s="44" t="s">
        <v>2245</v>
      </c>
      <c r="B637" s="43" t="s">
        <v>2246</v>
      </c>
      <c r="C637" s="44" t="s">
        <v>196</v>
      </c>
      <c r="D637" s="43">
        <v>388</v>
      </c>
      <c r="E637" s="44">
        <v>5</v>
      </c>
      <c r="F637" s="44">
        <v>7</v>
      </c>
      <c r="G637" s="44">
        <v>2716</v>
      </c>
      <c r="H637" s="44">
        <v>2335.7600000000002</v>
      </c>
      <c r="I637" s="44">
        <v>1940</v>
      </c>
      <c r="J637" s="44">
        <v>395.76000000000022</v>
      </c>
      <c r="K637" s="45">
        <v>41883</v>
      </c>
    </row>
    <row r="638" spans="1:11" x14ac:dyDescent="0.25">
      <c r="A638" s="41" t="s">
        <v>2245</v>
      </c>
      <c r="B638" s="40" t="s">
        <v>2251</v>
      </c>
      <c r="C638" s="41" t="s">
        <v>196</v>
      </c>
      <c r="D638" s="40">
        <v>1727</v>
      </c>
      <c r="E638" s="41">
        <v>5</v>
      </c>
      <c r="F638" s="41">
        <v>7</v>
      </c>
      <c r="G638" s="44">
        <v>12089</v>
      </c>
      <c r="H638" s="41">
        <v>10396.540000000001</v>
      </c>
      <c r="I638" s="41">
        <v>8635</v>
      </c>
      <c r="J638" s="41">
        <v>1761.5400000000009</v>
      </c>
      <c r="K638" s="42">
        <v>41548</v>
      </c>
    </row>
    <row r="639" spans="1:11" x14ac:dyDescent="0.25">
      <c r="A639" s="41" t="s">
        <v>2249</v>
      </c>
      <c r="B639" s="43" t="s">
        <v>2246</v>
      </c>
      <c r="C639" s="44" t="s">
        <v>196</v>
      </c>
      <c r="D639" s="43">
        <v>2300</v>
      </c>
      <c r="E639" s="44">
        <v>5</v>
      </c>
      <c r="F639" s="44">
        <v>15</v>
      </c>
      <c r="G639" s="44">
        <v>34500</v>
      </c>
      <c r="H639" s="44">
        <v>29670</v>
      </c>
      <c r="I639" s="44">
        <v>23000</v>
      </c>
      <c r="J639" s="44">
        <v>6670</v>
      </c>
      <c r="K639" s="45">
        <v>41974</v>
      </c>
    </row>
    <row r="640" spans="1:11" x14ac:dyDescent="0.25">
      <c r="A640" s="44" t="s">
        <v>2245</v>
      </c>
      <c r="B640" s="40" t="s">
        <v>2251</v>
      </c>
      <c r="C640" s="41" t="s">
        <v>2254</v>
      </c>
      <c r="D640" s="40">
        <v>260</v>
      </c>
      <c r="E640" s="41">
        <v>10</v>
      </c>
      <c r="F640" s="41">
        <v>20</v>
      </c>
      <c r="G640" s="44">
        <v>5200</v>
      </c>
      <c r="H640" s="41">
        <v>4472</v>
      </c>
      <c r="I640" s="41">
        <v>2600</v>
      </c>
      <c r="J640" s="41">
        <v>1872</v>
      </c>
      <c r="K640" s="42">
        <v>41671</v>
      </c>
    </row>
    <row r="641" spans="1:11" x14ac:dyDescent="0.25">
      <c r="A641" s="41" t="s">
        <v>2249</v>
      </c>
      <c r="B641" s="43" t="s">
        <v>2246</v>
      </c>
      <c r="C641" s="44" t="s">
        <v>2254</v>
      </c>
      <c r="D641" s="43">
        <v>2470</v>
      </c>
      <c r="E641" s="44">
        <v>10</v>
      </c>
      <c r="F641" s="44">
        <v>15</v>
      </c>
      <c r="G641" s="44">
        <v>37050</v>
      </c>
      <c r="H641" s="44">
        <v>31863</v>
      </c>
      <c r="I641" s="44">
        <v>24700</v>
      </c>
      <c r="J641" s="44">
        <v>7163</v>
      </c>
      <c r="K641" s="45">
        <v>41518</v>
      </c>
    </row>
    <row r="642" spans="1:11" x14ac:dyDescent="0.25">
      <c r="A642" s="44" t="s">
        <v>2249</v>
      </c>
      <c r="B642" s="40" t="s">
        <v>2246</v>
      </c>
      <c r="C642" s="41" t="s">
        <v>2254</v>
      </c>
      <c r="D642" s="40">
        <v>1743</v>
      </c>
      <c r="E642" s="41">
        <v>10</v>
      </c>
      <c r="F642" s="41">
        <v>15</v>
      </c>
      <c r="G642" s="44">
        <v>26145</v>
      </c>
      <c r="H642" s="41">
        <v>22484.7</v>
      </c>
      <c r="I642" s="41">
        <v>17430</v>
      </c>
      <c r="J642" s="41">
        <v>5054.7000000000007</v>
      </c>
      <c r="K642" s="42">
        <v>41548</v>
      </c>
    </row>
    <row r="643" spans="1:11" x14ac:dyDescent="0.25">
      <c r="A643" s="41" t="s">
        <v>2252</v>
      </c>
      <c r="B643" s="43" t="s">
        <v>2253</v>
      </c>
      <c r="C643" s="44" t="s">
        <v>2254</v>
      </c>
      <c r="D643" s="43">
        <v>2914</v>
      </c>
      <c r="E643" s="44">
        <v>10</v>
      </c>
      <c r="F643" s="44">
        <v>12</v>
      </c>
      <c r="G643" s="44">
        <v>34968</v>
      </c>
      <c r="H643" s="44">
        <v>30072.48</v>
      </c>
      <c r="I643" s="44">
        <v>8742</v>
      </c>
      <c r="J643" s="44">
        <v>21330.48</v>
      </c>
      <c r="K643" s="45">
        <v>41913</v>
      </c>
    </row>
    <row r="644" spans="1:11" x14ac:dyDescent="0.25">
      <c r="A644" s="44" t="s">
        <v>2245</v>
      </c>
      <c r="B644" s="40" t="s">
        <v>2250</v>
      </c>
      <c r="C644" s="41" t="s">
        <v>2254</v>
      </c>
      <c r="D644" s="40">
        <v>1731</v>
      </c>
      <c r="E644" s="41">
        <v>10</v>
      </c>
      <c r="F644" s="41">
        <v>7</v>
      </c>
      <c r="G644" s="44">
        <v>12117</v>
      </c>
      <c r="H644" s="41">
        <v>10420.619999999999</v>
      </c>
      <c r="I644" s="41">
        <v>8655</v>
      </c>
      <c r="J644" s="41">
        <v>1765.619999999999</v>
      </c>
      <c r="K644" s="42">
        <v>41913</v>
      </c>
    </row>
    <row r="645" spans="1:11" x14ac:dyDescent="0.25">
      <c r="A645" s="41" t="s">
        <v>2245</v>
      </c>
      <c r="B645" s="43" t="s">
        <v>2246</v>
      </c>
      <c r="C645" s="44" t="s">
        <v>2254</v>
      </c>
      <c r="D645" s="43">
        <v>700</v>
      </c>
      <c r="E645" s="44">
        <v>10</v>
      </c>
      <c r="F645" s="44">
        <v>350</v>
      </c>
      <c r="G645" s="44">
        <v>245000</v>
      </c>
      <c r="H645" s="44">
        <v>210700</v>
      </c>
      <c r="I645" s="44">
        <v>182000</v>
      </c>
      <c r="J645" s="44">
        <v>28700</v>
      </c>
      <c r="K645" s="45">
        <v>41944</v>
      </c>
    </row>
    <row r="646" spans="1:11" x14ac:dyDescent="0.25">
      <c r="A646" s="41" t="s">
        <v>2252</v>
      </c>
      <c r="B646" s="40" t="s">
        <v>2246</v>
      </c>
      <c r="C646" s="41" t="s">
        <v>2254</v>
      </c>
      <c r="D646" s="40">
        <v>2222</v>
      </c>
      <c r="E646" s="41">
        <v>10</v>
      </c>
      <c r="F646" s="41">
        <v>12</v>
      </c>
      <c r="G646" s="44">
        <v>26664</v>
      </c>
      <c r="H646" s="41">
        <v>22931.040000000001</v>
      </c>
      <c r="I646" s="41">
        <v>6666</v>
      </c>
      <c r="J646" s="41">
        <v>16265.04</v>
      </c>
      <c r="K646" s="42">
        <v>41579</v>
      </c>
    </row>
    <row r="647" spans="1:11" x14ac:dyDescent="0.25">
      <c r="A647" s="44" t="s">
        <v>2245</v>
      </c>
      <c r="B647" s="43" t="s">
        <v>2253</v>
      </c>
      <c r="C647" s="44" t="s">
        <v>2254</v>
      </c>
      <c r="D647" s="43">
        <v>1177</v>
      </c>
      <c r="E647" s="44">
        <v>10</v>
      </c>
      <c r="F647" s="44">
        <v>350</v>
      </c>
      <c r="G647" s="44">
        <v>411950</v>
      </c>
      <c r="H647" s="44">
        <v>354277</v>
      </c>
      <c r="I647" s="44">
        <v>306020</v>
      </c>
      <c r="J647" s="44">
        <v>48257</v>
      </c>
      <c r="K647" s="45">
        <v>41944</v>
      </c>
    </row>
    <row r="648" spans="1:11" x14ac:dyDescent="0.25">
      <c r="A648" s="41" t="s">
        <v>2245</v>
      </c>
      <c r="B648" s="40" t="s">
        <v>2250</v>
      </c>
      <c r="C648" s="41" t="s">
        <v>2254</v>
      </c>
      <c r="D648" s="40">
        <v>1922</v>
      </c>
      <c r="E648" s="41">
        <v>10</v>
      </c>
      <c r="F648" s="41">
        <v>350</v>
      </c>
      <c r="G648" s="44">
        <v>672700</v>
      </c>
      <c r="H648" s="41">
        <v>578522</v>
      </c>
      <c r="I648" s="41">
        <v>499720</v>
      </c>
      <c r="J648" s="41">
        <v>78802</v>
      </c>
      <c r="K648" s="42">
        <v>41579</v>
      </c>
    </row>
    <row r="649" spans="1:11" x14ac:dyDescent="0.25">
      <c r="A649" s="44" t="s">
        <v>1315</v>
      </c>
      <c r="B649" s="43" t="s">
        <v>2251</v>
      </c>
      <c r="C649" s="44" t="s">
        <v>2255</v>
      </c>
      <c r="D649" s="43">
        <v>1575</v>
      </c>
      <c r="E649" s="44">
        <v>120</v>
      </c>
      <c r="F649" s="44">
        <v>125</v>
      </c>
      <c r="G649" s="44">
        <v>196875</v>
      </c>
      <c r="H649" s="44">
        <v>169312.5</v>
      </c>
      <c r="I649" s="44">
        <v>189000</v>
      </c>
      <c r="J649" s="44">
        <v>-19687.5</v>
      </c>
      <c r="K649" s="45">
        <v>41671</v>
      </c>
    </row>
    <row r="650" spans="1:11" x14ac:dyDescent="0.25">
      <c r="A650" s="41" t="s">
        <v>2245</v>
      </c>
      <c r="B650" s="40" t="s">
        <v>2253</v>
      </c>
      <c r="C650" s="41" t="s">
        <v>2255</v>
      </c>
      <c r="D650" s="40">
        <v>606</v>
      </c>
      <c r="E650" s="41">
        <v>120</v>
      </c>
      <c r="F650" s="41">
        <v>20</v>
      </c>
      <c r="G650" s="44">
        <v>12120</v>
      </c>
      <c r="H650" s="41">
        <v>10423.200000000001</v>
      </c>
      <c r="I650" s="41">
        <v>6060</v>
      </c>
      <c r="J650" s="41">
        <v>4363.2000000000007</v>
      </c>
      <c r="K650" s="42">
        <v>41730</v>
      </c>
    </row>
    <row r="651" spans="1:11" x14ac:dyDescent="0.25">
      <c r="A651" s="44" t="s">
        <v>182</v>
      </c>
      <c r="B651" s="43" t="s">
        <v>2253</v>
      </c>
      <c r="C651" s="44" t="s">
        <v>2255</v>
      </c>
      <c r="D651" s="43">
        <v>2460</v>
      </c>
      <c r="E651" s="44">
        <v>120</v>
      </c>
      <c r="F651" s="44">
        <v>300</v>
      </c>
      <c r="G651" s="44">
        <v>738000</v>
      </c>
      <c r="H651" s="44">
        <v>634680</v>
      </c>
      <c r="I651" s="44">
        <v>615000</v>
      </c>
      <c r="J651" s="44">
        <v>19680</v>
      </c>
      <c r="K651" s="45">
        <v>41821</v>
      </c>
    </row>
    <row r="652" spans="1:11" x14ac:dyDescent="0.25">
      <c r="A652" s="41" t="s">
        <v>182</v>
      </c>
      <c r="B652" s="40" t="s">
        <v>2246</v>
      </c>
      <c r="C652" s="41" t="s">
        <v>2255</v>
      </c>
      <c r="D652" s="40">
        <v>269</v>
      </c>
      <c r="E652" s="41">
        <v>120</v>
      </c>
      <c r="F652" s="41">
        <v>300</v>
      </c>
      <c r="G652" s="44">
        <v>80700</v>
      </c>
      <c r="H652" s="41">
        <v>69402</v>
      </c>
      <c r="I652" s="41">
        <v>67250</v>
      </c>
      <c r="J652" s="41">
        <v>2152</v>
      </c>
      <c r="K652" s="42">
        <v>41548</v>
      </c>
    </row>
    <row r="653" spans="1:11" x14ac:dyDescent="0.25">
      <c r="A653" s="41" t="s">
        <v>182</v>
      </c>
      <c r="B653" s="43" t="s">
        <v>2248</v>
      </c>
      <c r="C653" s="44" t="s">
        <v>2255</v>
      </c>
      <c r="D653" s="43">
        <v>2536</v>
      </c>
      <c r="E653" s="44">
        <v>120</v>
      </c>
      <c r="F653" s="44">
        <v>300</v>
      </c>
      <c r="G653" s="44">
        <v>760800</v>
      </c>
      <c r="H653" s="44">
        <v>654288</v>
      </c>
      <c r="I653" s="44">
        <v>634000</v>
      </c>
      <c r="J653" s="44">
        <v>20288</v>
      </c>
      <c r="K653" s="45">
        <v>41579</v>
      </c>
    </row>
    <row r="654" spans="1:11" x14ac:dyDescent="0.25">
      <c r="A654" s="44" t="s">
        <v>2245</v>
      </c>
      <c r="B654" s="40" t="s">
        <v>2251</v>
      </c>
      <c r="C654" s="41" t="s">
        <v>2256</v>
      </c>
      <c r="D654" s="40">
        <v>2903</v>
      </c>
      <c r="E654" s="41">
        <v>250</v>
      </c>
      <c r="F654" s="41">
        <v>7</v>
      </c>
      <c r="G654" s="44">
        <v>20321</v>
      </c>
      <c r="H654" s="41">
        <v>17476.060000000001</v>
      </c>
      <c r="I654" s="41">
        <v>14515</v>
      </c>
      <c r="J654" s="41">
        <v>2961.0600000000013</v>
      </c>
      <c r="K654" s="42">
        <v>41699</v>
      </c>
    </row>
    <row r="655" spans="1:11" x14ac:dyDescent="0.25">
      <c r="A655" s="41" t="s">
        <v>182</v>
      </c>
      <c r="B655" s="43" t="s">
        <v>2253</v>
      </c>
      <c r="C655" s="44" t="s">
        <v>2256</v>
      </c>
      <c r="D655" s="43">
        <v>2541</v>
      </c>
      <c r="E655" s="44">
        <v>250</v>
      </c>
      <c r="F655" s="44">
        <v>300</v>
      </c>
      <c r="G655" s="44">
        <v>762300</v>
      </c>
      <c r="H655" s="44">
        <v>655578</v>
      </c>
      <c r="I655" s="44">
        <v>635250</v>
      </c>
      <c r="J655" s="44">
        <v>20328</v>
      </c>
      <c r="K655" s="45">
        <v>41852</v>
      </c>
    </row>
    <row r="656" spans="1:11" x14ac:dyDescent="0.25">
      <c r="A656" s="44" t="s">
        <v>182</v>
      </c>
      <c r="B656" s="40" t="s">
        <v>2246</v>
      </c>
      <c r="C656" s="41" t="s">
        <v>2256</v>
      </c>
      <c r="D656" s="40">
        <v>269</v>
      </c>
      <c r="E656" s="41">
        <v>250</v>
      </c>
      <c r="F656" s="41">
        <v>300</v>
      </c>
      <c r="G656" s="44">
        <v>80700</v>
      </c>
      <c r="H656" s="41">
        <v>69402</v>
      </c>
      <c r="I656" s="41">
        <v>67250</v>
      </c>
      <c r="J656" s="41">
        <v>2152</v>
      </c>
      <c r="K656" s="42">
        <v>41548</v>
      </c>
    </row>
    <row r="657" spans="1:11" x14ac:dyDescent="0.25">
      <c r="A657" s="41" t="s">
        <v>182</v>
      </c>
      <c r="B657" s="43" t="s">
        <v>2246</v>
      </c>
      <c r="C657" s="44" t="s">
        <v>2256</v>
      </c>
      <c r="D657" s="43">
        <v>1496</v>
      </c>
      <c r="E657" s="44">
        <v>250</v>
      </c>
      <c r="F657" s="44">
        <v>300</v>
      </c>
      <c r="G657" s="44">
        <v>448800</v>
      </c>
      <c r="H657" s="44">
        <v>385968</v>
      </c>
      <c r="I657" s="44">
        <v>374000</v>
      </c>
      <c r="J657" s="44">
        <v>11968</v>
      </c>
      <c r="K657" s="45">
        <v>41913</v>
      </c>
    </row>
    <row r="658" spans="1:11" x14ac:dyDescent="0.25">
      <c r="A658" s="44" t="s">
        <v>182</v>
      </c>
      <c r="B658" s="40" t="s">
        <v>2253</v>
      </c>
      <c r="C658" s="41" t="s">
        <v>2256</v>
      </c>
      <c r="D658" s="40">
        <v>1010</v>
      </c>
      <c r="E658" s="41">
        <v>250</v>
      </c>
      <c r="F658" s="41">
        <v>300</v>
      </c>
      <c r="G658" s="44">
        <v>303000</v>
      </c>
      <c r="H658" s="41">
        <v>260580</v>
      </c>
      <c r="I658" s="41">
        <v>252500</v>
      </c>
      <c r="J658" s="41">
        <v>8080</v>
      </c>
      <c r="K658" s="42">
        <v>41913</v>
      </c>
    </row>
    <row r="659" spans="1:11" x14ac:dyDescent="0.25">
      <c r="A659" s="41" t="s">
        <v>2245</v>
      </c>
      <c r="B659" s="43" t="s">
        <v>2250</v>
      </c>
      <c r="C659" s="44" t="s">
        <v>2256</v>
      </c>
      <c r="D659" s="43">
        <v>1281</v>
      </c>
      <c r="E659" s="44">
        <v>250</v>
      </c>
      <c r="F659" s="44">
        <v>350</v>
      </c>
      <c r="G659" s="44">
        <v>448350</v>
      </c>
      <c r="H659" s="44">
        <v>385581</v>
      </c>
      <c r="I659" s="44">
        <v>333060</v>
      </c>
      <c r="J659" s="44">
        <v>52521</v>
      </c>
      <c r="K659" s="45">
        <v>41609</v>
      </c>
    </row>
    <row r="660" spans="1:11" x14ac:dyDescent="0.25">
      <c r="A660" s="41" t="s">
        <v>182</v>
      </c>
      <c r="B660" s="40" t="s">
        <v>2246</v>
      </c>
      <c r="C660" s="41" t="s">
        <v>2257</v>
      </c>
      <c r="D660" s="40">
        <v>888</v>
      </c>
      <c r="E660" s="41">
        <v>260</v>
      </c>
      <c r="F660" s="41">
        <v>300</v>
      </c>
      <c r="G660" s="44">
        <v>266400</v>
      </c>
      <c r="H660" s="41">
        <v>229104</v>
      </c>
      <c r="I660" s="41">
        <v>222000</v>
      </c>
      <c r="J660" s="41">
        <v>7104</v>
      </c>
      <c r="K660" s="42">
        <v>41699</v>
      </c>
    </row>
    <row r="661" spans="1:11" x14ac:dyDescent="0.25">
      <c r="A661" s="44" t="s">
        <v>1315</v>
      </c>
      <c r="B661" s="43" t="s">
        <v>2253</v>
      </c>
      <c r="C661" s="44" t="s">
        <v>2257</v>
      </c>
      <c r="D661" s="43">
        <v>2844</v>
      </c>
      <c r="E661" s="44">
        <v>260</v>
      </c>
      <c r="F661" s="44">
        <v>125</v>
      </c>
      <c r="G661" s="44">
        <v>355500</v>
      </c>
      <c r="H661" s="44">
        <v>305730</v>
      </c>
      <c r="I661" s="44">
        <v>341280</v>
      </c>
      <c r="J661" s="44">
        <v>-35550</v>
      </c>
      <c r="K661" s="45">
        <v>41760</v>
      </c>
    </row>
    <row r="662" spans="1:11" x14ac:dyDescent="0.25">
      <c r="A662" s="41" t="s">
        <v>2252</v>
      </c>
      <c r="B662" s="40" t="s">
        <v>2250</v>
      </c>
      <c r="C662" s="41" t="s">
        <v>2257</v>
      </c>
      <c r="D662" s="40">
        <v>2475</v>
      </c>
      <c r="E662" s="41">
        <v>260</v>
      </c>
      <c r="F662" s="41">
        <v>12</v>
      </c>
      <c r="G662" s="44">
        <v>29700</v>
      </c>
      <c r="H662" s="41">
        <v>25542</v>
      </c>
      <c r="I662" s="41">
        <v>7425</v>
      </c>
      <c r="J662" s="41">
        <v>18117</v>
      </c>
      <c r="K662" s="42">
        <v>41852</v>
      </c>
    </row>
    <row r="663" spans="1:11" x14ac:dyDescent="0.25">
      <c r="A663" s="44" t="s">
        <v>2249</v>
      </c>
      <c r="B663" s="43" t="s">
        <v>2246</v>
      </c>
      <c r="C663" s="44" t="s">
        <v>2257</v>
      </c>
      <c r="D663" s="43">
        <v>1743</v>
      </c>
      <c r="E663" s="44">
        <v>260</v>
      </c>
      <c r="F663" s="44">
        <v>15</v>
      </c>
      <c r="G663" s="44">
        <v>26145</v>
      </c>
      <c r="H663" s="44">
        <v>22484.7</v>
      </c>
      <c r="I663" s="44">
        <v>17430</v>
      </c>
      <c r="J663" s="44">
        <v>5054.7000000000007</v>
      </c>
      <c r="K663" s="45">
        <v>41548</v>
      </c>
    </row>
    <row r="664" spans="1:11" x14ac:dyDescent="0.25">
      <c r="A664" s="41" t="s">
        <v>2252</v>
      </c>
      <c r="B664" s="40" t="s">
        <v>2253</v>
      </c>
      <c r="C664" s="41" t="s">
        <v>2257</v>
      </c>
      <c r="D664" s="40">
        <v>2914</v>
      </c>
      <c r="E664" s="41">
        <v>260</v>
      </c>
      <c r="F664" s="41">
        <v>12</v>
      </c>
      <c r="G664" s="44">
        <v>34968</v>
      </c>
      <c r="H664" s="41">
        <v>30072.48</v>
      </c>
      <c r="I664" s="41">
        <v>8742</v>
      </c>
      <c r="J664" s="41">
        <v>21330.48</v>
      </c>
      <c r="K664" s="42">
        <v>41913</v>
      </c>
    </row>
    <row r="665" spans="1:11" x14ac:dyDescent="0.25">
      <c r="A665" s="44" t="s">
        <v>2245</v>
      </c>
      <c r="B665" s="43" t="s">
        <v>2250</v>
      </c>
      <c r="C665" s="44" t="s">
        <v>2257</v>
      </c>
      <c r="D665" s="43">
        <v>1731</v>
      </c>
      <c r="E665" s="44">
        <v>260</v>
      </c>
      <c r="F665" s="44">
        <v>7</v>
      </c>
      <c r="G665" s="44">
        <v>12117</v>
      </c>
      <c r="H665" s="44">
        <v>10420.619999999999</v>
      </c>
      <c r="I665" s="44">
        <v>8655</v>
      </c>
      <c r="J665" s="44">
        <v>1765.619999999999</v>
      </c>
      <c r="K665" s="45">
        <v>41913</v>
      </c>
    </row>
    <row r="666" spans="1:11" x14ac:dyDescent="0.25">
      <c r="A666" s="41" t="s">
        <v>2245</v>
      </c>
      <c r="B666" s="40" t="s">
        <v>2251</v>
      </c>
      <c r="C666" s="41" t="s">
        <v>2257</v>
      </c>
      <c r="D666" s="40">
        <v>1727</v>
      </c>
      <c r="E666" s="41">
        <v>260</v>
      </c>
      <c r="F666" s="41">
        <v>7</v>
      </c>
      <c r="G666" s="44">
        <v>12089</v>
      </c>
      <c r="H666" s="41">
        <v>10396.540000000001</v>
      </c>
      <c r="I666" s="41">
        <v>8635</v>
      </c>
      <c r="J666" s="41">
        <v>1761.5400000000009</v>
      </c>
      <c r="K666" s="42">
        <v>41548</v>
      </c>
    </row>
    <row r="667" spans="1:11" x14ac:dyDescent="0.25">
      <c r="A667" s="41" t="s">
        <v>2249</v>
      </c>
      <c r="B667" s="43" t="s">
        <v>2251</v>
      </c>
      <c r="C667" s="44" t="s">
        <v>2257</v>
      </c>
      <c r="D667" s="43">
        <v>1870</v>
      </c>
      <c r="E667" s="44">
        <v>260</v>
      </c>
      <c r="F667" s="44">
        <v>15</v>
      </c>
      <c r="G667" s="44">
        <v>28050</v>
      </c>
      <c r="H667" s="44">
        <v>24123</v>
      </c>
      <c r="I667" s="44">
        <v>18700</v>
      </c>
      <c r="J667" s="44">
        <v>5423</v>
      </c>
      <c r="K667" s="45">
        <v>41579</v>
      </c>
    </row>
    <row r="668" spans="1:11" x14ac:dyDescent="0.25">
      <c r="A668" s="44" t="s">
        <v>1315</v>
      </c>
      <c r="B668" s="40" t="s">
        <v>2250</v>
      </c>
      <c r="C668" s="41" t="s">
        <v>2247</v>
      </c>
      <c r="D668" s="40">
        <v>1174</v>
      </c>
      <c r="E668" s="41">
        <v>3</v>
      </c>
      <c r="F668" s="41">
        <v>125</v>
      </c>
      <c r="G668" s="44">
        <v>146750</v>
      </c>
      <c r="H668" s="41">
        <v>124737.5</v>
      </c>
      <c r="I668" s="41">
        <v>140880</v>
      </c>
      <c r="J668" s="41">
        <v>-16142.5</v>
      </c>
      <c r="K668" s="42">
        <v>41852</v>
      </c>
    </row>
    <row r="669" spans="1:11" x14ac:dyDescent="0.25">
      <c r="A669" s="41" t="s">
        <v>1315</v>
      </c>
      <c r="B669" s="43" t="s">
        <v>2248</v>
      </c>
      <c r="C669" s="44" t="s">
        <v>2247</v>
      </c>
      <c r="D669" s="43">
        <v>2767</v>
      </c>
      <c r="E669" s="44">
        <v>3</v>
      </c>
      <c r="F669" s="44">
        <v>125</v>
      </c>
      <c r="G669" s="44">
        <v>345875</v>
      </c>
      <c r="H669" s="44">
        <v>293993.75</v>
      </c>
      <c r="I669" s="44">
        <v>332040</v>
      </c>
      <c r="J669" s="44">
        <v>-38046.25</v>
      </c>
      <c r="K669" s="45">
        <v>41852</v>
      </c>
    </row>
    <row r="670" spans="1:11" x14ac:dyDescent="0.25">
      <c r="A670" s="44" t="s">
        <v>1315</v>
      </c>
      <c r="B670" s="40" t="s">
        <v>2248</v>
      </c>
      <c r="C670" s="41" t="s">
        <v>2247</v>
      </c>
      <c r="D670" s="40">
        <v>1085</v>
      </c>
      <c r="E670" s="41">
        <v>3</v>
      </c>
      <c r="F670" s="41">
        <v>125</v>
      </c>
      <c r="G670" s="44">
        <v>135625</v>
      </c>
      <c r="H670" s="41">
        <v>115281.25</v>
      </c>
      <c r="I670" s="41">
        <v>130200</v>
      </c>
      <c r="J670" s="41">
        <v>-14918.75</v>
      </c>
      <c r="K670" s="42">
        <v>41913</v>
      </c>
    </row>
    <row r="671" spans="1:11" x14ac:dyDescent="0.25">
      <c r="A671" s="41" t="s">
        <v>182</v>
      </c>
      <c r="B671" s="43" t="s">
        <v>2251</v>
      </c>
      <c r="C671" s="44" t="s">
        <v>196</v>
      </c>
      <c r="D671" s="43">
        <v>546</v>
      </c>
      <c r="E671" s="44">
        <v>5</v>
      </c>
      <c r="F671" s="44">
        <v>300</v>
      </c>
      <c r="G671" s="44">
        <v>163800</v>
      </c>
      <c r="H671" s="44">
        <v>139230</v>
      </c>
      <c r="I671" s="44">
        <v>136500</v>
      </c>
      <c r="J671" s="44">
        <v>2730</v>
      </c>
      <c r="K671" s="45">
        <v>41913</v>
      </c>
    </row>
    <row r="672" spans="1:11" x14ac:dyDescent="0.25">
      <c r="A672" s="44" t="s">
        <v>2245</v>
      </c>
      <c r="B672" s="40" t="s">
        <v>2248</v>
      </c>
      <c r="C672" s="41" t="s">
        <v>2254</v>
      </c>
      <c r="D672" s="40">
        <v>1158</v>
      </c>
      <c r="E672" s="41">
        <v>10</v>
      </c>
      <c r="F672" s="41">
        <v>20</v>
      </c>
      <c r="G672" s="44">
        <v>23160</v>
      </c>
      <c r="H672" s="41">
        <v>19686</v>
      </c>
      <c r="I672" s="41">
        <v>11580</v>
      </c>
      <c r="J672" s="41">
        <v>8106</v>
      </c>
      <c r="K672" s="42">
        <v>41699</v>
      </c>
    </row>
    <row r="673" spans="1:11" x14ac:dyDescent="0.25">
      <c r="A673" s="41" t="s">
        <v>2249</v>
      </c>
      <c r="B673" s="43" t="s">
        <v>2246</v>
      </c>
      <c r="C673" s="44" t="s">
        <v>2254</v>
      </c>
      <c r="D673" s="43">
        <v>1614</v>
      </c>
      <c r="E673" s="44">
        <v>10</v>
      </c>
      <c r="F673" s="44">
        <v>15</v>
      </c>
      <c r="G673" s="44">
        <v>24210</v>
      </c>
      <c r="H673" s="44">
        <v>20578.5</v>
      </c>
      <c r="I673" s="44">
        <v>16140</v>
      </c>
      <c r="J673" s="44">
        <v>4438.5</v>
      </c>
      <c r="K673" s="45">
        <v>41730</v>
      </c>
    </row>
    <row r="674" spans="1:11" x14ac:dyDescent="0.25">
      <c r="A674" s="41" t="s">
        <v>2245</v>
      </c>
      <c r="B674" s="40" t="s">
        <v>2251</v>
      </c>
      <c r="C674" s="41" t="s">
        <v>2254</v>
      </c>
      <c r="D674" s="40">
        <v>2535</v>
      </c>
      <c r="E674" s="41">
        <v>10</v>
      </c>
      <c r="F674" s="41">
        <v>7</v>
      </c>
      <c r="G674" s="44">
        <v>17745</v>
      </c>
      <c r="H674" s="41">
        <v>15083.25</v>
      </c>
      <c r="I674" s="41">
        <v>12675</v>
      </c>
      <c r="J674" s="41">
        <v>2408.25</v>
      </c>
      <c r="K674" s="42">
        <v>41730</v>
      </c>
    </row>
    <row r="675" spans="1:11" x14ac:dyDescent="0.25">
      <c r="A675" s="44" t="s">
        <v>2245</v>
      </c>
      <c r="B675" s="43" t="s">
        <v>2251</v>
      </c>
      <c r="C675" s="44" t="s">
        <v>2254</v>
      </c>
      <c r="D675" s="43">
        <v>2851</v>
      </c>
      <c r="E675" s="44">
        <v>10</v>
      </c>
      <c r="F675" s="44">
        <v>350</v>
      </c>
      <c r="G675" s="44">
        <v>997850</v>
      </c>
      <c r="H675" s="44">
        <v>848172.5</v>
      </c>
      <c r="I675" s="44">
        <v>741260</v>
      </c>
      <c r="J675" s="44">
        <v>106912.5</v>
      </c>
      <c r="K675" s="45">
        <v>41760</v>
      </c>
    </row>
    <row r="676" spans="1:11" x14ac:dyDescent="0.25">
      <c r="A676" s="41" t="s">
        <v>2249</v>
      </c>
      <c r="B676" s="40" t="s">
        <v>2246</v>
      </c>
      <c r="C676" s="41" t="s">
        <v>2254</v>
      </c>
      <c r="D676" s="40">
        <v>2559</v>
      </c>
      <c r="E676" s="41">
        <v>10</v>
      </c>
      <c r="F676" s="41">
        <v>15</v>
      </c>
      <c r="G676" s="44">
        <v>38385</v>
      </c>
      <c r="H676" s="41">
        <v>32627.25</v>
      </c>
      <c r="I676" s="41">
        <v>25590</v>
      </c>
      <c r="J676" s="41">
        <v>7037.25</v>
      </c>
      <c r="K676" s="42">
        <v>41852</v>
      </c>
    </row>
    <row r="677" spans="1:11" x14ac:dyDescent="0.25">
      <c r="A677" s="44" t="s">
        <v>2245</v>
      </c>
      <c r="B677" s="43" t="s">
        <v>2253</v>
      </c>
      <c r="C677" s="44" t="s">
        <v>2254</v>
      </c>
      <c r="D677" s="43">
        <v>267</v>
      </c>
      <c r="E677" s="44">
        <v>10</v>
      </c>
      <c r="F677" s="44">
        <v>20</v>
      </c>
      <c r="G677" s="44">
        <v>5340</v>
      </c>
      <c r="H677" s="44">
        <v>4539</v>
      </c>
      <c r="I677" s="44">
        <v>2670</v>
      </c>
      <c r="J677" s="44">
        <v>1869</v>
      </c>
      <c r="K677" s="45">
        <v>41548</v>
      </c>
    </row>
    <row r="678" spans="1:11" x14ac:dyDescent="0.25">
      <c r="A678" s="41" t="s">
        <v>1315</v>
      </c>
      <c r="B678" s="40" t="s">
        <v>2248</v>
      </c>
      <c r="C678" s="41" t="s">
        <v>2254</v>
      </c>
      <c r="D678" s="40">
        <v>1085</v>
      </c>
      <c r="E678" s="41">
        <v>10</v>
      </c>
      <c r="F678" s="41">
        <v>125</v>
      </c>
      <c r="G678" s="44">
        <v>135625</v>
      </c>
      <c r="H678" s="41">
        <v>115281.25</v>
      </c>
      <c r="I678" s="41">
        <v>130200</v>
      </c>
      <c r="J678" s="41">
        <v>-14918.75</v>
      </c>
      <c r="K678" s="42">
        <v>41913</v>
      </c>
    </row>
    <row r="679" spans="1:11" x14ac:dyDescent="0.25">
      <c r="A679" s="44" t="s">
        <v>2249</v>
      </c>
      <c r="B679" s="43" t="s">
        <v>2248</v>
      </c>
      <c r="C679" s="44" t="s">
        <v>2254</v>
      </c>
      <c r="D679" s="43">
        <v>1175</v>
      </c>
      <c r="E679" s="44">
        <v>10</v>
      </c>
      <c r="F679" s="44">
        <v>15</v>
      </c>
      <c r="G679" s="44">
        <v>17625</v>
      </c>
      <c r="H679" s="44">
        <v>14981.25</v>
      </c>
      <c r="I679" s="44">
        <v>11750</v>
      </c>
      <c r="J679" s="44">
        <v>3231.25</v>
      </c>
      <c r="K679" s="45">
        <v>41913</v>
      </c>
    </row>
    <row r="680" spans="1:11" x14ac:dyDescent="0.25">
      <c r="A680" s="41" t="s">
        <v>2245</v>
      </c>
      <c r="B680" s="40" t="s">
        <v>2253</v>
      </c>
      <c r="C680" s="41" t="s">
        <v>2254</v>
      </c>
      <c r="D680" s="40">
        <v>2007</v>
      </c>
      <c r="E680" s="41">
        <v>10</v>
      </c>
      <c r="F680" s="41">
        <v>350</v>
      </c>
      <c r="G680" s="44">
        <v>702450</v>
      </c>
      <c r="H680" s="41">
        <v>597082.5</v>
      </c>
      <c r="I680" s="41">
        <v>521820</v>
      </c>
      <c r="J680" s="41">
        <v>75262.5</v>
      </c>
      <c r="K680" s="42">
        <v>41579</v>
      </c>
    </row>
    <row r="681" spans="1:11" x14ac:dyDescent="0.25">
      <c r="A681" s="41" t="s">
        <v>2245</v>
      </c>
      <c r="B681" s="43" t="s">
        <v>2251</v>
      </c>
      <c r="C681" s="44" t="s">
        <v>2254</v>
      </c>
      <c r="D681" s="43">
        <v>2151</v>
      </c>
      <c r="E681" s="44">
        <v>10</v>
      </c>
      <c r="F681" s="44">
        <v>350</v>
      </c>
      <c r="G681" s="44">
        <v>752850</v>
      </c>
      <c r="H681" s="44">
        <v>639922.5</v>
      </c>
      <c r="I681" s="44">
        <v>559260</v>
      </c>
      <c r="J681" s="44">
        <v>80662.5</v>
      </c>
      <c r="K681" s="45">
        <v>41579</v>
      </c>
    </row>
    <row r="682" spans="1:11" x14ac:dyDescent="0.25">
      <c r="A682" s="44" t="s">
        <v>2252</v>
      </c>
      <c r="B682" s="40" t="s">
        <v>2253</v>
      </c>
      <c r="C682" s="41" t="s">
        <v>2254</v>
      </c>
      <c r="D682" s="40">
        <v>914</v>
      </c>
      <c r="E682" s="41">
        <v>10</v>
      </c>
      <c r="F682" s="41">
        <v>12</v>
      </c>
      <c r="G682" s="44">
        <v>10968</v>
      </c>
      <c r="H682" s="41">
        <v>9322.7999999999993</v>
      </c>
      <c r="I682" s="41">
        <v>2742</v>
      </c>
      <c r="J682" s="41">
        <v>6580.7999999999993</v>
      </c>
      <c r="K682" s="42">
        <v>41974</v>
      </c>
    </row>
    <row r="683" spans="1:11" x14ac:dyDescent="0.25">
      <c r="A683" s="41" t="s">
        <v>2245</v>
      </c>
      <c r="B683" s="43" t="s">
        <v>2250</v>
      </c>
      <c r="C683" s="44" t="s">
        <v>2254</v>
      </c>
      <c r="D683" s="43">
        <v>293</v>
      </c>
      <c r="E683" s="44">
        <v>10</v>
      </c>
      <c r="F683" s="44">
        <v>20</v>
      </c>
      <c r="G683" s="44">
        <v>5860</v>
      </c>
      <c r="H683" s="44">
        <v>4981</v>
      </c>
      <c r="I683" s="44">
        <v>2930</v>
      </c>
      <c r="J683" s="44">
        <v>2051</v>
      </c>
      <c r="K683" s="45">
        <v>41974</v>
      </c>
    </row>
    <row r="684" spans="1:11" x14ac:dyDescent="0.25">
      <c r="A684" s="44" t="s">
        <v>2252</v>
      </c>
      <c r="B684" s="40" t="s">
        <v>2251</v>
      </c>
      <c r="C684" s="41" t="s">
        <v>2255</v>
      </c>
      <c r="D684" s="40">
        <v>500</v>
      </c>
      <c r="E684" s="41">
        <v>120</v>
      </c>
      <c r="F684" s="41">
        <v>12</v>
      </c>
      <c r="G684" s="44">
        <v>6000</v>
      </c>
      <c r="H684" s="41">
        <v>5100</v>
      </c>
      <c r="I684" s="41">
        <v>1500</v>
      </c>
      <c r="J684" s="41">
        <v>3600</v>
      </c>
      <c r="K684" s="42">
        <v>41699</v>
      </c>
    </row>
    <row r="685" spans="1:11" x14ac:dyDescent="0.25">
      <c r="A685" s="41" t="s">
        <v>2249</v>
      </c>
      <c r="B685" s="43" t="s">
        <v>2250</v>
      </c>
      <c r="C685" s="44" t="s">
        <v>2255</v>
      </c>
      <c r="D685" s="43">
        <v>2826</v>
      </c>
      <c r="E685" s="44">
        <v>120</v>
      </c>
      <c r="F685" s="44">
        <v>15</v>
      </c>
      <c r="G685" s="44">
        <v>42390</v>
      </c>
      <c r="H685" s="44">
        <v>36031.5</v>
      </c>
      <c r="I685" s="44">
        <v>28260</v>
      </c>
      <c r="J685" s="44">
        <v>7771.5</v>
      </c>
      <c r="K685" s="45">
        <v>41760</v>
      </c>
    </row>
    <row r="686" spans="1:11" x14ac:dyDescent="0.25">
      <c r="A686" s="44" t="s">
        <v>1315</v>
      </c>
      <c r="B686" s="40" t="s">
        <v>2250</v>
      </c>
      <c r="C686" s="41" t="s">
        <v>2255</v>
      </c>
      <c r="D686" s="40">
        <v>663</v>
      </c>
      <c r="E686" s="41">
        <v>120</v>
      </c>
      <c r="F686" s="41">
        <v>125</v>
      </c>
      <c r="G686" s="44">
        <v>82875</v>
      </c>
      <c r="H686" s="41">
        <v>70443.75</v>
      </c>
      <c r="I686" s="41">
        <v>79560</v>
      </c>
      <c r="J686" s="41">
        <v>-9116.25</v>
      </c>
      <c r="K686" s="42">
        <v>41883</v>
      </c>
    </row>
    <row r="687" spans="1:11" x14ac:dyDescent="0.25">
      <c r="A687" s="41" t="s">
        <v>182</v>
      </c>
      <c r="B687" s="43" t="s">
        <v>2253</v>
      </c>
      <c r="C687" s="44" t="s">
        <v>2255</v>
      </c>
      <c r="D687" s="43">
        <v>2574</v>
      </c>
      <c r="E687" s="44">
        <v>120</v>
      </c>
      <c r="F687" s="44">
        <v>300</v>
      </c>
      <c r="G687" s="44">
        <v>772200</v>
      </c>
      <c r="H687" s="44">
        <v>656370</v>
      </c>
      <c r="I687" s="44">
        <v>643500</v>
      </c>
      <c r="J687" s="44">
        <v>12870</v>
      </c>
      <c r="K687" s="45">
        <v>41579</v>
      </c>
    </row>
    <row r="688" spans="1:11" x14ac:dyDescent="0.25">
      <c r="A688" s="41" t="s">
        <v>1315</v>
      </c>
      <c r="B688" s="40" t="s">
        <v>2253</v>
      </c>
      <c r="C688" s="41" t="s">
        <v>2255</v>
      </c>
      <c r="D688" s="40">
        <v>2438</v>
      </c>
      <c r="E688" s="41">
        <v>120</v>
      </c>
      <c r="F688" s="41">
        <v>125</v>
      </c>
      <c r="G688" s="44">
        <v>304750</v>
      </c>
      <c r="H688" s="41">
        <v>259037.5</v>
      </c>
      <c r="I688" s="41">
        <v>292560</v>
      </c>
      <c r="J688" s="41">
        <v>-33522.5</v>
      </c>
      <c r="K688" s="42">
        <v>41609</v>
      </c>
    </row>
    <row r="689" spans="1:11" x14ac:dyDescent="0.25">
      <c r="A689" s="44" t="s">
        <v>2252</v>
      </c>
      <c r="B689" s="43" t="s">
        <v>2253</v>
      </c>
      <c r="C689" s="44" t="s">
        <v>2255</v>
      </c>
      <c r="D689" s="43">
        <v>914</v>
      </c>
      <c r="E689" s="44">
        <v>120</v>
      </c>
      <c r="F689" s="44">
        <v>12</v>
      </c>
      <c r="G689" s="44">
        <v>10968</v>
      </c>
      <c r="H689" s="44">
        <v>9322.7999999999993</v>
      </c>
      <c r="I689" s="44">
        <v>2742</v>
      </c>
      <c r="J689" s="44">
        <v>6580.7999999999993</v>
      </c>
      <c r="K689" s="45">
        <v>41974</v>
      </c>
    </row>
    <row r="690" spans="1:11" x14ac:dyDescent="0.25">
      <c r="A690" s="41" t="s">
        <v>2245</v>
      </c>
      <c r="B690" s="40" t="s">
        <v>2246</v>
      </c>
      <c r="C690" s="41" t="s">
        <v>2256</v>
      </c>
      <c r="D690" s="40">
        <v>865.5</v>
      </c>
      <c r="E690" s="41">
        <v>250</v>
      </c>
      <c r="F690" s="41">
        <v>20</v>
      </c>
      <c r="G690" s="44">
        <v>17310</v>
      </c>
      <c r="H690" s="41">
        <v>14713.5</v>
      </c>
      <c r="I690" s="41">
        <v>8655</v>
      </c>
      <c r="J690" s="41">
        <v>6058.5</v>
      </c>
      <c r="K690" s="42">
        <v>41821</v>
      </c>
    </row>
    <row r="691" spans="1:11" x14ac:dyDescent="0.25">
      <c r="A691" s="44" t="s">
        <v>2249</v>
      </c>
      <c r="B691" s="43" t="s">
        <v>2248</v>
      </c>
      <c r="C691" s="44" t="s">
        <v>2256</v>
      </c>
      <c r="D691" s="43">
        <v>492</v>
      </c>
      <c r="E691" s="44">
        <v>250</v>
      </c>
      <c r="F691" s="44">
        <v>15</v>
      </c>
      <c r="G691" s="44">
        <v>7380</v>
      </c>
      <c r="H691" s="44">
        <v>6273</v>
      </c>
      <c r="I691" s="44">
        <v>4920</v>
      </c>
      <c r="J691" s="44">
        <v>1353</v>
      </c>
      <c r="K691" s="45">
        <v>41821</v>
      </c>
    </row>
    <row r="692" spans="1:11" x14ac:dyDescent="0.25">
      <c r="A692" s="41" t="s">
        <v>2245</v>
      </c>
      <c r="B692" s="40" t="s">
        <v>2253</v>
      </c>
      <c r="C692" s="41" t="s">
        <v>2256</v>
      </c>
      <c r="D692" s="40">
        <v>267</v>
      </c>
      <c r="E692" s="41">
        <v>250</v>
      </c>
      <c r="F692" s="41">
        <v>20</v>
      </c>
      <c r="G692" s="44">
        <v>5340</v>
      </c>
      <c r="H692" s="41">
        <v>4539</v>
      </c>
      <c r="I692" s="41">
        <v>2670</v>
      </c>
      <c r="J692" s="41">
        <v>1869</v>
      </c>
      <c r="K692" s="42">
        <v>41548</v>
      </c>
    </row>
    <row r="693" spans="1:11" x14ac:dyDescent="0.25">
      <c r="A693" s="44" t="s">
        <v>2249</v>
      </c>
      <c r="B693" s="43" t="s">
        <v>2248</v>
      </c>
      <c r="C693" s="44" t="s">
        <v>2256</v>
      </c>
      <c r="D693" s="43">
        <v>1175</v>
      </c>
      <c r="E693" s="44">
        <v>250</v>
      </c>
      <c r="F693" s="44">
        <v>15</v>
      </c>
      <c r="G693" s="44">
        <v>17625</v>
      </c>
      <c r="H693" s="44">
        <v>14981.25</v>
      </c>
      <c r="I693" s="44">
        <v>11750</v>
      </c>
      <c r="J693" s="44">
        <v>3231.25</v>
      </c>
      <c r="K693" s="45">
        <v>41913</v>
      </c>
    </row>
    <row r="694" spans="1:11" x14ac:dyDescent="0.25">
      <c r="A694" s="41" t="s">
        <v>1315</v>
      </c>
      <c r="B694" s="40" t="s">
        <v>2246</v>
      </c>
      <c r="C694" s="41" t="s">
        <v>2256</v>
      </c>
      <c r="D694" s="40">
        <v>2954</v>
      </c>
      <c r="E694" s="41">
        <v>250</v>
      </c>
      <c r="F694" s="41">
        <v>125</v>
      </c>
      <c r="G694" s="44">
        <v>369250</v>
      </c>
      <c r="H694" s="41">
        <v>313862.5</v>
      </c>
      <c r="I694" s="41">
        <v>354480</v>
      </c>
      <c r="J694" s="41">
        <v>-40617.5</v>
      </c>
      <c r="K694" s="42">
        <v>41579</v>
      </c>
    </row>
    <row r="695" spans="1:11" x14ac:dyDescent="0.25">
      <c r="A695" s="41" t="s">
        <v>1315</v>
      </c>
      <c r="B695" s="43" t="s">
        <v>2248</v>
      </c>
      <c r="C695" s="44" t="s">
        <v>2256</v>
      </c>
      <c r="D695" s="43">
        <v>552</v>
      </c>
      <c r="E695" s="44">
        <v>250</v>
      </c>
      <c r="F695" s="44">
        <v>125</v>
      </c>
      <c r="G695" s="44">
        <v>69000</v>
      </c>
      <c r="H695" s="44">
        <v>58650</v>
      </c>
      <c r="I695" s="44">
        <v>66240</v>
      </c>
      <c r="J695" s="44">
        <v>-7590</v>
      </c>
      <c r="K695" s="45">
        <v>41944</v>
      </c>
    </row>
    <row r="696" spans="1:11" x14ac:dyDescent="0.25">
      <c r="A696" s="44" t="s">
        <v>2245</v>
      </c>
      <c r="B696" s="40" t="s">
        <v>2250</v>
      </c>
      <c r="C696" s="41" t="s">
        <v>2256</v>
      </c>
      <c r="D696" s="40">
        <v>293</v>
      </c>
      <c r="E696" s="41">
        <v>250</v>
      </c>
      <c r="F696" s="41">
        <v>20</v>
      </c>
      <c r="G696" s="44">
        <v>5860</v>
      </c>
      <c r="H696" s="41">
        <v>4981</v>
      </c>
      <c r="I696" s="41">
        <v>2930</v>
      </c>
      <c r="J696" s="41">
        <v>2051</v>
      </c>
      <c r="K696" s="42">
        <v>41974</v>
      </c>
    </row>
    <row r="697" spans="1:11" x14ac:dyDescent="0.25">
      <c r="A697" s="41" t="s">
        <v>182</v>
      </c>
      <c r="B697" s="43" t="s">
        <v>2250</v>
      </c>
      <c r="C697" s="44" t="s">
        <v>2257</v>
      </c>
      <c r="D697" s="43">
        <v>2475</v>
      </c>
      <c r="E697" s="44">
        <v>260</v>
      </c>
      <c r="F697" s="44">
        <v>300</v>
      </c>
      <c r="G697" s="44">
        <v>742500</v>
      </c>
      <c r="H697" s="44">
        <v>631125</v>
      </c>
      <c r="I697" s="44">
        <v>618750</v>
      </c>
      <c r="J697" s="44">
        <v>12375</v>
      </c>
      <c r="K697" s="45">
        <v>41699</v>
      </c>
    </row>
    <row r="698" spans="1:11" x14ac:dyDescent="0.25">
      <c r="A698" s="44" t="s">
        <v>182</v>
      </c>
      <c r="B698" s="40" t="s">
        <v>2251</v>
      </c>
      <c r="C698" s="41" t="s">
        <v>2257</v>
      </c>
      <c r="D698" s="40">
        <v>546</v>
      </c>
      <c r="E698" s="41">
        <v>260</v>
      </c>
      <c r="F698" s="41">
        <v>300</v>
      </c>
      <c r="G698" s="44">
        <v>163800</v>
      </c>
      <c r="H698" s="41">
        <v>139230</v>
      </c>
      <c r="I698" s="41">
        <v>136500</v>
      </c>
      <c r="J698" s="41">
        <v>2730</v>
      </c>
      <c r="K698" s="42">
        <v>41913</v>
      </c>
    </row>
    <row r="699" spans="1:11" x14ac:dyDescent="0.25">
      <c r="A699" s="41" t="s">
        <v>2245</v>
      </c>
      <c r="B699" s="43" t="s">
        <v>2251</v>
      </c>
      <c r="C699" s="44" t="s">
        <v>196</v>
      </c>
      <c r="D699" s="43">
        <v>1368</v>
      </c>
      <c r="E699" s="44">
        <v>5</v>
      </c>
      <c r="F699" s="44">
        <v>7</v>
      </c>
      <c r="G699" s="44">
        <v>9576</v>
      </c>
      <c r="H699" s="44">
        <v>8139.6</v>
      </c>
      <c r="I699" s="44">
        <v>6840</v>
      </c>
      <c r="J699" s="44">
        <v>1299.6000000000004</v>
      </c>
      <c r="K699" s="45">
        <v>41671</v>
      </c>
    </row>
    <row r="700" spans="1:11" x14ac:dyDescent="0.25">
      <c r="A700" s="44" t="s">
        <v>2245</v>
      </c>
      <c r="B700" s="40" t="s">
        <v>2246</v>
      </c>
      <c r="C700" s="41" t="s">
        <v>2254</v>
      </c>
      <c r="D700" s="40">
        <v>723</v>
      </c>
      <c r="E700" s="41">
        <v>10</v>
      </c>
      <c r="F700" s="41">
        <v>7</v>
      </c>
      <c r="G700" s="44">
        <v>5061</v>
      </c>
      <c r="H700" s="41">
        <v>4301.8500000000004</v>
      </c>
      <c r="I700" s="41">
        <v>3615</v>
      </c>
      <c r="J700" s="41">
        <v>686.85000000000014</v>
      </c>
      <c r="K700" s="42">
        <v>41730</v>
      </c>
    </row>
    <row r="701" spans="1:11" x14ac:dyDescent="0.25">
      <c r="A701" s="41" t="s">
        <v>2252</v>
      </c>
      <c r="B701" s="46" t="s">
        <v>2253</v>
      </c>
      <c r="C701" s="47" t="s">
        <v>2256</v>
      </c>
      <c r="D701" s="46">
        <v>1806</v>
      </c>
      <c r="E701" s="47">
        <v>250</v>
      </c>
      <c r="F701" s="47">
        <v>12</v>
      </c>
      <c r="G701" s="44">
        <v>21672</v>
      </c>
      <c r="H701" s="47">
        <v>18421.2</v>
      </c>
      <c r="I701" s="47">
        <v>5418</v>
      </c>
      <c r="J701" s="47">
        <v>13003.2</v>
      </c>
      <c r="K701" s="48">
        <v>41760</v>
      </c>
    </row>
  </sheetData>
  <dataValidations count="1">
    <dataValidation type="list" allowBlank="1" showInputMessage="1" showErrorMessage="1" sqref="N2" xr:uid="{AD9FDB68-F0F2-4CF3-9457-89FB0B415CB9}">
      <formula1>$X$1:$X$5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0.39997558519241921"/>
  </sheetPr>
  <dimension ref="A1:K40"/>
  <sheetViews>
    <sheetView topLeftCell="A4" zoomScaleNormal="100" workbookViewId="0">
      <selection activeCell="K4" sqref="K4"/>
    </sheetView>
  </sheetViews>
  <sheetFormatPr defaultRowHeight="15" x14ac:dyDescent="0.25"/>
  <cols>
    <col min="1" max="1" width="20.140625" bestFit="1" customWidth="1"/>
    <col min="2" max="5" width="11.5703125" bestFit="1" customWidth="1"/>
    <col min="9" max="9" width="14.42578125" bestFit="1" customWidth="1"/>
    <col min="10" max="10" width="12.85546875" customWidth="1"/>
    <col min="11" max="11" width="11.42578125" customWidth="1"/>
  </cols>
  <sheetData>
    <row r="1" spans="1:11" s="4" customFormat="1" ht="21" x14ac:dyDescent="0.35"/>
    <row r="2" spans="1:11" ht="26.25" x14ac:dyDescent="0.4">
      <c r="A2" s="14" t="s">
        <v>31</v>
      </c>
      <c r="B2" s="14" t="s">
        <v>32</v>
      </c>
      <c r="C2" s="14" t="s">
        <v>33</v>
      </c>
      <c r="D2" s="14" t="s">
        <v>34</v>
      </c>
      <c r="E2" s="14" t="s">
        <v>35</v>
      </c>
      <c r="I2" s="14" t="s">
        <v>31</v>
      </c>
      <c r="J2" s="14" t="s">
        <v>35</v>
      </c>
      <c r="K2" s="14" t="s">
        <v>32</v>
      </c>
    </row>
    <row r="3" spans="1:11" ht="26.25" x14ac:dyDescent="0.4">
      <c r="A3" s="15" t="s">
        <v>41</v>
      </c>
      <c r="B3" s="15">
        <v>23100</v>
      </c>
      <c r="C3" s="15">
        <v>13100</v>
      </c>
      <c r="D3" s="15">
        <v>16800</v>
      </c>
      <c r="E3" s="15">
        <v>37422</v>
      </c>
      <c r="I3" s="17" t="s">
        <v>50</v>
      </c>
      <c r="J3" s="59">
        <f>SUMIF(A3:A26,A12,E3:E26)</f>
        <v>42204</v>
      </c>
      <c r="K3" s="59">
        <f ca="1">SUMIF(A3:A26,A12,C3)</f>
        <v>24600</v>
      </c>
    </row>
    <row r="4" spans="1:11" ht="26.25" x14ac:dyDescent="0.4">
      <c r="A4" s="17" t="s">
        <v>42</v>
      </c>
      <c r="B4" s="15">
        <v>22700</v>
      </c>
      <c r="C4" s="15">
        <v>24110</v>
      </c>
      <c r="D4" s="15">
        <v>48752</v>
      </c>
      <c r="E4" s="15">
        <v>39566</v>
      </c>
    </row>
    <row r="5" spans="1:11" ht="26.25" x14ac:dyDescent="0.4">
      <c r="A5" s="17" t="s">
        <v>43</v>
      </c>
      <c r="B5" s="15">
        <v>20900</v>
      </c>
      <c r="C5" s="15">
        <v>22600</v>
      </c>
      <c r="D5" s="15">
        <v>20140</v>
      </c>
      <c r="E5" s="15">
        <v>22185</v>
      </c>
      <c r="I5" s="52" t="s">
        <v>2262</v>
      </c>
    </row>
    <row r="6" spans="1:11" ht="26.25" x14ac:dyDescent="0.4">
      <c r="A6" s="17" t="s">
        <v>44</v>
      </c>
      <c r="B6" s="15">
        <v>15900</v>
      </c>
      <c r="C6" s="15">
        <v>22700</v>
      </c>
      <c r="D6" s="15">
        <v>17600</v>
      </c>
      <c r="E6" s="58">
        <v>12334</v>
      </c>
    </row>
    <row r="7" spans="1:11" ht="26.25" x14ac:dyDescent="0.4">
      <c r="A7" s="17" t="s">
        <v>45</v>
      </c>
      <c r="B7" s="15">
        <v>25000</v>
      </c>
      <c r="C7" s="15">
        <v>34000</v>
      </c>
      <c r="D7" s="15">
        <v>21000</v>
      </c>
      <c r="E7" s="15">
        <v>38443</v>
      </c>
    </row>
    <row r="8" spans="1:11" ht="26.25" x14ac:dyDescent="0.4">
      <c r="A8" s="17" t="s">
        <v>46</v>
      </c>
      <c r="B8" s="15">
        <v>24110</v>
      </c>
      <c r="C8" s="15">
        <v>54812</v>
      </c>
      <c r="D8" s="15">
        <v>15200</v>
      </c>
      <c r="E8" s="15">
        <v>28464</v>
      </c>
    </row>
    <row r="9" spans="1:11" ht="26.25" x14ac:dyDescent="0.4">
      <c r="A9" s="15" t="s">
        <v>47</v>
      </c>
      <c r="B9" s="15">
        <v>25600</v>
      </c>
      <c r="C9" s="15">
        <v>48752</v>
      </c>
      <c r="D9" s="15">
        <v>30300</v>
      </c>
      <c r="E9" s="15">
        <v>18443</v>
      </c>
    </row>
    <row r="10" spans="1:11" ht="26.25" x14ac:dyDescent="0.4">
      <c r="A10" s="15" t="s">
        <v>48</v>
      </c>
      <c r="B10" s="15">
        <v>22600</v>
      </c>
      <c r="C10" s="15">
        <v>58445</v>
      </c>
      <c r="D10" s="15">
        <v>16800</v>
      </c>
      <c r="E10" s="15">
        <v>20454</v>
      </c>
    </row>
    <row r="11" spans="1:11" ht="26.25" x14ac:dyDescent="0.4">
      <c r="A11" s="15" t="s">
        <v>49</v>
      </c>
      <c r="B11" s="15">
        <v>22700</v>
      </c>
      <c r="C11" s="15">
        <v>48648</v>
      </c>
      <c r="D11" s="15">
        <v>36855</v>
      </c>
      <c r="E11" s="15">
        <v>29430</v>
      </c>
    </row>
    <row r="12" spans="1:11" ht="26.25" x14ac:dyDescent="0.4">
      <c r="A12" s="15" t="s">
        <v>50</v>
      </c>
      <c r="B12" s="15">
        <v>23300</v>
      </c>
      <c r="C12" s="15">
        <v>24600</v>
      </c>
      <c r="D12" s="15">
        <v>21380</v>
      </c>
      <c r="E12" s="15">
        <v>42204</v>
      </c>
    </row>
    <row r="13" spans="1:11" ht="26.25" x14ac:dyDescent="0.4">
      <c r="A13" s="15" t="s">
        <v>51</v>
      </c>
      <c r="B13" s="15">
        <v>23800</v>
      </c>
      <c r="C13" s="15">
        <v>27700</v>
      </c>
      <c r="D13" s="15">
        <v>12600</v>
      </c>
      <c r="E13" s="15">
        <v>17790</v>
      </c>
    </row>
    <row r="14" spans="1:11" ht="26.25" x14ac:dyDescent="0.4">
      <c r="A14" s="15" t="s">
        <v>52</v>
      </c>
      <c r="B14" s="15">
        <v>54826</v>
      </c>
      <c r="C14" s="15">
        <v>59224</v>
      </c>
      <c r="D14" s="15">
        <v>24100</v>
      </c>
      <c r="E14" s="15">
        <v>23667</v>
      </c>
    </row>
    <row r="15" spans="1:11" ht="26.25" x14ac:dyDescent="0.4">
      <c r="A15" s="17" t="s">
        <v>53</v>
      </c>
      <c r="B15" s="15">
        <v>31200</v>
      </c>
      <c r="C15" s="15">
        <v>23100</v>
      </c>
      <c r="D15" s="15">
        <v>17700</v>
      </c>
      <c r="E15" s="15">
        <v>34210</v>
      </c>
    </row>
    <row r="16" spans="1:11" ht="26.25" x14ac:dyDescent="0.4">
      <c r="A16" s="17" t="s">
        <v>54</v>
      </c>
      <c r="B16" s="15">
        <v>50224</v>
      </c>
      <c r="C16" s="15">
        <v>17300</v>
      </c>
      <c r="D16" s="15">
        <v>15200</v>
      </c>
      <c r="E16" s="15">
        <v>27330</v>
      </c>
    </row>
    <row r="17" spans="1:5" ht="52.5" x14ac:dyDescent="0.4">
      <c r="A17" s="17" t="s">
        <v>55</v>
      </c>
      <c r="B17" s="15">
        <v>15500</v>
      </c>
      <c r="C17" s="15">
        <v>19000</v>
      </c>
      <c r="D17" s="15">
        <v>30300</v>
      </c>
      <c r="E17" s="15">
        <v>34482</v>
      </c>
    </row>
    <row r="18" spans="1:5" ht="26.25" x14ac:dyDescent="0.4">
      <c r="A18" s="17" t="s">
        <v>56</v>
      </c>
      <c r="B18" s="15">
        <v>30900</v>
      </c>
      <c r="C18" s="15">
        <v>24400</v>
      </c>
      <c r="D18" s="15">
        <v>16800</v>
      </c>
      <c r="E18" s="15">
        <v>29843</v>
      </c>
    </row>
    <row r="19" spans="1:5" ht="26.25" x14ac:dyDescent="0.4">
      <c r="A19" s="17" t="s">
        <v>57</v>
      </c>
      <c r="B19" s="15">
        <v>14815</v>
      </c>
      <c r="C19" s="15">
        <v>13100</v>
      </c>
      <c r="D19" s="15">
        <v>11580</v>
      </c>
      <c r="E19" s="15">
        <v>15590</v>
      </c>
    </row>
    <row r="20" spans="1:5" ht="26.25" x14ac:dyDescent="0.4">
      <c r="A20" s="17" t="s">
        <v>58</v>
      </c>
      <c r="B20" s="15">
        <v>24500</v>
      </c>
      <c r="C20" s="15">
        <v>25600</v>
      </c>
      <c r="D20" s="15">
        <v>22000</v>
      </c>
      <c r="E20" s="15">
        <v>38843</v>
      </c>
    </row>
    <row r="21" spans="1:5" ht="26.25" x14ac:dyDescent="0.4">
      <c r="A21" s="15" t="s">
        <v>59</v>
      </c>
      <c r="B21" s="15">
        <v>20900</v>
      </c>
      <c r="C21" s="15">
        <v>22600</v>
      </c>
      <c r="D21" s="15">
        <v>20140</v>
      </c>
      <c r="E21" s="15">
        <v>29466</v>
      </c>
    </row>
    <row r="22" spans="1:5" ht="26.25" x14ac:dyDescent="0.4">
      <c r="A22" s="17" t="s">
        <v>60</v>
      </c>
      <c r="B22" s="15">
        <v>15900</v>
      </c>
      <c r="C22" s="15">
        <v>22700</v>
      </c>
      <c r="D22" s="15">
        <v>17600</v>
      </c>
      <c r="E22" s="15">
        <v>39003</v>
      </c>
    </row>
    <row r="23" spans="1:5" ht="26.25" x14ac:dyDescent="0.4">
      <c r="A23" s="17" t="s">
        <v>61</v>
      </c>
      <c r="B23" s="15">
        <v>25000</v>
      </c>
      <c r="C23" s="15">
        <v>34000</v>
      </c>
      <c r="D23" s="15">
        <v>21000</v>
      </c>
      <c r="E23" s="15">
        <v>27443</v>
      </c>
    </row>
    <row r="24" spans="1:5" ht="26.25" x14ac:dyDescent="0.4">
      <c r="A24" s="17" t="s">
        <v>62</v>
      </c>
      <c r="B24" s="15">
        <v>24110</v>
      </c>
      <c r="C24" s="15">
        <v>54812</v>
      </c>
      <c r="D24" s="15">
        <v>15200</v>
      </c>
      <c r="E24" s="15">
        <v>19940</v>
      </c>
    </row>
    <row r="25" spans="1:5" ht="26.25" x14ac:dyDescent="0.4">
      <c r="A25" s="17" t="s">
        <v>63</v>
      </c>
      <c r="B25" s="15">
        <v>25600</v>
      </c>
      <c r="C25" s="15">
        <v>48752</v>
      </c>
      <c r="D25" s="15">
        <v>30300</v>
      </c>
      <c r="E25" s="15">
        <v>29465</v>
      </c>
    </row>
    <row r="26" spans="1:5" ht="26.25" x14ac:dyDescent="0.4">
      <c r="A26" s="17" t="s">
        <v>64</v>
      </c>
      <c r="B26" s="15">
        <v>22600</v>
      </c>
      <c r="C26" s="15">
        <v>58445</v>
      </c>
      <c r="D26" s="15">
        <v>16800</v>
      </c>
      <c r="E26" s="15">
        <v>34330</v>
      </c>
    </row>
    <row r="27" spans="1:5" x14ac:dyDescent="0.25">
      <c r="A27" s="3"/>
    </row>
    <row r="28" spans="1:5" x14ac:dyDescent="0.25">
      <c r="A28" s="3"/>
    </row>
    <row r="29" spans="1:5" x14ac:dyDescent="0.25">
      <c r="A29" s="3"/>
    </row>
    <row r="30" spans="1:5" x14ac:dyDescent="0.25">
      <c r="A30" s="3"/>
    </row>
    <row r="31" spans="1:5" x14ac:dyDescent="0.25">
      <c r="A31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</sheetData>
  <dataValidations count="1">
    <dataValidation type="list" allowBlank="1" showInputMessage="1" showErrorMessage="1" sqref="I3" xr:uid="{3EE00446-223D-4DAB-BB49-FB182A05418A}">
      <formula1>$A$3:$A$26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0070C0"/>
  </sheetPr>
  <dimension ref="A1:D22"/>
  <sheetViews>
    <sheetView topLeftCell="C7" zoomScale="160" zoomScaleNormal="160" workbookViewId="0">
      <selection activeCell="D4" sqref="D4"/>
    </sheetView>
  </sheetViews>
  <sheetFormatPr defaultRowHeight="15" x14ac:dyDescent="0.25"/>
  <cols>
    <col min="1" max="1" width="12.85546875" bestFit="1" customWidth="1"/>
    <col min="2" max="2" width="13.42578125" bestFit="1" customWidth="1"/>
    <col min="3" max="3" width="21" customWidth="1"/>
    <col min="4" max="4" width="21.7109375" customWidth="1"/>
  </cols>
  <sheetData>
    <row r="1" spans="1:4" x14ac:dyDescent="0.25">
      <c r="A1" s="10" t="s">
        <v>65</v>
      </c>
      <c r="B1" s="10" t="s">
        <v>66</v>
      </c>
      <c r="C1" s="10" t="s">
        <v>109</v>
      </c>
      <c r="D1" t="s">
        <v>110</v>
      </c>
    </row>
    <row r="2" spans="1:4" x14ac:dyDescent="0.25">
      <c r="A2" s="11" t="s">
        <v>67</v>
      </c>
      <c r="B2" s="11" t="s">
        <v>68</v>
      </c>
      <c r="C2" t="s">
        <v>2264</v>
      </c>
      <c r="D2" s="12"/>
    </row>
    <row r="3" spans="1:4" x14ac:dyDescent="0.25">
      <c r="A3" s="11" t="s">
        <v>69</v>
      </c>
      <c r="B3" s="11" t="s">
        <v>70</v>
      </c>
      <c r="C3" t="str">
        <f>A3&amp;" "&amp;B3</f>
        <v>Barbara Bartholomew</v>
      </c>
      <c r="D3" s="12" t="s">
        <v>130</v>
      </c>
    </row>
    <row r="4" spans="1:4" x14ac:dyDescent="0.25">
      <c r="A4" s="11" t="s">
        <v>71</v>
      </c>
      <c r="B4" s="11" t="s">
        <v>72</v>
      </c>
      <c r="C4" t="str">
        <f t="shared" ref="C4:C22" si="0">A4&amp;" "&amp;B4</f>
        <v>Alice Childs</v>
      </c>
      <c r="D4" t="s">
        <v>111</v>
      </c>
    </row>
    <row r="5" spans="1:4" x14ac:dyDescent="0.25">
      <c r="A5" s="11" t="s">
        <v>73</v>
      </c>
      <c r="B5" s="11" t="s">
        <v>74</v>
      </c>
      <c r="C5" t="str">
        <f t="shared" si="0"/>
        <v>Linda Greenburg</v>
      </c>
      <c r="D5" t="s">
        <v>112</v>
      </c>
    </row>
    <row r="6" spans="1:4" x14ac:dyDescent="0.25">
      <c r="A6" s="11" t="s">
        <v>75</v>
      </c>
      <c r="B6" s="11" t="s">
        <v>76</v>
      </c>
      <c r="C6" t="str">
        <f t="shared" si="0"/>
        <v>Sam Lundquist</v>
      </c>
      <c r="D6" t="s">
        <v>113</v>
      </c>
    </row>
    <row r="7" spans="1:4" x14ac:dyDescent="0.25">
      <c r="A7" s="11" t="s">
        <v>77</v>
      </c>
      <c r="B7" s="11" t="s">
        <v>78</v>
      </c>
      <c r="C7" t="str">
        <f t="shared" si="0"/>
        <v>Michael Mc Tague</v>
      </c>
      <c r="D7" t="s">
        <v>114</v>
      </c>
    </row>
    <row r="8" spans="1:4" x14ac:dyDescent="0.25">
      <c r="A8" s="11" t="s">
        <v>79</v>
      </c>
      <c r="B8" s="11" t="s">
        <v>80</v>
      </c>
      <c r="C8" t="str">
        <f t="shared" si="0"/>
        <v>Orlando Rivena</v>
      </c>
      <c r="D8" t="s">
        <v>115</v>
      </c>
    </row>
    <row r="9" spans="1:4" x14ac:dyDescent="0.25">
      <c r="A9" s="11" t="s">
        <v>81</v>
      </c>
      <c r="B9" s="11" t="s">
        <v>82</v>
      </c>
      <c r="C9" t="str">
        <f t="shared" si="0"/>
        <v>Oscar Stark</v>
      </c>
      <c r="D9" t="s">
        <v>116</v>
      </c>
    </row>
    <row r="10" spans="1:4" x14ac:dyDescent="0.25">
      <c r="A10" s="11" t="s">
        <v>83</v>
      </c>
      <c r="B10" s="11" t="s">
        <v>84</v>
      </c>
      <c r="C10" t="str">
        <f t="shared" si="0"/>
        <v>Maria Unger</v>
      </c>
      <c r="D10" t="s">
        <v>117</v>
      </c>
    </row>
    <row r="11" spans="1:4" x14ac:dyDescent="0.25">
      <c r="A11" s="11" t="s">
        <v>85</v>
      </c>
      <c r="B11" s="11" t="s">
        <v>86</v>
      </c>
      <c r="C11" t="str">
        <f t="shared" si="0"/>
        <v>Caroline Hanover</v>
      </c>
      <c r="D11" t="s">
        <v>118</v>
      </c>
    </row>
    <row r="12" spans="1:4" x14ac:dyDescent="0.25">
      <c r="A12" s="11" t="s">
        <v>87</v>
      </c>
      <c r="B12" s="11" t="s">
        <v>88</v>
      </c>
      <c r="C12" t="str">
        <f t="shared" si="0"/>
        <v>Enrique Jaen</v>
      </c>
      <c r="D12" t="s">
        <v>119</v>
      </c>
    </row>
    <row r="13" spans="1:4" x14ac:dyDescent="0.25">
      <c r="A13" s="11" t="s">
        <v>89</v>
      </c>
      <c r="B13" s="11" t="s">
        <v>90</v>
      </c>
      <c r="C13" t="str">
        <f t="shared" si="0"/>
        <v>Alana Monder</v>
      </c>
      <c r="D13" t="s">
        <v>120</v>
      </c>
    </row>
    <row r="14" spans="1:4" x14ac:dyDescent="0.25">
      <c r="A14" s="11" t="s">
        <v>91</v>
      </c>
      <c r="B14" s="11" t="s">
        <v>92</v>
      </c>
      <c r="C14" t="str">
        <f t="shared" si="0"/>
        <v>Chika Innoue</v>
      </c>
      <c r="D14" t="s">
        <v>121</v>
      </c>
    </row>
    <row r="15" spans="1:4" x14ac:dyDescent="0.25">
      <c r="A15" s="11" t="s">
        <v>93</v>
      </c>
      <c r="B15" s="11" t="s">
        <v>94</v>
      </c>
      <c r="C15" t="str">
        <f t="shared" si="0"/>
        <v>Maureen Ryan</v>
      </c>
      <c r="D15" t="s">
        <v>122</v>
      </c>
    </row>
    <row r="16" spans="1:4" x14ac:dyDescent="0.25">
      <c r="A16" s="11" t="s">
        <v>95</v>
      </c>
      <c r="B16" s="11" t="s">
        <v>96</v>
      </c>
      <c r="C16" t="str">
        <f t="shared" si="0"/>
        <v>John Clark</v>
      </c>
      <c r="D16" t="s">
        <v>123</v>
      </c>
    </row>
    <row r="17" spans="1:4" x14ac:dyDescent="0.25">
      <c r="A17" s="11" t="s">
        <v>97</v>
      </c>
      <c r="B17" s="11" t="s">
        <v>98</v>
      </c>
      <c r="C17" t="str">
        <f t="shared" si="0"/>
        <v>Amanda Rapp</v>
      </c>
      <c r="D17" t="s">
        <v>124</v>
      </c>
    </row>
    <row r="18" spans="1:4" x14ac:dyDescent="0.25">
      <c r="A18" s="11" t="s">
        <v>99</v>
      </c>
      <c r="B18" s="11" t="s">
        <v>100</v>
      </c>
      <c r="C18" t="str">
        <f t="shared" si="0"/>
        <v>Cathy Booth</v>
      </c>
      <c r="D18" t="s">
        <v>125</v>
      </c>
    </row>
    <row r="19" spans="1:4" x14ac:dyDescent="0.25">
      <c r="A19" s="11" t="s">
        <v>101</v>
      </c>
      <c r="B19" s="11" t="s">
        <v>102</v>
      </c>
      <c r="C19" t="str">
        <f t="shared" si="0"/>
        <v>Jim Diehl</v>
      </c>
      <c r="D19" t="s">
        <v>126</v>
      </c>
    </row>
    <row r="20" spans="1:4" x14ac:dyDescent="0.25">
      <c r="A20" s="11" t="s">
        <v>103</v>
      </c>
      <c r="B20" s="11" t="s">
        <v>104</v>
      </c>
      <c r="C20" t="str">
        <f t="shared" si="0"/>
        <v>Elizabeth Smith</v>
      </c>
      <c r="D20" t="s">
        <v>127</v>
      </c>
    </row>
    <row r="21" spans="1:4" x14ac:dyDescent="0.25">
      <c r="A21" s="11" t="s">
        <v>105</v>
      </c>
      <c r="B21" s="11" t="s">
        <v>106</v>
      </c>
      <c r="C21" t="str">
        <f t="shared" si="0"/>
        <v>Katie Merkley</v>
      </c>
      <c r="D21" t="s">
        <v>128</v>
      </c>
    </row>
    <row r="22" spans="1:4" x14ac:dyDescent="0.25">
      <c r="A22" s="11" t="s">
        <v>107</v>
      </c>
      <c r="B22" s="11" t="s">
        <v>108</v>
      </c>
      <c r="C22" t="str">
        <f t="shared" si="0"/>
        <v>Beth Cuzens</v>
      </c>
      <c r="D22" t="s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theme="5" tint="0.39997558519241921"/>
  </sheetPr>
  <dimension ref="A1:L40"/>
  <sheetViews>
    <sheetView workbookViewId="0">
      <selection activeCell="J3" sqref="J3:J26"/>
    </sheetView>
  </sheetViews>
  <sheetFormatPr defaultRowHeight="15" x14ac:dyDescent="0.25"/>
  <cols>
    <col min="1" max="1" width="20.140625" bestFit="1" customWidth="1"/>
    <col min="2" max="5" width="11.5703125" bestFit="1" customWidth="1"/>
    <col min="6" max="6" width="16.5703125" customWidth="1"/>
    <col min="7" max="7" width="14.42578125" bestFit="1" customWidth="1"/>
    <col min="8" max="8" width="15.140625" bestFit="1" customWidth="1"/>
    <col min="9" max="9" width="12.5703125" bestFit="1" customWidth="1"/>
    <col min="10" max="10" width="21" bestFit="1" customWidth="1"/>
  </cols>
  <sheetData>
    <row r="1" spans="1:12" s="4" customFormat="1" ht="21" x14ac:dyDescent="0.35">
      <c r="J1" s="6">
        <v>0.05</v>
      </c>
    </row>
    <row r="2" spans="1:12" ht="26.25" x14ac:dyDescent="0.4">
      <c r="A2" s="14" t="s">
        <v>31</v>
      </c>
      <c r="B2" s="14" t="s">
        <v>32</v>
      </c>
      <c r="C2" s="14" t="s">
        <v>33</v>
      </c>
      <c r="D2" s="14" t="s">
        <v>34</v>
      </c>
      <c r="E2" s="14" t="s">
        <v>35</v>
      </c>
      <c r="F2" s="14" t="s">
        <v>36</v>
      </c>
      <c r="G2" s="14" t="s">
        <v>37</v>
      </c>
      <c r="H2" s="14" t="s">
        <v>38</v>
      </c>
      <c r="I2" s="14" t="s">
        <v>39</v>
      </c>
      <c r="J2" s="14" t="s">
        <v>40</v>
      </c>
    </row>
    <row r="3" spans="1:12" ht="26.25" x14ac:dyDescent="0.4">
      <c r="A3" s="15" t="s">
        <v>41</v>
      </c>
      <c r="B3" s="16">
        <v>23100</v>
      </c>
      <c r="C3" s="16">
        <v>13100</v>
      </c>
      <c r="D3" s="16">
        <v>16800</v>
      </c>
      <c r="E3" s="16">
        <v>37422</v>
      </c>
      <c r="F3" s="15">
        <f>SUM(B3:E3)</f>
        <v>90422</v>
      </c>
      <c r="G3" s="15">
        <f>AVERAGE(B3:E3)</f>
        <v>22605.5</v>
      </c>
      <c r="H3" s="15">
        <f>MAX(B3:E3)</f>
        <v>37422</v>
      </c>
      <c r="I3" s="15">
        <f>MIN(B3:E3)</f>
        <v>13100</v>
      </c>
      <c r="J3" s="15">
        <f>F3*5%</f>
        <v>4521.1000000000004</v>
      </c>
      <c r="L3" s="6"/>
    </row>
    <row r="4" spans="1:12" ht="26.25" x14ac:dyDescent="0.4">
      <c r="A4" s="17" t="s">
        <v>42</v>
      </c>
      <c r="B4" s="16">
        <v>22700</v>
      </c>
      <c r="C4" s="16">
        <v>24110</v>
      </c>
      <c r="D4" s="16">
        <v>48752</v>
      </c>
      <c r="E4" s="16">
        <v>39566</v>
      </c>
      <c r="F4" s="15">
        <f t="shared" ref="F4:F26" si="0">SUM(B4:E4)</f>
        <v>135128</v>
      </c>
      <c r="G4" s="15">
        <f t="shared" ref="G4:G26" si="1">AVERAGE(B4:E4)</f>
        <v>33782</v>
      </c>
      <c r="H4" s="15">
        <f t="shared" ref="H4:H26" si="2">MAX(B4:E4)</f>
        <v>48752</v>
      </c>
      <c r="I4" s="15">
        <f t="shared" ref="I4:I26" si="3">MIN(B4:E4)</f>
        <v>22700</v>
      </c>
      <c r="J4" s="15">
        <f t="shared" ref="J4:J26" si="4">F4*5%</f>
        <v>6756.4000000000005</v>
      </c>
    </row>
    <row r="5" spans="1:12" ht="26.25" x14ac:dyDescent="0.4">
      <c r="A5" s="17" t="s">
        <v>43</v>
      </c>
      <c r="B5" s="16">
        <v>20900</v>
      </c>
      <c r="C5" s="16">
        <v>22600</v>
      </c>
      <c r="D5" s="16">
        <v>20140</v>
      </c>
      <c r="E5" s="16">
        <v>22185</v>
      </c>
      <c r="F5" s="15">
        <f t="shared" si="0"/>
        <v>85825</v>
      </c>
      <c r="G5" s="15">
        <f t="shared" si="1"/>
        <v>21456.25</v>
      </c>
      <c r="H5" s="15">
        <f t="shared" si="2"/>
        <v>22600</v>
      </c>
      <c r="I5" s="15">
        <f t="shared" si="3"/>
        <v>20140</v>
      </c>
      <c r="J5" s="15">
        <f t="shared" si="4"/>
        <v>4291.25</v>
      </c>
    </row>
    <row r="6" spans="1:12" ht="26.25" x14ac:dyDescent="0.4">
      <c r="A6" s="17" t="s">
        <v>44</v>
      </c>
      <c r="B6" s="16">
        <v>15900</v>
      </c>
      <c r="C6" s="16">
        <v>22700</v>
      </c>
      <c r="D6" s="16">
        <v>17600</v>
      </c>
      <c r="E6" s="16">
        <v>12334</v>
      </c>
      <c r="F6" s="15">
        <f t="shared" si="0"/>
        <v>68534</v>
      </c>
      <c r="G6" s="15">
        <f t="shared" si="1"/>
        <v>17133.5</v>
      </c>
      <c r="H6" s="15">
        <f t="shared" si="2"/>
        <v>22700</v>
      </c>
      <c r="I6" s="15">
        <f t="shared" si="3"/>
        <v>12334</v>
      </c>
      <c r="J6" s="15">
        <f t="shared" si="4"/>
        <v>3426.7000000000003</v>
      </c>
    </row>
    <row r="7" spans="1:12" ht="26.25" x14ac:dyDescent="0.4">
      <c r="A7" s="17" t="s">
        <v>45</v>
      </c>
      <c r="B7" s="16">
        <v>25000</v>
      </c>
      <c r="C7" s="16">
        <v>34000</v>
      </c>
      <c r="D7" s="16">
        <v>21000</v>
      </c>
      <c r="E7" s="16">
        <v>38443</v>
      </c>
      <c r="F7" s="15">
        <f t="shared" si="0"/>
        <v>118443</v>
      </c>
      <c r="G7" s="15">
        <f t="shared" si="1"/>
        <v>29610.75</v>
      </c>
      <c r="H7" s="15">
        <f t="shared" si="2"/>
        <v>38443</v>
      </c>
      <c r="I7" s="15">
        <f t="shared" si="3"/>
        <v>21000</v>
      </c>
      <c r="J7" s="15">
        <f t="shared" si="4"/>
        <v>5922.1500000000005</v>
      </c>
    </row>
    <row r="8" spans="1:12" ht="26.25" x14ac:dyDescent="0.4">
      <c r="A8" s="17" t="s">
        <v>46</v>
      </c>
      <c r="B8" s="16">
        <v>24110</v>
      </c>
      <c r="C8" s="16">
        <v>54812</v>
      </c>
      <c r="D8" s="16">
        <v>15200</v>
      </c>
      <c r="E8" s="16">
        <v>28464</v>
      </c>
      <c r="F8" s="15">
        <f t="shared" si="0"/>
        <v>122586</v>
      </c>
      <c r="G8" s="15">
        <f t="shared" si="1"/>
        <v>30646.5</v>
      </c>
      <c r="H8" s="15">
        <f t="shared" si="2"/>
        <v>54812</v>
      </c>
      <c r="I8" s="15">
        <f t="shared" si="3"/>
        <v>15200</v>
      </c>
      <c r="J8" s="15">
        <f t="shared" si="4"/>
        <v>6129.3</v>
      </c>
    </row>
    <row r="9" spans="1:12" ht="26.25" x14ac:dyDescent="0.4">
      <c r="A9" s="15" t="s">
        <v>47</v>
      </c>
      <c r="B9" s="16">
        <v>25600</v>
      </c>
      <c r="C9" s="16">
        <v>48752</v>
      </c>
      <c r="D9" s="16">
        <v>30300</v>
      </c>
      <c r="E9" s="16">
        <v>18443</v>
      </c>
      <c r="F9" s="15">
        <f t="shared" si="0"/>
        <v>123095</v>
      </c>
      <c r="G9" s="15">
        <f t="shared" si="1"/>
        <v>30773.75</v>
      </c>
      <c r="H9" s="15">
        <f t="shared" si="2"/>
        <v>48752</v>
      </c>
      <c r="I9" s="15">
        <f t="shared" si="3"/>
        <v>18443</v>
      </c>
      <c r="J9" s="15">
        <f t="shared" si="4"/>
        <v>6154.75</v>
      </c>
    </row>
    <row r="10" spans="1:12" ht="26.25" x14ac:dyDescent="0.4">
      <c r="A10" s="15" t="s">
        <v>48</v>
      </c>
      <c r="B10" s="16">
        <v>22600</v>
      </c>
      <c r="C10" s="16">
        <v>58445</v>
      </c>
      <c r="D10" s="16">
        <v>16800</v>
      </c>
      <c r="E10" s="16">
        <v>20454</v>
      </c>
      <c r="F10" s="15">
        <f t="shared" si="0"/>
        <v>118299</v>
      </c>
      <c r="G10" s="15">
        <f t="shared" si="1"/>
        <v>29574.75</v>
      </c>
      <c r="H10" s="15">
        <f t="shared" si="2"/>
        <v>58445</v>
      </c>
      <c r="I10" s="15">
        <f t="shared" si="3"/>
        <v>16800</v>
      </c>
      <c r="J10" s="15">
        <f t="shared" si="4"/>
        <v>5914.9500000000007</v>
      </c>
    </row>
    <row r="11" spans="1:12" ht="26.25" x14ac:dyDescent="0.4">
      <c r="A11" s="15" t="s">
        <v>49</v>
      </c>
      <c r="B11" s="16">
        <v>22700</v>
      </c>
      <c r="C11" s="16">
        <v>48648</v>
      </c>
      <c r="D11" s="16">
        <v>36855</v>
      </c>
      <c r="E11" s="16">
        <v>29430</v>
      </c>
      <c r="F11" s="15">
        <f t="shared" si="0"/>
        <v>137633</v>
      </c>
      <c r="G11" s="15">
        <f t="shared" si="1"/>
        <v>34408.25</v>
      </c>
      <c r="H11" s="15">
        <f t="shared" si="2"/>
        <v>48648</v>
      </c>
      <c r="I11" s="15">
        <f t="shared" si="3"/>
        <v>22700</v>
      </c>
      <c r="J11" s="15">
        <f t="shared" si="4"/>
        <v>6881.6500000000005</v>
      </c>
    </row>
    <row r="12" spans="1:12" ht="26.25" x14ac:dyDescent="0.4">
      <c r="A12" s="15" t="s">
        <v>50</v>
      </c>
      <c r="B12" s="16">
        <v>23300</v>
      </c>
      <c r="C12" s="16">
        <v>24600</v>
      </c>
      <c r="D12" s="16">
        <v>21380</v>
      </c>
      <c r="E12" s="16">
        <v>42204</v>
      </c>
      <c r="F12" s="15">
        <f t="shared" si="0"/>
        <v>111484</v>
      </c>
      <c r="G12" s="15">
        <f t="shared" si="1"/>
        <v>27871</v>
      </c>
      <c r="H12" s="15">
        <f t="shared" si="2"/>
        <v>42204</v>
      </c>
      <c r="I12" s="15">
        <f t="shared" si="3"/>
        <v>21380</v>
      </c>
      <c r="J12" s="15">
        <f t="shared" si="4"/>
        <v>5574.2000000000007</v>
      </c>
    </row>
    <row r="13" spans="1:12" ht="26.25" x14ac:dyDescent="0.4">
      <c r="A13" s="15" t="s">
        <v>51</v>
      </c>
      <c r="B13" s="16">
        <v>23800</v>
      </c>
      <c r="C13" s="16">
        <v>27700</v>
      </c>
      <c r="D13" s="16">
        <v>12600</v>
      </c>
      <c r="E13" s="16">
        <v>17790</v>
      </c>
      <c r="F13" s="15">
        <f t="shared" si="0"/>
        <v>81890</v>
      </c>
      <c r="G13" s="15">
        <f t="shared" si="1"/>
        <v>20472.5</v>
      </c>
      <c r="H13" s="15">
        <f t="shared" si="2"/>
        <v>27700</v>
      </c>
      <c r="I13" s="15">
        <f t="shared" si="3"/>
        <v>12600</v>
      </c>
      <c r="J13" s="15">
        <f t="shared" si="4"/>
        <v>4094.5</v>
      </c>
    </row>
    <row r="14" spans="1:12" ht="26.25" x14ac:dyDescent="0.4">
      <c r="A14" s="15" t="s">
        <v>52</v>
      </c>
      <c r="B14" s="16">
        <v>54826</v>
      </c>
      <c r="C14" s="16">
        <v>59224</v>
      </c>
      <c r="D14" s="16">
        <v>24100</v>
      </c>
      <c r="E14" s="16">
        <v>23667</v>
      </c>
      <c r="F14" s="15">
        <f t="shared" si="0"/>
        <v>161817</v>
      </c>
      <c r="G14" s="15">
        <f t="shared" si="1"/>
        <v>40454.25</v>
      </c>
      <c r="H14" s="15">
        <f t="shared" si="2"/>
        <v>59224</v>
      </c>
      <c r="I14" s="15">
        <f t="shared" si="3"/>
        <v>23667</v>
      </c>
      <c r="J14" s="15">
        <f t="shared" si="4"/>
        <v>8090.85</v>
      </c>
    </row>
    <row r="15" spans="1:12" ht="26.25" x14ac:dyDescent="0.4">
      <c r="A15" s="17" t="s">
        <v>53</v>
      </c>
      <c r="B15" s="16">
        <v>31200</v>
      </c>
      <c r="C15" s="16">
        <v>23100</v>
      </c>
      <c r="D15" s="16">
        <v>17700</v>
      </c>
      <c r="E15" s="16">
        <v>34210</v>
      </c>
      <c r="F15" s="15">
        <f t="shared" si="0"/>
        <v>106210</v>
      </c>
      <c r="G15" s="15">
        <f t="shared" si="1"/>
        <v>26552.5</v>
      </c>
      <c r="H15" s="15">
        <f t="shared" si="2"/>
        <v>34210</v>
      </c>
      <c r="I15" s="15">
        <f t="shared" si="3"/>
        <v>17700</v>
      </c>
      <c r="J15" s="15">
        <f t="shared" si="4"/>
        <v>5310.5</v>
      </c>
    </row>
    <row r="16" spans="1:12" ht="26.25" x14ac:dyDescent="0.4">
      <c r="A16" s="17" t="s">
        <v>54</v>
      </c>
      <c r="B16" s="16">
        <v>50224</v>
      </c>
      <c r="C16" s="16">
        <v>17300</v>
      </c>
      <c r="D16" s="16">
        <v>15200</v>
      </c>
      <c r="E16" s="16">
        <v>27330</v>
      </c>
      <c r="F16" s="15">
        <f t="shared" si="0"/>
        <v>110054</v>
      </c>
      <c r="G16" s="15">
        <f t="shared" si="1"/>
        <v>27513.5</v>
      </c>
      <c r="H16" s="15">
        <f t="shared" si="2"/>
        <v>50224</v>
      </c>
      <c r="I16" s="15">
        <f t="shared" si="3"/>
        <v>15200</v>
      </c>
      <c r="J16" s="15">
        <f t="shared" si="4"/>
        <v>5502.7000000000007</v>
      </c>
    </row>
    <row r="17" spans="1:10" ht="52.5" x14ac:dyDescent="0.4">
      <c r="A17" s="17" t="s">
        <v>55</v>
      </c>
      <c r="B17" s="16">
        <v>15500</v>
      </c>
      <c r="C17" s="16">
        <v>19000</v>
      </c>
      <c r="D17" s="16">
        <v>30300</v>
      </c>
      <c r="E17" s="16">
        <v>34482</v>
      </c>
      <c r="F17" s="15">
        <f t="shared" si="0"/>
        <v>99282</v>
      </c>
      <c r="G17" s="15">
        <f t="shared" si="1"/>
        <v>24820.5</v>
      </c>
      <c r="H17" s="15">
        <f t="shared" si="2"/>
        <v>34482</v>
      </c>
      <c r="I17" s="15">
        <f t="shared" si="3"/>
        <v>15500</v>
      </c>
      <c r="J17" s="15">
        <f t="shared" si="4"/>
        <v>4964.1000000000004</v>
      </c>
    </row>
    <row r="18" spans="1:10" ht="26.25" x14ac:dyDescent="0.4">
      <c r="A18" s="17" t="s">
        <v>56</v>
      </c>
      <c r="B18" s="16">
        <v>30900</v>
      </c>
      <c r="C18" s="16">
        <v>24400</v>
      </c>
      <c r="D18" s="16">
        <v>16800</v>
      </c>
      <c r="E18" s="16">
        <v>29843</v>
      </c>
      <c r="F18" s="15">
        <f t="shared" si="0"/>
        <v>101943</v>
      </c>
      <c r="G18" s="15">
        <f t="shared" si="1"/>
        <v>25485.75</v>
      </c>
      <c r="H18" s="15">
        <f t="shared" si="2"/>
        <v>30900</v>
      </c>
      <c r="I18" s="15">
        <f t="shared" si="3"/>
        <v>16800</v>
      </c>
      <c r="J18" s="15">
        <f t="shared" si="4"/>
        <v>5097.1500000000005</v>
      </c>
    </row>
    <row r="19" spans="1:10" ht="26.25" x14ac:dyDescent="0.4">
      <c r="A19" s="17" t="s">
        <v>57</v>
      </c>
      <c r="B19" s="16">
        <v>14815</v>
      </c>
      <c r="C19" s="16">
        <v>13100</v>
      </c>
      <c r="D19" s="16">
        <v>11580</v>
      </c>
      <c r="E19" s="16">
        <v>15590</v>
      </c>
      <c r="F19" s="15">
        <f t="shared" si="0"/>
        <v>55085</v>
      </c>
      <c r="G19" s="15">
        <f t="shared" si="1"/>
        <v>13771.25</v>
      </c>
      <c r="H19" s="15">
        <f t="shared" si="2"/>
        <v>15590</v>
      </c>
      <c r="I19" s="15">
        <f t="shared" si="3"/>
        <v>11580</v>
      </c>
      <c r="J19" s="15">
        <f t="shared" si="4"/>
        <v>2754.25</v>
      </c>
    </row>
    <row r="20" spans="1:10" ht="26.25" x14ac:dyDescent="0.4">
      <c r="A20" s="17" t="s">
        <v>58</v>
      </c>
      <c r="B20" s="16">
        <v>24500</v>
      </c>
      <c r="C20" s="16">
        <v>25600</v>
      </c>
      <c r="D20" s="16">
        <v>22000</v>
      </c>
      <c r="E20" s="16">
        <v>38843</v>
      </c>
      <c r="F20" s="15">
        <f t="shared" si="0"/>
        <v>110943</v>
      </c>
      <c r="G20" s="15">
        <f t="shared" si="1"/>
        <v>27735.75</v>
      </c>
      <c r="H20" s="15">
        <f t="shared" si="2"/>
        <v>38843</v>
      </c>
      <c r="I20" s="15">
        <f t="shared" si="3"/>
        <v>22000</v>
      </c>
      <c r="J20" s="15">
        <f t="shared" si="4"/>
        <v>5547.1500000000005</v>
      </c>
    </row>
    <row r="21" spans="1:10" ht="26.25" x14ac:dyDescent="0.4">
      <c r="A21" s="15" t="s">
        <v>59</v>
      </c>
      <c r="B21" s="16">
        <v>20900</v>
      </c>
      <c r="C21" s="16">
        <v>22600</v>
      </c>
      <c r="D21" s="16">
        <v>20140</v>
      </c>
      <c r="E21" s="16">
        <v>29466</v>
      </c>
      <c r="F21" s="15">
        <f t="shared" si="0"/>
        <v>93106</v>
      </c>
      <c r="G21" s="15">
        <f t="shared" si="1"/>
        <v>23276.5</v>
      </c>
      <c r="H21" s="15">
        <f t="shared" si="2"/>
        <v>29466</v>
      </c>
      <c r="I21" s="15">
        <f t="shared" si="3"/>
        <v>20140</v>
      </c>
      <c r="J21" s="15">
        <f t="shared" si="4"/>
        <v>4655.3</v>
      </c>
    </row>
    <row r="22" spans="1:10" ht="26.25" x14ac:dyDescent="0.4">
      <c r="A22" s="17" t="s">
        <v>60</v>
      </c>
      <c r="B22" s="16">
        <v>15900</v>
      </c>
      <c r="C22" s="16">
        <v>22700</v>
      </c>
      <c r="D22" s="16">
        <v>17600</v>
      </c>
      <c r="E22" s="16">
        <v>39003</v>
      </c>
      <c r="F22" s="15">
        <f t="shared" si="0"/>
        <v>95203</v>
      </c>
      <c r="G22" s="15">
        <f t="shared" si="1"/>
        <v>23800.75</v>
      </c>
      <c r="H22" s="15">
        <f t="shared" si="2"/>
        <v>39003</v>
      </c>
      <c r="I22" s="15">
        <f t="shared" si="3"/>
        <v>15900</v>
      </c>
      <c r="J22" s="15">
        <f t="shared" si="4"/>
        <v>4760.1500000000005</v>
      </c>
    </row>
    <row r="23" spans="1:10" ht="26.25" x14ac:dyDescent="0.4">
      <c r="A23" s="17" t="s">
        <v>61</v>
      </c>
      <c r="B23" s="16">
        <v>25000</v>
      </c>
      <c r="C23" s="16">
        <v>34000</v>
      </c>
      <c r="D23" s="16">
        <v>21000</v>
      </c>
      <c r="E23" s="16">
        <v>27443</v>
      </c>
      <c r="F23" s="15">
        <f t="shared" si="0"/>
        <v>107443</v>
      </c>
      <c r="G23" s="15">
        <f t="shared" si="1"/>
        <v>26860.75</v>
      </c>
      <c r="H23" s="15">
        <f t="shared" si="2"/>
        <v>34000</v>
      </c>
      <c r="I23" s="15">
        <f t="shared" si="3"/>
        <v>21000</v>
      </c>
      <c r="J23" s="15">
        <f t="shared" si="4"/>
        <v>5372.1500000000005</v>
      </c>
    </row>
    <row r="24" spans="1:10" ht="26.25" x14ac:dyDescent="0.4">
      <c r="A24" s="17" t="s">
        <v>62</v>
      </c>
      <c r="B24" s="16">
        <v>24110</v>
      </c>
      <c r="C24" s="16">
        <v>54812</v>
      </c>
      <c r="D24" s="16">
        <v>15200</v>
      </c>
      <c r="E24" s="16">
        <v>19940</v>
      </c>
      <c r="F24" s="15">
        <f t="shared" si="0"/>
        <v>114062</v>
      </c>
      <c r="G24" s="15">
        <f t="shared" si="1"/>
        <v>28515.5</v>
      </c>
      <c r="H24" s="15">
        <f t="shared" si="2"/>
        <v>54812</v>
      </c>
      <c r="I24" s="15">
        <f t="shared" si="3"/>
        <v>15200</v>
      </c>
      <c r="J24" s="15">
        <f t="shared" si="4"/>
        <v>5703.1</v>
      </c>
    </row>
    <row r="25" spans="1:10" ht="26.25" x14ac:dyDescent="0.4">
      <c r="A25" s="17" t="s">
        <v>63</v>
      </c>
      <c r="B25" s="16">
        <v>25600</v>
      </c>
      <c r="C25" s="16">
        <v>48752</v>
      </c>
      <c r="D25" s="16">
        <v>30300</v>
      </c>
      <c r="E25" s="16">
        <v>29465</v>
      </c>
      <c r="F25" s="15">
        <f t="shared" si="0"/>
        <v>134117</v>
      </c>
      <c r="G25" s="15">
        <f t="shared" si="1"/>
        <v>33529.25</v>
      </c>
      <c r="H25" s="15">
        <f t="shared" si="2"/>
        <v>48752</v>
      </c>
      <c r="I25" s="15">
        <f t="shared" si="3"/>
        <v>25600</v>
      </c>
      <c r="J25" s="15">
        <f t="shared" si="4"/>
        <v>6705.85</v>
      </c>
    </row>
    <row r="26" spans="1:10" ht="26.25" x14ac:dyDescent="0.4">
      <c r="A26" s="17" t="s">
        <v>64</v>
      </c>
      <c r="B26" s="16">
        <v>22600</v>
      </c>
      <c r="C26" s="16">
        <v>58445</v>
      </c>
      <c r="D26" s="16">
        <v>16800</v>
      </c>
      <c r="E26" s="16">
        <v>34330</v>
      </c>
      <c r="F26" s="15">
        <f t="shared" si="0"/>
        <v>132175</v>
      </c>
      <c r="G26" s="15">
        <f t="shared" si="1"/>
        <v>33043.75</v>
      </c>
      <c r="H26" s="15">
        <f t="shared" si="2"/>
        <v>58445</v>
      </c>
      <c r="I26" s="15">
        <f t="shared" si="3"/>
        <v>16800</v>
      </c>
      <c r="J26" s="15">
        <f t="shared" si="4"/>
        <v>6608.75</v>
      </c>
    </row>
    <row r="27" spans="1:10" x14ac:dyDescent="0.25">
      <c r="A27" s="3"/>
    </row>
    <row r="28" spans="1:10" x14ac:dyDescent="0.25">
      <c r="A28" s="3"/>
    </row>
    <row r="29" spans="1:10" x14ac:dyDescent="0.25">
      <c r="A29" s="3"/>
    </row>
    <row r="30" spans="1:10" x14ac:dyDescent="0.25">
      <c r="A30" s="3"/>
    </row>
    <row r="31" spans="1:10" x14ac:dyDescent="0.25">
      <c r="A31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rgb="FF00B050"/>
  </sheetPr>
  <dimension ref="A1:M40"/>
  <sheetViews>
    <sheetView topLeftCell="A13" zoomScaleNormal="100" workbookViewId="0">
      <selection activeCell="A3" sqref="A3:A26"/>
    </sheetView>
  </sheetViews>
  <sheetFormatPr defaultRowHeight="23.25" x14ac:dyDescent="0.35"/>
  <cols>
    <col min="1" max="1" width="26.42578125" style="1" customWidth="1"/>
    <col min="2" max="2" width="8" customWidth="1"/>
    <col min="4" max="4" width="13.7109375" bestFit="1" customWidth="1"/>
  </cols>
  <sheetData>
    <row r="1" spans="1:13" ht="31.5" x14ac:dyDescent="0.5">
      <c r="A1" s="18"/>
      <c r="B1" s="84"/>
      <c r="C1" s="84"/>
      <c r="D1" s="84"/>
      <c r="E1" s="84"/>
      <c r="F1" s="84"/>
      <c r="M1" s="21" t="s">
        <v>131</v>
      </c>
    </row>
    <row r="2" spans="1:13" ht="26.25" x14ac:dyDescent="0.4">
      <c r="A2" s="5" t="s">
        <v>31</v>
      </c>
      <c r="B2" s="85" t="s">
        <v>2265</v>
      </c>
      <c r="C2" s="86"/>
      <c r="D2" s="86"/>
      <c r="L2" s="32" t="s">
        <v>136</v>
      </c>
    </row>
    <row r="3" spans="1:13" x14ac:dyDescent="0.35">
      <c r="A3" s="7" t="s">
        <v>41</v>
      </c>
      <c r="B3" s="7" t="s">
        <v>2304</v>
      </c>
      <c r="C3" s="7" t="s">
        <v>2305</v>
      </c>
      <c r="D3" s="7" t="s">
        <v>2306</v>
      </c>
    </row>
    <row r="4" spans="1:13" x14ac:dyDescent="0.35">
      <c r="A4" s="19" t="s">
        <v>42</v>
      </c>
      <c r="B4" s="7" t="s">
        <v>2307</v>
      </c>
      <c r="C4" s="7" t="s">
        <v>2308</v>
      </c>
      <c r="D4" s="7" t="s">
        <v>2309</v>
      </c>
    </row>
    <row r="5" spans="1:13" x14ac:dyDescent="0.35">
      <c r="A5" s="19" t="s">
        <v>43</v>
      </c>
      <c r="B5" s="7" t="s">
        <v>2310</v>
      </c>
      <c r="C5" s="7" t="s">
        <v>2311</v>
      </c>
      <c r="D5" s="7"/>
    </row>
    <row r="6" spans="1:13" x14ac:dyDescent="0.35">
      <c r="A6" s="19" t="s">
        <v>44</v>
      </c>
      <c r="B6" s="7" t="s">
        <v>2312</v>
      </c>
      <c r="C6" s="7" t="s">
        <v>2313</v>
      </c>
      <c r="D6" s="7"/>
    </row>
    <row r="7" spans="1:13" x14ac:dyDescent="0.35">
      <c r="A7" s="19" t="s">
        <v>45</v>
      </c>
      <c r="B7" s="7" t="s">
        <v>2314</v>
      </c>
      <c r="C7" s="7" t="s">
        <v>2315</v>
      </c>
      <c r="D7" s="7" t="s">
        <v>2316</v>
      </c>
    </row>
    <row r="8" spans="1:13" x14ac:dyDescent="0.35">
      <c r="A8" s="19" t="s">
        <v>46</v>
      </c>
      <c r="B8" s="7" t="s">
        <v>2317</v>
      </c>
      <c r="C8" s="7" t="s">
        <v>2318</v>
      </c>
      <c r="D8" s="7"/>
    </row>
    <row r="9" spans="1:13" x14ac:dyDescent="0.35">
      <c r="A9" s="7" t="s">
        <v>2259</v>
      </c>
      <c r="B9" s="7" t="s">
        <v>2259</v>
      </c>
      <c r="C9" s="7"/>
      <c r="D9" s="7"/>
    </row>
    <row r="10" spans="1:13" x14ac:dyDescent="0.35">
      <c r="A10" s="7" t="s">
        <v>48</v>
      </c>
      <c r="B10" s="7" t="s">
        <v>2319</v>
      </c>
      <c r="C10" s="7" t="s">
        <v>2320</v>
      </c>
      <c r="D10" s="7" t="s">
        <v>2321</v>
      </c>
    </row>
    <row r="11" spans="1:13" x14ac:dyDescent="0.35">
      <c r="A11" s="7" t="s">
        <v>49</v>
      </c>
      <c r="B11" s="7" t="s">
        <v>2322</v>
      </c>
      <c r="C11" s="7" t="s">
        <v>2323</v>
      </c>
      <c r="D11" s="7"/>
    </row>
    <row r="12" spans="1:13" x14ac:dyDescent="0.35">
      <c r="A12" s="7" t="s">
        <v>50</v>
      </c>
      <c r="B12" s="7" t="s">
        <v>2324</v>
      </c>
      <c r="C12" s="7" t="s">
        <v>2325</v>
      </c>
      <c r="D12" s="7"/>
    </row>
    <row r="13" spans="1:13" x14ac:dyDescent="0.35">
      <c r="A13" s="7" t="s">
        <v>51</v>
      </c>
      <c r="B13" s="7" t="s">
        <v>2326</v>
      </c>
      <c r="C13" s="7" t="s">
        <v>2327</v>
      </c>
      <c r="D13" s="7"/>
    </row>
    <row r="14" spans="1:13" x14ac:dyDescent="0.35">
      <c r="A14" s="7" t="s">
        <v>52</v>
      </c>
      <c r="B14" s="7" t="s">
        <v>2328</v>
      </c>
      <c r="C14" s="7" t="s">
        <v>2329</v>
      </c>
      <c r="D14" s="7"/>
    </row>
    <row r="15" spans="1:13" x14ac:dyDescent="0.35">
      <c r="A15" s="19" t="s">
        <v>53</v>
      </c>
      <c r="B15" s="7" t="s">
        <v>2330</v>
      </c>
      <c r="C15" s="7" t="s">
        <v>2331</v>
      </c>
      <c r="D15" s="7" t="s">
        <v>2332</v>
      </c>
    </row>
    <row r="16" spans="1:13" x14ac:dyDescent="0.35">
      <c r="A16" s="19" t="s">
        <v>54</v>
      </c>
      <c r="B16" s="7" t="s">
        <v>2333</v>
      </c>
      <c r="C16" s="7" t="s">
        <v>2334</v>
      </c>
      <c r="D16" s="7" t="s">
        <v>2335</v>
      </c>
    </row>
    <row r="17" spans="1:4" x14ac:dyDescent="0.35">
      <c r="A17" s="19" t="s">
        <v>55</v>
      </c>
      <c r="B17" s="7" t="s">
        <v>2336</v>
      </c>
      <c r="C17" s="7" t="s">
        <v>2337</v>
      </c>
      <c r="D17" s="7" t="e">
        <f>-Hale</f>
        <v>#NAME?</v>
      </c>
    </row>
    <row r="18" spans="1:4" x14ac:dyDescent="0.35">
      <c r="A18" s="19" t="s">
        <v>56</v>
      </c>
      <c r="B18" s="7" t="s">
        <v>2338</v>
      </c>
      <c r="C18" s="7" t="s">
        <v>2339</v>
      </c>
      <c r="D18" s="7"/>
    </row>
    <row r="19" spans="1:4" x14ac:dyDescent="0.35">
      <c r="A19" s="19" t="s">
        <v>57</v>
      </c>
      <c r="B19" s="7" t="s">
        <v>2340</v>
      </c>
      <c r="C19" s="7" t="s">
        <v>2341</v>
      </c>
      <c r="D19" s="7" t="s">
        <v>2342</v>
      </c>
    </row>
    <row r="20" spans="1:4" x14ac:dyDescent="0.35">
      <c r="A20" s="19" t="s">
        <v>58</v>
      </c>
      <c r="B20" s="7" t="s">
        <v>2343</v>
      </c>
      <c r="C20" s="7" t="s">
        <v>2344</v>
      </c>
      <c r="D20" s="7"/>
    </row>
    <row r="21" spans="1:4" x14ac:dyDescent="0.35">
      <c r="A21" s="7" t="s">
        <v>59</v>
      </c>
      <c r="B21" s="7" t="s">
        <v>2345</v>
      </c>
      <c r="C21" s="7" t="s">
        <v>2346</v>
      </c>
      <c r="D21" s="7" t="s">
        <v>2335</v>
      </c>
    </row>
    <row r="22" spans="1:4" x14ac:dyDescent="0.35">
      <c r="A22" s="19" t="s">
        <v>60</v>
      </c>
      <c r="B22" s="7" t="s">
        <v>2333</v>
      </c>
      <c r="C22" s="7" t="s">
        <v>2347</v>
      </c>
      <c r="D22" s="7"/>
    </row>
    <row r="23" spans="1:4" x14ac:dyDescent="0.35">
      <c r="A23" s="19" t="s">
        <v>61</v>
      </c>
      <c r="B23" s="7" t="s">
        <v>2348</v>
      </c>
      <c r="C23" s="7" t="s">
        <v>2349</v>
      </c>
      <c r="D23" s="7" t="s">
        <v>2350</v>
      </c>
    </row>
    <row r="24" spans="1:4" x14ac:dyDescent="0.35">
      <c r="A24" s="19" t="s">
        <v>62</v>
      </c>
      <c r="B24" s="7" t="s">
        <v>2351</v>
      </c>
      <c r="C24" s="7" t="s">
        <v>2352</v>
      </c>
      <c r="D24" s="7" t="s">
        <v>2335</v>
      </c>
    </row>
    <row r="25" spans="1:4" x14ac:dyDescent="0.35">
      <c r="A25" s="19" t="s">
        <v>63</v>
      </c>
      <c r="B25" s="7" t="s">
        <v>2353</v>
      </c>
      <c r="C25" s="7" t="s">
        <v>2354</v>
      </c>
      <c r="D25" s="7"/>
    </row>
    <row r="26" spans="1:4" x14ac:dyDescent="0.35">
      <c r="A26" s="19" t="s">
        <v>64</v>
      </c>
      <c r="B26" s="7" t="s">
        <v>2355</v>
      </c>
      <c r="C26" s="7" t="s">
        <v>2356</v>
      </c>
      <c r="D26" s="7"/>
    </row>
    <row r="27" spans="1:4" x14ac:dyDescent="0.35">
      <c r="A27" s="20"/>
      <c r="B27" s="7"/>
      <c r="C27" s="7"/>
      <c r="D27" s="7"/>
    </row>
    <row r="28" spans="1:4" x14ac:dyDescent="0.25">
      <c r="A28" s="20"/>
      <c r="B28" s="19"/>
      <c r="C28" s="19"/>
      <c r="D28" s="19"/>
    </row>
    <row r="29" spans="1:4" x14ac:dyDescent="0.25">
      <c r="A29" s="20"/>
      <c r="B29" s="19"/>
      <c r="C29" s="19"/>
      <c r="D29" s="19"/>
    </row>
    <row r="30" spans="1:4" x14ac:dyDescent="0.25">
      <c r="A30" s="20"/>
      <c r="B30" s="19"/>
      <c r="C30" s="19"/>
      <c r="D30" s="19"/>
    </row>
    <row r="31" spans="1:4" x14ac:dyDescent="0.25">
      <c r="A31" s="20"/>
      <c r="B31" s="19"/>
      <c r="C31" s="19"/>
      <c r="D31" s="19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39" spans="1:1" x14ac:dyDescent="0.25">
      <c r="A39" s="20"/>
    </row>
    <row r="40" spans="1:1" x14ac:dyDescent="0.25">
      <c r="A40" s="20"/>
    </row>
  </sheetData>
  <mergeCells count="2">
    <mergeCell ref="B1:F1"/>
    <mergeCell ref="B2:D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theme="3" tint="0.59999389629810485"/>
  </sheetPr>
  <dimension ref="B2:J13"/>
  <sheetViews>
    <sheetView topLeftCell="D7" zoomScale="175" zoomScaleNormal="175" workbookViewId="0">
      <selection activeCell="H12" sqref="H12"/>
    </sheetView>
  </sheetViews>
  <sheetFormatPr defaultRowHeight="15" x14ac:dyDescent="0.25"/>
  <cols>
    <col min="1" max="1" width="8.28515625" customWidth="1"/>
    <col min="2" max="2" width="14.28515625" bestFit="1" customWidth="1"/>
    <col min="7" max="7" width="13.5703125" customWidth="1"/>
    <col min="8" max="8" width="11.5703125" customWidth="1"/>
    <col min="9" max="9" width="10.7109375" customWidth="1"/>
    <col min="10" max="10" width="14.42578125" customWidth="1"/>
  </cols>
  <sheetData>
    <row r="2" spans="2:10" x14ac:dyDescent="0.25">
      <c r="C2" s="23">
        <v>27</v>
      </c>
      <c r="D2" s="23">
        <v>60</v>
      </c>
      <c r="E2" s="23">
        <v>39</v>
      </c>
      <c r="H2" s="22" t="s">
        <v>132</v>
      </c>
      <c r="I2" s="22" t="s">
        <v>132</v>
      </c>
      <c r="J2" s="22" t="s">
        <v>132</v>
      </c>
    </row>
    <row r="3" spans="2:10" x14ac:dyDescent="0.25">
      <c r="C3" s="23">
        <v>59</v>
      </c>
      <c r="D3" s="23"/>
      <c r="E3" s="23">
        <v>42</v>
      </c>
      <c r="H3" s="29">
        <v>500000</v>
      </c>
      <c r="I3" s="22" t="s">
        <v>132</v>
      </c>
      <c r="J3" s="22" t="s">
        <v>132</v>
      </c>
    </row>
    <row r="4" spans="2:10" x14ac:dyDescent="0.25">
      <c r="C4" s="23">
        <v>69</v>
      </c>
      <c r="D4" s="23"/>
      <c r="E4" s="23">
        <v>47</v>
      </c>
      <c r="H4" s="22" t="s">
        <v>132</v>
      </c>
      <c r="I4" s="22" t="s">
        <v>132</v>
      </c>
      <c r="J4" s="22" t="s">
        <v>132</v>
      </c>
    </row>
    <row r="5" spans="2:10" x14ac:dyDescent="0.25">
      <c r="C5" s="23">
        <v>12</v>
      </c>
      <c r="D5" s="23">
        <v>26</v>
      </c>
      <c r="E5" s="25">
        <v>47</v>
      </c>
      <c r="H5" s="22" t="s">
        <v>132</v>
      </c>
      <c r="I5" s="22" t="s">
        <v>132</v>
      </c>
      <c r="J5" s="29">
        <v>200000</v>
      </c>
    </row>
    <row r="6" spans="2:10" x14ac:dyDescent="0.25">
      <c r="C6" s="23">
        <v>47</v>
      </c>
      <c r="D6" s="23">
        <v>80</v>
      </c>
      <c r="E6" s="24">
        <v>25</v>
      </c>
      <c r="H6" s="22" t="s">
        <v>132</v>
      </c>
      <c r="I6" s="22" t="s">
        <v>132</v>
      </c>
      <c r="J6" s="22" t="s">
        <v>132</v>
      </c>
    </row>
    <row r="7" spans="2:10" x14ac:dyDescent="0.25">
      <c r="C7" s="23">
        <v>74</v>
      </c>
      <c r="D7" s="23">
        <v>39</v>
      </c>
      <c r="E7" s="23">
        <v>88</v>
      </c>
      <c r="F7" s="27"/>
      <c r="H7" s="22" t="s">
        <v>132</v>
      </c>
      <c r="I7" s="22" t="s">
        <v>132</v>
      </c>
      <c r="J7" s="22" t="s">
        <v>132</v>
      </c>
    </row>
    <row r="8" spans="2:10" x14ac:dyDescent="0.25">
      <c r="C8" s="23">
        <v>17</v>
      </c>
      <c r="D8" s="23">
        <v>83</v>
      </c>
      <c r="E8" s="23">
        <v>92</v>
      </c>
      <c r="H8" s="22" t="s">
        <v>132</v>
      </c>
      <c r="I8" s="22" t="s">
        <v>132</v>
      </c>
      <c r="J8" s="22" t="s">
        <v>132</v>
      </c>
    </row>
    <row r="9" spans="2:10" x14ac:dyDescent="0.25">
      <c r="D9" s="26"/>
    </row>
    <row r="10" spans="2:10" x14ac:dyDescent="0.25">
      <c r="F10" t="s">
        <v>135</v>
      </c>
      <c r="H10" s="13"/>
    </row>
    <row r="11" spans="2:10" x14ac:dyDescent="0.25">
      <c r="B11" s="30" t="s">
        <v>133</v>
      </c>
      <c r="C11" s="13"/>
      <c r="H11">
        <f>COUNTIF(H2:J8,"*")</f>
        <v>19</v>
      </c>
    </row>
    <row r="12" spans="2:10" x14ac:dyDescent="0.25">
      <c r="B12" s="31" t="s">
        <v>134</v>
      </c>
      <c r="C12" s="13">
        <f>COUNTBLANK(C2:E8)</f>
        <v>2</v>
      </c>
    </row>
    <row r="13" spans="2:10" x14ac:dyDescent="0.25">
      <c r="E13" s="2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b f p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B p t +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b f p U i i K R 7 g O A A A A E Q A A A B M A H A B G b 3 J t d W x h c y 9 T Z W N 0 a W 9 u M S 5 t I K I Y A C i g F A A A A A A A A A A A A A A A A A A A A A A A A A A A A C t O T S 7 J z M 9 T C I b Q h t Y A U E s B A i 0 A F A A C A A g A a b f p U n M l 5 d C j A A A A 9 Q A A A B I A A A A A A A A A A A A A A A A A A A A A A E N v b m Z p Z y 9 Q Y W N r Y W d l L n h t b F B L A Q I t A B Q A A g A I A G m 3 6 V I P y u m r p A A A A O k A A A A T A A A A A A A A A A A A A A A A A O 8 A A A B b Q 2 9 u d G V u d F 9 U e X B l c 1 0 u e G 1 s U E s B A i 0 A F A A C A A g A a b f p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Z M y I s B 6 h p L l O 8 s Z g h 0 b K w A A A A A A g A A A A A A E G Y A A A A B A A A g A A A A S + 5 d v a g u B y s O B j V B O a v + r 1 l H S k m R X l e t F T y h O 7 u Q S v w A A A A A D o A A A A A C A A A g A A A A 5 2 p p O q G j A A e F x e x Y P L 8 l U f h Y A K y q O + f 4 q 2 w s s a j H E j B Q A A A A I s s h r 9 r e s y H 1 u X J 6 A E d / d X / X s e L a R q 2 D E f 5 V h B 8 V O r A n X y X 6 o s 6 x h o c y d F r U o 3 X + L v d i w i V a k Y f Q 0 Y w Z + U 2 V M X T X h y 0 a 1 5 e s I o N i v d 8 y J z h A A A A A b h 4 2 I F e M H u s n L t Y G o 4 P H a U n + L A g 7 v Y o q l j F j x n e 9 b q x O x A 3 + H W C + u V b E N Y s 0 E G m q y O 3 D x 6 0 Z W E 2 9 c I f r w Y e P p A = = < / D a t a M a s h u p > 
</file>

<file path=customXml/itemProps1.xml><?xml version="1.0" encoding="utf-8"?>
<ds:datastoreItem xmlns:ds="http://schemas.openxmlformats.org/officeDocument/2006/customXml" ds:itemID="{D2F84D45-9AAB-4A5E-98F1-545E7B1135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Calculation 1</vt:lpstr>
      <vt:lpstr>Bonus</vt:lpstr>
      <vt:lpstr>Bonus (2)</vt:lpstr>
      <vt:lpstr>Data Sheet </vt:lpstr>
      <vt:lpstr>Calculation 2 (2)</vt:lpstr>
      <vt:lpstr>Join Text</vt:lpstr>
      <vt:lpstr>Calculation 2</vt:lpstr>
      <vt:lpstr>Practice TC</vt:lpstr>
      <vt:lpstr>Practice 2</vt:lpstr>
      <vt:lpstr>NESTEDIF </vt:lpstr>
      <vt:lpstr>IF Test</vt:lpstr>
      <vt:lpstr>Sheet7</vt:lpstr>
      <vt:lpstr>PivotData</vt:lpstr>
      <vt:lpstr>PivotReport task </vt:lpstr>
      <vt:lpstr>Sheet1</vt:lpstr>
      <vt:lpstr>COGS</vt:lpstr>
      <vt:lpstr>Country</vt:lpstr>
      <vt:lpstr>Date</vt:lpstr>
      <vt:lpstr>Gross_Sales</vt:lpstr>
      <vt:lpstr>Manufacturing_Price</vt:lpstr>
      <vt:lpstr>Product</vt:lpstr>
      <vt:lpstr>Profit</vt:lpstr>
      <vt:lpstr>Sale_Price</vt:lpstr>
      <vt:lpstr>Sales</vt:lpstr>
      <vt:lpstr>Segment</vt:lpstr>
      <vt:lpstr>Units_Sold</vt:lpstr>
    </vt:vector>
  </TitlesOfParts>
  <Company>Skillsoft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 Taylor</dc:creator>
  <cp:lastModifiedBy>Windows User</cp:lastModifiedBy>
  <dcterms:created xsi:type="dcterms:W3CDTF">2012-07-07T18:51:04Z</dcterms:created>
  <dcterms:modified xsi:type="dcterms:W3CDTF">2022-01-22T08:44:58Z</dcterms:modified>
</cp:coreProperties>
</file>