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_Projects\Kranke_Ballmaschine\"/>
    </mc:Choice>
  </mc:AlternateContent>
  <xr:revisionPtr revIDLastSave="0" documentId="13_ncr:1_{A04E6A02-3703-4986-BBD2-CE10727FDC73}" xr6:coauthVersionLast="36" xr6:coauthVersionMax="36" xr10:uidLastSave="{00000000-0000-0000-0000-000000000000}"/>
  <bookViews>
    <workbookView xWindow="0" yWindow="0" windowWidth="14895" windowHeight="11265" activeTab="2" xr2:uid="{4E607B8E-AB35-42A0-BCB5-F893136D0D9F}"/>
  </bookViews>
  <sheets>
    <sheet name="Motor C" sheetId="1" r:id="rId1"/>
    <sheet name="Motor A" sheetId="2" r:id="rId2"/>
    <sheet name="Motor B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35" i="1" l="1"/>
  <c r="AJ7" i="1"/>
  <c r="P67" i="1"/>
  <c r="P68" i="1"/>
  <c r="P69" i="1"/>
  <c r="P70" i="1"/>
  <c r="P66" i="1"/>
  <c r="S70" i="1"/>
  <c r="S67" i="1"/>
  <c r="S68" i="1"/>
  <c r="S69" i="1"/>
  <c r="S66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" i="1"/>
  <c r="T14" i="1"/>
  <c r="U14" i="1" s="1"/>
  <c r="Z35" i="1"/>
  <c r="C48" i="1"/>
  <c r="R7" i="1" s="1"/>
  <c r="Y35" i="3" l="1"/>
  <c r="AA35" i="3"/>
  <c r="AA36" i="3"/>
  <c r="AA37" i="3"/>
  <c r="AA38" i="3"/>
  <c r="AA39" i="3"/>
  <c r="G84" i="3"/>
  <c r="G39" i="3"/>
  <c r="C46" i="3"/>
  <c r="C46" i="2"/>
  <c r="Q31" i="3"/>
  <c r="Q30" i="3"/>
  <c r="Q29" i="3"/>
  <c r="Q28" i="3"/>
  <c r="Q27" i="3"/>
  <c r="Q26" i="3"/>
  <c r="F12" i="3"/>
  <c r="D12" i="3"/>
  <c r="B12" i="3"/>
  <c r="F11" i="3"/>
  <c r="D11" i="3"/>
  <c r="B11" i="3"/>
  <c r="F10" i="3"/>
  <c r="D10" i="3"/>
  <c r="B10" i="3"/>
  <c r="F9" i="3"/>
  <c r="D9" i="3"/>
  <c r="B9" i="3"/>
  <c r="F8" i="3"/>
  <c r="D8" i="3"/>
  <c r="B8" i="3"/>
  <c r="F7" i="3"/>
  <c r="D7" i="3"/>
  <c r="B7" i="3"/>
  <c r="F6" i="3"/>
  <c r="D6" i="3"/>
  <c r="B6" i="3"/>
  <c r="F5" i="3"/>
  <c r="D5" i="3"/>
  <c r="B5" i="3"/>
  <c r="F4" i="3"/>
  <c r="D4" i="3"/>
  <c r="B4" i="3"/>
  <c r="F3" i="3"/>
  <c r="D3" i="3"/>
  <c r="B3" i="3"/>
  <c r="F2" i="3"/>
  <c r="D2" i="3"/>
  <c r="B2" i="3"/>
  <c r="Y35" i="2"/>
  <c r="AA39" i="2"/>
  <c r="AA38" i="2"/>
  <c r="AB37" i="2"/>
  <c r="AA37" i="2"/>
  <c r="AA36" i="2"/>
  <c r="AA35" i="2"/>
  <c r="AD33" i="2"/>
  <c r="Y33" i="2"/>
  <c r="T33" i="2"/>
  <c r="AD32" i="2"/>
  <c r="Y32" i="2"/>
  <c r="T32" i="2"/>
  <c r="AD31" i="2"/>
  <c r="Y31" i="2"/>
  <c r="T31" i="2"/>
  <c r="Q31" i="2"/>
  <c r="AD30" i="2"/>
  <c r="Y30" i="2"/>
  <c r="T30" i="2"/>
  <c r="Q30" i="2"/>
  <c r="AD29" i="2"/>
  <c r="Y29" i="2"/>
  <c r="T29" i="2"/>
  <c r="Q29" i="2"/>
  <c r="AD28" i="2"/>
  <c r="Y28" i="2"/>
  <c r="T28" i="2"/>
  <c r="Q28" i="2"/>
  <c r="AD27" i="2"/>
  <c r="Y27" i="2"/>
  <c r="T27" i="2"/>
  <c r="Q27" i="2"/>
  <c r="AD26" i="2"/>
  <c r="Y26" i="2"/>
  <c r="T26" i="2"/>
  <c r="Q26" i="2"/>
  <c r="AD25" i="2"/>
  <c r="Y25" i="2"/>
  <c r="T25" i="2"/>
  <c r="AD24" i="2"/>
  <c r="Y24" i="2"/>
  <c r="T24" i="2"/>
  <c r="AD23" i="2"/>
  <c r="Y23" i="2"/>
  <c r="T23" i="2"/>
  <c r="AD22" i="2"/>
  <c r="Y22" i="2"/>
  <c r="T22" i="2"/>
  <c r="AD21" i="2"/>
  <c r="Y21" i="2"/>
  <c r="T21" i="2"/>
  <c r="AD20" i="2"/>
  <c r="Y20" i="2"/>
  <c r="T20" i="2"/>
  <c r="AD19" i="2"/>
  <c r="Y19" i="2"/>
  <c r="T19" i="2"/>
  <c r="AD18" i="2"/>
  <c r="Y18" i="2"/>
  <c r="T18" i="2"/>
  <c r="AD17" i="2"/>
  <c r="Y17" i="2"/>
  <c r="T17" i="2"/>
  <c r="AD16" i="2"/>
  <c r="Y16" i="2"/>
  <c r="T16" i="2"/>
  <c r="AD15" i="2"/>
  <c r="Y15" i="2"/>
  <c r="T15" i="2"/>
  <c r="AD14" i="2"/>
  <c r="Y14" i="2"/>
  <c r="T14" i="2"/>
  <c r="AD13" i="2"/>
  <c r="Y13" i="2"/>
  <c r="T13" i="2"/>
  <c r="AD12" i="2"/>
  <c r="Y12" i="2"/>
  <c r="T12" i="2"/>
  <c r="AD11" i="2"/>
  <c r="Y11" i="2"/>
  <c r="T11" i="2"/>
  <c r="AD10" i="2"/>
  <c r="Y10" i="2"/>
  <c r="T10" i="2"/>
  <c r="AD9" i="2"/>
  <c r="Y9" i="2"/>
  <c r="T9" i="2"/>
  <c r="AD8" i="2"/>
  <c r="Y8" i="2"/>
  <c r="T8" i="2"/>
  <c r="AD7" i="2"/>
  <c r="Y7" i="2"/>
  <c r="T7" i="2"/>
  <c r="AD6" i="2"/>
  <c r="Y6" i="2"/>
  <c r="T6" i="2"/>
  <c r="AD5" i="2"/>
  <c r="Y5" i="2"/>
  <c r="T5" i="2"/>
  <c r="AD4" i="2"/>
  <c r="Y4" i="2"/>
  <c r="T4" i="2"/>
  <c r="AD3" i="2"/>
  <c r="Y3" i="2"/>
  <c r="T3" i="2"/>
  <c r="F12" i="2"/>
  <c r="D12" i="2"/>
  <c r="B12" i="2"/>
  <c r="F11" i="2"/>
  <c r="D11" i="2"/>
  <c r="B11" i="2"/>
  <c r="F10" i="2"/>
  <c r="D10" i="2"/>
  <c r="B10" i="2"/>
  <c r="F9" i="2"/>
  <c r="D9" i="2"/>
  <c r="B9" i="2"/>
  <c r="F8" i="2"/>
  <c r="D8" i="2"/>
  <c r="B8" i="2"/>
  <c r="F7" i="2"/>
  <c r="D7" i="2"/>
  <c r="B7" i="2"/>
  <c r="F6" i="2"/>
  <c r="D6" i="2"/>
  <c r="B6" i="2"/>
  <c r="F5" i="2"/>
  <c r="D5" i="2"/>
  <c r="B5" i="2"/>
  <c r="F4" i="2"/>
  <c r="D4" i="2"/>
  <c r="B4" i="2"/>
  <c r="F3" i="2"/>
  <c r="D3" i="2"/>
  <c r="B3" i="2"/>
  <c r="F2" i="2"/>
  <c r="D2" i="2"/>
  <c r="B2" i="2"/>
  <c r="AB38" i="2" l="1"/>
  <c r="AB35" i="2"/>
  <c r="AB36" i="2"/>
  <c r="AB36" i="3"/>
  <c r="W7" i="3" s="1"/>
  <c r="AB37" i="3"/>
  <c r="AB7" i="3" s="1"/>
  <c r="AB38" i="3"/>
  <c r="AB39" i="3"/>
  <c r="AB35" i="3"/>
  <c r="R7" i="3" s="1"/>
  <c r="T18" i="3" s="1"/>
  <c r="AB39" i="2"/>
  <c r="T13" i="3" l="1"/>
  <c r="T32" i="3"/>
  <c r="T11" i="3"/>
  <c r="T21" i="3"/>
  <c r="T7" i="3"/>
  <c r="T26" i="3"/>
  <c r="Y29" i="3"/>
  <c r="Y13" i="3"/>
  <c r="Y11" i="3"/>
  <c r="Y4" i="3"/>
  <c r="Y21" i="3"/>
  <c r="Y18" i="3"/>
  <c r="Y15" i="3"/>
  <c r="Y12" i="3"/>
  <c r="Y5" i="3"/>
  <c r="Y26" i="3"/>
  <c r="Y28" i="3"/>
  <c r="Y23" i="3"/>
  <c r="Y20" i="3"/>
  <c r="Y17" i="3"/>
  <c r="Y6" i="3"/>
  <c r="Y33" i="3"/>
  <c r="Y30" i="3"/>
  <c r="Y14" i="3"/>
  <c r="Y10" i="3"/>
  <c r="Y8" i="3"/>
  <c r="Y9" i="3"/>
  <c r="Y25" i="3"/>
  <c r="Y3" i="3"/>
  <c r="Y32" i="3"/>
  <c r="Y27" i="3"/>
  <c r="Y22" i="3"/>
  <c r="Y19" i="3"/>
  <c r="Y16" i="3"/>
  <c r="Y7" i="3"/>
  <c r="Y31" i="3"/>
  <c r="Y24" i="3"/>
  <c r="AD31" i="3"/>
  <c r="AD24" i="3"/>
  <c r="AD8" i="3"/>
  <c r="AD6" i="3"/>
  <c r="AD26" i="3"/>
  <c r="AD9" i="3"/>
  <c r="AD23" i="3"/>
  <c r="AD20" i="3"/>
  <c r="AD17" i="3"/>
  <c r="AD28" i="3"/>
  <c r="AD33" i="3"/>
  <c r="AD30" i="3"/>
  <c r="AD14" i="3"/>
  <c r="AD10" i="3"/>
  <c r="AD25" i="3"/>
  <c r="AD3" i="3"/>
  <c r="AD21" i="3"/>
  <c r="AD15" i="3"/>
  <c r="AD32" i="3"/>
  <c r="AD27" i="3"/>
  <c r="AD22" i="3"/>
  <c r="AD19" i="3"/>
  <c r="AD16" i="3"/>
  <c r="AD7" i="3"/>
  <c r="AD29" i="3"/>
  <c r="AD13" i="3"/>
  <c r="AD11" i="3"/>
  <c r="AD4" i="3"/>
  <c r="AD18" i="3"/>
  <c r="AD12" i="3"/>
  <c r="AD5" i="3"/>
  <c r="T33" i="3"/>
  <c r="T27" i="3"/>
  <c r="T22" i="3"/>
  <c r="T19" i="3"/>
  <c r="T16" i="3"/>
  <c r="T4" i="3"/>
  <c r="T31" i="3"/>
  <c r="T24" i="3"/>
  <c r="T8" i="3"/>
  <c r="T15" i="3"/>
  <c r="T12" i="3"/>
  <c r="T5" i="3"/>
  <c r="T9" i="3"/>
  <c r="T23" i="3"/>
  <c r="T20" i="3"/>
  <c r="T17" i="3"/>
  <c r="T6" i="3"/>
  <c r="T29" i="3"/>
  <c r="T14" i="3"/>
  <c r="T10" i="3"/>
  <c r="T25" i="3"/>
  <c r="T30" i="3"/>
  <c r="T28" i="3"/>
  <c r="T3" i="3"/>
  <c r="Z3" i="1"/>
  <c r="AA3" i="1" s="1"/>
  <c r="AB36" i="1"/>
  <c r="AB37" i="1"/>
  <c r="AD37" i="1" s="1"/>
  <c r="AD7" i="1" s="1"/>
  <c r="AB38" i="1"/>
  <c r="AD38" i="1" s="1"/>
  <c r="AL9" i="1" s="1"/>
  <c r="AB39" i="1"/>
  <c r="AD39" i="1" s="1"/>
  <c r="AO7" i="1" s="1"/>
  <c r="AQ4" i="1" s="1"/>
  <c r="AB35" i="1"/>
  <c r="AD36" i="1"/>
  <c r="X7" i="1" s="1"/>
  <c r="Q27" i="1"/>
  <c r="Q28" i="1"/>
  <c r="Q29" i="1"/>
  <c r="Q30" i="1"/>
  <c r="Q31" i="1"/>
  <c r="Q26" i="1"/>
  <c r="I54" i="1"/>
  <c r="I55" i="1"/>
  <c r="I56" i="1"/>
  <c r="I57" i="1"/>
  <c r="I58" i="1"/>
  <c r="I59" i="1"/>
  <c r="I60" i="1"/>
  <c r="I61" i="1"/>
  <c r="I62" i="1"/>
  <c r="I63" i="1"/>
  <c r="I53" i="1"/>
  <c r="I38" i="1"/>
  <c r="I39" i="1"/>
  <c r="I40" i="1"/>
  <c r="I41" i="1"/>
  <c r="I42" i="1"/>
  <c r="I43" i="1"/>
  <c r="I44" i="1"/>
  <c r="I45" i="1"/>
  <c r="I46" i="1"/>
  <c r="I47" i="1"/>
  <c r="I37" i="1"/>
  <c r="N39" i="1"/>
  <c r="AQ11" i="1" l="1"/>
  <c r="AQ26" i="1"/>
  <c r="AQ33" i="1"/>
  <c r="AQ25" i="1"/>
  <c r="AQ17" i="1"/>
  <c r="AQ9" i="1"/>
  <c r="AQ19" i="1"/>
  <c r="AQ10" i="1"/>
  <c r="AQ32" i="1"/>
  <c r="AQ24" i="1"/>
  <c r="AQ16" i="1"/>
  <c r="AQ8" i="1"/>
  <c r="AQ18" i="1"/>
  <c r="AQ15" i="1"/>
  <c r="AQ6" i="1"/>
  <c r="AQ23" i="1"/>
  <c r="AQ7" i="1"/>
  <c r="AQ22" i="1"/>
  <c r="AQ27" i="1"/>
  <c r="AQ3" i="1"/>
  <c r="AQ31" i="1"/>
  <c r="AQ30" i="1"/>
  <c r="AQ14" i="1"/>
  <c r="AQ29" i="1"/>
  <c r="AQ21" i="1"/>
  <c r="AQ13" i="1"/>
  <c r="AQ5" i="1"/>
  <c r="AQ28" i="1"/>
  <c r="AQ20" i="1"/>
  <c r="AQ12" i="1"/>
  <c r="AL32" i="1"/>
  <c r="AL24" i="1"/>
  <c r="AL16" i="1"/>
  <c r="AL8" i="1"/>
  <c r="AL7" i="1"/>
  <c r="AL6" i="1"/>
  <c r="AL23" i="1"/>
  <c r="AL22" i="1"/>
  <c r="AL13" i="1"/>
  <c r="AL5" i="1"/>
  <c r="AL31" i="1"/>
  <c r="AL20" i="1"/>
  <c r="AL30" i="1"/>
  <c r="AL21" i="1"/>
  <c r="AL12" i="1"/>
  <c r="AL11" i="1"/>
  <c r="AL29" i="1"/>
  <c r="AL4" i="1"/>
  <c r="AL27" i="1"/>
  <c r="AL3" i="1"/>
  <c r="AL26" i="1"/>
  <c r="AL18" i="1"/>
  <c r="AL10" i="1"/>
  <c r="AL15" i="1"/>
  <c r="AL14" i="1"/>
  <c r="AL28" i="1"/>
  <c r="AL19" i="1"/>
  <c r="AL33" i="1"/>
  <c r="AL25" i="1"/>
  <c r="AL17" i="1"/>
  <c r="AF4" i="1"/>
  <c r="AG4" i="1" s="1"/>
  <c r="AF5" i="1"/>
  <c r="AG5" i="1" s="1"/>
  <c r="AF6" i="1"/>
  <c r="AG6" i="1" s="1"/>
  <c r="AF7" i="1"/>
  <c r="AG7" i="1" s="1"/>
  <c r="AF8" i="1"/>
  <c r="AG8" i="1" s="1"/>
  <c r="AF9" i="1"/>
  <c r="AG9" i="1" s="1"/>
  <c r="AF10" i="1"/>
  <c r="AG10" i="1" s="1"/>
  <c r="AF11" i="1"/>
  <c r="AG11" i="1" s="1"/>
  <c r="AF12" i="1"/>
  <c r="AG12" i="1" s="1"/>
  <c r="AF13" i="1"/>
  <c r="AG13" i="1" s="1"/>
  <c r="AF14" i="1"/>
  <c r="AG14" i="1" s="1"/>
  <c r="AF15" i="1"/>
  <c r="AG15" i="1" s="1"/>
  <c r="AF16" i="1"/>
  <c r="AG16" i="1" s="1"/>
  <c r="AF17" i="1"/>
  <c r="AG17" i="1" s="1"/>
  <c r="AF18" i="1"/>
  <c r="AG18" i="1" s="1"/>
  <c r="AF19" i="1"/>
  <c r="AG19" i="1" s="1"/>
  <c r="AF20" i="1"/>
  <c r="AG20" i="1" s="1"/>
  <c r="AF21" i="1"/>
  <c r="AG21" i="1" s="1"/>
  <c r="AF22" i="1"/>
  <c r="AG22" i="1" s="1"/>
  <c r="AF23" i="1"/>
  <c r="AG23" i="1" s="1"/>
  <c r="AF24" i="1"/>
  <c r="AG24" i="1" s="1"/>
  <c r="AF25" i="1"/>
  <c r="AG25" i="1" s="1"/>
  <c r="AF26" i="1"/>
  <c r="AG26" i="1" s="1"/>
  <c r="AF27" i="1"/>
  <c r="AG27" i="1" s="1"/>
  <c r="AF28" i="1"/>
  <c r="AG28" i="1" s="1"/>
  <c r="AF29" i="1"/>
  <c r="AG29" i="1" s="1"/>
  <c r="AF30" i="1"/>
  <c r="AG30" i="1" s="1"/>
  <c r="AF31" i="1"/>
  <c r="AG31" i="1" s="1"/>
  <c r="AF32" i="1"/>
  <c r="AG32" i="1" s="1"/>
  <c r="AF33" i="1"/>
  <c r="AG33" i="1" s="1"/>
  <c r="AF3" i="1"/>
  <c r="AG3" i="1" s="1"/>
  <c r="Z4" i="1"/>
  <c r="AA4" i="1" s="1"/>
  <c r="Z5" i="1"/>
  <c r="AA5" i="1" s="1"/>
  <c r="Z6" i="1"/>
  <c r="AA6" i="1" s="1"/>
  <c r="Z7" i="1"/>
  <c r="AA7" i="1" s="1"/>
  <c r="Z8" i="1"/>
  <c r="AA8" i="1" s="1"/>
  <c r="Z9" i="1"/>
  <c r="AA9" i="1" s="1"/>
  <c r="Z10" i="1"/>
  <c r="AA10" i="1" s="1"/>
  <c r="Z11" i="1"/>
  <c r="AA11" i="1" s="1"/>
  <c r="Z12" i="1"/>
  <c r="AA12" i="1" s="1"/>
  <c r="Z13" i="1"/>
  <c r="AA13" i="1" s="1"/>
  <c r="Z14" i="1"/>
  <c r="AA14" i="1" s="1"/>
  <c r="Z15" i="1"/>
  <c r="AA15" i="1" s="1"/>
  <c r="Z16" i="1"/>
  <c r="AA16" i="1" s="1"/>
  <c r="Z17" i="1"/>
  <c r="AA17" i="1" s="1"/>
  <c r="Z18" i="1"/>
  <c r="AA18" i="1" s="1"/>
  <c r="Z19" i="1"/>
  <c r="AA19" i="1" s="1"/>
  <c r="Z20" i="1"/>
  <c r="AA20" i="1" s="1"/>
  <c r="Z21" i="1"/>
  <c r="AA21" i="1" s="1"/>
  <c r="Z22" i="1"/>
  <c r="AA22" i="1" s="1"/>
  <c r="Z23" i="1"/>
  <c r="AA23" i="1" s="1"/>
  <c r="Z24" i="1"/>
  <c r="AA24" i="1" s="1"/>
  <c r="Z25" i="1"/>
  <c r="AA25" i="1" s="1"/>
  <c r="Z26" i="1"/>
  <c r="AA26" i="1" s="1"/>
  <c r="Z27" i="1"/>
  <c r="AA27" i="1" s="1"/>
  <c r="Z28" i="1"/>
  <c r="AA28" i="1" s="1"/>
  <c r="Z29" i="1"/>
  <c r="AA29" i="1" s="1"/>
  <c r="Z30" i="1"/>
  <c r="AA30" i="1" s="1"/>
  <c r="Z31" i="1"/>
  <c r="AA31" i="1" s="1"/>
  <c r="Z32" i="1"/>
  <c r="AA32" i="1" s="1"/>
  <c r="Z33" i="1"/>
  <c r="AA33" i="1" s="1"/>
  <c r="T4" i="1"/>
  <c r="U4" i="1" s="1"/>
  <c r="T5" i="1"/>
  <c r="U5" i="1" s="1"/>
  <c r="T6" i="1"/>
  <c r="U6" i="1" s="1"/>
  <c r="T7" i="1"/>
  <c r="U7" i="1" s="1"/>
  <c r="T8" i="1"/>
  <c r="U8" i="1" s="1"/>
  <c r="T9" i="1"/>
  <c r="U9" i="1" s="1"/>
  <c r="T10" i="1"/>
  <c r="U10" i="1" s="1"/>
  <c r="T11" i="1"/>
  <c r="U11" i="1" s="1"/>
  <c r="T12" i="1"/>
  <c r="U12" i="1" s="1"/>
  <c r="T13" i="1"/>
  <c r="U13" i="1" s="1"/>
  <c r="T15" i="1"/>
  <c r="U15" i="1" s="1"/>
  <c r="T16" i="1"/>
  <c r="U16" i="1" s="1"/>
  <c r="T17" i="1"/>
  <c r="U17" i="1" s="1"/>
  <c r="T18" i="1"/>
  <c r="U18" i="1" s="1"/>
  <c r="T19" i="1"/>
  <c r="U19" i="1" s="1"/>
  <c r="T20" i="1"/>
  <c r="U20" i="1" s="1"/>
  <c r="T21" i="1"/>
  <c r="U21" i="1" s="1"/>
  <c r="T22" i="1"/>
  <c r="U22" i="1" s="1"/>
  <c r="T23" i="1"/>
  <c r="U23" i="1" s="1"/>
  <c r="T24" i="1"/>
  <c r="U24" i="1" s="1"/>
  <c r="T25" i="1"/>
  <c r="U25" i="1" s="1"/>
  <c r="T26" i="1"/>
  <c r="U26" i="1" s="1"/>
  <c r="T27" i="1"/>
  <c r="U27" i="1" s="1"/>
  <c r="T28" i="1"/>
  <c r="U28" i="1" s="1"/>
  <c r="T29" i="1"/>
  <c r="U29" i="1" s="1"/>
  <c r="T30" i="1"/>
  <c r="U30" i="1" s="1"/>
  <c r="T31" i="1"/>
  <c r="U31" i="1" s="1"/>
  <c r="T32" i="1"/>
  <c r="U32" i="1" s="1"/>
  <c r="T33" i="1"/>
  <c r="U33" i="1" s="1"/>
  <c r="T3" i="1"/>
  <c r="U3" i="1" s="1"/>
  <c r="N12" i="1"/>
  <c r="L12" i="1"/>
  <c r="J12" i="1"/>
  <c r="N11" i="1"/>
  <c r="L11" i="1"/>
  <c r="J11" i="1"/>
  <c r="N10" i="1"/>
  <c r="L10" i="1"/>
  <c r="J10" i="1"/>
  <c r="N9" i="1"/>
  <c r="L9" i="1"/>
  <c r="J9" i="1"/>
  <c r="N8" i="1"/>
  <c r="L8" i="1"/>
  <c r="J8" i="1"/>
  <c r="N7" i="1"/>
  <c r="L7" i="1"/>
  <c r="J7" i="1"/>
  <c r="N6" i="1"/>
  <c r="L6" i="1"/>
  <c r="J6" i="1"/>
  <c r="N5" i="1"/>
  <c r="L5" i="1"/>
  <c r="J5" i="1"/>
  <c r="N4" i="1"/>
  <c r="L4" i="1"/>
  <c r="J4" i="1"/>
  <c r="N3" i="1"/>
  <c r="L3" i="1"/>
  <c r="J3" i="1"/>
  <c r="N2" i="1"/>
  <c r="L2" i="1"/>
  <c r="J2" i="1"/>
  <c r="B3" i="1"/>
  <c r="B4" i="1"/>
  <c r="B5" i="1"/>
  <c r="B6" i="1"/>
  <c r="B7" i="1"/>
  <c r="B8" i="1"/>
  <c r="B9" i="1"/>
  <c r="B10" i="1"/>
  <c r="B11" i="1"/>
  <c r="B12" i="1"/>
  <c r="B2" i="1"/>
  <c r="F3" i="1"/>
  <c r="F4" i="1"/>
  <c r="F5" i="1"/>
  <c r="F6" i="1"/>
  <c r="F7" i="1"/>
  <c r="F8" i="1"/>
  <c r="F9" i="1"/>
  <c r="F10" i="1"/>
  <c r="F11" i="1"/>
  <c r="F12" i="1"/>
  <c r="F2" i="1"/>
  <c r="D3" i="1"/>
  <c r="D4" i="1"/>
  <c r="D5" i="1"/>
  <c r="D6" i="1"/>
  <c r="D7" i="1"/>
  <c r="D8" i="1"/>
  <c r="D9" i="1"/>
  <c r="D10" i="1"/>
  <c r="D11" i="1"/>
  <c r="D12" i="1"/>
  <c r="D2" i="1"/>
</calcChain>
</file>

<file path=xl/sharedStrings.xml><?xml version="1.0" encoding="utf-8"?>
<sst xmlns="http://schemas.openxmlformats.org/spreadsheetml/2006/main" count="118" uniqueCount="18">
  <si>
    <t>pmw</t>
  </si>
  <si>
    <t>rpm</t>
  </si>
  <si>
    <t>Voltage</t>
  </si>
  <si>
    <t>Supply Voltage</t>
  </si>
  <si>
    <t>PMW frequency</t>
  </si>
  <si>
    <t>60Hz</t>
  </si>
  <si>
    <t>1600Hz</t>
  </si>
  <si>
    <t>V</t>
  </si>
  <si>
    <t>B/1/V</t>
  </si>
  <si>
    <t>A/1/rpm</t>
  </si>
  <si>
    <t>shift/V</t>
  </si>
  <si>
    <t>15V</t>
  </si>
  <si>
    <t>11V</t>
  </si>
  <si>
    <t>7V</t>
  </si>
  <si>
    <t>13V</t>
  </si>
  <si>
    <t>9V</t>
  </si>
  <si>
    <t>Spannung/V</t>
  </si>
  <si>
    <t>Drehzahl/rpm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</si>
</sst>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name val="Arial Unicode MS"/>
      <family val="2"/>
    </font>
    <font>
      <sz val="10"/>
      <color rgb="FFDAE3E3"/>
      <name val="Arial Unicode MS"/>
      <family val="2"/>
    </font>
    <font>
      <sz val="11"/>
      <color rgb="FFDAE3E3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60Hz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15 V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'Motor C'!$D$2:$D$12</c:f>
              <c:numCache>
                <c:formatCode>General</c:formatCode>
                <c:ptCount val="11"/>
                <c:pt idx="0">
                  <c:v>2.1568627450980391</c:v>
                </c:pt>
                <c:pt idx="1">
                  <c:v>3.0196078431372553</c:v>
                </c:pt>
                <c:pt idx="2">
                  <c:v>3.882352941176471</c:v>
                </c:pt>
                <c:pt idx="3">
                  <c:v>4.7450980392156863</c:v>
                </c:pt>
                <c:pt idx="4">
                  <c:v>5.6078431372549016</c:v>
                </c:pt>
                <c:pt idx="5">
                  <c:v>6.4705882352941178</c:v>
                </c:pt>
                <c:pt idx="6">
                  <c:v>7.333333333333333</c:v>
                </c:pt>
                <c:pt idx="7">
                  <c:v>8.1960784313725483</c:v>
                </c:pt>
                <c:pt idx="8">
                  <c:v>9.0588235294117645</c:v>
                </c:pt>
                <c:pt idx="9">
                  <c:v>9.9215686274509807</c:v>
                </c:pt>
                <c:pt idx="10">
                  <c:v>10.784313725490195</c:v>
                </c:pt>
              </c:numCache>
            </c:numRef>
          </c:xVal>
          <c:yVal>
            <c:numRef>
              <c:f>'Motor C'!$E$2:$E$12</c:f>
              <c:numCache>
                <c:formatCode>General</c:formatCode>
                <c:ptCount val="11"/>
                <c:pt idx="0">
                  <c:v>1396.16</c:v>
                </c:pt>
                <c:pt idx="1">
                  <c:v>2209.94</c:v>
                </c:pt>
                <c:pt idx="2">
                  <c:v>2708.8</c:v>
                </c:pt>
                <c:pt idx="3">
                  <c:v>3007.52</c:v>
                </c:pt>
                <c:pt idx="4">
                  <c:v>3149.61</c:v>
                </c:pt>
                <c:pt idx="5">
                  <c:v>3328.71</c:v>
                </c:pt>
                <c:pt idx="6">
                  <c:v>3399.43</c:v>
                </c:pt>
                <c:pt idx="7">
                  <c:v>3493.45</c:v>
                </c:pt>
                <c:pt idx="8">
                  <c:v>3539.82</c:v>
                </c:pt>
                <c:pt idx="9">
                  <c:v>3566.12</c:v>
                </c:pt>
                <c:pt idx="10">
                  <c:v>3592.81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6B-46A4-AF70-372781705F5A}"/>
            </c:ext>
          </c:extLst>
        </c:ser>
        <c:ser>
          <c:idx val="1"/>
          <c:order val="1"/>
          <c:tx>
            <c:v>11 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'Motor C'!$F$2:$F$12</c:f>
              <c:numCache>
                <c:formatCode>General</c:formatCode>
                <c:ptCount val="11"/>
                <c:pt idx="0">
                  <c:v>2.9411764705882351</c:v>
                </c:pt>
                <c:pt idx="1">
                  <c:v>4.1176470588235299</c:v>
                </c:pt>
                <c:pt idx="2">
                  <c:v>5.2941176470588243</c:v>
                </c:pt>
                <c:pt idx="3">
                  <c:v>6.4705882352941178</c:v>
                </c:pt>
                <c:pt idx="4">
                  <c:v>7.6470588235294112</c:v>
                </c:pt>
                <c:pt idx="5">
                  <c:v>8.8235294117647065</c:v>
                </c:pt>
                <c:pt idx="6">
                  <c:v>10</c:v>
                </c:pt>
                <c:pt idx="7">
                  <c:v>11.176470588235293</c:v>
                </c:pt>
                <c:pt idx="8">
                  <c:v>12.352941176470587</c:v>
                </c:pt>
                <c:pt idx="9">
                  <c:v>13.529411764705882</c:v>
                </c:pt>
                <c:pt idx="10">
                  <c:v>14.705882352941176</c:v>
                </c:pt>
              </c:numCache>
            </c:numRef>
          </c:xVal>
          <c:yVal>
            <c:numRef>
              <c:f>'Motor C'!$G$2:$G$12</c:f>
              <c:numCache>
                <c:formatCode>General</c:formatCode>
                <c:ptCount val="11"/>
                <c:pt idx="0">
                  <c:v>2218.11</c:v>
                </c:pt>
                <c:pt idx="1">
                  <c:v>3375.53</c:v>
                </c:pt>
                <c:pt idx="2">
                  <c:v>4000</c:v>
                </c:pt>
                <c:pt idx="3">
                  <c:v>4363.6400000000003</c:v>
                </c:pt>
                <c:pt idx="4">
                  <c:v>4511.28</c:v>
                </c:pt>
                <c:pt idx="5">
                  <c:v>4642.17</c:v>
                </c:pt>
                <c:pt idx="6">
                  <c:v>4868.1499999999996</c:v>
                </c:pt>
                <c:pt idx="7">
                  <c:v>4868.1499999999996</c:v>
                </c:pt>
                <c:pt idx="8">
                  <c:v>4948.45</c:v>
                </c:pt>
                <c:pt idx="9">
                  <c:v>4989.6000000000004</c:v>
                </c:pt>
                <c:pt idx="10">
                  <c:v>5020.92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6B-46A4-AF70-372781705F5A}"/>
            </c:ext>
          </c:extLst>
        </c:ser>
        <c:ser>
          <c:idx val="2"/>
          <c:order val="2"/>
          <c:tx>
            <c:v>7 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'Motor C'!$B$2:$B$12</c:f>
              <c:numCache>
                <c:formatCode>General</c:formatCode>
                <c:ptCount val="11"/>
                <c:pt idx="0">
                  <c:v>1.3725490196078431</c:v>
                </c:pt>
                <c:pt idx="1">
                  <c:v>1.9215686274509807</c:v>
                </c:pt>
                <c:pt idx="2">
                  <c:v>2.4705882352941178</c:v>
                </c:pt>
                <c:pt idx="3">
                  <c:v>3.0196078431372548</c:v>
                </c:pt>
                <c:pt idx="4">
                  <c:v>3.5686274509803919</c:v>
                </c:pt>
                <c:pt idx="5">
                  <c:v>4.1176470588235299</c:v>
                </c:pt>
                <c:pt idx="6">
                  <c:v>4.6666666666666661</c:v>
                </c:pt>
                <c:pt idx="7">
                  <c:v>5.215686274509804</c:v>
                </c:pt>
                <c:pt idx="8">
                  <c:v>5.7647058823529411</c:v>
                </c:pt>
                <c:pt idx="9">
                  <c:v>6.3137254901960782</c:v>
                </c:pt>
                <c:pt idx="10">
                  <c:v>6.8627450980392153</c:v>
                </c:pt>
              </c:numCache>
            </c:numRef>
          </c:xVal>
          <c:yVal>
            <c:numRef>
              <c:f>'Motor C'!$C$2:$C$12</c:f>
              <c:numCache>
                <c:formatCode>General</c:formatCode>
                <c:ptCount val="11"/>
                <c:pt idx="0">
                  <c:v>329.31</c:v>
                </c:pt>
                <c:pt idx="1">
                  <c:v>1148.33</c:v>
                </c:pt>
                <c:pt idx="2">
                  <c:v>1500.94</c:v>
                </c:pt>
                <c:pt idx="3">
                  <c:v>1740.39</c:v>
                </c:pt>
                <c:pt idx="4">
                  <c:v>1879.4</c:v>
                </c:pt>
                <c:pt idx="5">
                  <c:v>1976.94</c:v>
                </c:pt>
                <c:pt idx="6">
                  <c:v>2077.92</c:v>
                </c:pt>
                <c:pt idx="7">
                  <c:v>2094.2399999999998</c:v>
                </c:pt>
                <c:pt idx="8">
                  <c:v>2175.88</c:v>
                </c:pt>
                <c:pt idx="9">
                  <c:v>2185.79</c:v>
                </c:pt>
                <c:pt idx="10">
                  <c:v>2211.98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96B-46A4-AF70-372781705F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1202576"/>
        <c:axId val="1305433344"/>
      </c:scatterChart>
      <c:valAx>
        <c:axId val="69120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305433344"/>
        <c:crosses val="autoZero"/>
        <c:crossBetween val="midCat"/>
      </c:valAx>
      <c:valAx>
        <c:axId val="130543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691202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ID4096"/>
                </a:p>
              </c:txPr>
            </c:trendlineLbl>
          </c:trendline>
          <c:xVal>
            <c:numRef>
              <c:f>'Motor A'!$Y$46:$Y$48</c:f>
              <c:numCache>
                <c:formatCode>General</c:formatCode>
                <c:ptCount val="3"/>
                <c:pt idx="0">
                  <c:v>15</c:v>
                </c:pt>
                <c:pt idx="1">
                  <c:v>11</c:v>
                </c:pt>
                <c:pt idx="2">
                  <c:v>7</c:v>
                </c:pt>
              </c:numCache>
            </c:numRef>
          </c:xVal>
          <c:yVal>
            <c:numRef>
              <c:f>'Motor A'!$Z$46:$Z$48</c:f>
              <c:numCache>
                <c:formatCode>General</c:formatCode>
                <c:ptCount val="3"/>
                <c:pt idx="0">
                  <c:v>2.6</c:v>
                </c:pt>
                <c:pt idx="1">
                  <c:v>1.9</c:v>
                </c:pt>
                <c:pt idx="2">
                  <c:v>1.1000000000000001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36-49CD-AEE1-94AADC8D8B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0771296"/>
        <c:axId val="2049665072"/>
      </c:scatterChart>
      <c:valAx>
        <c:axId val="2110771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049665072"/>
        <c:crosses val="autoZero"/>
        <c:crossBetween val="midCat"/>
      </c:valAx>
      <c:valAx>
        <c:axId val="204966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110771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ID4096"/>
                </a:p>
              </c:txPr>
            </c:trendlineLbl>
          </c:trendline>
          <c:xVal>
            <c:numRef>
              <c:f>'Motor B'!$B$39:$B$42</c:f>
              <c:numCache>
                <c:formatCode>General</c:formatCode>
                <c:ptCount val="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</c:numCache>
            </c:numRef>
          </c:xVal>
          <c:yVal>
            <c:numRef>
              <c:f>'Motor B'!$C$39:$C$42</c:f>
              <c:numCache>
                <c:formatCode>General</c:formatCode>
                <c:ptCount val="4"/>
                <c:pt idx="0">
                  <c:v>299.39999999999998</c:v>
                </c:pt>
                <c:pt idx="1">
                  <c:v>1647.45</c:v>
                </c:pt>
                <c:pt idx="2">
                  <c:v>3405.22</c:v>
                </c:pt>
                <c:pt idx="3">
                  <c:v>5194.8100000000004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449-4DF2-B6B9-B95F024C45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5936559"/>
        <c:axId val="148381279"/>
      </c:scatterChart>
      <c:valAx>
        <c:axId val="2125936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48381279"/>
        <c:crosses val="autoZero"/>
        <c:crossBetween val="midCat"/>
      </c:valAx>
      <c:valAx>
        <c:axId val="148381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125936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v>15  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'Motor B'!$F$2:$F$12</c:f>
              <c:numCache>
                <c:formatCode>General</c:formatCode>
                <c:ptCount val="11"/>
                <c:pt idx="0">
                  <c:v>2.9411764705882351</c:v>
                </c:pt>
                <c:pt idx="1">
                  <c:v>4.1176470588235299</c:v>
                </c:pt>
                <c:pt idx="2">
                  <c:v>5.2941176470588243</c:v>
                </c:pt>
                <c:pt idx="3">
                  <c:v>6.4705882352941178</c:v>
                </c:pt>
                <c:pt idx="4">
                  <c:v>7.6470588235294112</c:v>
                </c:pt>
                <c:pt idx="5">
                  <c:v>8.8235294117647065</c:v>
                </c:pt>
                <c:pt idx="6">
                  <c:v>10</c:v>
                </c:pt>
                <c:pt idx="7">
                  <c:v>11.176470588235293</c:v>
                </c:pt>
                <c:pt idx="8">
                  <c:v>12.352941176470587</c:v>
                </c:pt>
                <c:pt idx="9">
                  <c:v>13.529411764705882</c:v>
                </c:pt>
                <c:pt idx="10">
                  <c:v>14.705882352941176</c:v>
                </c:pt>
              </c:numCache>
            </c:numRef>
          </c:xVal>
          <c:yVal>
            <c:numRef>
              <c:f>'Motor B'!$G$2:$G$12</c:f>
              <c:numCache>
                <c:formatCode>General</c:formatCode>
                <c:ptCount val="11"/>
                <c:pt idx="0">
                  <c:v>2703.92</c:v>
                </c:pt>
                <c:pt idx="1">
                  <c:v>3735.99</c:v>
                </c:pt>
                <c:pt idx="2">
                  <c:v>4231.3100000000004</c:v>
                </c:pt>
                <c:pt idx="3">
                  <c:v>4518.07</c:v>
                </c:pt>
                <c:pt idx="4">
                  <c:v>4672.8999999999996</c:v>
                </c:pt>
                <c:pt idx="5">
                  <c:v>4805.7700000000004</c:v>
                </c:pt>
                <c:pt idx="6">
                  <c:v>4870.13</c:v>
                </c:pt>
                <c:pt idx="7">
                  <c:v>4940.3100000000004</c:v>
                </c:pt>
                <c:pt idx="8">
                  <c:v>5249.34</c:v>
                </c:pt>
                <c:pt idx="9">
                  <c:v>5048.38</c:v>
                </c:pt>
                <c:pt idx="10">
                  <c:v>5099.87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C1-44A0-8D6F-8198B31931A3}"/>
            </c:ext>
          </c:extLst>
        </c:ser>
        <c:ser>
          <c:idx val="0"/>
          <c:order val="1"/>
          <c:tx>
            <c:v>11 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'Motor B'!$D$2:$D$12</c:f>
              <c:numCache>
                <c:formatCode>General</c:formatCode>
                <c:ptCount val="11"/>
                <c:pt idx="0">
                  <c:v>2.1568627450980391</c:v>
                </c:pt>
                <c:pt idx="1">
                  <c:v>3.0196078431372553</c:v>
                </c:pt>
                <c:pt idx="2">
                  <c:v>3.882352941176471</c:v>
                </c:pt>
                <c:pt idx="3">
                  <c:v>4.7450980392156863</c:v>
                </c:pt>
                <c:pt idx="4">
                  <c:v>5.6078431372549016</c:v>
                </c:pt>
                <c:pt idx="5">
                  <c:v>6.4705882352941178</c:v>
                </c:pt>
                <c:pt idx="6">
                  <c:v>7.333333333333333</c:v>
                </c:pt>
                <c:pt idx="7">
                  <c:v>8.1960784313725483</c:v>
                </c:pt>
                <c:pt idx="8">
                  <c:v>9.0588235294117645</c:v>
                </c:pt>
                <c:pt idx="9">
                  <c:v>9.9215686274509807</c:v>
                </c:pt>
                <c:pt idx="10">
                  <c:v>10.784313725490195</c:v>
                </c:pt>
              </c:numCache>
            </c:numRef>
          </c:xVal>
          <c:yVal>
            <c:numRef>
              <c:f>'Motor B'!$E$2:$E$12</c:f>
              <c:numCache>
                <c:formatCode>General</c:formatCode>
                <c:ptCount val="11"/>
                <c:pt idx="0">
                  <c:v>1602.56</c:v>
                </c:pt>
                <c:pt idx="1">
                  <c:v>2456</c:v>
                </c:pt>
                <c:pt idx="2">
                  <c:v>2905.57</c:v>
                </c:pt>
                <c:pt idx="3">
                  <c:v>3138.9</c:v>
                </c:pt>
                <c:pt idx="4">
                  <c:v>3314</c:v>
                </c:pt>
                <c:pt idx="5">
                  <c:v>3396.55</c:v>
                </c:pt>
                <c:pt idx="6">
                  <c:v>3484.32</c:v>
                </c:pt>
                <c:pt idx="7">
                  <c:v>3578.88</c:v>
                </c:pt>
                <c:pt idx="8">
                  <c:v>3579.95</c:v>
                </c:pt>
                <c:pt idx="9">
                  <c:v>3682.11</c:v>
                </c:pt>
                <c:pt idx="10">
                  <c:v>3658.54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C1-44A0-8D6F-8198B31931A3}"/>
            </c:ext>
          </c:extLst>
        </c:ser>
        <c:ser>
          <c:idx val="2"/>
          <c:order val="2"/>
          <c:tx>
            <c:v>7 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'Motor B'!$B$2:$B$12</c:f>
              <c:numCache>
                <c:formatCode>General</c:formatCode>
                <c:ptCount val="11"/>
                <c:pt idx="0">
                  <c:v>1.3725490196078431</c:v>
                </c:pt>
                <c:pt idx="1">
                  <c:v>1.9215686274509807</c:v>
                </c:pt>
                <c:pt idx="2">
                  <c:v>2.4705882352941178</c:v>
                </c:pt>
                <c:pt idx="3">
                  <c:v>3.0196078431372548</c:v>
                </c:pt>
                <c:pt idx="4">
                  <c:v>3.5686274509803919</c:v>
                </c:pt>
                <c:pt idx="5">
                  <c:v>4.1176470588235299</c:v>
                </c:pt>
                <c:pt idx="6">
                  <c:v>4.6666666666666661</c:v>
                </c:pt>
                <c:pt idx="7">
                  <c:v>5.215686274509804</c:v>
                </c:pt>
                <c:pt idx="8">
                  <c:v>5.7647058823529411</c:v>
                </c:pt>
                <c:pt idx="9">
                  <c:v>6.3137254901960782</c:v>
                </c:pt>
                <c:pt idx="10">
                  <c:v>6.8627450980392153</c:v>
                </c:pt>
              </c:numCache>
            </c:numRef>
          </c:xVal>
          <c:yVal>
            <c:numRef>
              <c:f>'Motor B'!$C$2:$C$12</c:f>
              <c:numCache>
                <c:formatCode>General</c:formatCode>
                <c:ptCount val="11"/>
                <c:pt idx="0">
                  <c:v>550.30999999999995</c:v>
                </c:pt>
                <c:pt idx="1">
                  <c:v>1165.8399999999999</c:v>
                </c:pt>
                <c:pt idx="2">
                  <c:v>1513.62</c:v>
                </c:pt>
                <c:pt idx="3">
                  <c:v>1735.36</c:v>
                </c:pt>
                <c:pt idx="4">
                  <c:v>1879.99</c:v>
                </c:pt>
                <c:pt idx="5">
                  <c:v>1992.03</c:v>
                </c:pt>
                <c:pt idx="6">
                  <c:v>2058.3200000000002</c:v>
                </c:pt>
                <c:pt idx="7">
                  <c:v>2117.15</c:v>
                </c:pt>
                <c:pt idx="8">
                  <c:v>2171.5500000000002</c:v>
                </c:pt>
                <c:pt idx="9">
                  <c:v>2191.38</c:v>
                </c:pt>
                <c:pt idx="10">
                  <c:v>2245.9299999999998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EC1-44A0-8D6F-8198B31931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1202576"/>
        <c:axId val="1305433344"/>
      </c:scatterChart>
      <c:scatterChart>
        <c:scatterStyle val="smoothMarker"/>
        <c:varyColors val="0"/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'Motor B'!$S$3:$S$33</c:f>
              <c:numCache>
                <c:formatCode>General</c:formatCode>
                <c:ptCount val="31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</c:numCache>
            </c:numRef>
          </c:xVal>
          <c:yVal>
            <c:numRef>
              <c:f>'Motor B'!$T$3:$T$33</c:f>
              <c:numCache>
                <c:formatCode>General</c:formatCode>
                <c:ptCount val="31"/>
                <c:pt idx="0">
                  <c:v>-2071.8871527598776</c:v>
                </c:pt>
                <c:pt idx="1">
                  <c:v>-519.96933367033262</c:v>
                </c:pt>
                <c:pt idx="2">
                  <c:v>688.66547909907126</c:v>
                </c:pt>
                <c:pt idx="3">
                  <c:v>1629.9512177312442</c:v>
                </c:pt>
                <c:pt idx="4">
                  <c:v>2363.0252880719268</c:v>
                </c:pt>
                <c:pt idx="5">
                  <c:v>2933.943948102592</c:v>
                </c:pt>
                <c:pt idx="6">
                  <c:v>3378.5758476045512</c:v>
                </c:pt>
                <c:pt idx="7">
                  <c:v>3724.8555191152036</c:v>
                </c:pt>
                <c:pt idx="8">
                  <c:v>3994.5383984494083</c:v>
                </c:pt>
                <c:pt idx="9">
                  <c:v>4204.5676360558382</c:v>
                </c:pt>
                <c:pt idx="10">
                  <c:v>4368.1385707716154</c:v>
                </c:pt>
                <c:pt idx="11">
                  <c:v>4495.5277428159852</c:v>
                </c:pt>
                <c:pt idx="12">
                  <c:v>4594.7385297589581</c:v>
                </c:pt>
                <c:pt idx="13">
                  <c:v>4672.0039683192754</c:v>
                </c:pt>
                <c:pt idx="14">
                  <c:v>4732.1783523744061</c:v>
                </c:pt>
                <c:pt idx="15">
                  <c:v>4779.0422097973815</c:v>
                </c:pt>
                <c:pt idx="16">
                  <c:v>4815.5398186561415</c:v>
                </c:pt>
                <c:pt idx="17">
                  <c:v>4843.9641850155776</c:v>
                </c:pt>
                <c:pt idx="18">
                  <c:v>4866.1011037946146</c:v>
                </c:pt>
                <c:pt idx="19">
                  <c:v>4883.3413534745168</c:v>
                </c:pt>
                <c:pt idx="20">
                  <c:v>4896.7680734255719</c:v>
                </c:pt>
                <c:pt idx="21">
                  <c:v>4907.2248134375332</c:v>
                </c:pt>
                <c:pt idx="22">
                  <c:v>4915.3685307472224</c:v>
                </c:pt>
                <c:pt idx="23">
                  <c:v>4921.7108641651212</c:v>
                </c:pt>
                <c:pt idx="24">
                  <c:v>4926.6502783974811</c:v>
                </c:pt>
                <c:pt idx="25">
                  <c:v>4930.4970980695562</c:v>
                </c:pt>
                <c:pt idx="26">
                  <c:v>4933.493004242503</c:v>
                </c:pt>
                <c:pt idx="27">
                  <c:v>4935.8262183160023</c:v>
                </c:pt>
                <c:pt idx="28">
                  <c:v>4937.6433272635177</c:v>
                </c:pt>
                <c:pt idx="29">
                  <c:v>4939.0584931347676</c:v>
                </c:pt>
                <c:pt idx="30">
                  <c:v>4940.1606254234739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EC1-44A0-8D6F-8198B31931A3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'Motor B'!$X$3:$X$33</c:f>
              <c:numCache>
                <c:formatCode>General</c:formatCode>
                <c:ptCount val="31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</c:numCache>
            </c:numRef>
          </c:xVal>
          <c:yVal>
            <c:numRef>
              <c:f>'Motor B'!$Y$3:$Y$33</c:f>
              <c:numCache>
                <c:formatCode>General</c:formatCode>
                <c:ptCount val="31"/>
                <c:pt idx="0">
                  <c:v>-2123.385103225261</c:v>
                </c:pt>
                <c:pt idx="1">
                  <c:v>-509.29131141672116</c:v>
                </c:pt>
                <c:pt idx="2">
                  <c:v>647.25742861686922</c:v>
                </c:pt>
                <c:pt idx="3">
                  <c:v>1475.9608130556019</c:v>
                </c:pt>
                <c:pt idx="4">
                  <c:v>2069.7527351844224</c:v>
                </c:pt>
                <c:pt idx="5">
                  <c:v>2495.2232393555146</c:v>
                </c:pt>
                <c:pt idx="6">
                  <c:v>2800.0861773197189</c:v>
                </c:pt>
                <c:pt idx="7">
                  <c:v>3018.5300178045859</c:v>
                </c:pt>
                <c:pt idx="8">
                  <c:v>3175.0518691139791</c:v>
                </c:pt>
                <c:pt idx="9">
                  <c:v>3287.2046763661347</c:v>
                </c:pt>
                <c:pt idx="10">
                  <c:v>3367.565674331051</c:v>
                </c:pt>
                <c:pt idx="11">
                  <c:v>3425.1468455218705</c:v>
                </c:pt>
                <c:pt idx="12">
                  <c:v>3466.4055575796024</c:v>
                </c:pt>
                <c:pt idx="13">
                  <c:v>3495.9687166029148</c:v>
                </c:pt>
                <c:pt idx="14">
                  <c:v>3517.1516456825907</c:v>
                </c:pt>
                <c:pt idx="15">
                  <c:v>3532.3298776178422</c:v>
                </c:pt>
                <c:pt idx="16">
                  <c:v>3543.2055560386016</c:v>
                </c:pt>
                <c:pt idx="17">
                  <c:v>3550.9983201508066</c:v>
                </c:pt>
                <c:pt idx="18">
                  <c:v>3556.5820796331172</c:v>
                </c:pt>
                <c:pt idx="19">
                  <c:v>3560.5830181329065</c:v>
                </c:pt>
                <c:pt idx="20">
                  <c:v>3563.4498158396859</c:v>
                </c:pt>
                <c:pt idx="21">
                  <c:v>3565.5039661576739</c:v>
                </c:pt>
                <c:pt idx="22">
                  <c:v>3566.9758291771373</c:v>
                </c:pt>
                <c:pt idx="23">
                  <c:v>3568.0304651154588</c:v>
                </c:pt>
                <c:pt idx="24">
                  <c:v>3568.786144786523</c:v>
                </c:pt>
                <c:pt idx="25">
                  <c:v>3569.3276129316041</c:v>
                </c:pt>
                <c:pt idx="26">
                  <c:v>3569.715591811233</c:v>
                </c:pt>
                <c:pt idx="27">
                  <c:v>3569.9935908263287</c:v>
                </c:pt>
                <c:pt idx="28">
                  <c:v>3570.1927858249533</c:v>
                </c:pt>
                <c:pt idx="29">
                  <c:v>3570.335515278377</c:v>
                </c:pt>
                <c:pt idx="30">
                  <c:v>3570.4377854006971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EC1-44A0-8D6F-8198B31931A3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'Motor B'!$AC$3:$AC$33</c:f>
              <c:numCache>
                <c:formatCode>General</c:formatCode>
                <c:ptCount val="31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</c:numCache>
            </c:numRef>
          </c:xVal>
          <c:yVal>
            <c:numRef>
              <c:f>'Motor B'!$AD$3:$AD$33</c:f>
              <c:numCache>
                <c:formatCode>General</c:formatCode>
                <c:ptCount val="31"/>
                <c:pt idx="0">
                  <c:v>-2227.5711002616458</c:v>
                </c:pt>
                <c:pt idx="1">
                  <c:v>-486.49969757064815</c:v>
                </c:pt>
                <c:pt idx="2">
                  <c:v>569.51348891032251</c:v>
                </c:pt>
                <c:pt idx="3">
                  <c:v>1210.017863571866</c:v>
                </c:pt>
                <c:pt idx="4">
                  <c:v>1598.5034044841595</c:v>
                </c:pt>
                <c:pt idx="5">
                  <c:v>1834.1317959025121</c:v>
                </c:pt>
                <c:pt idx="6">
                  <c:v>1977.047639596512</c:v>
                </c:pt>
                <c:pt idx="7">
                  <c:v>2063.7304805556219</c:v>
                </c:pt>
                <c:pt idx="8">
                  <c:v>2116.3062812683156</c:v>
                </c:pt>
                <c:pt idx="9">
                  <c:v>2148.1951163595058</c:v>
                </c:pt>
                <c:pt idx="10">
                  <c:v>2167.536672544833</c:v>
                </c:pt>
                <c:pt idx="11">
                  <c:v>2179.2679193777881</c:v>
                </c:pt>
                <c:pt idx="12">
                  <c:v>2186.3832802586321</c:v>
                </c:pt>
                <c:pt idx="13">
                  <c:v>2190.698964787784</c:v>
                </c:pt>
                <c:pt idx="14">
                  <c:v>2193.3165597723623</c:v>
                </c:pt>
                <c:pt idx="15">
                  <c:v>2194.9042113852188</c:v>
                </c:pt>
                <c:pt idx="16">
                  <c:v>2195.8671707653584</c:v>
                </c:pt>
                <c:pt idx="17">
                  <c:v>2196.4512351534713</c:v>
                </c:pt>
                <c:pt idx="18">
                  <c:v>2196.8054881121079</c:v>
                </c:pt>
                <c:pt idx="19">
                  <c:v>2197.0203533928147</c:v>
                </c:pt>
                <c:pt idx="20">
                  <c:v>2197.1506757732714</c:v>
                </c:pt>
                <c:pt idx="21">
                  <c:v>2197.2297202926648</c:v>
                </c:pt>
                <c:pt idx="22">
                  <c:v>2197.2776632171594</c:v>
                </c:pt>
                <c:pt idx="23">
                  <c:v>2197.3067420707816</c:v>
                </c:pt>
                <c:pt idx="24">
                  <c:v>2197.324379287053</c:v>
                </c:pt>
                <c:pt idx="25">
                  <c:v>2197.3350767994734</c:v>
                </c:pt>
                <c:pt idx="26">
                  <c:v>2197.3415651687387</c:v>
                </c:pt>
                <c:pt idx="27">
                  <c:v>2197.3455005636301</c:v>
                </c:pt>
                <c:pt idx="28">
                  <c:v>2197.3478875012897</c:v>
                </c:pt>
                <c:pt idx="29">
                  <c:v>2197.3493352521627</c:v>
                </c:pt>
                <c:pt idx="30">
                  <c:v>2197.3502133574552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EC1-44A0-8D6F-8198B31931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1202576"/>
        <c:axId val="1305433344"/>
      </c:scatterChart>
      <c:valAx>
        <c:axId val="691202576"/>
        <c:scaling>
          <c:orientation val="minMax"/>
          <c:max val="16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305433344"/>
        <c:crosses val="autoZero"/>
        <c:crossBetween val="midCat"/>
      </c:valAx>
      <c:valAx>
        <c:axId val="130543334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691202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'Motor B'!$J$80:$J$121</c:f>
              <c:numCache>
                <c:formatCode>General</c:formatCode>
                <c:ptCount val="4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</c:numCache>
            </c:numRef>
          </c:xVal>
          <c:yVal>
            <c:numRef>
              <c:f>'Motor B'!$K$80:$K$121</c:f>
              <c:numCache>
                <c:formatCode>General</c:formatCode>
                <c:ptCount val="42"/>
                <c:pt idx="0">
                  <c:v>3485.33</c:v>
                </c:pt>
                <c:pt idx="1">
                  <c:v>3827.75</c:v>
                </c:pt>
                <c:pt idx="2">
                  <c:v>4051.32</c:v>
                </c:pt>
                <c:pt idx="3">
                  <c:v>4214.96</c:v>
                </c:pt>
                <c:pt idx="4">
                  <c:v>4531.72</c:v>
                </c:pt>
                <c:pt idx="5">
                  <c:v>3703.7</c:v>
                </c:pt>
                <c:pt idx="6">
                  <c:v>3799.87</c:v>
                </c:pt>
                <c:pt idx="7">
                  <c:v>3527.34</c:v>
                </c:pt>
                <c:pt idx="8">
                  <c:v>4149.38</c:v>
                </c:pt>
                <c:pt idx="9">
                  <c:v>4421.5200000000004</c:v>
                </c:pt>
                <c:pt idx="10">
                  <c:v>4270.46</c:v>
                </c:pt>
                <c:pt idx="11">
                  <c:v>4428.04</c:v>
                </c:pt>
                <c:pt idx="12">
                  <c:v>4545.45</c:v>
                </c:pt>
                <c:pt idx="13">
                  <c:v>4629.63</c:v>
                </c:pt>
                <c:pt idx="14">
                  <c:v>4509.58</c:v>
                </c:pt>
                <c:pt idx="15">
                  <c:v>4660.1899999999996</c:v>
                </c:pt>
                <c:pt idx="16">
                  <c:v>4392.3900000000003</c:v>
                </c:pt>
                <c:pt idx="17">
                  <c:v>4511.28</c:v>
                </c:pt>
                <c:pt idx="18">
                  <c:v>4559.2700000000004</c:v>
                </c:pt>
                <c:pt idx="19">
                  <c:v>4750.59</c:v>
                </c:pt>
                <c:pt idx="20">
                  <c:v>4416.6400000000003</c:v>
                </c:pt>
                <c:pt idx="21">
                  <c:v>4143.6499999999996</c:v>
                </c:pt>
                <c:pt idx="22">
                  <c:v>4786.6000000000004</c:v>
                </c:pt>
                <c:pt idx="23">
                  <c:v>4480.96</c:v>
                </c:pt>
                <c:pt idx="24">
                  <c:v>4431.3100000000004</c:v>
                </c:pt>
                <c:pt idx="25">
                  <c:v>4680.1899999999996</c:v>
                </c:pt>
                <c:pt idx="26">
                  <c:v>4436.2299999999996</c:v>
                </c:pt>
                <c:pt idx="27">
                  <c:v>3538.78</c:v>
                </c:pt>
                <c:pt idx="28">
                  <c:v>3505.7</c:v>
                </c:pt>
                <c:pt idx="29">
                  <c:v>3637.47</c:v>
                </c:pt>
                <c:pt idx="30">
                  <c:v>3621</c:v>
                </c:pt>
                <c:pt idx="31">
                  <c:v>3627.57</c:v>
                </c:pt>
                <c:pt idx="32">
                  <c:v>3506.72</c:v>
                </c:pt>
                <c:pt idx="33">
                  <c:v>3546.1</c:v>
                </c:pt>
                <c:pt idx="34">
                  <c:v>3783.1</c:v>
                </c:pt>
                <c:pt idx="35">
                  <c:v>3703.7</c:v>
                </c:pt>
                <c:pt idx="36">
                  <c:v>3985.39</c:v>
                </c:pt>
                <c:pt idx="37">
                  <c:v>3937.01</c:v>
                </c:pt>
                <c:pt idx="38">
                  <c:v>3801.08</c:v>
                </c:pt>
                <c:pt idx="39">
                  <c:v>3822.87</c:v>
                </c:pt>
                <c:pt idx="40">
                  <c:v>3717.47</c:v>
                </c:pt>
                <c:pt idx="41">
                  <c:v>3657.42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BF-4538-BA86-5053BF39C8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1224527"/>
        <c:axId val="200346431"/>
      </c:scatterChart>
      <c:valAx>
        <c:axId val="1651224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Anzahl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00346431"/>
        <c:crosses val="autoZero"/>
        <c:crossBetween val="midCat"/>
      </c:valAx>
      <c:valAx>
        <c:axId val="200346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651224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ID4096"/>
                </a:p>
              </c:txPr>
            </c:trendlineLbl>
          </c:trendline>
          <c:xVal>
            <c:numRef>
              <c:f>'Motor B'!$T$60:$T$62</c:f>
              <c:numCache>
                <c:formatCode>General</c:formatCode>
                <c:ptCount val="3"/>
                <c:pt idx="0">
                  <c:v>15</c:v>
                </c:pt>
                <c:pt idx="1">
                  <c:v>11</c:v>
                </c:pt>
                <c:pt idx="2">
                  <c:v>7</c:v>
                </c:pt>
              </c:numCache>
            </c:numRef>
          </c:xVal>
          <c:yVal>
            <c:numRef>
              <c:f>'Motor B'!$U$60:$U$62</c:f>
              <c:numCache>
                <c:formatCode>General</c:formatCode>
                <c:ptCount val="3"/>
                <c:pt idx="0">
                  <c:v>2</c:v>
                </c:pt>
                <c:pt idx="1">
                  <c:v>1.5</c:v>
                </c:pt>
                <c:pt idx="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4D-4CEB-8654-EF7525C243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8263584"/>
        <c:axId val="2046130912"/>
      </c:scatterChart>
      <c:valAx>
        <c:axId val="2058263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046130912"/>
        <c:crosses val="autoZero"/>
        <c:crossBetween val="midCat"/>
      </c:valAx>
      <c:valAx>
        <c:axId val="204613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058263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1600 Hz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15 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'Motor C'!$F$2:$F$12</c:f>
              <c:numCache>
                <c:formatCode>General</c:formatCode>
                <c:ptCount val="11"/>
                <c:pt idx="0">
                  <c:v>2.9411764705882351</c:v>
                </c:pt>
                <c:pt idx="1">
                  <c:v>4.1176470588235299</c:v>
                </c:pt>
                <c:pt idx="2">
                  <c:v>5.2941176470588243</c:v>
                </c:pt>
                <c:pt idx="3">
                  <c:v>6.4705882352941178</c:v>
                </c:pt>
                <c:pt idx="4">
                  <c:v>7.6470588235294112</c:v>
                </c:pt>
                <c:pt idx="5">
                  <c:v>8.8235294117647065</c:v>
                </c:pt>
                <c:pt idx="6">
                  <c:v>10</c:v>
                </c:pt>
                <c:pt idx="7">
                  <c:v>11.176470588235293</c:v>
                </c:pt>
                <c:pt idx="8">
                  <c:v>12.352941176470587</c:v>
                </c:pt>
                <c:pt idx="9">
                  <c:v>13.529411764705882</c:v>
                </c:pt>
                <c:pt idx="10">
                  <c:v>14.705882352941176</c:v>
                </c:pt>
              </c:numCache>
            </c:numRef>
          </c:xVal>
          <c:yVal>
            <c:numRef>
              <c:f>'Motor C'!$G$2:$G$12</c:f>
              <c:numCache>
                <c:formatCode>General</c:formatCode>
                <c:ptCount val="11"/>
                <c:pt idx="0">
                  <c:v>2218.11</c:v>
                </c:pt>
                <c:pt idx="1">
                  <c:v>3375.53</c:v>
                </c:pt>
                <c:pt idx="2">
                  <c:v>4000</c:v>
                </c:pt>
                <c:pt idx="3">
                  <c:v>4363.6400000000003</c:v>
                </c:pt>
                <c:pt idx="4">
                  <c:v>4511.28</c:v>
                </c:pt>
                <c:pt idx="5">
                  <c:v>4642.17</c:v>
                </c:pt>
                <c:pt idx="6">
                  <c:v>4868.1499999999996</c:v>
                </c:pt>
                <c:pt idx="7">
                  <c:v>4868.1499999999996</c:v>
                </c:pt>
                <c:pt idx="8">
                  <c:v>4948.45</c:v>
                </c:pt>
                <c:pt idx="9">
                  <c:v>4989.6000000000004</c:v>
                </c:pt>
                <c:pt idx="10">
                  <c:v>5020.92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254-4F99-884B-75C86FFA1AAD}"/>
            </c:ext>
          </c:extLst>
        </c:ser>
        <c:ser>
          <c:idx val="6"/>
          <c:order val="1"/>
          <c:tx>
            <c:v>13 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'Motor C'!$I$37:$I$47</c:f>
              <c:numCache>
                <c:formatCode>General</c:formatCode>
                <c:ptCount val="11"/>
                <c:pt idx="0">
                  <c:v>2.5490196078431371</c:v>
                </c:pt>
                <c:pt idx="1">
                  <c:v>3.5686274509803924</c:v>
                </c:pt>
                <c:pt idx="2">
                  <c:v>4.5882352941176476</c:v>
                </c:pt>
                <c:pt idx="3">
                  <c:v>5.6078431372549025</c:v>
                </c:pt>
                <c:pt idx="4">
                  <c:v>6.6274509803921564</c:v>
                </c:pt>
                <c:pt idx="5">
                  <c:v>7.6470588235294121</c:v>
                </c:pt>
                <c:pt idx="6">
                  <c:v>8.6666666666666661</c:v>
                </c:pt>
                <c:pt idx="7">
                  <c:v>9.6862745098039227</c:v>
                </c:pt>
                <c:pt idx="8">
                  <c:v>10.705882352941176</c:v>
                </c:pt>
                <c:pt idx="9">
                  <c:v>11.725490196078432</c:v>
                </c:pt>
                <c:pt idx="10">
                  <c:v>12.745098039215685</c:v>
                </c:pt>
              </c:numCache>
            </c:numRef>
          </c:xVal>
          <c:yVal>
            <c:numRef>
              <c:f>'Motor C'!$J$37:$J$47</c:f>
              <c:numCache>
                <c:formatCode>General</c:formatCode>
                <c:ptCount val="11"/>
                <c:pt idx="0">
                  <c:v>1729.11</c:v>
                </c:pt>
                <c:pt idx="1">
                  <c:v>2669.63</c:v>
                </c:pt>
                <c:pt idx="2">
                  <c:v>3283.17</c:v>
                </c:pt>
                <c:pt idx="3">
                  <c:v>3560.83</c:v>
                </c:pt>
                <c:pt idx="4">
                  <c:v>3785.49</c:v>
                </c:pt>
                <c:pt idx="5">
                  <c:v>3921.57</c:v>
                </c:pt>
                <c:pt idx="6">
                  <c:v>4109.59</c:v>
                </c:pt>
                <c:pt idx="7">
                  <c:v>4145.08</c:v>
                </c:pt>
                <c:pt idx="8">
                  <c:v>4217.93</c:v>
                </c:pt>
                <c:pt idx="9">
                  <c:v>4255.32</c:v>
                </c:pt>
                <c:pt idx="10">
                  <c:v>4285.71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254-4F99-884B-75C86FFA1AAD}"/>
            </c:ext>
          </c:extLst>
        </c:ser>
        <c:ser>
          <c:idx val="0"/>
          <c:order val="2"/>
          <c:tx>
            <c:v>11 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'Motor C'!$L$2:$L$12</c:f>
              <c:numCache>
                <c:formatCode>General</c:formatCode>
                <c:ptCount val="11"/>
                <c:pt idx="0">
                  <c:v>2.1568627450980391</c:v>
                </c:pt>
                <c:pt idx="1">
                  <c:v>3.0196078431372553</c:v>
                </c:pt>
                <c:pt idx="2">
                  <c:v>3.882352941176471</c:v>
                </c:pt>
                <c:pt idx="3">
                  <c:v>4.7450980392156863</c:v>
                </c:pt>
                <c:pt idx="4">
                  <c:v>5.6078431372549016</c:v>
                </c:pt>
                <c:pt idx="5">
                  <c:v>6.4705882352941178</c:v>
                </c:pt>
                <c:pt idx="6">
                  <c:v>7.333333333333333</c:v>
                </c:pt>
                <c:pt idx="7">
                  <c:v>8.1960784313725483</c:v>
                </c:pt>
                <c:pt idx="8">
                  <c:v>9.0588235294117645</c:v>
                </c:pt>
                <c:pt idx="9">
                  <c:v>9.9215686274509807</c:v>
                </c:pt>
                <c:pt idx="10">
                  <c:v>10.784313725490195</c:v>
                </c:pt>
              </c:numCache>
            </c:numRef>
          </c:xVal>
          <c:yVal>
            <c:numRef>
              <c:f>'Motor C'!$M$2:$M$12</c:f>
              <c:numCache>
                <c:formatCode>General</c:formatCode>
                <c:ptCount val="11"/>
                <c:pt idx="0">
                  <c:v>1348.31</c:v>
                </c:pt>
                <c:pt idx="1">
                  <c:v>2187.7800000000002</c:v>
                </c:pt>
                <c:pt idx="2">
                  <c:v>2646.09</c:v>
                </c:pt>
                <c:pt idx="3">
                  <c:v>2973.98</c:v>
                </c:pt>
                <c:pt idx="4">
                  <c:v>3212.85</c:v>
                </c:pt>
                <c:pt idx="5">
                  <c:v>3296.7</c:v>
                </c:pt>
                <c:pt idx="6">
                  <c:v>3375.53</c:v>
                </c:pt>
                <c:pt idx="7">
                  <c:v>3463.2</c:v>
                </c:pt>
                <c:pt idx="8">
                  <c:v>3529.41</c:v>
                </c:pt>
                <c:pt idx="9">
                  <c:v>3545.05</c:v>
                </c:pt>
                <c:pt idx="10">
                  <c:v>3647.42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54-4F99-884B-75C86FFA1AAD}"/>
            </c:ext>
          </c:extLst>
        </c:ser>
        <c:ser>
          <c:idx val="8"/>
          <c:order val="3"/>
          <c:tx>
            <c:v>9 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'Motor C'!$I$53:$I$63</c:f>
              <c:numCache>
                <c:formatCode>General</c:formatCode>
                <c:ptCount val="11"/>
                <c:pt idx="0">
                  <c:v>1.7647058823529411</c:v>
                </c:pt>
                <c:pt idx="1">
                  <c:v>2.4705882352941178</c:v>
                </c:pt>
                <c:pt idx="2">
                  <c:v>3.1764705882352944</c:v>
                </c:pt>
                <c:pt idx="3">
                  <c:v>3.882352941176471</c:v>
                </c:pt>
                <c:pt idx="4">
                  <c:v>4.5882352941176467</c:v>
                </c:pt>
                <c:pt idx="5">
                  <c:v>5.2941176470588234</c:v>
                </c:pt>
                <c:pt idx="6">
                  <c:v>6</c:v>
                </c:pt>
                <c:pt idx="7">
                  <c:v>6.7058823529411766</c:v>
                </c:pt>
                <c:pt idx="8">
                  <c:v>7.4117647058823524</c:v>
                </c:pt>
                <c:pt idx="9">
                  <c:v>8.117647058823529</c:v>
                </c:pt>
                <c:pt idx="10">
                  <c:v>8.8235294117647047</c:v>
                </c:pt>
              </c:numCache>
            </c:numRef>
          </c:xVal>
          <c:yVal>
            <c:numRef>
              <c:f>'Motor C'!$J$53:$J$63</c:f>
              <c:numCache>
                <c:formatCode>General</c:formatCode>
                <c:ptCount val="11"/>
                <c:pt idx="0">
                  <c:v>372.21</c:v>
                </c:pt>
                <c:pt idx="1">
                  <c:v>1598.93</c:v>
                </c:pt>
                <c:pt idx="2">
                  <c:v>2015.11</c:v>
                </c:pt>
                <c:pt idx="3">
                  <c:v>2294.4499999999998</c:v>
                </c:pt>
                <c:pt idx="4">
                  <c:v>2492.21</c:v>
                </c:pt>
                <c:pt idx="5">
                  <c:v>2628.7</c:v>
                </c:pt>
                <c:pt idx="6">
                  <c:v>2687.57</c:v>
                </c:pt>
                <c:pt idx="7">
                  <c:v>2764.98</c:v>
                </c:pt>
                <c:pt idx="8">
                  <c:v>2793.95</c:v>
                </c:pt>
                <c:pt idx="9">
                  <c:v>2833.53</c:v>
                </c:pt>
                <c:pt idx="10">
                  <c:v>2870.81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254-4F99-884B-75C86FFA1AAD}"/>
            </c:ext>
          </c:extLst>
        </c:ser>
        <c:ser>
          <c:idx val="2"/>
          <c:order val="4"/>
          <c:tx>
            <c:v>7 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'Motor C'!$J$2:$J$12</c:f>
              <c:numCache>
                <c:formatCode>General</c:formatCode>
                <c:ptCount val="11"/>
                <c:pt idx="0">
                  <c:v>1.3725490196078431</c:v>
                </c:pt>
                <c:pt idx="1">
                  <c:v>1.9215686274509807</c:v>
                </c:pt>
                <c:pt idx="2">
                  <c:v>2.4705882352941178</c:v>
                </c:pt>
                <c:pt idx="3">
                  <c:v>3.0196078431372548</c:v>
                </c:pt>
                <c:pt idx="4">
                  <c:v>3.5686274509803919</c:v>
                </c:pt>
                <c:pt idx="5">
                  <c:v>4.1176470588235299</c:v>
                </c:pt>
                <c:pt idx="6">
                  <c:v>4.6666666666666661</c:v>
                </c:pt>
                <c:pt idx="7">
                  <c:v>5.215686274509804</c:v>
                </c:pt>
                <c:pt idx="8">
                  <c:v>5.7647058823529411</c:v>
                </c:pt>
                <c:pt idx="9">
                  <c:v>6.3137254901960782</c:v>
                </c:pt>
                <c:pt idx="10">
                  <c:v>6.8627450980392153</c:v>
                </c:pt>
              </c:numCache>
            </c:numRef>
          </c:xVal>
          <c:yVal>
            <c:numRef>
              <c:f>'Motor C'!$K$2:$K$12</c:f>
              <c:numCache>
                <c:formatCode>General</c:formatCode>
                <c:ptCount val="11"/>
                <c:pt idx="0">
                  <c:v>338.08</c:v>
                </c:pt>
                <c:pt idx="1">
                  <c:v>1101.93</c:v>
                </c:pt>
                <c:pt idx="2">
                  <c:v>1458.08</c:v>
                </c:pt>
                <c:pt idx="3">
                  <c:v>1667.82</c:v>
                </c:pt>
                <c:pt idx="4">
                  <c:v>1819.56</c:v>
                </c:pt>
                <c:pt idx="5">
                  <c:v>1933.92</c:v>
                </c:pt>
                <c:pt idx="6">
                  <c:v>2039.08</c:v>
                </c:pt>
                <c:pt idx="7">
                  <c:v>2101.58</c:v>
                </c:pt>
                <c:pt idx="8">
                  <c:v>2144.77</c:v>
                </c:pt>
                <c:pt idx="9">
                  <c:v>2169.98</c:v>
                </c:pt>
                <c:pt idx="10">
                  <c:v>2251.41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254-4F99-884B-75C86FFA1A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1202576"/>
        <c:axId val="1305433344"/>
      </c:scatterChart>
      <c:scatterChart>
        <c:scatterStyle val="smoothMarker"/>
        <c:varyColors val="0"/>
        <c:ser>
          <c:idx val="3"/>
          <c:order val="5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'Motor C'!$S$3:$S$33</c:f>
              <c:numCache>
                <c:formatCode>General</c:formatCode>
                <c:ptCount val="31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</c:numCache>
            </c:numRef>
          </c:xVal>
          <c:yVal>
            <c:numRef>
              <c:f>'Motor C'!$T$3:$T$33</c:f>
              <c:numCache>
                <c:formatCode>General</c:formatCode>
                <c:ptCount val="31"/>
                <c:pt idx="0">
                  <c:v>-1372.6417530851704</c:v>
                </c:pt>
                <c:pt idx="1">
                  <c:v>-358.66122090277514</c:v>
                </c:pt>
                <c:pt idx="2">
                  <c:v>493.25112263641677</c:v>
                </c:pt>
                <c:pt idx="3">
                  <c:v>1208.999224340492</c:v>
                </c:pt>
                <c:pt idx="4">
                  <c:v>1810.3467091823054</c:v>
                </c:pt>
                <c:pt idx="5">
                  <c:v>2315.5786429654645</c:v>
                </c:pt>
                <c:pt idx="6">
                  <c:v>2740.0575230615818</c:v>
                </c:pt>
                <c:pt idx="7">
                  <c:v>3096.6904031300596</c:v>
                </c:pt>
                <c:pt idx="8">
                  <c:v>3396.3213555985012</c:v>
                </c:pt>
                <c:pt idx="9">
                  <c:v>3648.0612054404642</c:v>
                </c:pt>
                <c:pt idx="10">
                  <c:v>3859.5645614067635</c:v>
                </c:pt>
                <c:pt idx="11">
                  <c:v>4037.2625683496058</c:v>
                </c:pt>
                <c:pt idx="12">
                  <c:v>4186.5584578979951</c:v>
                </c:pt>
                <c:pt idx="13">
                  <c:v>4311.9918435589534</c:v>
                </c:pt>
                <c:pt idx="14">
                  <c:v>4417.3767559364023</c:v>
                </c:pt>
                <c:pt idx="15">
                  <c:v>4505.9176152800374</c:v>
                </c:pt>
                <c:pt idx="16">
                  <c:v>4580.3066677207817</c:v>
                </c:pt>
                <c:pt idx="17">
                  <c:v>4642.8058479190995</c:v>
                </c:pt>
                <c:pt idx="18">
                  <c:v>4695.3155573091117</c:v>
                </c:pt>
                <c:pt idx="19">
                  <c:v>4739.4324492663236</c:v>
                </c:pt>
                <c:pt idx="20">
                  <c:v>4776.4979782622722</c:v>
                </c:pt>
                <c:pt idx="21">
                  <c:v>4807.639189231576</c:v>
                </c:pt>
                <c:pt idx="22">
                  <c:v>4833.8029874264066</c:v>
                </c:pt>
                <c:pt idx="23">
                  <c:v>4855.7849307957458</c:v>
                </c:pt>
                <c:pt idx="24">
                  <c:v>4874.2534203741534</c:v>
                </c:pt>
                <c:pt idx="25">
                  <c:v>4889.7700242329147</c:v>
                </c:pt>
                <c:pt idx="26">
                  <c:v>4902.8065529803016</c:v>
                </c:pt>
                <c:pt idx="27">
                  <c:v>4913.7594060226565</c:v>
                </c:pt>
                <c:pt idx="28">
                  <c:v>4922.9616248104967</c:v>
                </c:pt>
                <c:pt idx="29">
                  <c:v>4930.693019570549</c:v>
                </c:pt>
                <c:pt idx="30">
                  <c:v>4937.1886774454451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254-4F99-884B-75C86FFA1AAD}"/>
            </c:ext>
          </c:extLst>
        </c:ser>
        <c:ser>
          <c:idx val="4"/>
          <c:order val="6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'Motor C'!$Y$3:$Y$33</c:f>
              <c:numCache>
                <c:formatCode>General</c:formatCode>
                <c:ptCount val="31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</c:numCache>
            </c:numRef>
          </c:xVal>
          <c:yVal>
            <c:numRef>
              <c:f>'Motor C'!$Z$3:$Z$33</c:f>
              <c:numCache>
                <c:formatCode>General</c:formatCode>
                <c:ptCount val="31"/>
                <c:pt idx="0">
                  <c:v>-1416.1275868043579</c:v>
                </c:pt>
                <c:pt idx="1">
                  <c:v>-357.79149909165318</c:v>
                </c:pt>
                <c:pt idx="2">
                  <c:v>476.82193269964915</c:v>
                </c:pt>
                <c:pt idx="3">
                  <c:v>1135.0056501536344</c:v>
                </c:pt>
                <c:pt idx="4">
                  <c:v>1654.055295678477</c:v>
                </c:pt>
                <c:pt idx="5">
                  <c:v>2063.3825509342246</c:v>
                </c:pt>
                <c:pt idx="6">
                  <c:v>2386.1817346727771</c:v>
                </c:pt>
                <c:pt idx="7">
                  <c:v>2640.7440969009458</c:v>
                </c:pt>
                <c:pt idx="8">
                  <c:v>2841.4942831705343</c:v>
                </c:pt>
                <c:pt idx="9">
                  <c:v>2999.8076997122625</c:v>
                </c:pt>
                <c:pt idx="10">
                  <c:v>3124.655094989183</c:v>
                </c:pt>
                <c:pt idx="11">
                  <c:v>3223.1108825523502</c:v>
                </c:pt>
                <c:pt idx="12">
                  <c:v>3300.7540090523676</c:v>
                </c:pt>
                <c:pt idx="13">
                  <c:v>3361.9840823868567</c:v>
                </c:pt>
                <c:pt idx="14">
                  <c:v>3410.2706732230222</c:v>
                </c:pt>
                <c:pt idx="15">
                  <c:v>3448.3499164380701</c:v>
                </c:pt>
                <c:pt idx="16">
                  <c:v>3478.3795527971715</c:v>
                </c:pt>
                <c:pt idx="17">
                  <c:v>3502.0611962260391</c:v>
                </c:pt>
                <c:pt idx="18">
                  <c:v>3520.7367548903394</c:v>
                </c:pt>
                <c:pt idx="19">
                  <c:v>3535.4644697329072</c:v>
                </c:pt>
                <c:pt idx="20">
                  <c:v>3547.0788791534205</c:v>
                </c:pt>
                <c:pt idx="21">
                  <c:v>3556.2381076983274</c:v>
                </c:pt>
                <c:pt idx="22">
                  <c:v>3563.4611583503629</c:v>
                </c:pt>
                <c:pt idx="23">
                  <c:v>3569.1573215660824</c:v>
                </c:pt>
                <c:pt idx="24">
                  <c:v>3573.6493675094366</c:v>
                </c:pt>
                <c:pt idx="25">
                  <c:v>3577.1918356573851</c:v>
                </c:pt>
                <c:pt idx="26">
                  <c:v>3579.9854581486684</c:v>
                </c:pt>
                <c:pt idx="27">
                  <c:v>3582.1885341673824</c:v>
                </c:pt>
                <c:pt idx="28">
                  <c:v>3583.9258998849677</c:v>
                </c:pt>
                <c:pt idx="29">
                  <c:v>3585.2960022377702</c:v>
                </c:pt>
                <c:pt idx="30">
                  <c:v>3586.3764773721382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254-4F99-884B-75C86FFA1AAD}"/>
            </c:ext>
          </c:extLst>
        </c:ser>
        <c:ser>
          <c:idx val="5"/>
          <c:order val="7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'Motor C'!$AE$3:$AE$33</c:f>
              <c:numCache>
                <c:formatCode>General</c:formatCode>
                <c:ptCount val="31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</c:numCache>
            </c:numRef>
          </c:xVal>
          <c:yVal>
            <c:numRef>
              <c:f>'Motor C'!$AF$3:$AF$33</c:f>
              <c:numCache>
                <c:formatCode>General</c:formatCode>
                <c:ptCount val="31"/>
                <c:pt idx="0">
                  <c:v>-1516.1035244787599</c:v>
                </c:pt>
                <c:pt idx="1">
                  <c:v>-355.71190514342788</c:v>
                </c:pt>
                <c:pt idx="2">
                  <c:v>443.25761827951681</c:v>
                </c:pt>
                <c:pt idx="3">
                  <c:v>993.37560320975365</c:v>
                </c:pt>
                <c:pt idx="4">
                  <c:v>1372.1507485334173</c:v>
                </c:pt>
                <c:pt idx="5">
                  <c:v>1632.9504581323622</c:v>
                </c:pt>
                <c:pt idx="6">
                  <c:v>1812.5200243159454</c:v>
                </c:pt>
                <c:pt idx="7">
                  <c:v>1936.1598441184547</c:v>
                </c:pt>
                <c:pt idx="8">
                  <c:v>2021.2901107092227</c:v>
                </c:pt>
                <c:pt idx="9">
                  <c:v>2079.905225980267</c:v>
                </c:pt>
                <c:pt idx="10">
                  <c:v>2120.2637479939917</c:v>
                </c:pt>
                <c:pt idx="11">
                  <c:v>2148.0519779002284</c:v>
                </c:pt>
                <c:pt idx="12">
                  <c:v>2167.1851295319771</c:v>
                </c:pt>
                <c:pt idx="13">
                  <c:v>2180.3589622157679</c:v>
                </c:pt>
                <c:pt idx="14">
                  <c:v>2189.4295989263733</c:v>
                </c:pt>
                <c:pt idx="15">
                  <c:v>2195.6750441442273</c:v>
                </c:pt>
                <c:pt idx="16">
                  <c:v>2199.9752478910718</c:v>
                </c:pt>
                <c:pt idx="17">
                  <c:v>2202.9360860089869</c:v>
                </c:pt>
                <c:pt idx="18">
                  <c:v>2204.9747248448643</c:v>
                </c:pt>
                <c:pt idx="19">
                  <c:v>2206.3783977704456</c:v>
                </c:pt>
                <c:pt idx="20">
                  <c:v>2207.344874837072</c:v>
                </c:pt>
                <c:pt idx="21">
                  <c:v>2208.0103275242986</c:v>
                </c:pt>
                <c:pt idx="22">
                  <c:v>2208.4685145772855</c:v>
                </c:pt>
                <c:pt idx="23">
                  <c:v>2208.7839921154405</c:v>
                </c:pt>
                <c:pt idx="24">
                  <c:v>2209.001209246373</c:v>
                </c:pt>
                <c:pt idx="25">
                  <c:v>2209.150770708804</c:v>
                </c:pt>
                <c:pt idx="26">
                  <c:v>2209.2537489175138</c:v>
                </c:pt>
                <c:pt idx="27">
                  <c:v>2209.3246529545345</c:v>
                </c:pt>
                <c:pt idx="28">
                  <c:v>2209.3734728216577</c:v>
                </c:pt>
                <c:pt idx="29">
                  <c:v>2209.4070869785678</c:v>
                </c:pt>
                <c:pt idx="30">
                  <c:v>2209.430231481233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254-4F99-884B-75C86FFA1AAD}"/>
            </c:ext>
          </c:extLst>
        </c:ser>
        <c:ser>
          <c:idx val="7"/>
          <c:order val="8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'Motor C'!$AK$3:$AK$33</c:f>
              <c:numCache>
                <c:formatCode>General</c:formatCode>
                <c:ptCount val="31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</c:numCache>
            </c:numRef>
          </c:xVal>
          <c:yVal>
            <c:numRef>
              <c:f>'Motor C'!$AL$3:$AL$33</c:f>
              <c:numCache>
                <c:formatCode>General</c:formatCode>
                <c:ptCount val="31"/>
                <c:pt idx="0">
                  <c:v>-1390.8030182070888</c:v>
                </c:pt>
                <c:pt idx="1">
                  <c:v>-358.30085097906738</c:v>
                </c:pt>
                <c:pt idx="2">
                  <c:v>486.23901946982528</c:v>
                </c:pt>
                <c:pt idx="3">
                  <c:v>1177.0342695105121</c:v>
                </c:pt>
                <c:pt idx="4">
                  <c:v>1742.0734040455493</c:v>
                </c:pt>
                <c:pt idx="5">
                  <c:v>2204.2497486821112</c:v>
                </c:pt>
                <c:pt idx="6">
                  <c:v>2582.2890038168684</c:v>
                </c:pt>
                <c:pt idx="7">
                  <c:v>2891.5079417424449</c:v>
                </c:pt>
                <c:pt idx="8">
                  <c:v>3144.4349864159863</c:v>
                </c:pt>
                <c:pt idx="9">
                  <c:v>3351.3178195194637</c:v>
                </c:pt>
                <c:pt idx="10">
                  <c:v>3520.5385791585327</c:v>
                </c:pt>
                <c:pt idx="11">
                  <c:v>3658.9534735374236</c:v>
                </c:pt>
                <c:pt idx="12">
                  <c:v>3772.1705695177457</c:v>
                </c:pt>
                <c:pt idx="13">
                  <c:v>3864.7770110407928</c:v>
                </c:pt>
                <c:pt idx="14">
                  <c:v>3940.5248734753854</c:v>
                </c:pt>
                <c:pt idx="15">
                  <c:v>4002.4831840318066</c:v>
                </c:pt>
                <c:pt idx="16">
                  <c:v>4053.1622675547337</c:v>
                </c:pt>
                <c:pt idx="17">
                  <c:v>4094.6154557333393</c:v>
                </c:pt>
                <c:pt idx="18">
                  <c:v>4128.5222806149204</c:v>
                </c:pt>
                <c:pt idx="19">
                  <c:v>4156.2565231199042</c:v>
                </c:pt>
                <c:pt idx="20">
                  <c:v>4178.941873635963</c:v>
                </c:pt>
                <c:pt idx="21">
                  <c:v>4197.4974598555591</c:v>
                </c:pt>
                <c:pt idx="22">
                  <c:v>4212.6750864789228</c:v>
                </c:pt>
                <c:pt idx="23">
                  <c:v>4225.0896955994349</c:v>
                </c:pt>
                <c:pt idx="24">
                  <c:v>4235.2442819151802</c:v>
                </c:pt>
                <c:pt idx="25">
                  <c:v>4243.5502722402034</c:v>
                </c:pt>
                <c:pt idx="26">
                  <c:v>4250.344195018959</c:v>
                </c:pt>
                <c:pt idx="27">
                  <c:v>4255.9013152319012</c:v>
                </c:pt>
                <c:pt idx="28">
                  <c:v>4260.4467871288834</c:v>
                </c:pt>
                <c:pt idx="29">
                  <c:v>4264.1647766584474</c:v>
                </c:pt>
                <c:pt idx="30">
                  <c:v>4267.2059232005977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254-4F99-884B-75C86FFA1AAD}"/>
            </c:ext>
          </c:extLst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'Motor C'!$AP$3:$AP$33</c:f>
              <c:numCache>
                <c:formatCode>General</c:formatCode>
                <c:ptCount val="31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</c:numCache>
            </c:numRef>
          </c:xVal>
          <c:yVal>
            <c:numRef>
              <c:f>'Motor C'!$AQ$3:$AQ$33</c:f>
              <c:numCache>
                <c:formatCode>General</c:formatCode>
                <c:ptCount val="31"/>
                <c:pt idx="0">
                  <c:v>-1453.8773901192837</c:v>
                </c:pt>
                <c:pt idx="1">
                  <c:v>-357.01847004339925</c:v>
                </c:pt>
                <c:pt idx="2">
                  <c:v>463.50862766941981</c:v>
                </c:pt>
                <c:pt idx="3">
                  <c:v>1077.3202179826426</c:v>
                </c:pt>
                <c:pt idx="4">
                  <c:v>1536.4941678169155</c:v>
                </c:pt>
                <c:pt idx="5">
                  <c:v>1879.9883597379526</c:v>
                </c:pt>
                <c:pt idx="6">
                  <c:v>2136.9460114646486</c:v>
                </c:pt>
                <c:pt idx="7">
                  <c:v>2329.1682857675469</c:v>
                </c:pt>
                <c:pt idx="8">
                  <c:v>2472.9639754070154</c:v>
                </c:pt>
                <c:pt idx="9">
                  <c:v>2580.5331966841909</c:v>
                </c:pt>
                <c:pt idx="10">
                  <c:v>2661.0024888805679</c:v>
                </c:pt>
                <c:pt idx="11">
                  <c:v>2721.199140949851</c:v>
                </c:pt>
                <c:pt idx="12">
                  <c:v>2766.2304419771704</c:v>
                </c:pt>
                <c:pt idx="13">
                  <c:v>2799.9170009884447</c:v>
                </c:pt>
                <c:pt idx="14">
                  <c:v>2825.1169004390867</c:v>
                </c:pt>
                <c:pt idx="15">
                  <c:v>2843.9681856686034</c:v>
                </c:pt>
                <c:pt idx="16">
                  <c:v>2858.0702639527112</c:v>
                </c:pt>
                <c:pt idx="17">
                  <c:v>2868.6196036666802</c:v>
                </c:pt>
                <c:pt idx="18">
                  <c:v>2876.5112467393292</c:v>
                </c:pt>
                <c:pt idx="19">
                  <c:v>2882.4147470601711</c:v>
                </c:pt>
                <c:pt idx="20">
                  <c:v>2886.8309777129439</c:v>
                </c:pt>
                <c:pt idx="21">
                  <c:v>2890.134626754791</c:v>
                </c:pt>
                <c:pt idx="22">
                  <c:v>2892.6059870277982</c:v>
                </c:pt>
                <c:pt idx="23">
                  <c:v>2894.4547371588292</c:v>
                </c:pt>
                <c:pt idx="24">
                  <c:v>2895.8377314087247</c:v>
                </c:pt>
                <c:pt idx="25">
                  <c:v>2896.8723077222776</c:v>
                </c:pt>
                <c:pt idx="26">
                  <c:v>2897.6462430793094</c:v>
                </c:pt>
                <c:pt idx="27">
                  <c:v>2898.2252007927391</c:v>
                </c:pt>
                <c:pt idx="28">
                  <c:v>2898.6583016078071</c:v>
                </c:pt>
                <c:pt idx="29">
                  <c:v>2898.9822912734789</c:v>
                </c:pt>
                <c:pt idx="30">
                  <c:v>2899.2246581770041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0254-4F99-884B-75C86FFA1A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1202576"/>
        <c:axId val="1305433344"/>
      </c:scatterChart>
      <c:valAx>
        <c:axId val="691202576"/>
        <c:scaling>
          <c:orientation val="minMax"/>
          <c:max val="16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305433344"/>
        <c:crosses val="autoZero"/>
        <c:crossBetween val="midCat"/>
      </c:valAx>
      <c:valAx>
        <c:axId val="130543334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691202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1600 Hz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15 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'Motor C'!$L$2:$L$12</c:f>
              <c:numCache>
                <c:formatCode>General</c:formatCode>
                <c:ptCount val="11"/>
                <c:pt idx="0">
                  <c:v>2.1568627450980391</c:v>
                </c:pt>
                <c:pt idx="1">
                  <c:v>3.0196078431372553</c:v>
                </c:pt>
                <c:pt idx="2">
                  <c:v>3.882352941176471</c:v>
                </c:pt>
                <c:pt idx="3">
                  <c:v>4.7450980392156863</c:v>
                </c:pt>
                <c:pt idx="4">
                  <c:v>5.6078431372549016</c:v>
                </c:pt>
                <c:pt idx="5">
                  <c:v>6.4705882352941178</c:v>
                </c:pt>
                <c:pt idx="6">
                  <c:v>7.333333333333333</c:v>
                </c:pt>
                <c:pt idx="7">
                  <c:v>8.1960784313725483</c:v>
                </c:pt>
                <c:pt idx="8">
                  <c:v>9.0588235294117645</c:v>
                </c:pt>
                <c:pt idx="9">
                  <c:v>9.9215686274509807</c:v>
                </c:pt>
                <c:pt idx="10">
                  <c:v>10.784313725490195</c:v>
                </c:pt>
              </c:numCache>
            </c:numRef>
          </c:xVal>
          <c:yVal>
            <c:numRef>
              <c:f>'Motor C'!$M$2:$M$12</c:f>
              <c:numCache>
                <c:formatCode>General</c:formatCode>
                <c:ptCount val="11"/>
                <c:pt idx="0">
                  <c:v>1348.31</c:v>
                </c:pt>
                <c:pt idx="1">
                  <c:v>2187.7800000000002</c:v>
                </c:pt>
                <c:pt idx="2">
                  <c:v>2646.09</c:v>
                </c:pt>
                <c:pt idx="3">
                  <c:v>2973.98</c:v>
                </c:pt>
                <c:pt idx="4">
                  <c:v>3212.85</c:v>
                </c:pt>
                <c:pt idx="5">
                  <c:v>3296.7</c:v>
                </c:pt>
                <c:pt idx="6">
                  <c:v>3375.53</c:v>
                </c:pt>
                <c:pt idx="7">
                  <c:v>3463.2</c:v>
                </c:pt>
                <c:pt idx="8">
                  <c:v>3529.41</c:v>
                </c:pt>
                <c:pt idx="9">
                  <c:v>3545.05</c:v>
                </c:pt>
                <c:pt idx="10">
                  <c:v>3647.42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4B-4C57-B7A7-2A8AB9C6F6D9}"/>
            </c:ext>
          </c:extLst>
        </c:ser>
        <c:ser>
          <c:idx val="1"/>
          <c:order val="1"/>
          <c:tx>
            <c:v>11 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'Motor C'!$F$2:$F$12</c:f>
              <c:numCache>
                <c:formatCode>General</c:formatCode>
                <c:ptCount val="11"/>
                <c:pt idx="0">
                  <c:v>2.9411764705882351</c:v>
                </c:pt>
                <c:pt idx="1">
                  <c:v>4.1176470588235299</c:v>
                </c:pt>
                <c:pt idx="2">
                  <c:v>5.2941176470588243</c:v>
                </c:pt>
                <c:pt idx="3">
                  <c:v>6.4705882352941178</c:v>
                </c:pt>
                <c:pt idx="4">
                  <c:v>7.6470588235294112</c:v>
                </c:pt>
                <c:pt idx="5">
                  <c:v>8.8235294117647065</c:v>
                </c:pt>
                <c:pt idx="6">
                  <c:v>10</c:v>
                </c:pt>
                <c:pt idx="7">
                  <c:v>11.176470588235293</c:v>
                </c:pt>
                <c:pt idx="8">
                  <c:v>12.352941176470587</c:v>
                </c:pt>
                <c:pt idx="9">
                  <c:v>13.529411764705882</c:v>
                </c:pt>
                <c:pt idx="10">
                  <c:v>14.705882352941176</c:v>
                </c:pt>
              </c:numCache>
            </c:numRef>
          </c:xVal>
          <c:yVal>
            <c:numRef>
              <c:f>'Motor C'!$G$2:$G$12</c:f>
              <c:numCache>
                <c:formatCode>General</c:formatCode>
                <c:ptCount val="11"/>
                <c:pt idx="0">
                  <c:v>2218.11</c:v>
                </c:pt>
                <c:pt idx="1">
                  <c:v>3375.53</c:v>
                </c:pt>
                <c:pt idx="2">
                  <c:v>4000</c:v>
                </c:pt>
                <c:pt idx="3">
                  <c:v>4363.6400000000003</c:v>
                </c:pt>
                <c:pt idx="4">
                  <c:v>4511.28</c:v>
                </c:pt>
                <c:pt idx="5">
                  <c:v>4642.17</c:v>
                </c:pt>
                <c:pt idx="6">
                  <c:v>4868.1499999999996</c:v>
                </c:pt>
                <c:pt idx="7">
                  <c:v>4868.1499999999996</c:v>
                </c:pt>
                <c:pt idx="8">
                  <c:v>4948.45</c:v>
                </c:pt>
                <c:pt idx="9">
                  <c:v>4989.6000000000004</c:v>
                </c:pt>
                <c:pt idx="10">
                  <c:v>5020.92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74B-4C57-B7A7-2A8AB9C6F6D9}"/>
            </c:ext>
          </c:extLst>
        </c:ser>
        <c:ser>
          <c:idx val="2"/>
          <c:order val="2"/>
          <c:tx>
            <c:v>7 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'Motor C'!$J$2:$J$12</c:f>
              <c:numCache>
                <c:formatCode>General</c:formatCode>
                <c:ptCount val="11"/>
                <c:pt idx="0">
                  <c:v>1.3725490196078431</c:v>
                </c:pt>
                <c:pt idx="1">
                  <c:v>1.9215686274509807</c:v>
                </c:pt>
                <c:pt idx="2">
                  <c:v>2.4705882352941178</c:v>
                </c:pt>
                <c:pt idx="3">
                  <c:v>3.0196078431372548</c:v>
                </c:pt>
                <c:pt idx="4">
                  <c:v>3.5686274509803919</c:v>
                </c:pt>
                <c:pt idx="5">
                  <c:v>4.1176470588235299</c:v>
                </c:pt>
                <c:pt idx="6">
                  <c:v>4.6666666666666661</c:v>
                </c:pt>
                <c:pt idx="7">
                  <c:v>5.215686274509804</c:v>
                </c:pt>
                <c:pt idx="8">
                  <c:v>5.7647058823529411</c:v>
                </c:pt>
                <c:pt idx="9">
                  <c:v>6.3137254901960782</c:v>
                </c:pt>
                <c:pt idx="10">
                  <c:v>6.8627450980392153</c:v>
                </c:pt>
              </c:numCache>
            </c:numRef>
          </c:xVal>
          <c:yVal>
            <c:numRef>
              <c:f>'Motor C'!$K$2:$K$12</c:f>
              <c:numCache>
                <c:formatCode>General</c:formatCode>
                <c:ptCount val="11"/>
                <c:pt idx="0">
                  <c:v>338.08</c:v>
                </c:pt>
                <c:pt idx="1">
                  <c:v>1101.93</c:v>
                </c:pt>
                <c:pt idx="2">
                  <c:v>1458.08</c:v>
                </c:pt>
                <c:pt idx="3">
                  <c:v>1667.82</c:v>
                </c:pt>
                <c:pt idx="4">
                  <c:v>1819.56</c:v>
                </c:pt>
                <c:pt idx="5">
                  <c:v>1933.92</c:v>
                </c:pt>
                <c:pt idx="6">
                  <c:v>2039.08</c:v>
                </c:pt>
                <c:pt idx="7">
                  <c:v>2101.58</c:v>
                </c:pt>
                <c:pt idx="8">
                  <c:v>2144.77</c:v>
                </c:pt>
                <c:pt idx="9">
                  <c:v>2169.98</c:v>
                </c:pt>
                <c:pt idx="10">
                  <c:v>2251.41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74B-4C57-B7A7-2A8AB9C6F6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1202576"/>
        <c:axId val="1305433344"/>
      </c:scatterChart>
      <c:valAx>
        <c:axId val="691202576"/>
        <c:scaling>
          <c:orientation val="minMax"/>
          <c:max val="16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305433344"/>
        <c:crosses val="autoZero"/>
        <c:crossBetween val="midCat"/>
      </c:valAx>
      <c:valAx>
        <c:axId val="130543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691202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backward val="10"/>
            <c:dispRSqr val="1"/>
            <c:dispEq val="1"/>
            <c:trendlineLbl>
              <c:layout>
                <c:manualLayout>
                  <c:x val="-0.16423906386701662"/>
                  <c:y val="-5.9237386993292505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ID4096"/>
                </a:p>
              </c:txPr>
            </c:trendlineLbl>
          </c:trendline>
          <c:xVal>
            <c:numRef>
              <c:f>'Motor C'!$P$19:$P$23</c:f>
              <c:numCache>
                <c:formatCode>General</c:formatCode>
                <c:ptCount val="5"/>
                <c:pt idx="0">
                  <c:v>15</c:v>
                </c:pt>
                <c:pt idx="1">
                  <c:v>11</c:v>
                </c:pt>
                <c:pt idx="2">
                  <c:v>7</c:v>
                </c:pt>
                <c:pt idx="3">
                  <c:v>13</c:v>
                </c:pt>
                <c:pt idx="4">
                  <c:v>9</c:v>
                </c:pt>
              </c:numCache>
            </c:numRef>
          </c:xVal>
          <c:yVal>
            <c:numRef>
              <c:f>'Motor C'!$Q$19:$Q$23</c:f>
              <c:numCache>
                <c:formatCode>General</c:formatCode>
                <c:ptCount val="5"/>
                <c:pt idx="0">
                  <c:v>2.8</c:v>
                </c:pt>
                <c:pt idx="1">
                  <c:v>2.15</c:v>
                </c:pt>
                <c:pt idx="2">
                  <c:v>1.3</c:v>
                </c:pt>
                <c:pt idx="3">
                  <c:v>2.5</c:v>
                </c:pt>
                <c:pt idx="4">
                  <c:v>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19-49BA-9370-8B7B1B4B91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4406992"/>
        <c:axId val="1307629120"/>
      </c:scatterChart>
      <c:valAx>
        <c:axId val="1304406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307629120"/>
        <c:crosses val="autoZero"/>
        <c:crossBetween val="midCat"/>
      </c:valAx>
      <c:valAx>
        <c:axId val="130762912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304406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Motorkurve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ID4096"/>
                </a:p>
              </c:txPr>
            </c:trendlineLbl>
          </c:trendline>
          <c:xVal>
            <c:numRef>
              <c:f>'Motor C'!$B$39:$B$44</c:f>
              <c:numCache>
                <c:formatCode>General</c:formatCode>
                <c:ptCount val="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xVal>
          <c:yVal>
            <c:numRef>
              <c:f>'Motor C'!$C$39:$C$44</c:f>
              <c:numCache>
                <c:formatCode>General</c:formatCode>
                <c:ptCount val="6"/>
                <c:pt idx="0">
                  <c:v>284</c:v>
                </c:pt>
                <c:pt idx="1">
                  <c:v>1682.5</c:v>
                </c:pt>
                <c:pt idx="2">
                  <c:v>3417.7</c:v>
                </c:pt>
                <c:pt idx="3">
                  <c:v>5133</c:v>
                </c:pt>
                <c:pt idx="4">
                  <c:v>6976</c:v>
                </c:pt>
                <c:pt idx="5">
                  <c:v>8626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8B-4CEB-A371-83656CF0BA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0168895"/>
        <c:axId val="2129157823"/>
      </c:scatterChart>
      <c:valAx>
        <c:axId val="2130168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129157823"/>
        <c:crosses val="autoZero"/>
        <c:crossBetween val="midCat"/>
      </c:valAx>
      <c:valAx>
        <c:axId val="2129157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1301688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1600 Hz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>
        <c:manualLayout>
          <c:layoutTarget val="inner"/>
          <c:xMode val="edge"/>
          <c:yMode val="edge"/>
          <c:x val="3.942065235575961E-2"/>
          <c:y val="4.1768356092857117E-2"/>
          <c:w val="0.77614867107128849"/>
          <c:h val="0.81183850361645904"/>
        </c:manualLayout>
      </c:layout>
      <c:scatterChart>
        <c:scatterStyle val="smoothMarker"/>
        <c:varyColors val="0"/>
        <c:ser>
          <c:idx val="3"/>
          <c:order val="0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'Motor C'!$V$3:$V$33</c:f>
              <c:numCache>
                <c:formatCode>General</c:formatCode>
                <c:ptCount val="31"/>
                <c:pt idx="0">
                  <c:v>-4.6666666666666662E-2</c:v>
                </c:pt>
                <c:pt idx="1">
                  <c:v>-1.3333333333333331E-2</c:v>
                </c:pt>
                <c:pt idx="2">
                  <c:v>2.0000000000000004E-2</c:v>
                </c:pt>
                <c:pt idx="3">
                  <c:v>5.3333333333333337E-2</c:v>
                </c:pt>
                <c:pt idx="4">
                  <c:v>8.666666666666667E-2</c:v>
                </c:pt>
                <c:pt idx="5">
                  <c:v>0.12000000000000001</c:v>
                </c:pt>
                <c:pt idx="6">
                  <c:v>0.15333333333333332</c:v>
                </c:pt>
                <c:pt idx="7">
                  <c:v>0.18666666666666665</c:v>
                </c:pt>
                <c:pt idx="8">
                  <c:v>0.22</c:v>
                </c:pt>
                <c:pt idx="9">
                  <c:v>0.2533333333333333</c:v>
                </c:pt>
                <c:pt idx="10">
                  <c:v>0.28666666666666668</c:v>
                </c:pt>
                <c:pt idx="11">
                  <c:v>0.32</c:v>
                </c:pt>
                <c:pt idx="12">
                  <c:v>0.35333333333333333</c:v>
                </c:pt>
                <c:pt idx="13">
                  <c:v>0.38666666666666666</c:v>
                </c:pt>
                <c:pt idx="14">
                  <c:v>0.42</c:v>
                </c:pt>
                <c:pt idx="15">
                  <c:v>0.45333333333333331</c:v>
                </c:pt>
                <c:pt idx="16">
                  <c:v>0.48666666666666664</c:v>
                </c:pt>
                <c:pt idx="17">
                  <c:v>0.52</c:v>
                </c:pt>
                <c:pt idx="18">
                  <c:v>0.55333333333333334</c:v>
                </c:pt>
                <c:pt idx="19">
                  <c:v>0.58666666666666667</c:v>
                </c:pt>
                <c:pt idx="20">
                  <c:v>0.62</c:v>
                </c:pt>
                <c:pt idx="21">
                  <c:v>0.65333333333333343</c:v>
                </c:pt>
                <c:pt idx="22">
                  <c:v>0.68666666666666676</c:v>
                </c:pt>
                <c:pt idx="23">
                  <c:v>0.72000000000000008</c:v>
                </c:pt>
                <c:pt idx="24">
                  <c:v>0.75333333333333341</c:v>
                </c:pt>
                <c:pt idx="25">
                  <c:v>0.78666666666666674</c:v>
                </c:pt>
                <c:pt idx="26">
                  <c:v>0.82000000000000006</c:v>
                </c:pt>
                <c:pt idx="27">
                  <c:v>0.85333333333333339</c:v>
                </c:pt>
                <c:pt idx="28">
                  <c:v>0.88666666666666671</c:v>
                </c:pt>
                <c:pt idx="29">
                  <c:v>0.92</c:v>
                </c:pt>
                <c:pt idx="30">
                  <c:v>0.95333333333333337</c:v>
                </c:pt>
              </c:numCache>
            </c:numRef>
          </c:xVal>
          <c:yVal>
            <c:numRef>
              <c:f>'Motor C'!$U$3:$U$33</c:f>
              <c:numCache>
                <c:formatCode>General</c:formatCode>
                <c:ptCount val="31"/>
                <c:pt idx="0">
                  <c:v>-0.27611140001243095</c:v>
                </c:pt>
                <c:pt idx="1">
                  <c:v>-7.2145883374923336E-2</c:v>
                </c:pt>
                <c:pt idx="2">
                  <c:v>9.921908445720562E-2</c:v>
                </c:pt>
                <c:pt idx="3">
                  <c:v>0.24319416752135137</c:v>
                </c:pt>
                <c:pt idx="4">
                  <c:v>0.36415719051000495</c:v>
                </c:pt>
                <c:pt idx="5">
                  <c:v>0.46578625450599143</c:v>
                </c:pt>
                <c:pt idx="6">
                  <c:v>0.55117157634660974</c:v>
                </c:pt>
                <c:pt idx="7">
                  <c:v>0.62290945229628791</c:v>
                </c:pt>
                <c:pt idx="8">
                  <c:v>0.68318120316440112</c:v>
                </c:pt>
                <c:pt idx="9">
                  <c:v>0.73381950133838258</c:v>
                </c:pt>
                <c:pt idx="10">
                  <c:v>0.77636409652640248</c:v>
                </c:pt>
                <c:pt idx="11">
                  <c:v>0.81210863465234018</c:v>
                </c:pt>
                <c:pt idx="12">
                  <c:v>0.84213999351684743</c:v>
                </c:pt>
                <c:pt idx="13">
                  <c:v>0.86737133129693711</c:v>
                </c:pt>
                <c:pt idx="14">
                  <c:v>0.88856985278393374</c:v>
                </c:pt>
                <c:pt idx="15">
                  <c:v>0.90638013764283965</c:v>
                </c:pt>
                <c:pt idx="16">
                  <c:v>0.92134374003133379</c:v>
                </c:pt>
                <c:pt idx="17">
                  <c:v>0.93391565554053357</c:v>
                </c:pt>
                <c:pt idx="18">
                  <c:v>0.94447815616484798</c:v>
                </c:pt>
                <c:pt idx="19">
                  <c:v>0.95335241397838488</c:v>
                </c:pt>
                <c:pt idx="20">
                  <c:v>0.96080826695697163</c:v>
                </c:pt>
                <c:pt idx="21">
                  <c:v>0.96707242389339809</c:v>
                </c:pt>
                <c:pt idx="22">
                  <c:v>0.97233535789127501</c:v>
                </c:pt>
                <c:pt idx="23">
                  <c:v>0.97675709804675293</c:v>
                </c:pt>
                <c:pt idx="24">
                  <c:v>0.98047209542472691</c:v>
                </c:pt>
                <c:pt idx="25">
                  <c:v>0.98359331128840832</c:v>
                </c:pt>
                <c:pt idx="26">
                  <c:v>0.98621565189232263</c:v>
                </c:pt>
                <c:pt idx="27">
                  <c:v>0.98841885427987763</c:v>
                </c:pt>
                <c:pt idx="28">
                  <c:v>0.99026991083343241</c:v>
                </c:pt>
                <c:pt idx="29">
                  <c:v>0.99182510629972864</c:v>
                </c:pt>
                <c:pt idx="30">
                  <c:v>0.99313172923015325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F59-4AAF-B166-E1679D8F8A76}"/>
            </c:ext>
          </c:extLst>
        </c:ser>
        <c:ser>
          <c:idx val="4"/>
          <c:order val="1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'Motor C'!$AB$3:$AB$33</c:f>
              <c:numCache>
                <c:formatCode>General</c:formatCode>
                <c:ptCount val="31"/>
                <c:pt idx="0">
                  <c:v>-6.363636363636363E-2</c:v>
                </c:pt>
                <c:pt idx="1">
                  <c:v>-1.8181818181818177E-2</c:v>
                </c:pt>
                <c:pt idx="2">
                  <c:v>2.7272727272727278E-2</c:v>
                </c:pt>
                <c:pt idx="3">
                  <c:v>7.2727272727272738E-2</c:v>
                </c:pt>
                <c:pt idx="4">
                  <c:v>0.11818181818181818</c:v>
                </c:pt>
                <c:pt idx="5">
                  <c:v>0.16363636363636364</c:v>
                </c:pt>
                <c:pt idx="6">
                  <c:v>0.20909090909090908</c:v>
                </c:pt>
                <c:pt idx="7">
                  <c:v>0.25454545454545452</c:v>
                </c:pt>
                <c:pt idx="8">
                  <c:v>0.3</c:v>
                </c:pt>
                <c:pt idx="9">
                  <c:v>0.34545454545454546</c:v>
                </c:pt>
                <c:pt idx="10">
                  <c:v>0.39090909090909087</c:v>
                </c:pt>
                <c:pt idx="11">
                  <c:v>0.43636363636363634</c:v>
                </c:pt>
                <c:pt idx="12">
                  <c:v>0.48181818181818181</c:v>
                </c:pt>
                <c:pt idx="13">
                  <c:v>0.52727272727272723</c:v>
                </c:pt>
                <c:pt idx="14">
                  <c:v>0.57272727272727275</c:v>
                </c:pt>
                <c:pt idx="15">
                  <c:v>0.61818181818181817</c:v>
                </c:pt>
                <c:pt idx="16">
                  <c:v>0.66363636363636358</c:v>
                </c:pt>
                <c:pt idx="17">
                  <c:v>0.70909090909090911</c:v>
                </c:pt>
                <c:pt idx="18">
                  <c:v>0.75454545454545463</c:v>
                </c:pt>
                <c:pt idx="19">
                  <c:v>0.8</c:v>
                </c:pt>
                <c:pt idx="20">
                  <c:v>0.84545454545454557</c:v>
                </c:pt>
                <c:pt idx="21">
                  <c:v>0.89090909090909098</c:v>
                </c:pt>
                <c:pt idx="22">
                  <c:v>0.9363636363636364</c:v>
                </c:pt>
                <c:pt idx="23">
                  <c:v>0.98181818181818192</c:v>
                </c:pt>
                <c:pt idx="24">
                  <c:v>1.0272727272727273</c:v>
                </c:pt>
                <c:pt idx="25">
                  <c:v>1.0727272727272728</c:v>
                </c:pt>
                <c:pt idx="26">
                  <c:v>1.1181818181818182</c:v>
                </c:pt>
                <c:pt idx="27">
                  <c:v>1.1636363636363638</c:v>
                </c:pt>
                <c:pt idx="28">
                  <c:v>1.2090909090909092</c:v>
                </c:pt>
                <c:pt idx="29">
                  <c:v>1.2545454545454546</c:v>
                </c:pt>
                <c:pt idx="30">
                  <c:v>1.3</c:v>
                </c:pt>
              </c:numCache>
            </c:numRef>
          </c:xVal>
          <c:yVal>
            <c:numRef>
              <c:f>'Motor C'!$AA$3:$AA$33</c:f>
              <c:numCache>
                <c:formatCode>General</c:formatCode>
                <c:ptCount val="31"/>
                <c:pt idx="0">
                  <c:v>-0.39441976392091549</c:v>
                </c:pt>
                <c:pt idx="1">
                  <c:v>-9.9652065194981931E-2</c:v>
                </c:pt>
                <c:pt idx="2">
                  <c:v>0.13280441386789565</c:v>
                </c:pt>
                <c:pt idx="3">
                  <c:v>0.31612170030012166</c:v>
                </c:pt>
                <c:pt idx="4">
                  <c:v>0.46068737401397353</c:v>
                </c:pt>
                <c:pt idx="5">
                  <c:v>0.57469317468387648</c:v>
                </c:pt>
                <c:pt idx="6">
                  <c:v>0.6645991824690447</c:v>
                </c:pt>
                <c:pt idx="7">
                  <c:v>0.73549987513880488</c:v>
                </c:pt>
                <c:pt idx="8">
                  <c:v>0.79141280403965952</c:v>
                </c:pt>
                <c:pt idx="9">
                  <c:v>0.83550624657954309</c:v>
                </c:pt>
                <c:pt idx="10">
                  <c:v>0.87027873504040598</c:v>
                </c:pt>
                <c:pt idx="11">
                  <c:v>0.89770063462711125</c:v>
                </c:pt>
                <c:pt idx="12">
                  <c:v>0.91932579320009322</c:v>
                </c:pt>
                <c:pt idx="13">
                  <c:v>0.93637958926655318</c:v>
                </c:pt>
                <c:pt idx="14">
                  <c:v>0.94982836742440524</c:v>
                </c:pt>
                <c:pt idx="15">
                  <c:v>0.96043419578275169</c:v>
                </c:pt>
                <c:pt idx="16">
                  <c:v>0.96879804816000503</c:v>
                </c:pt>
                <c:pt idx="17">
                  <c:v>0.97539385795674172</c:v>
                </c:pt>
                <c:pt idx="18">
                  <c:v>0.98059537334850577</c:v>
                </c:pt>
                <c:pt idx="19">
                  <c:v>0.98469733553427785</c:v>
                </c:pt>
                <c:pt idx="20">
                  <c:v>0.98793218009518158</c:v>
                </c:pt>
                <c:pt idx="21">
                  <c:v>0.99048320783734423</c:v>
                </c:pt>
                <c:pt idx="22">
                  <c:v>0.99249497143796273</c:v>
                </c:pt>
                <c:pt idx="23">
                  <c:v>0.99408146644853512</c:v>
                </c:pt>
                <c:pt idx="24">
                  <c:v>0.99533259079425729</c:v>
                </c:pt>
                <c:pt idx="25">
                  <c:v>0.99631923879379536</c:v>
                </c:pt>
                <c:pt idx="26">
                  <c:v>0.99709731834945359</c:v>
                </c:pt>
                <c:pt idx="27">
                  <c:v>0.99771091893975206</c:v>
                </c:pt>
                <c:pt idx="28">
                  <c:v>0.99819480992708931</c:v>
                </c:pt>
                <c:pt idx="29">
                  <c:v>0.9985764107458116</c:v>
                </c:pt>
                <c:pt idx="30">
                  <c:v>0.99887734461038069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F59-4AAF-B166-E1679D8F8A76}"/>
            </c:ext>
          </c:extLst>
        </c:ser>
        <c:ser>
          <c:idx val="5"/>
          <c:order val="2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'Motor C'!$AH$3:$AH$33</c:f>
              <c:numCache>
                <c:formatCode>General</c:formatCode>
                <c:ptCount val="31"/>
                <c:pt idx="0">
                  <c:v>-9.9999999999999992E-2</c:v>
                </c:pt>
                <c:pt idx="1">
                  <c:v>-2.8571428571428564E-2</c:v>
                </c:pt>
                <c:pt idx="2">
                  <c:v>4.2857142857142864E-2</c:v>
                </c:pt>
                <c:pt idx="3">
                  <c:v>0.1142857142857143</c:v>
                </c:pt>
                <c:pt idx="4">
                  <c:v>0.18571428571428572</c:v>
                </c:pt>
                <c:pt idx="5">
                  <c:v>0.25714285714285717</c:v>
                </c:pt>
                <c:pt idx="6">
                  <c:v>0.32857142857142857</c:v>
                </c:pt>
                <c:pt idx="7">
                  <c:v>0.39999999999999997</c:v>
                </c:pt>
                <c:pt idx="8">
                  <c:v>0.47142857142857142</c:v>
                </c:pt>
                <c:pt idx="9">
                  <c:v>0.54285714285714282</c:v>
                </c:pt>
                <c:pt idx="10">
                  <c:v>0.61428571428571421</c:v>
                </c:pt>
                <c:pt idx="11">
                  <c:v>0.68571428571428572</c:v>
                </c:pt>
                <c:pt idx="12">
                  <c:v>0.75714285714285712</c:v>
                </c:pt>
                <c:pt idx="13">
                  <c:v>0.82857142857142851</c:v>
                </c:pt>
                <c:pt idx="14">
                  <c:v>0.9</c:v>
                </c:pt>
                <c:pt idx="15">
                  <c:v>0.97142857142857142</c:v>
                </c:pt>
                <c:pt idx="16">
                  <c:v>1.0428571428571429</c:v>
                </c:pt>
                <c:pt idx="17">
                  <c:v>1.1142857142857143</c:v>
                </c:pt>
                <c:pt idx="18">
                  <c:v>1.1857142857142857</c:v>
                </c:pt>
                <c:pt idx="19">
                  <c:v>1.2571428571428573</c:v>
                </c:pt>
                <c:pt idx="20">
                  <c:v>1.3285714285714287</c:v>
                </c:pt>
                <c:pt idx="21">
                  <c:v>1.4000000000000001</c:v>
                </c:pt>
                <c:pt idx="22">
                  <c:v>1.4714285714285715</c:v>
                </c:pt>
                <c:pt idx="23">
                  <c:v>1.5428571428571429</c:v>
                </c:pt>
                <c:pt idx="24">
                  <c:v>1.6142857142857143</c:v>
                </c:pt>
                <c:pt idx="25">
                  <c:v>1.6857142857142857</c:v>
                </c:pt>
                <c:pt idx="26">
                  <c:v>1.7571428571428573</c:v>
                </c:pt>
                <c:pt idx="27">
                  <c:v>1.8285714285714287</c:v>
                </c:pt>
                <c:pt idx="28">
                  <c:v>1.9000000000000001</c:v>
                </c:pt>
                <c:pt idx="29">
                  <c:v>1.9714285714285715</c:v>
                </c:pt>
                <c:pt idx="30">
                  <c:v>2.0428571428571431</c:v>
                </c:pt>
              </c:numCache>
            </c:numRef>
          </c:xVal>
          <c:yVal>
            <c:numRef>
              <c:f>'Motor C'!$AG$3:$AG$33</c:f>
              <c:numCache>
                <c:formatCode>General</c:formatCode>
                <c:ptCount val="31"/>
                <c:pt idx="0">
                  <c:v>-0.68618071537977121</c:v>
                </c:pt>
                <c:pt idx="1">
                  <c:v>-0.16099339233733057</c:v>
                </c:pt>
                <c:pt idx="2">
                  <c:v>0.20061613517661436</c:v>
                </c:pt>
                <c:pt idx="3">
                  <c:v>0.44959672677077134</c:v>
                </c:pt>
                <c:pt idx="4">
                  <c:v>0.62102842387445389</c:v>
                </c:pt>
                <c:pt idx="5">
                  <c:v>0.73906504104079551</c:v>
                </c:pt>
                <c:pt idx="6">
                  <c:v>0.82033730998209264</c:v>
                </c:pt>
                <c:pt idx="7">
                  <c:v>0.87629606123602155</c:v>
                </c:pt>
                <c:pt idx="8">
                  <c:v>0.91482558529989244</c:v>
                </c:pt>
                <c:pt idx="9">
                  <c:v>0.94135448723789217</c:v>
                </c:pt>
                <c:pt idx="10">
                  <c:v>0.95962054826863141</c:v>
                </c:pt>
                <c:pt idx="11">
                  <c:v>0.97219735926361583</c:v>
                </c:pt>
                <c:pt idx="12">
                  <c:v>0.98085692601625996</c:v>
                </c:pt>
                <c:pt idx="13">
                  <c:v>0.98681933543573863</c:v>
                </c:pt>
                <c:pt idx="14">
                  <c:v>0.99092465930481488</c:v>
                </c:pt>
                <c:pt idx="15">
                  <c:v>0.99375131592704369</c:v>
                </c:pt>
                <c:pt idx="16">
                  <c:v>0.99569756619006777</c:v>
                </c:pt>
                <c:pt idx="17">
                  <c:v>0.99703762640698013</c:v>
                </c:pt>
                <c:pt idx="18">
                  <c:v>0.99796030393672486</c:v>
                </c:pt>
                <c:pt idx="19">
                  <c:v>0.99859559913700857</c:v>
                </c:pt>
                <c:pt idx="20">
                  <c:v>0.99903302172344033</c:v>
                </c:pt>
                <c:pt idx="21">
                  <c:v>0.99933420221250335</c:v>
                </c:pt>
                <c:pt idx="22">
                  <c:v>0.99954157533361288</c:v>
                </c:pt>
                <c:pt idx="23">
                  <c:v>0.99968435885685003</c:v>
                </c:pt>
                <c:pt idx="24">
                  <c:v>0.99978267022140366</c:v>
                </c:pt>
                <c:pt idx="25">
                  <c:v>0.99985036097577973</c:v>
                </c:pt>
                <c:pt idx="26">
                  <c:v>0.99989696838733177</c:v>
                </c:pt>
                <c:pt idx="27">
                  <c:v>0.99992905919251807</c:v>
                </c:pt>
                <c:pt idx="28">
                  <c:v>0.99995115481514962</c:v>
                </c:pt>
                <c:pt idx="29">
                  <c:v>0.99996636841096487</c:v>
                </c:pt>
                <c:pt idx="30">
                  <c:v>0.99997684349471705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2F59-4AAF-B166-E1679D8F8A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1202576"/>
        <c:axId val="1305433344"/>
      </c:scatterChart>
      <c:valAx>
        <c:axId val="691202576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305433344"/>
        <c:crosses val="autoZero"/>
        <c:crossBetween val="midCat"/>
      </c:valAx>
      <c:valAx>
        <c:axId val="130543334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691202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>
        <c:manualLayout>
          <c:layoutTarget val="inner"/>
          <c:xMode val="edge"/>
          <c:yMode val="edge"/>
          <c:x val="4.0715223097112861E-2"/>
          <c:y val="0.18560185185185185"/>
          <c:w val="0.91606255468066489"/>
          <c:h val="0.77736111111111106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backward val="10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ID4096"/>
                </a:p>
              </c:txPr>
            </c:trendlineLbl>
          </c:trendline>
          <c:xVal>
            <c:numRef>
              <c:f>'Motor C'!$Q$66:$Q$70</c:f>
              <c:numCache>
                <c:formatCode>General</c:formatCode>
                <c:ptCount val="5"/>
                <c:pt idx="0">
                  <c:v>15</c:v>
                </c:pt>
                <c:pt idx="1">
                  <c:v>11</c:v>
                </c:pt>
                <c:pt idx="2">
                  <c:v>7</c:v>
                </c:pt>
                <c:pt idx="3">
                  <c:v>13</c:v>
                </c:pt>
                <c:pt idx="4">
                  <c:v>9</c:v>
                </c:pt>
              </c:numCache>
            </c:numRef>
          </c:xVal>
          <c:yVal>
            <c:numRef>
              <c:f>'Motor C'!$R$66:$R$70</c:f>
              <c:numCache>
                <c:formatCode>General</c:formatCode>
                <c:ptCount val="5"/>
                <c:pt idx="0">
                  <c:v>2.8</c:v>
                </c:pt>
                <c:pt idx="1">
                  <c:v>2.15</c:v>
                </c:pt>
                <c:pt idx="2">
                  <c:v>1.3</c:v>
                </c:pt>
                <c:pt idx="3">
                  <c:v>2.5</c:v>
                </c:pt>
                <c:pt idx="4">
                  <c:v>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78-425F-B3F0-E36A51FE17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8893887"/>
        <c:axId val="523897951"/>
      </c:scatterChart>
      <c:valAx>
        <c:axId val="1708893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523897951"/>
        <c:crosses val="autoZero"/>
        <c:crossBetween val="midCat"/>
      </c:valAx>
      <c:valAx>
        <c:axId val="52389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7088938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ID4096"/>
                </a:p>
              </c:txPr>
            </c:trendlineLbl>
          </c:trendline>
          <c:xVal>
            <c:numRef>
              <c:f>'Motor A'!$B$39:$B$42</c:f>
              <c:numCache>
                <c:formatCode>General</c:formatCode>
                <c:ptCount val="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</c:numCache>
            </c:numRef>
          </c:xVal>
          <c:yVal>
            <c:numRef>
              <c:f>'Motor A'!$C$39:$C$42</c:f>
              <c:numCache>
                <c:formatCode>General</c:formatCode>
                <c:ptCount val="4"/>
                <c:pt idx="0">
                  <c:v>267.78000000000003</c:v>
                </c:pt>
                <c:pt idx="1">
                  <c:v>1621.732</c:v>
                </c:pt>
                <c:pt idx="2">
                  <c:v>3345.6349999999998</c:v>
                </c:pt>
                <c:pt idx="3">
                  <c:v>5095.54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86-4A7D-B9D8-7C94C20FA4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5936559"/>
        <c:axId val="148381279"/>
      </c:scatterChart>
      <c:valAx>
        <c:axId val="2125936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48381279"/>
        <c:crosses val="autoZero"/>
        <c:crossBetween val="midCat"/>
      </c:valAx>
      <c:valAx>
        <c:axId val="148381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125936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v>15  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'Motor A'!$F$2:$F$12</c:f>
              <c:numCache>
                <c:formatCode>General</c:formatCode>
                <c:ptCount val="11"/>
                <c:pt idx="0">
                  <c:v>2.9411764705882351</c:v>
                </c:pt>
                <c:pt idx="1">
                  <c:v>4.1176470588235299</c:v>
                </c:pt>
                <c:pt idx="2">
                  <c:v>5.2941176470588243</c:v>
                </c:pt>
                <c:pt idx="3">
                  <c:v>6.4705882352941178</c:v>
                </c:pt>
                <c:pt idx="4">
                  <c:v>7.6470588235294112</c:v>
                </c:pt>
                <c:pt idx="5">
                  <c:v>8.8235294117647065</c:v>
                </c:pt>
                <c:pt idx="6">
                  <c:v>10</c:v>
                </c:pt>
                <c:pt idx="7">
                  <c:v>11.176470588235293</c:v>
                </c:pt>
                <c:pt idx="8">
                  <c:v>12.352941176470587</c:v>
                </c:pt>
                <c:pt idx="9">
                  <c:v>13.529411764705882</c:v>
                </c:pt>
                <c:pt idx="10">
                  <c:v>14.705882352941176</c:v>
                </c:pt>
              </c:numCache>
            </c:numRef>
          </c:xVal>
          <c:yVal>
            <c:numRef>
              <c:f>'Motor A'!$G$2:$G$12</c:f>
              <c:numCache>
                <c:formatCode>General</c:formatCode>
                <c:ptCount val="11"/>
                <c:pt idx="0">
                  <c:v>2139.04</c:v>
                </c:pt>
                <c:pt idx="1">
                  <c:v>3287.67</c:v>
                </c:pt>
                <c:pt idx="2">
                  <c:v>3809.52</c:v>
                </c:pt>
                <c:pt idx="3">
                  <c:v>4166.67</c:v>
                </c:pt>
                <c:pt idx="4">
                  <c:v>4502.8100000000004</c:v>
                </c:pt>
                <c:pt idx="5">
                  <c:v>4511.28</c:v>
                </c:pt>
                <c:pt idx="6">
                  <c:v>4606.53</c:v>
                </c:pt>
                <c:pt idx="7">
                  <c:v>4752.4799999999996</c:v>
                </c:pt>
                <c:pt idx="8">
                  <c:v>4780.88</c:v>
                </c:pt>
                <c:pt idx="9">
                  <c:v>4819.28</c:v>
                </c:pt>
                <c:pt idx="10">
                  <c:v>4848.4799999999996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35A-49E2-8E67-C6D959C51ADD}"/>
            </c:ext>
          </c:extLst>
        </c:ser>
        <c:ser>
          <c:idx val="0"/>
          <c:order val="1"/>
          <c:tx>
            <c:v>11 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'Motor A'!$D$2:$D$12</c:f>
              <c:numCache>
                <c:formatCode>General</c:formatCode>
                <c:ptCount val="11"/>
                <c:pt idx="0">
                  <c:v>2.1568627450980391</c:v>
                </c:pt>
                <c:pt idx="1">
                  <c:v>3.0196078431372553</c:v>
                </c:pt>
                <c:pt idx="2">
                  <c:v>3.882352941176471</c:v>
                </c:pt>
                <c:pt idx="3">
                  <c:v>4.7450980392156863</c:v>
                </c:pt>
                <c:pt idx="4">
                  <c:v>5.6078431372549016</c:v>
                </c:pt>
                <c:pt idx="5">
                  <c:v>6.4705882352941178</c:v>
                </c:pt>
                <c:pt idx="6">
                  <c:v>7.333333333333333</c:v>
                </c:pt>
                <c:pt idx="7">
                  <c:v>8.1960784313725483</c:v>
                </c:pt>
                <c:pt idx="8">
                  <c:v>9.0588235294117645</c:v>
                </c:pt>
                <c:pt idx="9">
                  <c:v>9.9215686274509807</c:v>
                </c:pt>
                <c:pt idx="10">
                  <c:v>10.784313725490195</c:v>
                </c:pt>
              </c:numCache>
            </c:numRef>
          </c:xVal>
          <c:yVal>
            <c:numRef>
              <c:f>'Motor A'!$E$2:$E$12</c:f>
              <c:numCache>
                <c:formatCode>General</c:formatCode>
                <c:ptCount val="11"/>
                <c:pt idx="0">
                  <c:v>892.86</c:v>
                </c:pt>
                <c:pt idx="1">
                  <c:v>2127.66</c:v>
                </c:pt>
                <c:pt idx="2">
                  <c:v>2631.58</c:v>
                </c:pt>
                <c:pt idx="3">
                  <c:v>2912.62</c:v>
                </c:pt>
                <c:pt idx="4">
                  <c:v>3057.32</c:v>
                </c:pt>
                <c:pt idx="5">
                  <c:v>3230.15</c:v>
                </c:pt>
                <c:pt idx="6">
                  <c:v>3305.78</c:v>
                </c:pt>
                <c:pt idx="7">
                  <c:v>3404.26</c:v>
                </c:pt>
                <c:pt idx="8">
                  <c:v>3458.21</c:v>
                </c:pt>
                <c:pt idx="9">
                  <c:v>3468.21</c:v>
                </c:pt>
                <c:pt idx="10">
                  <c:v>3493.45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5A-49E2-8E67-C6D959C51ADD}"/>
            </c:ext>
          </c:extLst>
        </c:ser>
        <c:ser>
          <c:idx val="2"/>
          <c:order val="2"/>
          <c:tx>
            <c:v>7 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'Motor A'!$B$2:$B$12</c:f>
              <c:numCache>
                <c:formatCode>General</c:formatCode>
                <c:ptCount val="11"/>
                <c:pt idx="0">
                  <c:v>1.3725490196078431</c:v>
                </c:pt>
                <c:pt idx="1">
                  <c:v>1.9215686274509807</c:v>
                </c:pt>
                <c:pt idx="2">
                  <c:v>2.4705882352941178</c:v>
                </c:pt>
                <c:pt idx="3">
                  <c:v>3.0196078431372548</c:v>
                </c:pt>
                <c:pt idx="4">
                  <c:v>3.5686274509803919</c:v>
                </c:pt>
                <c:pt idx="5">
                  <c:v>4.1176470588235299</c:v>
                </c:pt>
                <c:pt idx="6">
                  <c:v>4.6666666666666661</c:v>
                </c:pt>
                <c:pt idx="7">
                  <c:v>5.215686274509804</c:v>
                </c:pt>
                <c:pt idx="8">
                  <c:v>5.7647058823529411</c:v>
                </c:pt>
                <c:pt idx="9">
                  <c:v>6.3137254901960782</c:v>
                </c:pt>
                <c:pt idx="10">
                  <c:v>6.8627450980392153</c:v>
                </c:pt>
              </c:numCache>
            </c:numRef>
          </c:xVal>
          <c:yVal>
            <c:numRef>
              <c:f>'Motor A'!$C$2:$C$12</c:f>
              <c:numCache>
                <c:formatCode>General</c:formatCode>
                <c:ptCount val="11"/>
                <c:pt idx="0">
                  <c:v>319.95999999999998</c:v>
                </c:pt>
                <c:pt idx="1">
                  <c:v>1042.1199999999999</c:v>
                </c:pt>
                <c:pt idx="2">
                  <c:v>1429.42</c:v>
                </c:pt>
                <c:pt idx="3">
                  <c:v>1642.71</c:v>
                </c:pt>
                <c:pt idx="4">
                  <c:v>1789.71</c:v>
                </c:pt>
                <c:pt idx="5">
                  <c:v>1898.73</c:v>
                </c:pt>
                <c:pt idx="6">
                  <c:v>2010.05</c:v>
                </c:pt>
                <c:pt idx="7">
                  <c:v>2090.59</c:v>
                </c:pt>
                <c:pt idx="8">
                  <c:v>2086.96</c:v>
                </c:pt>
                <c:pt idx="9">
                  <c:v>2158.27</c:v>
                </c:pt>
                <c:pt idx="10">
                  <c:v>2179.84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35A-49E2-8E67-C6D959C51A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1202576"/>
        <c:axId val="1305433344"/>
      </c:scatterChart>
      <c:scatterChart>
        <c:scatterStyle val="smoothMarker"/>
        <c:varyColors val="0"/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'Motor A'!$S$3:$S$33</c:f>
              <c:numCache>
                <c:formatCode>General</c:formatCode>
                <c:ptCount val="31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</c:numCache>
            </c:numRef>
          </c:xVal>
          <c:yVal>
            <c:numRef>
              <c:f>'Motor A'!$T$3:$T$33</c:f>
              <c:numCache>
                <c:formatCode>General</c:formatCode>
                <c:ptCount val="31"/>
                <c:pt idx="0">
                  <c:v>-1499.0397975199724</c:v>
                </c:pt>
                <c:pt idx="1">
                  <c:v>-387.95578383113781</c:v>
                </c:pt>
                <c:pt idx="2">
                  <c:v>528.74737822747795</c:v>
                </c:pt>
                <c:pt idx="3">
                  <c:v>1285.0760419243779</c:v>
                </c:pt>
                <c:pt idx="4">
                  <c:v>1909.087249919929</c:v>
                </c:pt>
                <c:pt idx="5">
                  <c:v>2423.9295485057673</c:v>
                </c:pt>
                <c:pt idx="6">
                  <c:v>2848.7017144810911</c:v>
                </c:pt>
                <c:pt idx="7">
                  <c:v>3199.1612503097822</c:v>
                </c:pt>
                <c:pt idx="8">
                  <c:v>3488.3089301518639</c:v>
                </c:pt>
                <c:pt idx="9">
                  <c:v>3726.8710813011121</c:v>
                </c:pt>
                <c:pt idx="10">
                  <c:v>3923.6974919160589</c:v>
                </c:pt>
                <c:pt idx="11">
                  <c:v>4086.0897059740491</c:v>
                </c:pt>
                <c:pt idx="12">
                  <c:v>4220.0718839971332</c:v>
                </c:pt>
                <c:pt idx="13">
                  <c:v>4330.6142774975924</c:v>
                </c:pt>
                <c:pt idx="14">
                  <c:v>4421.8176072322767</c:v>
                </c:pt>
                <c:pt idx="15">
                  <c:v>4497.0651850283812</c:v>
                </c:pt>
                <c:pt idx="16">
                  <c:v>4559.1484223471571</c:v>
                </c:pt>
                <c:pt idx="17">
                  <c:v>4610.3703814967685</c:v>
                </c:pt>
                <c:pt idx="18">
                  <c:v>4652.6312108677121</c:v>
                </c:pt>
                <c:pt idx="19">
                  <c:v>4687.498633527267</c:v>
                </c:pt>
                <c:pt idx="20">
                  <c:v>4716.2661040434978</c:v>
                </c:pt>
                <c:pt idx="21">
                  <c:v>4740.0007909454389</c:v>
                </c:pt>
                <c:pt idx="22">
                  <c:v>4759.5831647942387</c:v>
                </c:pt>
                <c:pt idx="23">
                  <c:v>4775.7396604387141</c:v>
                </c:pt>
                <c:pt idx="24">
                  <c:v>4789.0696251061963</c:v>
                </c:pt>
                <c:pt idx="25">
                  <c:v>4800.0675520048471</c:v>
                </c:pt>
                <c:pt idx="26">
                  <c:v>4809.1414242232149</c:v>
                </c:pt>
                <c:pt idx="27">
                  <c:v>4816.627849418981</c:v>
                </c:pt>
                <c:pt idx="28">
                  <c:v>4822.8045467388265</c:v>
                </c:pt>
                <c:pt idx="29">
                  <c:v>4827.9006491887058</c:v>
                </c:pt>
                <c:pt idx="30">
                  <c:v>4832.1052036350147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35A-49E2-8E67-C6D959C51ADD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'Motor A'!$X$3:$X$33</c:f>
              <c:numCache>
                <c:formatCode>General</c:formatCode>
                <c:ptCount val="31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</c:numCache>
            </c:numRef>
          </c:xVal>
          <c:yVal>
            <c:numRef>
              <c:f>'Motor A'!$Y$3:$Y$33</c:f>
              <c:numCache>
                <c:formatCode>General</c:formatCode>
                <c:ptCount val="31"/>
                <c:pt idx="0">
                  <c:v>-1560.9363670838216</c:v>
                </c:pt>
                <c:pt idx="1">
                  <c:v>-388.97367762881515</c:v>
                </c:pt>
                <c:pt idx="2">
                  <c:v>511.8209018883025</c:v>
                </c:pt>
                <c:pt idx="3">
                  <c:v>1204.1901059495324</c:v>
                </c:pt>
                <c:pt idx="4">
                  <c:v>1736.3592881723605</c:v>
                </c:pt>
                <c:pt idx="5">
                  <c:v>2145.3954452494286</c:v>
                </c:pt>
                <c:pt idx="6">
                  <c:v>2459.7890316978824</c:v>
                </c:pt>
                <c:pt idx="7">
                  <c:v>2701.438395671586</c:v>
                </c:pt>
                <c:pt idx="8">
                  <c:v>2887.1750570600957</c:v>
                </c:pt>
                <c:pt idx="9">
                  <c:v>3029.9360675442945</c:v>
                </c:pt>
                <c:pt idx="10">
                  <c:v>3139.665110599713</c:v>
                </c:pt>
                <c:pt idx="11">
                  <c:v>3224.0051054555956</c:v>
                </c:pt>
                <c:pt idx="12">
                  <c:v>3288.8305567146372</c:v>
                </c:pt>
                <c:pt idx="13">
                  <c:v>3338.6567291980377</c:v>
                </c:pt>
                <c:pt idx="14">
                  <c:v>3376.9541481303795</c:v>
                </c:pt>
                <c:pt idx="15">
                  <c:v>3406.3903304373371</c:v>
                </c:pt>
                <c:pt idx="16">
                  <c:v>3429.0155843830203</c:v>
                </c:pt>
                <c:pt idx="17">
                  <c:v>3446.405818985068</c:v>
                </c:pt>
                <c:pt idx="18">
                  <c:v>3459.7723102624827</c:v>
                </c:pt>
                <c:pt idx="19">
                  <c:v>3470.0460698268394</c:v>
                </c:pt>
                <c:pt idx="20">
                  <c:v>3477.9426923132933</c:v>
                </c:pt>
                <c:pt idx="21">
                  <c:v>3484.012198447143</c:v>
                </c:pt>
                <c:pt idx="22">
                  <c:v>3488.6773454479066</c:v>
                </c:pt>
                <c:pt idx="23">
                  <c:v>3492.2630731922704</c:v>
                </c:pt>
                <c:pt idx="24">
                  <c:v>3495.0191371393653</c:v>
                </c:pt>
                <c:pt idx="25">
                  <c:v>3497.1375044617075</c:v>
                </c:pt>
                <c:pt idx="26">
                  <c:v>3498.7657250685252</c:v>
                </c:pt>
                <c:pt idx="27">
                  <c:v>3500.0172088487479</c:v>
                </c:pt>
                <c:pt idx="28">
                  <c:v>3500.9791249709265</c:v>
                </c:pt>
                <c:pt idx="29">
                  <c:v>3501.7184734472944</c:v>
                </c:pt>
                <c:pt idx="30">
                  <c:v>3502.2867518625362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35A-49E2-8E67-C6D959C51ADD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'Motor A'!$AC$3:$AC$33</c:f>
              <c:numCache>
                <c:formatCode>General</c:formatCode>
                <c:ptCount val="31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</c:numCache>
            </c:numRef>
          </c:xVal>
          <c:yVal>
            <c:numRef>
              <c:f>'Motor A'!$AD$3:$AD$33</c:f>
              <c:numCache>
                <c:formatCode>General</c:formatCode>
                <c:ptCount val="31"/>
                <c:pt idx="0">
                  <c:v>-1918.3406277910717</c:v>
                </c:pt>
                <c:pt idx="1">
                  <c:v>-429.98076298111852</c:v>
                </c:pt>
                <c:pt idx="2">
                  <c:v>514.73544770279341</c:v>
                </c:pt>
                <c:pt idx="3">
                  <c:v>1114.3812321871326</c:v>
                </c:pt>
                <c:pt idx="4">
                  <c:v>1494.9982500633578</c:v>
                </c:pt>
                <c:pt idx="5">
                  <c:v>1736.5897329778425</c:v>
                </c:pt>
                <c:pt idx="6">
                  <c:v>1889.9366456894547</c:v>
                </c:pt>
                <c:pt idx="7">
                  <c:v>1987.2715159195714</c:v>
                </c:pt>
                <c:pt idx="8">
                  <c:v>2049.0535028874529</c:v>
                </c:pt>
                <c:pt idx="9">
                  <c:v>2088.2687800504609</c:v>
                </c:pt>
                <c:pt idx="10">
                  <c:v>2113.1601446446593</c:v>
                </c:pt>
                <c:pt idx="11">
                  <c:v>2128.9596002697181</c:v>
                </c:pt>
                <c:pt idx="12">
                  <c:v>2138.9880901543734</c:v>
                </c:pt>
                <c:pt idx="13">
                  <c:v>2145.3535379111386</c:v>
                </c:pt>
                <c:pt idx="14">
                  <c:v>2149.3939194252189</c:v>
                </c:pt>
                <c:pt idx="15">
                  <c:v>2151.9584967186188</c:v>
                </c:pt>
                <c:pt idx="16">
                  <c:v>2153.5863273259274</c:v>
                </c:pt>
                <c:pt idx="17">
                  <c:v>2154.6195706962517</c:v>
                </c:pt>
                <c:pt idx="18">
                  <c:v>2155.2754078930247</c:v>
                </c:pt>
                <c:pt idx="19">
                  <c:v>2155.6916916467126</c:v>
                </c:pt>
                <c:pt idx="20">
                  <c:v>2155.9559221057916</c:v>
                </c:pt>
                <c:pt idx="21">
                  <c:v>2156.1236388011621</c:v>
                </c:pt>
                <c:pt idx="22">
                  <c:v>2156.230094695778</c:v>
                </c:pt>
                <c:pt idx="23">
                  <c:v>2156.2976661291018</c:v>
                </c:pt>
                <c:pt idx="24">
                  <c:v>2156.3405561787122</c:v>
                </c:pt>
                <c:pt idx="25">
                  <c:v>2156.36778005521</c:v>
                </c:pt>
                <c:pt idx="26">
                  <c:v>2156.3850600410883</c:v>
                </c:pt>
                <c:pt idx="27">
                  <c:v>2156.3960282774437</c:v>
                </c:pt>
                <c:pt idx="28">
                  <c:v>2156.4029902165103</c:v>
                </c:pt>
                <c:pt idx="29">
                  <c:v>2156.4074092127821</c:v>
                </c:pt>
                <c:pt idx="30">
                  <c:v>2156.4102141106509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935A-49E2-8E67-C6D959C51A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1202576"/>
        <c:axId val="1305433344"/>
      </c:scatterChart>
      <c:valAx>
        <c:axId val="691202576"/>
        <c:scaling>
          <c:orientation val="minMax"/>
          <c:max val="16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305433344"/>
        <c:crosses val="autoZero"/>
        <c:crossBetween val="midCat"/>
      </c:valAx>
      <c:valAx>
        <c:axId val="130543334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691202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314325</xdr:colOff>
      <xdr:row>18</xdr:row>
      <xdr:rowOff>119062</xdr:rowOff>
    </xdr:from>
    <xdr:to>
      <xdr:col>6</xdr:col>
      <xdr:colOff>314325</xdr:colOff>
      <xdr:row>33</xdr:row>
      <xdr:rowOff>4762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323B3231-C01F-4BA3-B10D-1F6CD108C3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1070</xdr:colOff>
      <xdr:row>43</xdr:row>
      <xdr:rowOff>2698</xdr:rowOff>
    </xdr:from>
    <xdr:to>
      <xdr:col>35</xdr:col>
      <xdr:colOff>734495</xdr:colOff>
      <xdr:row>71</xdr:row>
      <xdr:rowOff>169106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FAE1953C-AAF1-49B8-97ED-C7BC1D0E5F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58017</xdr:colOff>
      <xdr:row>18</xdr:row>
      <xdr:rowOff>112568</xdr:rowOff>
    </xdr:from>
    <xdr:to>
      <xdr:col>14</xdr:col>
      <xdr:colOff>58017</xdr:colOff>
      <xdr:row>32</xdr:row>
      <xdr:rowOff>188768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E6A34B0E-F70D-4D23-BE4C-98008A7DD1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375197</xdr:colOff>
      <xdr:row>43</xdr:row>
      <xdr:rowOff>124104</xdr:rowOff>
    </xdr:from>
    <xdr:to>
      <xdr:col>19</xdr:col>
      <xdr:colOff>375197</xdr:colOff>
      <xdr:row>58</xdr:row>
      <xdr:rowOff>9804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1E9A2C3F-6408-44DA-897F-A3E21EC081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457200</xdr:colOff>
      <xdr:row>48</xdr:row>
      <xdr:rowOff>38100</xdr:rowOff>
    </xdr:from>
    <xdr:to>
      <xdr:col>7</xdr:col>
      <xdr:colOff>457200</xdr:colOff>
      <xdr:row>62</xdr:row>
      <xdr:rowOff>114300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5E2BF4E-004C-4B42-94FC-68A489ABDC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33</xdr:col>
      <xdr:colOff>134471</xdr:colOff>
      <xdr:row>17</xdr:row>
      <xdr:rowOff>67236</xdr:rowOff>
    </xdr:from>
    <xdr:to>
      <xdr:col>46</xdr:col>
      <xdr:colOff>105896</xdr:colOff>
      <xdr:row>46</xdr:row>
      <xdr:rowOff>43144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0D723CF8-6A7A-48EB-AB07-F947722DFF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29</xdr:col>
      <xdr:colOff>22411</xdr:colOff>
      <xdr:row>65</xdr:row>
      <xdr:rowOff>146797</xdr:rowOff>
    </xdr:from>
    <xdr:to>
      <xdr:col>35</xdr:col>
      <xdr:colOff>22411</xdr:colOff>
      <xdr:row>80</xdr:row>
      <xdr:rowOff>32497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F09B05E3-6281-4732-A873-BBE076CB27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140710</xdr:colOff>
      <xdr:row>50</xdr:row>
      <xdr:rowOff>4761</xdr:rowOff>
    </xdr:from>
    <xdr:to>
      <xdr:col>7</xdr:col>
      <xdr:colOff>140710</xdr:colOff>
      <xdr:row>64</xdr:row>
      <xdr:rowOff>1298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309334D-0D85-4EAF-8151-E5A290D502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571499</xdr:colOff>
      <xdr:row>39</xdr:row>
      <xdr:rowOff>103909</xdr:rowOff>
    </xdr:from>
    <xdr:to>
      <xdr:col>21</xdr:col>
      <xdr:colOff>542924</xdr:colOff>
      <xdr:row>67</xdr:row>
      <xdr:rowOff>131772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DDE878DA-4BB1-4DA9-BD8C-D1231F8979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526676</xdr:colOff>
      <xdr:row>24</xdr:row>
      <xdr:rowOff>45944</xdr:rowOff>
    </xdr:from>
    <xdr:to>
      <xdr:col>20</xdr:col>
      <xdr:colOff>526676</xdr:colOff>
      <xdr:row>38</xdr:row>
      <xdr:rowOff>122144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29FA244B-45A4-44D9-A28C-663955C6F0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590983</xdr:colOff>
      <xdr:row>59</xdr:row>
      <xdr:rowOff>56717</xdr:rowOff>
    </xdr:from>
    <xdr:to>
      <xdr:col>7</xdr:col>
      <xdr:colOff>590983</xdr:colOff>
      <xdr:row>73</xdr:row>
      <xdr:rowOff>122526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2CCC6CF-898D-44E6-B361-0D753AA9E8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448234</xdr:colOff>
      <xdr:row>29</xdr:row>
      <xdr:rowOff>36674</xdr:rowOff>
    </xdr:from>
    <xdr:to>
      <xdr:col>17</xdr:col>
      <xdr:colOff>419659</xdr:colOff>
      <xdr:row>57</xdr:row>
      <xdr:rowOff>64537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2D533430-AB9E-4EE9-9DEB-5830279C52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201705</xdr:colOff>
      <xdr:row>91</xdr:row>
      <xdr:rowOff>45943</xdr:rowOff>
    </xdr:from>
    <xdr:to>
      <xdr:col>19</xdr:col>
      <xdr:colOff>201705</xdr:colOff>
      <xdr:row>105</xdr:row>
      <xdr:rowOff>122143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980D5052-7341-45A5-BB65-4138DD8D7E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599514</xdr:colOff>
      <xdr:row>39</xdr:row>
      <xdr:rowOff>45944</xdr:rowOff>
    </xdr:from>
    <xdr:to>
      <xdr:col>19</xdr:col>
      <xdr:colOff>599514</xdr:colOff>
      <xdr:row>53</xdr:row>
      <xdr:rowOff>122144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59631960-9730-4250-9C0E-0C38706105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D511A-6204-4BB8-AE8B-AD2A33E3DC9D}">
  <dimension ref="A1:AQ70"/>
  <sheetViews>
    <sheetView topLeftCell="M39" zoomScale="85" zoomScaleNormal="85" workbookViewId="0">
      <selection activeCell="Q66" sqref="Q66:R70"/>
    </sheetView>
  </sheetViews>
  <sheetFormatPr baseColWidth="10" defaultRowHeight="15" x14ac:dyDescent="0.25"/>
  <sheetData>
    <row r="1" spans="1:43" x14ac:dyDescent="0.25">
      <c r="A1" t="s">
        <v>0</v>
      </c>
      <c r="B1" t="s">
        <v>2</v>
      </c>
      <c r="D1" t="s">
        <v>2</v>
      </c>
      <c r="E1" t="s">
        <v>1</v>
      </c>
      <c r="F1" t="s">
        <v>2</v>
      </c>
      <c r="G1" t="s">
        <v>1</v>
      </c>
      <c r="I1" t="s">
        <v>0</v>
      </c>
      <c r="J1" t="s">
        <v>2</v>
      </c>
      <c r="L1" t="s">
        <v>2</v>
      </c>
      <c r="M1" t="s">
        <v>1</v>
      </c>
      <c r="N1" t="s">
        <v>2</v>
      </c>
      <c r="O1" t="s">
        <v>1</v>
      </c>
    </row>
    <row r="2" spans="1:43" x14ac:dyDescent="0.25">
      <c r="A2">
        <v>50</v>
      </c>
      <c r="B2">
        <f>A2/255*$C$16</f>
        <v>1.3725490196078431</v>
      </c>
      <c r="C2" s="1">
        <v>329.31</v>
      </c>
      <c r="D2">
        <f t="shared" ref="D2:D12" si="0">A2/255*$E$16</f>
        <v>2.1568627450980391</v>
      </c>
      <c r="E2" s="1">
        <v>1396.16</v>
      </c>
      <c r="F2">
        <f t="shared" ref="F2:F12" si="1">A2/255*$G$16</f>
        <v>2.9411764705882351</v>
      </c>
      <c r="G2" s="1">
        <v>2218.11</v>
      </c>
      <c r="I2">
        <v>50</v>
      </c>
      <c r="J2">
        <f>I2/255*$C$16</f>
        <v>1.3725490196078431</v>
      </c>
      <c r="K2" s="1">
        <v>338.08</v>
      </c>
      <c r="L2">
        <f t="shared" ref="L2:L12" si="2">I2/255*$E$16</f>
        <v>2.1568627450980391</v>
      </c>
      <c r="M2" s="1">
        <v>1348.31</v>
      </c>
      <c r="N2">
        <f t="shared" ref="N2:N12" si="3">I2/255*$G$16</f>
        <v>2.9411764705882351</v>
      </c>
      <c r="O2" s="1">
        <v>2187.7800000000002</v>
      </c>
      <c r="S2" t="s">
        <v>7</v>
      </c>
      <c r="T2" t="s">
        <v>1</v>
      </c>
      <c r="Y2" t="s">
        <v>7</v>
      </c>
      <c r="Z2" t="s">
        <v>1</v>
      </c>
      <c r="AE2" t="s">
        <v>7</v>
      </c>
      <c r="AF2" t="s">
        <v>1</v>
      </c>
      <c r="AK2" t="s">
        <v>7</v>
      </c>
      <c r="AL2" t="s">
        <v>1</v>
      </c>
      <c r="AP2" t="s">
        <v>7</v>
      </c>
      <c r="AQ2" t="s">
        <v>1</v>
      </c>
    </row>
    <row r="3" spans="1:43" x14ac:dyDescent="0.25">
      <c r="A3">
        <v>70</v>
      </c>
      <c r="B3">
        <f t="shared" ref="B3:B12" si="4">A3/255*$C$16</f>
        <v>1.9215686274509807</v>
      </c>
      <c r="C3" s="1">
        <v>1148.33</v>
      </c>
      <c r="D3">
        <f t="shared" si="0"/>
        <v>3.0196078431372553</v>
      </c>
      <c r="E3" s="1">
        <v>2209.94</v>
      </c>
      <c r="F3">
        <f t="shared" si="1"/>
        <v>4.1176470588235299</v>
      </c>
      <c r="G3" s="1">
        <v>3375.53</v>
      </c>
      <c r="I3">
        <v>70</v>
      </c>
      <c r="J3">
        <f t="shared" ref="J3:J12" si="5">I3/255*$C$16</f>
        <v>1.9215686274509807</v>
      </c>
      <c r="K3" s="1">
        <v>1101.93</v>
      </c>
      <c r="L3">
        <f t="shared" si="2"/>
        <v>3.0196078431372553</v>
      </c>
      <c r="M3" s="1">
        <v>2187.7800000000002</v>
      </c>
      <c r="N3">
        <f t="shared" si="3"/>
        <v>4.1176470588235299</v>
      </c>
      <c r="O3" s="1">
        <v>3370.79</v>
      </c>
      <c r="S3">
        <v>0.5</v>
      </c>
      <c r="T3">
        <f t="shared" ref="T3:T33" si="6">(1-EXP(-(S3+$R$6)/$R$8))*$R$7</f>
        <v>-1372.6417530851704</v>
      </c>
      <c r="U3">
        <f>T3/$R$7</f>
        <v>-0.27611140001243095</v>
      </c>
      <c r="V3">
        <f>(S3-1.2)/15</f>
        <v>-4.6666666666666662E-2</v>
      </c>
      <c r="Y3">
        <v>0.5</v>
      </c>
      <c r="Z3">
        <f>(1-EXP(-(Y3+$X$6)/$X$8))*$X$7</f>
        <v>-1416.1275868043579</v>
      </c>
      <c r="AA3">
        <f>Z3/$X$7</f>
        <v>-0.39441976392091549</v>
      </c>
      <c r="AB3">
        <f>(Y3-1.2)/11</f>
        <v>-6.363636363636363E-2</v>
      </c>
      <c r="AE3">
        <v>0.5</v>
      </c>
      <c r="AF3">
        <f>(1-EXP(-(AE3+$AD$6)/$AD$8))*$AD$7</f>
        <v>-1516.1035244787599</v>
      </c>
      <c r="AG3">
        <f>AF3/$AD$7</f>
        <v>-0.68618071537977121</v>
      </c>
      <c r="AH3">
        <f>(AE3-1.2)/7</f>
        <v>-9.9999999999999992E-2</v>
      </c>
      <c r="AK3">
        <v>0.5</v>
      </c>
      <c r="AL3">
        <f>(1-EXP(-(AK3+$AJ$6)/$AJ$8))*$AJ$7</f>
        <v>-1390.8030182070888</v>
      </c>
      <c r="AP3">
        <v>0.5</v>
      </c>
      <c r="AQ3">
        <f>(1-EXP(-(AP3+$AO$6)/$AO$8))*$AO$7</f>
        <v>-1453.8773901192837</v>
      </c>
    </row>
    <row r="4" spans="1:43" x14ac:dyDescent="0.25">
      <c r="A4">
        <v>90</v>
      </c>
      <c r="B4">
        <f t="shared" si="4"/>
        <v>2.4705882352941178</v>
      </c>
      <c r="C4" s="1">
        <v>1500.94</v>
      </c>
      <c r="D4">
        <f t="shared" si="0"/>
        <v>3.882352941176471</v>
      </c>
      <c r="E4" s="1">
        <v>2708.8</v>
      </c>
      <c r="F4">
        <f t="shared" si="1"/>
        <v>5.2941176470588243</v>
      </c>
      <c r="G4" s="1">
        <v>4000</v>
      </c>
      <c r="I4">
        <v>90</v>
      </c>
      <c r="J4">
        <f t="shared" si="5"/>
        <v>2.4705882352941178</v>
      </c>
      <c r="K4" s="1">
        <v>1458.08</v>
      </c>
      <c r="L4">
        <f t="shared" si="2"/>
        <v>3.882352941176471</v>
      </c>
      <c r="M4" s="1">
        <v>2646.09</v>
      </c>
      <c r="N4">
        <f t="shared" si="3"/>
        <v>5.2941176470588243</v>
      </c>
      <c r="O4" s="1">
        <v>3986.71</v>
      </c>
      <c r="S4">
        <v>1</v>
      </c>
      <c r="T4">
        <f t="shared" si="6"/>
        <v>-358.66122090277514</v>
      </c>
      <c r="U4">
        <f t="shared" ref="U4:U33" si="7">T4/$R$7</f>
        <v>-7.2145883374923336E-2</v>
      </c>
      <c r="V4">
        <f t="shared" ref="V4:V33" si="8">(S4-1.2)/15</f>
        <v>-1.3333333333333331E-2</v>
      </c>
      <c r="Y4">
        <v>1</v>
      </c>
      <c r="Z4">
        <f t="shared" ref="Z4:Z33" si="9">(1-EXP(-(Y4+$X$6)/$X$8))*$X$7</f>
        <v>-357.79149909165318</v>
      </c>
      <c r="AA4">
        <f t="shared" ref="AA4:AA33" si="10">Z4/$X$7</f>
        <v>-9.9652065194981931E-2</v>
      </c>
      <c r="AB4">
        <f t="shared" ref="AB4:AB33" si="11">(Y4-1.2)/11</f>
        <v>-1.8181818181818177E-2</v>
      </c>
      <c r="AE4">
        <v>1</v>
      </c>
      <c r="AF4">
        <f t="shared" ref="AF4:AF33" si="12">(1-EXP(-(AE4+$AD$6)/$AD$8))*$AD$7</f>
        <v>-355.71190514342788</v>
      </c>
      <c r="AG4">
        <f t="shared" ref="AG4:AG33" si="13">AF4/$AD$7</f>
        <v>-0.16099339233733057</v>
      </c>
      <c r="AH4">
        <f t="shared" ref="AH4:AH33" si="14">(AE4-1.2)/7</f>
        <v>-2.8571428571428564E-2</v>
      </c>
      <c r="AK4">
        <v>1</v>
      </c>
      <c r="AL4">
        <f t="shared" ref="AL4:AL33" si="15">(1-EXP(-(AK4+$AJ$6)/$AJ$8))*$AJ$7</f>
        <v>-358.30085097906738</v>
      </c>
      <c r="AP4">
        <v>1</v>
      </c>
      <c r="AQ4">
        <f t="shared" ref="AQ4:AQ33" si="16">(1-EXP(-(AP4+$AO$6)/$AO$8))*$AO$7</f>
        <v>-357.01847004339925</v>
      </c>
    </row>
    <row r="5" spans="1:43" x14ac:dyDescent="0.25">
      <c r="A5">
        <v>110</v>
      </c>
      <c r="B5">
        <f t="shared" si="4"/>
        <v>3.0196078431372548</v>
      </c>
      <c r="C5" s="1">
        <v>1740.39</v>
      </c>
      <c r="D5">
        <f t="shared" si="0"/>
        <v>4.7450980392156863</v>
      </c>
      <c r="E5" s="1">
        <v>3007.52</v>
      </c>
      <c r="F5">
        <f t="shared" si="1"/>
        <v>6.4705882352941178</v>
      </c>
      <c r="G5" s="1">
        <v>4363.6400000000003</v>
      </c>
      <c r="I5">
        <v>110</v>
      </c>
      <c r="J5">
        <f t="shared" si="5"/>
        <v>3.0196078431372548</v>
      </c>
      <c r="K5" s="1">
        <v>1667.82</v>
      </c>
      <c r="L5">
        <f t="shared" si="2"/>
        <v>4.7450980392156863</v>
      </c>
      <c r="M5" s="1">
        <v>2973.98</v>
      </c>
      <c r="N5">
        <f t="shared" si="3"/>
        <v>6.4705882352941178</v>
      </c>
      <c r="O5" s="1">
        <v>4316.55</v>
      </c>
      <c r="Q5" t="s">
        <v>11</v>
      </c>
      <c r="S5">
        <v>1.5</v>
      </c>
      <c r="T5">
        <f t="shared" si="6"/>
        <v>493.25112263641677</v>
      </c>
      <c r="U5">
        <f t="shared" si="7"/>
        <v>9.921908445720562E-2</v>
      </c>
      <c r="V5">
        <f t="shared" si="8"/>
        <v>2.0000000000000004E-2</v>
      </c>
      <c r="W5" t="s">
        <v>12</v>
      </c>
      <c r="Y5">
        <v>1.5</v>
      </c>
      <c r="Z5">
        <f t="shared" si="9"/>
        <v>476.82193269964915</v>
      </c>
      <c r="AA5">
        <f t="shared" si="10"/>
        <v>0.13280441386789565</v>
      </c>
      <c r="AB5">
        <f t="shared" si="11"/>
        <v>2.7272727272727278E-2</v>
      </c>
      <c r="AC5" t="s">
        <v>13</v>
      </c>
      <c r="AE5">
        <v>1.5</v>
      </c>
      <c r="AF5">
        <f t="shared" si="12"/>
        <v>443.25761827951681</v>
      </c>
      <c r="AG5">
        <f t="shared" si="13"/>
        <v>0.20061613517661436</v>
      </c>
      <c r="AH5">
        <f t="shared" si="14"/>
        <v>4.2857142857142864E-2</v>
      </c>
      <c r="AI5" t="s">
        <v>14</v>
      </c>
      <c r="AK5">
        <v>1.5</v>
      </c>
      <c r="AL5">
        <f t="shared" si="15"/>
        <v>486.23901946982528</v>
      </c>
      <c r="AN5" t="s">
        <v>15</v>
      </c>
      <c r="AP5">
        <v>1.5</v>
      </c>
      <c r="AQ5">
        <f t="shared" si="16"/>
        <v>463.50862766941981</v>
      </c>
    </row>
    <row r="6" spans="1:43" x14ac:dyDescent="0.25">
      <c r="A6">
        <v>130</v>
      </c>
      <c r="B6">
        <f t="shared" si="4"/>
        <v>3.5686274509803919</v>
      </c>
      <c r="C6" s="1">
        <v>1879.4</v>
      </c>
      <c r="D6">
        <f t="shared" si="0"/>
        <v>5.6078431372549016</v>
      </c>
      <c r="E6" s="1">
        <v>3149.61</v>
      </c>
      <c r="F6">
        <f t="shared" si="1"/>
        <v>7.6470588235294112</v>
      </c>
      <c r="G6" s="1">
        <v>4511.28</v>
      </c>
      <c r="I6">
        <v>130</v>
      </c>
      <c r="J6">
        <f t="shared" si="5"/>
        <v>3.5686274509803919</v>
      </c>
      <c r="K6" s="1">
        <v>1819.56</v>
      </c>
      <c r="L6">
        <f t="shared" si="2"/>
        <v>5.6078431372549016</v>
      </c>
      <c r="M6" s="1">
        <v>3212.85</v>
      </c>
      <c r="N6">
        <f t="shared" si="3"/>
        <v>7.6470588235294112</v>
      </c>
      <c r="O6" s="1">
        <v>4588.91</v>
      </c>
      <c r="Q6" t="s">
        <v>10</v>
      </c>
      <c r="R6">
        <v>-1.2</v>
      </c>
      <c r="S6">
        <v>2</v>
      </c>
      <c r="T6">
        <f t="shared" si="6"/>
        <v>1208.999224340492</v>
      </c>
      <c r="U6">
        <f t="shared" si="7"/>
        <v>0.24319416752135137</v>
      </c>
      <c r="V6">
        <f t="shared" si="8"/>
        <v>5.3333333333333337E-2</v>
      </c>
      <c r="W6" t="s">
        <v>10</v>
      </c>
      <c r="X6">
        <v>-1.2</v>
      </c>
      <c r="Y6">
        <v>2</v>
      </c>
      <c r="Z6">
        <f t="shared" si="9"/>
        <v>1135.0056501536344</v>
      </c>
      <c r="AA6">
        <f t="shared" si="10"/>
        <v>0.31612170030012166</v>
      </c>
      <c r="AB6">
        <f t="shared" si="11"/>
        <v>7.2727272727272738E-2</v>
      </c>
      <c r="AC6" t="s">
        <v>10</v>
      </c>
      <c r="AD6">
        <v>-1.2</v>
      </c>
      <c r="AE6">
        <v>2</v>
      </c>
      <c r="AF6">
        <f t="shared" si="12"/>
        <v>993.37560320975365</v>
      </c>
      <c r="AG6">
        <f t="shared" si="13"/>
        <v>0.44959672677077134</v>
      </c>
      <c r="AH6">
        <f t="shared" si="14"/>
        <v>0.1142857142857143</v>
      </c>
      <c r="AI6" t="s">
        <v>10</v>
      </c>
      <c r="AJ6">
        <v>-1.2</v>
      </c>
      <c r="AK6">
        <v>2</v>
      </c>
      <c r="AL6">
        <f t="shared" si="15"/>
        <v>1177.0342695105121</v>
      </c>
      <c r="AN6" t="s">
        <v>10</v>
      </c>
      <c r="AO6">
        <v>-1.2</v>
      </c>
      <c r="AP6">
        <v>2</v>
      </c>
      <c r="AQ6">
        <f t="shared" si="16"/>
        <v>1077.3202179826426</v>
      </c>
    </row>
    <row r="7" spans="1:43" x14ac:dyDescent="0.25">
      <c r="A7">
        <v>150</v>
      </c>
      <c r="B7">
        <f t="shared" si="4"/>
        <v>4.1176470588235299</v>
      </c>
      <c r="C7" s="1">
        <v>1976.94</v>
      </c>
      <c r="D7">
        <f t="shared" si="0"/>
        <v>6.4705882352941178</v>
      </c>
      <c r="E7" s="1">
        <v>3328.71</v>
      </c>
      <c r="F7">
        <f t="shared" si="1"/>
        <v>8.8235294117647065</v>
      </c>
      <c r="G7" s="1">
        <v>4642.17</v>
      </c>
      <c r="I7">
        <v>150</v>
      </c>
      <c r="J7">
        <f t="shared" si="5"/>
        <v>4.1176470588235299</v>
      </c>
      <c r="K7" s="1">
        <v>1933.92</v>
      </c>
      <c r="L7">
        <f t="shared" si="2"/>
        <v>6.4705882352941178</v>
      </c>
      <c r="M7" s="1">
        <v>3296.7</v>
      </c>
      <c r="N7">
        <f t="shared" si="3"/>
        <v>8.8235294117647065</v>
      </c>
      <c r="O7" s="1">
        <v>4743.08</v>
      </c>
      <c r="Q7" t="s">
        <v>9</v>
      </c>
      <c r="R7">
        <f>AD35</f>
        <v>4971.3331395348832</v>
      </c>
      <c r="S7">
        <v>2.5</v>
      </c>
      <c r="T7">
        <f t="shared" si="6"/>
        <v>1810.3467091823054</v>
      </c>
      <c r="U7">
        <f t="shared" si="7"/>
        <v>0.36415719051000495</v>
      </c>
      <c r="V7">
        <f t="shared" si="8"/>
        <v>8.666666666666667E-2</v>
      </c>
      <c r="W7" t="s">
        <v>9</v>
      </c>
      <c r="X7">
        <f>AD36</f>
        <v>3590.4072674418603</v>
      </c>
      <c r="Y7">
        <v>2.5</v>
      </c>
      <c r="Z7">
        <f t="shared" si="9"/>
        <v>1654.055295678477</v>
      </c>
      <c r="AA7">
        <f t="shared" si="10"/>
        <v>0.46068737401397353</v>
      </c>
      <c r="AB7">
        <f t="shared" si="11"/>
        <v>0.11818181818181818</v>
      </c>
      <c r="AC7" t="s">
        <v>9</v>
      </c>
      <c r="AD7">
        <f>AD37</f>
        <v>2209.4813953488369</v>
      </c>
      <c r="AE7">
        <v>2.5</v>
      </c>
      <c r="AF7">
        <f t="shared" si="12"/>
        <v>1372.1507485334173</v>
      </c>
      <c r="AG7">
        <f t="shared" si="13"/>
        <v>0.62102842387445389</v>
      </c>
      <c r="AH7">
        <f t="shared" si="14"/>
        <v>0.18571428571428572</v>
      </c>
      <c r="AI7" t="s">
        <v>9</v>
      </c>
      <c r="AJ7">
        <f>AD38</f>
        <v>4280.8702034883718</v>
      </c>
      <c r="AK7">
        <v>2.5</v>
      </c>
      <c r="AL7">
        <f t="shared" si="15"/>
        <v>1742.0734040455493</v>
      </c>
      <c r="AN7" t="s">
        <v>9</v>
      </c>
      <c r="AO7">
        <f>AD39</f>
        <v>2899.9443313953489</v>
      </c>
      <c r="AP7">
        <v>2.5</v>
      </c>
      <c r="AQ7">
        <f t="shared" si="16"/>
        <v>1536.4941678169155</v>
      </c>
    </row>
    <row r="8" spans="1:43" x14ac:dyDescent="0.25">
      <c r="A8">
        <v>170</v>
      </c>
      <c r="B8">
        <f t="shared" si="4"/>
        <v>4.6666666666666661</v>
      </c>
      <c r="C8" s="1">
        <v>2077.92</v>
      </c>
      <c r="D8">
        <f t="shared" si="0"/>
        <v>7.333333333333333</v>
      </c>
      <c r="E8" s="1">
        <v>3399.43</v>
      </c>
      <c r="F8">
        <f t="shared" si="1"/>
        <v>10</v>
      </c>
      <c r="G8" s="1">
        <v>4868.1499999999996</v>
      </c>
      <c r="I8">
        <v>170</v>
      </c>
      <c r="J8">
        <f t="shared" si="5"/>
        <v>4.6666666666666661</v>
      </c>
      <c r="K8" s="1">
        <v>2039.08</v>
      </c>
      <c r="L8">
        <f t="shared" si="2"/>
        <v>7.333333333333333</v>
      </c>
      <c r="M8" s="1">
        <v>3375.53</v>
      </c>
      <c r="N8">
        <f t="shared" si="3"/>
        <v>10</v>
      </c>
      <c r="O8" s="1">
        <v>4858.3</v>
      </c>
      <c r="Q8" t="s">
        <v>8</v>
      </c>
      <c r="R8">
        <v>2.871</v>
      </c>
      <c r="S8">
        <v>3</v>
      </c>
      <c r="T8">
        <f t="shared" si="6"/>
        <v>2315.5786429654645</v>
      </c>
      <c r="U8">
        <f t="shared" si="7"/>
        <v>0.46578625450599143</v>
      </c>
      <c r="V8">
        <f t="shared" si="8"/>
        <v>0.12000000000000001</v>
      </c>
      <c r="W8" t="s">
        <v>8</v>
      </c>
      <c r="X8">
        <v>2.1053999999999999</v>
      </c>
      <c r="Y8">
        <v>3</v>
      </c>
      <c r="Z8">
        <f t="shared" si="9"/>
        <v>2063.3825509342246</v>
      </c>
      <c r="AA8">
        <f t="shared" si="10"/>
        <v>0.57469317468387648</v>
      </c>
      <c r="AB8">
        <f t="shared" si="11"/>
        <v>0.16363636363636364</v>
      </c>
      <c r="AC8" t="s">
        <v>8</v>
      </c>
      <c r="AD8">
        <v>1.3397999999999999</v>
      </c>
      <c r="AE8">
        <v>3</v>
      </c>
      <c r="AF8">
        <f t="shared" si="12"/>
        <v>1632.9504581323622</v>
      </c>
      <c r="AG8">
        <f t="shared" si="13"/>
        <v>0.73906504104079551</v>
      </c>
      <c r="AH8">
        <f t="shared" si="14"/>
        <v>0.25714285714285717</v>
      </c>
      <c r="AI8" t="s">
        <v>8</v>
      </c>
      <c r="AJ8">
        <v>2.4882</v>
      </c>
      <c r="AK8">
        <v>3</v>
      </c>
      <c r="AL8">
        <f t="shared" si="15"/>
        <v>2204.2497486821112</v>
      </c>
      <c r="AN8" t="s">
        <v>8</v>
      </c>
      <c r="AO8">
        <v>1.7225999999999999</v>
      </c>
      <c r="AP8">
        <v>3</v>
      </c>
      <c r="AQ8">
        <f t="shared" si="16"/>
        <v>1879.9883597379526</v>
      </c>
    </row>
    <row r="9" spans="1:43" x14ac:dyDescent="0.25">
      <c r="A9">
        <v>190</v>
      </c>
      <c r="B9">
        <f t="shared" si="4"/>
        <v>5.215686274509804</v>
      </c>
      <c r="C9" s="1">
        <v>2094.2399999999998</v>
      </c>
      <c r="D9">
        <f t="shared" si="0"/>
        <v>8.1960784313725483</v>
      </c>
      <c r="E9" s="1">
        <v>3493.45</v>
      </c>
      <c r="F9">
        <f t="shared" si="1"/>
        <v>11.176470588235293</v>
      </c>
      <c r="G9" s="1">
        <v>4868.1499999999996</v>
      </c>
      <c r="I9">
        <v>190</v>
      </c>
      <c r="J9">
        <f t="shared" si="5"/>
        <v>5.215686274509804</v>
      </c>
      <c r="K9" s="1">
        <v>2101.58</v>
      </c>
      <c r="L9">
        <f t="shared" si="2"/>
        <v>8.1960784313725483</v>
      </c>
      <c r="M9" s="1">
        <v>3463.2</v>
      </c>
      <c r="N9">
        <f t="shared" si="3"/>
        <v>11.176470588235293</v>
      </c>
      <c r="O9" s="1">
        <v>4868.1499999999996</v>
      </c>
      <c r="S9">
        <v>3.5</v>
      </c>
      <c r="T9">
        <f t="shared" si="6"/>
        <v>2740.0575230615818</v>
      </c>
      <c r="U9">
        <f t="shared" si="7"/>
        <v>0.55117157634660974</v>
      </c>
      <c r="V9">
        <f t="shared" si="8"/>
        <v>0.15333333333333332</v>
      </c>
      <c r="Y9">
        <v>3.5</v>
      </c>
      <c r="Z9">
        <f t="shared" si="9"/>
        <v>2386.1817346727771</v>
      </c>
      <c r="AA9">
        <f t="shared" si="10"/>
        <v>0.6645991824690447</v>
      </c>
      <c r="AB9">
        <f t="shared" si="11"/>
        <v>0.20909090909090908</v>
      </c>
      <c r="AE9">
        <v>3.5</v>
      </c>
      <c r="AF9">
        <f t="shared" si="12"/>
        <v>1812.5200243159454</v>
      </c>
      <c r="AG9">
        <f t="shared" si="13"/>
        <v>0.82033730998209264</v>
      </c>
      <c r="AH9">
        <f t="shared" si="14"/>
        <v>0.32857142857142857</v>
      </c>
      <c r="AK9">
        <v>3.5</v>
      </c>
      <c r="AL9">
        <f t="shared" si="15"/>
        <v>2582.2890038168684</v>
      </c>
      <c r="AP9">
        <v>3.5</v>
      </c>
      <c r="AQ9">
        <f t="shared" si="16"/>
        <v>2136.9460114646486</v>
      </c>
    </row>
    <row r="10" spans="1:43" x14ac:dyDescent="0.25">
      <c r="A10">
        <v>210</v>
      </c>
      <c r="B10">
        <f t="shared" si="4"/>
        <v>5.7647058823529411</v>
      </c>
      <c r="C10" s="1">
        <v>2175.88</v>
      </c>
      <c r="D10">
        <f t="shared" si="0"/>
        <v>9.0588235294117645</v>
      </c>
      <c r="E10" s="1">
        <v>3539.82</v>
      </c>
      <c r="F10">
        <f t="shared" si="1"/>
        <v>12.352941176470587</v>
      </c>
      <c r="G10" s="1">
        <v>4948.45</v>
      </c>
      <c r="I10">
        <v>210</v>
      </c>
      <c r="J10">
        <f t="shared" si="5"/>
        <v>5.7647058823529411</v>
      </c>
      <c r="K10" s="1">
        <v>2144.77</v>
      </c>
      <c r="L10">
        <f t="shared" si="2"/>
        <v>9.0588235294117645</v>
      </c>
      <c r="M10" s="1">
        <v>3529.41</v>
      </c>
      <c r="N10">
        <f t="shared" si="3"/>
        <v>12.352941176470587</v>
      </c>
      <c r="O10" s="1">
        <v>4948.45</v>
      </c>
      <c r="S10">
        <v>4</v>
      </c>
      <c r="T10">
        <f t="shared" si="6"/>
        <v>3096.6904031300596</v>
      </c>
      <c r="U10">
        <f t="shared" si="7"/>
        <v>0.62290945229628791</v>
      </c>
      <c r="V10">
        <f t="shared" si="8"/>
        <v>0.18666666666666665</v>
      </c>
      <c r="Y10">
        <v>4</v>
      </c>
      <c r="Z10">
        <f t="shared" si="9"/>
        <v>2640.7440969009458</v>
      </c>
      <c r="AA10">
        <f t="shared" si="10"/>
        <v>0.73549987513880488</v>
      </c>
      <c r="AB10">
        <f t="shared" si="11"/>
        <v>0.25454545454545452</v>
      </c>
      <c r="AE10">
        <v>4</v>
      </c>
      <c r="AF10">
        <f t="shared" si="12"/>
        <v>1936.1598441184547</v>
      </c>
      <c r="AG10">
        <f t="shared" si="13"/>
        <v>0.87629606123602155</v>
      </c>
      <c r="AH10">
        <f t="shared" si="14"/>
        <v>0.39999999999999997</v>
      </c>
      <c r="AK10">
        <v>4</v>
      </c>
      <c r="AL10">
        <f t="shared" si="15"/>
        <v>2891.5079417424449</v>
      </c>
      <c r="AP10">
        <v>4</v>
      </c>
      <c r="AQ10">
        <f t="shared" si="16"/>
        <v>2329.1682857675469</v>
      </c>
    </row>
    <row r="11" spans="1:43" x14ac:dyDescent="0.25">
      <c r="A11">
        <v>230</v>
      </c>
      <c r="B11">
        <f t="shared" si="4"/>
        <v>6.3137254901960782</v>
      </c>
      <c r="C11" s="1">
        <v>2185.79</v>
      </c>
      <c r="D11">
        <f t="shared" si="0"/>
        <v>9.9215686274509807</v>
      </c>
      <c r="E11" s="1">
        <v>3566.12</v>
      </c>
      <c r="F11">
        <f t="shared" si="1"/>
        <v>13.529411764705882</v>
      </c>
      <c r="G11" s="1">
        <v>4989.6000000000004</v>
      </c>
      <c r="I11">
        <v>230</v>
      </c>
      <c r="J11">
        <f t="shared" si="5"/>
        <v>6.3137254901960782</v>
      </c>
      <c r="K11" s="1">
        <v>2169.98</v>
      </c>
      <c r="L11">
        <f t="shared" si="2"/>
        <v>9.9215686274509807</v>
      </c>
      <c r="M11" s="1">
        <v>3545.05</v>
      </c>
      <c r="N11">
        <f t="shared" si="3"/>
        <v>13.529411764705882</v>
      </c>
      <c r="O11" s="1">
        <v>4979.25</v>
      </c>
      <c r="S11">
        <v>4.5</v>
      </c>
      <c r="T11">
        <f t="shared" si="6"/>
        <v>3396.3213555985012</v>
      </c>
      <c r="U11">
        <f t="shared" si="7"/>
        <v>0.68318120316440112</v>
      </c>
      <c r="V11">
        <f t="shared" si="8"/>
        <v>0.22</v>
      </c>
      <c r="Y11">
        <v>4.5</v>
      </c>
      <c r="Z11">
        <f t="shared" si="9"/>
        <v>2841.4942831705343</v>
      </c>
      <c r="AA11">
        <f t="shared" si="10"/>
        <v>0.79141280403965952</v>
      </c>
      <c r="AB11">
        <f t="shared" si="11"/>
        <v>0.3</v>
      </c>
      <c r="AE11">
        <v>4.5</v>
      </c>
      <c r="AF11">
        <f t="shared" si="12"/>
        <v>2021.2901107092227</v>
      </c>
      <c r="AG11">
        <f t="shared" si="13"/>
        <v>0.91482558529989244</v>
      </c>
      <c r="AH11">
        <f t="shared" si="14"/>
        <v>0.47142857142857142</v>
      </c>
      <c r="AK11">
        <v>4.5</v>
      </c>
      <c r="AL11">
        <f t="shared" si="15"/>
        <v>3144.4349864159863</v>
      </c>
      <c r="AP11">
        <v>4.5</v>
      </c>
      <c r="AQ11">
        <f t="shared" si="16"/>
        <v>2472.9639754070154</v>
      </c>
    </row>
    <row r="12" spans="1:43" x14ac:dyDescent="0.25">
      <c r="A12">
        <v>250</v>
      </c>
      <c r="B12">
        <f t="shared" si="4"/>
        <v>6.8627450980392153</v>
      </c>
      <c r="C12" s="1">
        <v>2211.98</v>
      </c>
      <c r="D12">
        <f t="shared" si="0"/>
        <v>10.784313725490195</v>
      </c>
      <c r="E12" s="1">
        <v>3592.81</v>
      </c>
      <c r="F12">
        <f t="shared" si="1"/>
        <v>14.705882352941176</v>
      </c>
      <c r="G12" s="1">
        <v>5020.92</v>
      </c>
      <c r="I12">
        <v>250</v>
      </c>
      <c r="J12">
        <f t="shared" si="5"/>
        <v>6.8627450980392153</v>
      </c>
      <c r="K12" s="1">
        <v>2251.41</v>
      </c>
      <c r="L12">
        <f t="shared" si="2"/>
        <v>10.784313725490195</v>
      </c>
      <c r="M12" s="1">
        <v>3647.42</v>
      </c>
      <c r="N12">
        <f t="shared" si="3"/>
        <v>14.705882352941176</v>
      </c>
      <c r="O12" s="1">
        <v>5010.4399999999996</v>
      </c>
      <c r="S12">
        <v>5</v>
      </c>
      <c r="T12">
        <f t="shared" si="6"/>
        <v>3648.0612054404642</v>
      </c>
      <c r="U12">
        <f t="shared" si="7"/>
        <v>0.73381950133838258</v>
      </c>
      <c r="V12">
        <f t="shared" si="8"/>
        <v>0.2533333333333333</v>
      </c>
      <c r="Y12">
        <v>5</v>
      </c>
      <c r="Z12">
        <f t="shared" si="9"/>
        <v>2999.8076997122625</v>
      </c>
      <c r="AA12">
        <f t="shared" si="10"/>
        <v>0.83550624657954309</v>
      </c>
      <c r="AB12">
        <f t="shared" si="11"/>
        <v>0.34545454545454546</v>
      </c>
      <c r="AE12">
        <v>5</v>
      </c>
      <c r="AF12">
        <f t="shared" si="12"/>
        <v>2079.905225980267</v>
      </c>
      <c r="AG12">
        <f t="shared" si="13"/>
        <v>0.94135448723789217</v>
      </c>
      <c r="AH12">
        <f t="shared" si="14"/>
        <v>0.54285714285714282</v>
      </c>
      <c r="AK12">
        <v>5</v>
      </c>
      <c r="AL12">
        <f t="shared" si="15"/>
        <v>3351.3178195194637</v>
      </c>
      <c r="AP12">
        <v>5</v>
      </c>
      <c r="AQ12">
        <f t="shared" si="16"/>
        <v>2580.5331966841909</v>
      </c>
    </row>
    <row r="13" spans="1:43" x14ac:dyDescent="0.25">
      <c r="S13">
        <v>5.5</v>
      </c>
      <c r="T13">
        <f t="shared" si="6"/>
        <v>3859.5645614067635</v>
      </c>
      <c r="U13">
        <f t="shared" si="7"/>
        <v>0.77636409652640248</v>
      </c>
      <c r="V13">
        <f t="shared" si="8"/>
        <v>0.28666666666666668</v>
      </c>
      <c r="Y13">
        <v>5.5</v>
      </c>
      <c r="Z13">
        <f t="shared" si="9"/>
        <v>3124.655094989183</v>
      </c>
      <c r="AA13">
        <f t="shared" si="10"/>
        <v>0.87027873504040598</v>
      </c>
      <c r="AB13">
        <f t="shared" si="11"/>
        <v>0.39090909090909087</v>
      </c>
      <c r="AE13">
        <v>5.5</v>
      </c>
      <c r="AF13">
        <f t="shared" si="12"/>
        <v>2120.2637479939917</v>
      </c>
      <c r="AG13">
        <f t="shared" si="13"/>
        <v>0.95962054826863141</v>
      </c>
      <c r="AH13">
        <f t="shared" si="14"/>
        <v>0.61428571428571421</v>
      </c>
      <c r="AK13">
        <v>5.5</v>
      </c>
      <c r="AL13">
        <f t="shared" si="15"/>
        <v>3520.5385791585327</v>
      </c>
      <c r="AP13">
        <v>5.5</v>
      </c>
      <c r="AQ13">
        <f t="shared" si="16"/>
        <v>2661.0024888805679</v>
      </c>
    </row>
    <row r="14" spans="1:43" x14ac:dyDescent="0.25">
      <c r="S14">
        <v>6</v>
      </c>
      <c r="T14">
        <f>(1-EXP(-(S14+$R$6)/$R$8))*$R$7</f>
        <v>4037.2625683496058</v>
      </c>
      <c r="U14">
        <f t="shared" si="7"/>
        <v>0.81210863465234018</v>
      </c>
      <c r="V14">
        <f t="shared" si="8"/>
        <v>0.32</v>
      </c>
      <c r="Y14">
        <v>6</v>
      </c>
      <c r="Z14">
        <f t="shared" si="9"/>
        <v>3223.1108825523502</v>
      </c>
      <c r="AA14">
        <f t="shared" si="10"/>
        <v>0.89770063462711125</v>
      </c>
      <c r="AB14">
        <f t="shared" si="11"/>
        <v>0.43636363636363634</v>
      </c>
      <c r="AE14">
        <v>6</v>
      </c>
      <c r="AF14">
        <f t="shared" si="12"/>
        <v>2148.0519779002284</v>
      </c>
      <c r="AG14">
        <f t="shared" si="13"/>
        <v>0.97219735926361583</v>
      </c>
      <c r="AH14">
        <f t="shared" si="14"/>
        <v>0.68571428571428572</v>
      </c>
      <c r="AK14">
        <v>6</v>
      </c>
      <c r="AL14">
        <f t="shared" si="15"/>
        <v>3658.9534735374236</v>
      </c>
      <c r="AP14">
        <v>6</v>
      </c>
      <c r="AQ14">
        <f t="shared" si="16"/>
        <v>2721.199140949851</v>
      </c>
    </row>
    <row r="15" spans="1:43" x14ac:dyDescent="0.25">
      <c r="A15" t="s">
        <v>4</v>
      </c>
      <c r="C15" t="s">
        <v>3</v>
      </c>
      <c r="E15" t="s">
        <v>3</v>
      </c>
      <c r="G15" t="s">
        <v>3</v>
      </c>
      <c r="I15" t="s">
        <v>4</v>
      </c>
      <c r="K15" t="s">
        <v>3</v>
      </c>
      <c r="M15" t="s">
        <v>3</v>
      </c>
      <c r="O15" t="s">
        <v>3</v>
      </c>
      <c r="S15">
        <v>6.5</v>
      </c>
      <c r="T15">
        <f t="shared" si="6"/>
        <v>4186.5584578979951</v>
      </c>
      <c r="U15">
        <f t="shared" si="7"/>
        <v>0.84213999351684743</v>
      </c>
      <c r="V15">
        <f t="shared" si="8"/>
        <v>0.35333333333333333</v>
      </c>
      <c r="Y15">
        <v>6.5</v>
      </c>
      <c r="Z15">
        <f t="shared" si="9"/>
        <v>3300.7540090523676</v>
      </c>
      <c r="AA15">
        <f t="shared" si="10"/>
        <v>0.91932579320009322</v>
      </c>
      <c r="AB15">
        <f t="shared" si="11"/>
        <v>0.48181818181818181</v>
      </c>
      <c r="AE15">
        <v>6.5</v>
      </c>
      <c r="AF15">
        <f t="shared" si="12"/>
        <v>2167.1851295319771</v>
      </c>
      <c r="AG15">
        <f t="shared" si="13"/>
        <v>0.98085692601625996</v>
      </c>
      <c r="AH15">
        <f t="shared" si="14"/>
        <v>0.75714285714285712</v>
      </c>
      <c r="AK15">
        <v>6.5</v>
      </c>
      <c r="AL15">
        <f t="shared" si="15"/>
        <v>3772.1705695177457</v>
      </c>
      <c r="AP15">
        <v>6.5</v>
      </c>
      <c r="AQ15">
        <f t="shared" si="16"/>
        <v>2766.2304419771704</v>
      </c>
    </row>
    <row r="16" spans="1:43" x14ac:dyDescent="0.25">
      <c r="A16" t="s">
        <v>5</v>
      </c>
      <c r="C16">
        <v>7</v>
      </c>
      <c r="E16">
        <v>11</v>
      </c>
      <c r="G16">
        <v>15</v>
      </c>
      <c r="I16" t="s">
        <v>6</v>
      </c>
      <c r="K16">
        <v>7</v>
      </c>
      <c r="M16">
        <v>11</v>
      </c>
      <c r="O16">
        <v>15</v>
      </c>
      <c r="S16">
        <v>7</v>
      </c>
      <c r="T16">
        <f t="shared" si="6"/>
        <v>4311.9918435589534</v>
      </c>
      <c r="U16">
        <f t="shared" si="7"/>
        <v>0.86737133129693711</v>
      </c>
      <c r="V16">
        <f t="shared" si="8"/>
        <v>0.38666666666666666</v>
      </c>
      <c r="Y16">
        <v>7</v>
      </c>
      <c r="Z16">
        <f t="shared" si="9"/>
        <v>3361.9840823868567</v>
      </c>
      <c r="AA16">
        <f t="shared" si="10"/>
        <v>0.93637958926655318</v>
      </c>
      <c r="AB16">
        <f t="shared" si="11"/>
        <v>0.52727272727272723</v>
      </c>
      <c r="AE16">
        <v>7</v>
      </c>
      <c r="AF16">
        <f t="shared" si="12"/>
        <v>2180.3589622157679</v>
      </c>
      <c r="AG16">
        <f t="shared" si="13"/>
        <v>0.98681933543573863</v>
      </c>
      <c r="AH16">
        <f t="shared" si="14"/>
        <v>0.82857142857142851</v>
      </c>
      <c r="AK16">
        <v>7</v>
      </c>
      <c r="AL16">
        <f t="shared" si="15"/>
        <v>3864.7770110407928</v>
      </c>
      <c r="AP16">
        <v>7</v>
      </c>
      <c r="AQ16">
        <f t="shared" si="16"/>
        <v>2799.9170009884447</v>
      </c>
    </row>
    <row r="17" spans="16:43" x14ac:dyDescent="0.25">
      <c r="S17">
        <v>7.5</v>
      </c>
      <c r="T17">
        <f t="shared" si="6"/>
        <v>4417.3767559364023</v>
      </c>
      <c r="U17">
        <f t="shared" si="7"/>
        <v>0.88856985278393374</v>
      </c>
      <c r="V17">
        <f t="shared" si="8"/>
        <v>0.42</v>
      </c>
      <c r="Y17">
        <v>7.5</v>
      </c>
      <c r="Z17">
        <f t="shared" si="9"/>
        <v>3410.2706732230222</v>
      </c>
      <c r="AA17">
        <f t="shared" si="10"/>
        <v>0.94982836742440524</v>
      </c>
      <c r="AB17">
        <f t="shared" si="11"/>
        <v>0.57272727272727275</v>
      </c>
      <c r="AE17">
        <v>7.5</v>
      </c>
      <c r="AF17">
        <f t="shared" si="12"/>
        <v>2189.4295989263733</v>
      </c>
      <c r="AG17">
        <f t="shared" si="13"/>
        <v>0.99092465930481488</v>
      </c>
      <c r="AH17">
        <f t="shared" si="14"/>
        <v>0.9</v>
      </c>
      <c r="AK17">
        <v>7.5</v>
      </c>
      <c r="AL17">
        <f t="shared" si="15"/>
        <v>3940.5248734753854</v>
      </c>
      <c r="AP17">
        <v>7.5</v>
      </c>
      <c r="AQ17">
        <f t="shared" si="16"/>
        <v>2825.1169004390867</v>
      </c>
    </row>
    <row r="18" spans="16:43" x14ac:dyDescent="0.25">
      <c r="S18">
        <v>8</v>
      </c>
      <c r="T18">
        <f t="shared" si="6"/>
        <v>4505.9176152800374</v>
      </c>
      <c r="U18">
        <f t="shared" si="7"/>
        <v>0.90638013764283965</v>
      </c>
      <c r="V18">
        <f t="shared" si="8"/>
        <v>0.45333333333333331</v>
      </c>
      <c r="Y18">
        <v>8</v>
      </c>
      <c r="Z18">
        <f t="shared" si="9"/>
        <v>3448.3499164380701</v>
      </c>
      <c r="AA18">
        <f t="shared" si="10"/>
        <v>0.96043419578275169</v>
      </c>
      <c r="AB18">
        <f t="shared" si="11"/>
        <v>0.61818181818181817</v>
      </c>
      <c r="AE18">
        <v>8</v>
      </c>
      <c r="AF18">
        <f t="shared" si="12"/>
        <v>2195.6750441442273</v>
      </c>
      <c r="AG18">
        <f t="shared" si="13"/>
        <v>0.99375131592704369</v>
      </c>
      <c r="AH18">
        <f t="shared" si="14"/>
        <v>0.97142857142857142</v>
      </c>
      <c r="AK18">
        <v>8</v>
      </c>
      <c r="AL18">
        <f t="shared" si="15"/>
        <v>4002.4831840318066</v>
      </c>
      <c r="AP18">
        <v>8</v>
      </c>
      <c r="AQ18">
        <f t="shared" si="16"/>
        <v>2843.9681856686034</v>
      </c>
    </row>
    <row r="19" spans="16:43" x14ac:dyDescent="0.25">
      <c r="P19">
        <v>15</v>
      </c>
      <c r="Q19">
        <v>2.8</v>
      </c>
      <c r="S19">
        <v>8.5</v>
      </c>
      <c r="T19">
        <f t="shared" si="6"/>
        <v>4580.3066677207817</v>
      </c>
      <c r="U19">
        <f t="shared" si="7"/>
        <v>0.92134374003133379</v>
      </c>
      <c r="V19">
        <f t="shared" si="8"/>
        <v>0.48666666666666664</v>
      </c>
      <c r="Y19">
        <v>8.5</v>
      </c>
      <c r="Z19">
        <f t="shared" si="9"/>
        <v>3478.3795527971715</v>
      </c>
      <c r="AA19">
        <f t="shared" si="10"/>
        <v>0.96879804816000503</v>
      </c>
      <c r="AB19">
        <f t="shared" si="11"/>
        <v>0.66363636363636358</v>
      </c>
      <c r="AE19">
        <v>8.5</v>
      </c>
      <c r="AF19">
        <f t="shared" si="12"/>
        <v>2199.9752478910718</v>
      </c>
      <c r="AG19">
        <f t="shared" si="13"/>
        <v>0.99569756619006777</v>
      </c>
      <c r="AH19">
        <f t="shared" si="14"/>
        <v>1.0428571428571429</v>
      </c>
      <c r="AK19">
        <v>8.5</v>
      </c>
      <c r="AL19">
        <f t="shared" si="15"/>
        <v>4053.1622675547337</v>
      </c>
      <c r="AP19">
        <v>8.5</v>
      </c>
      <c r="AQ19">
        <f t="shared" si="16"/>
        <v>2858.0702639527112</v>
      </c>
    </row>
    <row r="20" spans="16:43" x14ac:dyDescent="0.25">
      <c r="P20">
        <v>11</v>
      </c>
      <c r="Q20">
        <v>2.15</v>
      </c>
      <c r="S20">
        <v>9</v>
      </c>
      <c r="T20">
        <f t="shared" si="6"/>
        <v>4642.8058479190995</v>
      </c>
      <c r="U20">
        <f t="shared" si="7"/>
        <v>0.93391565554053357</v>
      </c>
      <c r="V20">
        <f t="shared" si="8"/>
        <v>0.52</v>
      </c>
      <c r="Y20">
        <v>9</v>
      </c>
      <c r="Z20">
        <f t="shared" si="9"/>
        <v>3502.0611962260391</v>
      </c>
      <c r="AA20">
        <f t="shared" si="10"/>
        <v>0.97539385795674172</v>
      </c>
      <c r="AB20">
        <f t="shared" si="11"/>
        <v>0.70909090909090911</v>
      </c>
      <c r="AE20">
        <v>9</v>
      </c>
      <c r="AF20">
        <f t="shared" si="12"/>
        <v>2202.9360860089869</v>
      </c>
      <c r="AG20">
        <f t="shared" si="13"/>
        <v>0.99703762640698013</v>
      </c>
      <c r="AH20">
        <f t="shared" si="14"/>
        <v>1.1142857142857143</v>
      </c>
      <c r="AK20">
        <v>9</v>
      </c>
      <c r="AL20">
        <f t="shared" si="15"/>
        <v>4094.6154557333393</v>
      </c>
      <c r="AP20">
        <v>9</v>
      </c>
      <c r="AQ20">
        <f t="shared" si="16"/>
        <v>2868.6196036666802</v>
      </c>
    </row>
    <row r="21" spans="16:43" x14ac:dyDescent="0.25">
      <c r="P21">
        <v>7</v>
      </c>
      <c r="Q21">
        <v>1.3</v>
      </c>
      <c r="S21">
        <v>9.5</v>
      </c>
      <c r="T21">
        <f t="shared" si="6"/>
        <v>4695.3155573091117</v>
      </c>
      <c r="U21">
        <f t="shared" si="7"/>
        <v>0.94447815616484798</v>
      </c>
      <c r="V21">
        <f t="shared" si="8"/>
        <v>0.55333333333333334</v>
      </c>
      <c r="Y21">
        <v>9.5</v>
      </c>
      <c r="Z21">
        <f t="shared" si="9"/>
        <v>3520.7367548903394</v>
      </c>
      <c r="AA21">
        <f t="shared" si="10"/>
        <v>0.98059537334850577</v>
      </c>
      <c r="AB21">
        <f t="shared" si="11"/>
        <v>0.75454545454545463</v>
      </c>
      <c r="AE21">
        <v>9.5</v>
      </c>
      <c r="AF21">
        <f t="shared" si="12"/>
        <v>2204.9747248448643</v>
      </c>
      <c r="AG21">
        <f t="shared" si="13"/>
        <v>0.99796030393672486</v>
      </c>
      <c r="AH21">
        <f t="shared" si="14"/>
        <v>1.1857142857142857</v>
      </c>
      <c r="AK21">
        <v>9.5</v>
      </c>
      <c r="AL21">
        <f t="shared" si="15"/>
        <v>4128.5222806149204</v>
      </c>
      <c r="AP21">
        <v>9.5</v>
      </c>
      <c r="AQ21">
        <f t="shared" si="16"/>
        <v>2876.5112467393292</v>
      </c>
    </row>
    <row r="22" spans="16:43" x14ac:dyDescent="0.25">
      <c r="P22">
        <v>13</v>
      </c>
      <c r="Q22">
        <v>2.5</v>
      </c>
      <c r="S22">
        <v>10</v>
      </c>
      <c r="T22">
        <f t="shared" si="6"/>
        <v>4739.4324492663236</v>
      </c>
      <c r="U22">
        <f t="shared" si="7"/>
        <v>0.95335241397838488</v>
      </c>
      <c r="V22">
        <f t="shared" si="8"/>
        <v>0.58666666666666667</v>
      </c>
      <c r="Y22">
        <v>10</v>
      </c>
      <c r="Z22">
        <f t="shared" si="9"/>
        <v>3535.4644697329072</v>
      </c>
      <c r="AA22">
        <f t="shared" si="10"/>
        <v>0.98469733553427785</v>
      </c>
      <c r="AB22">
        <f t="shared" si="11"/>
        <v>0.8</v>
      </c>
      <c r="AE22">
        <v>10</v>
      </c>
      <c r="AF22">
        <f>(1-EXP(-(AE22+$AD$6)/$AD$8))*$AD$7</f>
        <v>2206.3783977704456</v>
      </c>
      <c r="AG22">
        <f t="shared" si="13"/>
        <v>0.99859559913700857</v>
      </c>
      <c r="AH22">
        <f t="shared" si="14"/>
        <v>1.2571428571428573</v>
      </c>
      <c r="AK22">
        <v>10</v>
      </c>
      <c r="AL22">
        <f t="shared" si="15"/>
        <v>4156.2565231199042</v>
      </c>
      <c r="AP22">
        <v>10</v>
      </c>
      <c r="AQ22">
        <f t="shared" si="16"/>
        <v>2882.4147470601711</v>
      </c>
    </row>
    <row r="23" spans="16:43" x14ac:dyDescent="0.25">
      <c r="P23">
        <v>9</v>
      </c>
      <c r="Q23">
        <v>1.8</v>
      </c>
      <c r="S23">
        <v>10.5</v>
      </c>
      <c r="T23">
        <f t="shared" si="6"/>
        <v>4776.4979782622722</v>
      </c>
      <c r="U23">
        <f t="shared" si="7"/>
        <v>0.96080826695697163</v>
      </c>
      <c r="V23">
        <f t="shared" si="8"/>
        <v>0.62</v>
      </c>
      <c r="Y23">
        <v>10.5</v>
      </c>
      <c r="Z23">
        <f t="shared" si="9"/>
        <v>3547.0788791534205</v>
      </c>
      <c r="AA23">
        <f t="shared" si="10"/>
        <v>0.98793218009518158</v>
      </c>
      <c r="AB23">
        <f t="shared" si="11"/>
        <v>0.84545454545454557</v>
      </c>
      <c r="AE23">
        <v>10.5</v>
      </c>
      <c r="AF23">
        <f>(1-EXP(-(AE23+$AD$6)/$AD$8))*$AD$7</f>
        <v>2207.344874837072</v>
      </c>
      <c r="AG23">
        <f t="shared" si="13"/>
        <v>0.99903302172344033</v>
      </c>
      <c r="AH23">
        <f t="shared" si="14"/>
        <v>1.3285714285714287</v>
      </c>
      <c r="AK23">
        <v>10.5</v>
      </c>
      <c r="AL23">
        <f t="shared" si="15"/>
        <v>4178.941873635963</v>
      </c>
      <c r="AP23">
        <v>10.5</v>
      </c>
      <c r="AQ23">
        <f t="shared" si="16"/>
        <v>2886.8309777129439</v>
      </c>
    </row>
    <row r="24" spans="16:43" x14ac:dyDescent="0.25">
      <c r="S24">
        <v>11</v>
      </c>
      <c r="T24">
        <f t="shared" si="6"/>
        <v>4807.639189231576</v>
      </c>
      <c r="U24">
        <f t="shared" si="7"/>
        <v>0.96707242389339809</v>
      </c>
      <c r="V24">
        <f t="shared" si="8"/>
        <v>0.65333333333333343</v>
      </c>
      <c r="Y24">
        <v>11</v>
      </c>
      <c r="Z24">
        <f t="shared" si="9"/>
        <v>3556.2381076983274</v>
      </c>
      <c r="AA24">
        <f t="shared" si="10"/>
        <v>0.99048320783734423</v>
      </c>
      <c r="AB24">
        <f t="shared" si="11"/>
        <v>0.89090909090909098</v>
      </c>
      <c r="AE24">
        <v>11</v>
      </c>
      <c r="AF24">
        <f>(1-EXP(-(AE24+$AD$6)/$AD$8))*$AD$7</f>
        <v>2208.0103275242986</v>
      </c>
      <c r="AG24">
        <f t="shared" si="13"/>
        <v>0.99933420221250335</v>
      </c>
      <c r="AH24">
        <f t="shared" si="14"/>
        <v>1.4000000000000001</v>
      </c>
      <c r="AK24">
        <v>11</v>
      </c>
      <c r="AL24">
        <f t="shared" si="15"/>
        <v>4197.4974598555591</v>
      </c>
      <c r="AP24">
        <v>11</v>
      </c>
      <c r="AQ24">
        <f t="shared" si="16"/>
        <v>2890.134626754791</v>
      </c>
    </row>
    <row r="25" spans="16:43" x14ac:dyDescent="0.25">
      <c r="S25">
        <v>11.5</v>
      </c>
      <c r="T25">
        <f t="shared" si="6"/>
        <v>4833.8029874264066</v>
      </c>
      <c r="U25">
        <f t="shared" si="7"/>
        <v>0.97233535789127501</v>
      </c>
      <c r="V25">
        <f t="shared" si="8"/>
        <v>0.68666666666666676</v>
      </c>
      <c r="Y25">
        <v>11.5</v>
      </c>
      <c r="Z25">
        <f t="shared" si="9"/>
        <v>3563.4611583503629</v>
      </c>
      <c r="AA25">
        <f t="shared" si="10"/>
        <v>0.99249497143796273</v>
      </c>
      <c r="AB25">
        <f t="shared" si="11"/>
        <v>0.9363636363636364</v>
      </c>
      <c r="AE25">
        <v>11.5</v>
      </c>
      <c r="AF25">
        <f>(1-EXP(-(AE25+$AD$6)/$AD$8))*$AD$7</f>
        <v>2208.4685145772855</v>
      </c>
      <c r="AG25">
        <f t="shared" si="13"/>
        <v>0.99954157533361288</v>
      </c>
      <c r="AH25">
        <f t="shared" si="14"/>
        <v>1.4714285714285715</v>
      </c>
      <c r="AK25">
        <v>11.5</v>
      </c>
      <c r="AL25">
        <f t="shared" si="15"/>
        <v>4212.6750864789228</v>
      </c>
      <c r="AP25">
        <v>11.5</v>
      </c>
      <c r="AQ25">
        <f t="shared" si="16"/>
        <v>2892.6059870277982</v>
      </c>
    </row>
    <row r="26" spans="16:43" x14ac:dyDescent="0.25">
      <c r="Q26">
        <f>Q19/15</f>
        <v>0.18666666666666665</v>
      </c>
      <c r="S26">
        <v>12</v>
      </c>
      <c r="T26">
        <f t="shared" si="6"/>
        <v>4855.7849307957458</v>
      </c>
      <c r="U26">
        <f t="shared" si="7"/>
        <v>0.97675709804675293</v>
      </c>
      <c r="V26">
        <f t="shared" si="8"/>
        <v>0.72000000000000008</v>
      </c>
      <c r="Y26">
        <v>12</v>
      </c>
      <c r="Z26">
        <f t="shared" si="9"/>
        <v>3569.1573215660824</v>
      </c>
      <c r="AA26">
        <f t="shared" si="10"/>
        <v>0.99408146644853512</v>
      </c>
      <c r="AB26">
        <f t="shared" si="11"/>
        <v>0.98181818181818192</v>
      </c>
      <c r="AE26">
        <v>12</v>
      </c>
      <c r="AF26">
        <f>(1-EXP(-(AE26+$AD$6)/$AD$8))*$AD$7</f>
        <v>2208.7839921154405</v>
      </c>
      <c r="AG26">
        <f t="shared" si="13"/>
        <v>0.99968435885685003</v>
      </c>
      <c r="AH26">
        <f t="shared" si="14"/>
        <v>1.5428571428571429</v>
      </c>
      <c r="AK26">
        <v>12</v>
      </c>
      <c r="AL26">
        <f t="shared" si="15"/>
        <v>4225.0896955994349</v>
      </c>
      <c r="AP26">
        <v>12</v>
      </c>
      <c r="AQ26">
        <f t="shared" si="16"/>
        <v>2894.4547371588292</v>
      </c>
    </row>
    <row r="27" spans="16:43" x14ac:dyDescent="0.25">
      <c r="Q27">
        <f t="shared" ref="Q27:Q31" si="17">Q20/15</f>
        <v>0.14333333333333334</v>
      </c>
      <c r="S27">
        <v>12.5</v>
      </c>
      <c r="T27">
        <f t="shared" si="6"/>
        <v>4874.2534203741534</v>
      </c>
      <c r="U27">
        <f t="shared" si="7"/>
        <v>0.98047209542472691</v>
      </c>
      <c r="V27">
        <f t="shared" si="8"/>
        <v>0.75333333333333341</v>
      </c>
      <c r="Y27">
        <v>12.5</v>
      </c>
      <c r="Z27">
        <f t="shared" si="9"/>
        <v>3573.6493675094366</v>
      </c>
      <c r="AA27">
        <f t="shared" si="10"/>
        <v>0.99533259079425729</v>
      </c>
      <c r="AB27">
        <f t="shared" si="11"/>
        <v>1.0272727272727273</v>
      </c>
      <c r="AE27">
        <v>12.5</v>
      </c>
      <c r="AF27">
        <f t="shared" si="12"/>
        <v>2209.001209246373</v>
      </c>
      <c r="AG27">
        <f t="shared" si="13"/>
        <v>0.99978267022140366</v>
      </c>
      <c r="AH27">
        <f t="shared" si="14"/>
        <v>1.6142857142857143</v>
      </c>
      <c r="AK27">
        <v>12.5</v>
      </c>
      <c r="AL27">
        <f t="shared" si="15"/>
        <v>4235.2442819151802</v>
      </c>
      <c r="AP27">
        <v>12.5</v>
      </c>
      <c r="AQ27">
        <f t="shared" si="16"/>
        <v>2895.8377314087247</v>
      </c>
    </row>
    <row r="28" spans="16:43" x14ac:dyDescent="0.25">
      <c r="Q28">
        <f t="shared" si="17"/>
        <v>8.666666666666667E-2</v>
      </c>
      <c r="S28">
        <v>13</v>
      </c>
      <c r="T28">
        <f t="shared" si="6"/>
        <v>4889.7700242329147</v>
      </c>
      <c r="U28">
        <f t="shared" si="7"/>
        <v>0.98359331128840832</v>
      </c>
      <c r="V28">
        <f t="shared" si="8"/>
        <v>0.78666666666666674</v>
      </c>
      <c r="Y28">
        <v>13</v>
      </c>
      <c r="Z28">
        <f t="shared" si="9"/>
        <v>3577.1918356573851</v>
      </c>
      <c r="AA28">
        <f t="shared" si="10"/>
        <v>0.99631923879379536</v>
      </c>
      <c r="AB28">
        <f t="shared" si="11"/>
        <v>1.0727272727272728</v>
      </c>
      <c r="AE28">
        <v>13</v>
      </c>
      <c r="AF28">
        <f t="shared" si="12"/>
        <v>2209.150770708804</v>
      </c>
      <c r="AG28">
        <f t="shared" si="13"/>
        <v>0.99985036097577973</v>
      </c>
      <c r="AH28">
        <f t="shared" si="14"/>
        <v>1.6857142857142857</v>
      </c>
      <c r="AK28">
        <v>13</v>
      </c>
      <c r="AL28">
        <f t="shared" si="15"/>
        <v>4243.5502722402034</v>
      </c>
      <c r="AP28">
        <v>13</v>
      </c>
      <c r="AQ28">
        <f t="shared" si="16"/>
        <v>2896.8723077222776</v>
      </c>
    </row>
    <row r="29" spans="16:43" x14ac:dyDescent="0.25">
      <c r="Q29">
        <f t="shared" si="17"/>
        <v>0.16666666666666666</v>
      </c>
      <c r="S29">
        <v>13.5</v>
      </c>
      <c r="T29">
        <f t="shared" si="6"/>
        <v>4902.8065529803016</v>
      </c>
      <c r="U29">
        <f t="shared" si="7"/>
        <v>0.98621565189232263</v>
      </c>
      <c r="V29">
        <f t="shared" si="8"/>
        <v>0.82000000000000006</v>
      </c>
      <c r="Y29">
        <v>13.5</v>
      </c>
      <c r="Z29">
        <f t="shared" si="9"/>
        <v>3579.9854581486684</v>
      </c>
      <c r="AA29">
        <f t="shared" si="10"/>
        <v>0.99709731834945359</v>
      </c>
      <c r="AB29">
        <f t="shared" si="11"/>
        <v>1.1181818181818182</v>
      </c>
      <c r="AE29">
        <v>13.5</v>
      </c>
      <c r="AF29">
        <f t="shared" si="12"/>
        <v>2209.2537489175138</v>
      </c>
      <c r="AG29">
        <f t="shared" si="13"/>
        <v>0.99989696838733177</v>
      </c>
      <c r="AH29">
        <f t="shared" si="14"/>
        <v>1.7571428571428573</v>
      </c>
      <c r="AK29">
        <v>13.5</v>
      </c>
      <c r="AL29">
        <f t="shared" si="15"/>
        <v>4250.344195018959</v>
      </c>
      <c r="AP29">
        <v>13.5</v>
      </c>
      <c r="AQ29">
        <f t="shared" si="16"/>
        <v>2897.6462430793094</v>
      </c>
    </row>
    <row r="30" spans="16:43" x14ac:dyDescent="0.25">
      <c r="Q30">
        <f t="shared" si="17"/>
        <v>0.12000000000000001</v>
      </c>
      <c r="S30">
        <v>14</v>
      </c>
      <c r="T30">
        <f t="shared" si="6"/>
        <v>4913.7594060226565</v>
      </c>
      <c r="U30">
        <f t="shared" si="7"/>
        <v>0.98841885427987763</v>
      </c>
      <c r="V30">
        <f t="shared" si="8"/>
        <v>0.85333333333333339</v>
      </c>
      <c r="Y30">
        <v>14</v>
      </c>
      <c r="Z30">
        <f t="shared" si="9"/>
        <v>3582.1885341673824</v>
      </c>
      <c r="AA30">
        <f t="shared" si="10"/>
        <v>0.99771091893975206</v>
      </c>
      <c r="AB30">
        <f t="shared" si="11"/>
        <v>1.1636363636363638</v>
      </c>
      <c r="AE30">
        <v>14</v>
      </c>
      <c r="AF30">
        <f t="shared" si="12"/>
        <v>2209.3246529545345</v>
      </c>
      <c r="AG30">
        <f t="shared" si="13"/>
        <v>0.99992905919251807</v>
      </c>
      <c r="AH30">
        <f t="shared" si="14"/>
        <v>1.8285714285714287</v>
      </c>
      <c r="AK30">
        <v>14</v>
      </c>
      <c r="AL30">
        <f t="shared" si="15"/>
        <v>4255.9013152319012</v>
      </c>
      <c r="AP30">
        <v>14</v>
      </c>
      <c r="AQ30">
        <f t="shared" si="16"/>
        <v>2898.2252007927391</v>
      </c>
    </row>
    <row r="31" spans="16:43" x14ac:dyDescent="0.25">
      <c r="Q31">
        <f t="shared" si="17"/>
        <v>0</v>
      </c>
      <c r="S31">
        <v>14.5</v>
      </c>
      <c r="T31">
        <f t="shared" si="6"/>
        <v>4922.9616248104967</v>
      </c>
      <c r="U31">
        <f t="shared" si="7"/>
        <v>0.99026991083343241</v>
      </c>
      <c r="V31">
        <f t="shared" si="8"/>
        <v>0.88666666666666671</v>
      </c>
      <c r="Y31">
        <v>14.5</v>
      </c>
      <c r="Z31">
        <f t="shared" si="9"/>
        <v>3583.9258998849677</v>
      </c>
      <c r="AA31">
        <f t="shared" si="10"/>
        <v>0.99819480992708931</v>
      </c>
      <c r="AB31">
        <f t="shared" si="11"/>
        <v>1.2090909090909092</v>
      </c>
      <c r="AE31">
        <v>14.5</v>
      </c>
      <c r="AF31">
        <f t="shared" si="12"/>
        <v>2209.3734728216577</v>
      </c>
      <c r="AG31">
        <f t="shared" si="13"/>
        <v>0.99995115481514962</v>
      </c>
      <c r="AH31">
        <f t="shared" si="14"/>
        <v>1.9000000000000001</v>
      </c>
      <c r="AK31">
        <v>14.5</v>
      </c>
      <c r="AL31">
        <f t="shared" si="15"/>
        <v>4260.4467871288834</v>
      </c>
      <c r="AP31">
        <v>14.5</v>
      </c>
      <c r="AQ31">
        <f t="shared" si="16"/>
        <v>2898.6583016078071</v>
      </c>
    </row>
    <row r="32" spans="16:43" x14ac:dyDescent="0.25">
      <c r="S32">
        <v>15</v>
      </c>
      <c r="T32">
        <f t="shared" si="6"/>
        <v>4930.693019570549</v>
      </c>
      <c r="U32">
        <f t="shared" si="7"/>
        <v>0.99182510629972864</v>
      </c>
      <c r="V32">
        <f t="shared" si="8"/>
        <v>0.92</v>
      </c>
      <c r="Y32">
        <v>15</v>
      </c>
      <c r="Z32">
        <f t="shared" si="9"/>
        <v>3585.2960022377702</v>
      </c>
      <c r="AA32">
        <f t="shared" si="10"/>
        <v>0.9985764107458116</v>
      </c>
      <c r="AB32">
        <f t="shared" si="11"/>
        <v>1.2545454545454546</v>
      </c>
      <c r="AE32">
        <v>15</v>
      </c>
      <c r="AF32">
        <f t="shared" si="12"/>
        <v>2209.4070869785678</v>
      </c>
      <c r="AG32">
        <f t="shared" si="13"/>
        <v>0.99996636841096487</v>
      </c>
      <c r="AH32">
        <f t="shared" si="14"/>
        <v>1.9714285714285715</v>
      </c>
      <c r="AK32">
        <v>15</v>
      </c>
      <c r="AL32">
        <f t="shared" si="15"/>
        <v>4264.1647766584474</v>
      </c>
      <c r="AP32">
        <v>15</v>
      </c>
      <c r="AQ32">
        <f t="shared" si="16"/>
        <v>2898.9822912734789</v>
      </c>
    </row>
    <row r="33" spans="2:43" x14ac:dyDescent="0.25">
      <c r="S33">
        <v>15.5</v>
      </c>
      <c r="T33">
        <f t="shared" si="6"/>
        <v>4937.1886774454451</v>
      </c>
      <c r="U33">
        <f t="shared" si="7"/>
        <v>0.99313172923015325</v>
      </c>
      <c r="V33">
        <f t="shared" si="8"/>
        <v>0.95333333333333337</v>
      </c>
      <c r="Y33">
        <v>15.5</v>
      </c>
      <c r="Z33">
        <f t="shared" si="9"/>
        <v>3586.3764773721382</v>
      </c>
      <c r="AA33">
        <f t="shared" si="10"/>
        <v>0.99887734461038069</v>
      </c>
      <c r="AB33">
        <f t="shared" si="11"/>
        <v>1.3</v>
      </c>
      <c r="AE33">
        <v>15.5</v>
      </c>
      <c r="AF33">
        <f t="shared" si="12"/>
        <v>2209.430231481233</v>
      </c>
      <c r="AG33">
        <f t="shared" si="13"/>
        <v>0.99997684349471705</v>
      </c>
      <c r="AH33">
        <f t="shared" si="14"/>
        <v>2.0428571428571431</v>
      </c>
      <c r="AK33">
        <v>15.5</v>
      </c>
      <c r="AL33">
        <f t="shared" si="15"/>
        <v>4267.2059232005977</v>
      </c>
      <c r="AP33">
        <v>15.5</v>
      </c>
      <c r="AQ33">
        <f t="shared" si="16"/>
        <v>2899.2246581770041</v>
      </c>
    </row>
    <row r="35" spans="2:43" x14ac:dyDescent="0.25">
      <c r="Z35">
        <f>C48</f>
        <v>345.23146802325579</v>
      </c>
      <c r="AA35">
        <v>15</v>
      </c>
      <c r="AB35">
        <f>AA35-0.6</f>
        <v>14.4</v>
      </c>
      <c r="AD35">
        <f>AB35*$Z$35</f>
        <v>4971.3331395348832</v>
      </c>
    </row>
    <row r="36" spans="2:43" x14ac:dyDescent="0.25">
      <c r="AA36">
        <v>11</v>
      </c>
      <c r="AB36">
        <f>AA36-0.6</f>
        <v>10.4</v>
      </c>
      <c r="AD36">
        <f>AB36*$Z$35</f>
        <v>3590.4072674418603</v>
      </c>
    </row>
    <row r="37" spans="2:43" x14ac:dyDescent="0.25">
      <c r="B37" t="s">
        <v>16</v>
      </c>
      <c r="C37" t="s">
        <v>17</v>
      </c>
      <c r="H37">
        <v>50</v>
      </c>
      <c r="I37">
        <f t="shared" ref="I37:I47" si="18">H37/255*$I$50</f>
        <v>2.5490196078431371</v>
      </c>
      <c r="J37" s="1">
        <v>1729.11</v>
      </c>
      <c r="AA37">
        <v>7</v>
      </c>
      <c r="AB37">
        <f>AA37-0.6</f>
        <v>6.4</v>
      </c>
      <c r="AD37">
        <f>AB37*$Z$35</f>
        <v>2209.4813953488369</v>
      </c>
    </row>
    <row r="38" spans="2:43" x14ac:dyDescent="0.25">
      <c r="H38">
        <v>70</v>
      </c>
      <c r="I38">
        <f t="shared" si="18"/>
        <v>3.5686274509803924</v>
      </c>
      <c r="J38" s="1">
        <v>2669.63</v>
      </c>
      <c r="AA38">
        <v>13</v>
      </c>
      <c r="AB38">
        <f>AA38-0.6</f>
        <v>12.4</v>
      </c>
      <c r="AD38">
        <f>AB38*$Z$35</f>
        <v>4280.8702034883718</v>
      </c>
    </row>
    <row r="39" spans="2:43" x14ac:dyDescent="0.25">
      <c r="B39">
        <v>1</v>
      </c>
      <c r="C39">
        <v>284</v>
      </c>
      <c r="H39">
        <v>90</v>
      </c>
      <c r="I39">
        <f t="shared" si="18"/>
        <v>4.5882352941176476</v>
      </c>
      <c r="J39" s="1">
        <v>3283.17</v>
      </c>
      <c r="M39">
        <v>0.13919999999999999</v>
      </c>
      <c r="N39">
        <f>Z35/M39</f>
        <v>2480.1111208567227</v>
      </c>
      <c r="AA39">
        <v>9</v>
      </c>
      <c r="AB39">
        <f>AA39-0.6</f>
        <v>8.4</v>
      </c>
      <c r="AD39">
        <f>AB39*$Z$35</f>
        <v>2899.9443313953489</v>
      </c>
    </row>
    <row r="40" spans="2:43" x14ac:dyDescent="0.25">
      <c r="B40">
        <v>5</v>
      </c>
      <c r="C40">
        <v>1682.5</v>
      </c>
      <c r="H40">
        <v>110</v>
      </c>
      <c r="I40">
        <f t="shared" si="18"/>
        <v>5.6078431372549025</v>
      </c>
      <c r="J40" s="1">
        <v>3560.83</v>
      </c>
    </row>
    <row r="41" spans="2:43" x14ac:dyDescent="0.25">
      <c r="B41">
        <v>10</v>
      </c>
      <c r="C41">
        <v>3417.7</v>
      </c>
      <c r="H41">
        <v>130</v>
      </c>
      <c r="I41">
        <f t="shared" si="18"/>
        <v>6.6274509803921564</v>
      </c>
      <c r="J41" s="1">
        <v>3785.49</v>
      </c>
    </row>
    <row r="42" spans="2:43" x14ac:dyDescent="0.25">
      <c r="B42">
        <v>15</v>
      </c>
      <c r="C42">
        <v>5133</v>
      </c>
      <c r="H42">
        <v>150</v>
      </c>
      <c r="I42">
        <f t="shared" si="18"/>
        <v>7.6470588235294121</v>
      </c>
      <c r="J42" s="1">
        <v>3921.57</v>
      </c>
    </row>
    <row r="43" spans="2:43" x14ac:dyDescent="0.25">
      <c r="B43">
        <v>20</v>
      </c>
      <c r="C43">
        <v>6976</v>
      </c>
      <c r="H43">
        <v>170</v>
      </c>
      <c r="I43">
        <f t="shared" si="18"/>
        <v>8.6666666666666661</v>
      </c>
      <c r="J43" s="1">
        <v>4109.59</v>
      </c>
    </row>
    <row r="44" spans="2:43" x14ac:dyDescent="0.25">
      <c r="B44">
        <v>25</v>
      </c>
      <c r="C44">
        <v>8626</v>
      </c>
      <c r="H44">
        <v>190</v>
      </c>
      <c r="I44">
        <f t="shared" si="18"/>
        <v>9.6862745098039227</v>
      </c>
      <c r="J44" s="1">
        <v>4145.08</v>
      </c>
    </row>
    <row r="45" spans="2:43" x14ac:dyDescent="0.25">
      <c r="H45">
        <v>210</v>
      </c>
      <c r="I45">
        <f t="shared" si="18"/>
        <v>10.705882352941176</v>
      </c>
      <c r="J45" s="1">
        <v>4217.93</v>
      </c>
    </row>
    <row r="46" spans="2:43" x14ac:dyDescent="0.25">
      <c r="H46">
        <v>230</v>
      </c>
      <c r="I46">
        <f t="shared" si="18"/>
        <v>11.725490196078432</v>
      </c>
      <c r="J46" s="1">
        <v>4255.32</v>
      </c>
    </row>
    <row r="47" spans="2:43" x14ac:dyDescent="0.25">
      <c r="H47">
        <v>250</v>
      </c>
      <c r="I47">
        <f t="shared" si="18"/>
        <v>12.745098039215685</v>
      </c>
      <c r="J47" s="1">
        <v>4285.71</v>
      </c>
    </row>
    <row r="48" spans="2:43" x14ac:dyDescent="0.25">
      <c r="C48">
        <f>LINEST(C39:C44,B39:B44,FALSE)</f>
        <v>345.23146802325579</v>
      </c>
    </row>
    <row r="49" spans="8:10" x14ac:dyDescent="0.25">
      <c r="I49" t="s">
        <v>3</v>
      </c>
    </row>
    <row r="50" spans="8:10" x14ac:dyDescent="0.25">
      <c r="I50">
        <v>13</v>
      </c>
    </row>
    <row r="53" spans="8:10" x14ac:dyDescent="0.25">
      <c r="H53">
        <v>50</v>
      </c>
      <c r="I53">
        <f t="shared" ref="I53:I63" si="19">H53/255*$I$66</f>
        <v>1.7647058823529411</v>
      </c>
      <c r="J53" s="1">
        <v>372.21</v>
      </c>
    </row>
    <row r="54" spans="8:10" x14ac:dyDescent="0.25">
      <c r="H54">
        <v>70</v>
      </c>
      <c r="I54">
        <f t="shared" si="19"/>
        <v>2.4705882352941178</v>
      </c>
      <c r="J54" s="1">
        <v>1598.93</v>
      </c>
    </row>
    <row r="55" spans="8:10" x14ac:dyDescent="0.25">
      <c r="H55">
        <v>90</v>
      </c>
      <c r="I55">
        <f t="shared" si="19"/>
        <v>3.1764705882352944</v>
      </c>
      <c r="J55" s="1">
        <v>2015.11</v>
      </c>
    </row>
    <row r="56" spans="8:10" x14ac:dyDescent="0.25">
      <c r="H56">
        <v>110</v>
      </c>
      <c r="I56">
        <f t="shared" si="19"/>
        <v>3.882352941176471</v>
      </c>
      <c r="J56" s="1">
        <v>2294.4499999999998</v>
      </c>
    </row>
    <row r="57" spans="8:10" x14ac:dyDescent="0.25">
      <c r="H57">
        <v>130</v>
      </c>
      <c r="I57">
        <f t="shared" si="19"/>
        <v>4.5882352941176467</v>
      </c>
      <c r="J57" s="1">
        <v>2492.21</v>
      </c>
    </row>
    <row r="58" spans="8:10" x14ac:dyDescent="0.25">
      <c r="H58">
        <v>150</v>
      </c>
      <c r="I58">
        <f t="shared" si="19"/>
        <v>5.2941176470588234</v>
      </c>
      <c r="J58" s="1">
        <v>2628.7</v>
      </c>
    </row>
    <row r="59" spans="8:10" x14ac:dyDescent="0.25">
      <c r="H59">
        <v>170</v>
      </c>
      <c r="I59">
        <f t="shared" si="19"/>
        <v>6</v>
      </c>
      <c r="J59" s="1">
        <v>2687.57</v>
      </c>
    </row>
    <row r="60" spans="8:10" x14ac:dyDescent="0.25">
      <c r="H60">
        <v>190</v>
      </c>
      <c r="I60">
        <f t="shared" si="19"/>
        <v>6.7058823529411766</v>
      </c>
      <c r="J60" s="1">
        <v>2764.98</v>
      </c>
    </row>
    <row r="61" spans="8:10" x14ac:dyDescent="0.25">
      <c r="H61">
        <v>210</v>
      </c>
      <c r="I61">
        <f t="shared" si="19"/>
        <v>7.4117647058823524</v>
      </c>
      <c r="J61" s="1">
        <v>2793.95</v>
      </c>
    </row>
    <row r="62" spans="8:10" x14ac:dyDescent="0.25">
      <c r="H62">
        <v>230</v>
      </c>
      <c r="I62">
        <f t="shared" si="19"/>
        <v>8.117647058823529</v>
      </c>
      <c r="J62" s="1">
        <v>2833.53</v>
      </c>
    </row>
    <row r="63" spans="8:10" x14ac:dyDescent="0.25">
      <c r="H63">
        <v>250</v>
      </c>
      <c r="I63">
        <f t="shared" si="19"/>
        <v>8.8235294117647047</v>
      </c>
      <c r="J63" s="1">
        <v>2870.81</v>
      </c>
    </row>
    <row r="65" spans="9:20" x14ac:dyDescent="0.25">
      <c r="I65" t="s">
        <v>3</v>
      </c>
    </row>
    <row r="66" spans="9:20" x14ac:dyDescent="0.25">
      <c r="I66">
        <v>9</v>
      </c>
      <c r="P66">
        <f>Q66*$T$66</f>
        <v>2.871</v>
      </c>
      <c r="Q66">
        <v>15</v>
      </c>
      <c r="R66">
        <v>2.8</v>
      </c>
      <c r="S66">
        <f>(Q66-0.6)/R66</f>
        <v>5.1428571428571432</v>
      </c>
      <c r="T66">
        <v>0.19139999999999999</v>
      </c>
    </row>
    <row r="67" spans="9:20" x14ac:dyDescent="0.25">
      <c r="P67">
        <f t="shared" ref="P67:P70" si="20">Q67*$T$66</f>
        <v>2.1053999999999999</v>
      </c>
      <c r="Q67">
        <v>11</v>
      </c>
      <c r="R67">
        <v>2.15</v>
      </c>
      <c r="S67">
        <f t="shared" ref="S67:S69" si="21">(Q67-0.6)/R67</f>
        <v>4.837209302325582</v>
      </c>
    </row>
    <row r="68" spans="9:20" x14ac:dyDescent="0.25">
      <c r="P68">
        <f t="shared" si="20"/>
        <v>1.3397999999999999</v>
      </c>
      <c r="Q68">
        <v>7</v>
      </c>
      <c r="R68">
        <v>1.3</v>
      </c>
      <c r="S68">
        <f t="shared" si="21"/>
        <v>4.9230769230769234</v>
      </c>
    </row>
    <row r="69" spans="9:20" x14ac:dyDescent="0.25">
      <c r="P69">
        <f t="shared" si="20"/>
        <v>2.4882</v>
      </c>
      <c r="Q69">
        <v>13</v>
      </c>
      <c r="R69">
        <v>2.5</v>
      </c>
      <c r="S69">
        <f t="shared" si="21"/>
        <v>4.96</v>
      </c>
    </row>
    <row r="70" spans="9:20" x14ac:dyDescent="0.25">
      <c r="P70">
        <f t="shared" si="20"/>
        <v>1.7225999999999999</v>
      </c>
      <c r="Q70">
        <v>9</v>
      </c>
      <c r="R70">
        <v>1.8</v>
      </c>
      <c r="S70">
        <f>(Q70-0.6)/R70</f>
        <v>4.666666666666667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63A95C-2799-4C3B-9E23-A269E3458E4D}">
  <dimension ref="A1:AD56"/>
  <sheetViews>
    <sheetView topLeftCell="G28" zoomScale="85" zoomScaleNormal="85" workbookViewId="0">
      <selection activeCell="Z36" sqref="Z36"/>
    </sheetView>
  </sheetViews>
  <sheetFormatPr baseColWidth="10" defaultRowHeight="15" x14ac:dyDescent="0.25"/>
  <sheetData>
    <row r="1" spans="1:30" x14ac:dyDescent="0.25">
      <c r="A1" t="s">
        <v>0</v>
      </c>
      <c r="B1" t="s">
        <v>2</v>
      </c>
      <c r="D1" t="s">
        <v>2</v>
      </c>
      <c r="E1" t="s">
        <v>1</v>
      </c>
      <c r="F1" t="s">
        <v>2</v>
      </c>
      <c r="G1" t="s">
        <v>1</v>
      </c>
    </row>
    <row r="2" spans="1:30" x14ac:dyDescent="0.25">
      <c r="A2">
        <v>50</v>
      </c>
      <c r="B2">
        <f>A2/255*$C$16</f>
        <v>1.3725490196078431</v>
      </c>
      <c r="C2" s="1">
        <v>319.95999999999998</v>
      </c>
      <c r="D2">
        <f t="shared" ref="D2:D12" si="0">A2/255*$E$16</f>
        <v>2.1568627450980391</v>
      </c>
      <c r="E2" s="1">
        <v>892.86</v>
      </c>
      <c r="F2">
        <f t="shared" ref="F2:F12" si="1">A2/255*$G$16</f>
        <v>2.9411764705882351</v>
      </c>
      <c r="G2" s="1">
        <v>2139.04</v>
      </c>
      <c r="S2" t="s">
        <v>7</v>
      </c>
      <c r="T2" t="s">
        <v>1</v>
      </c>
      <c r="X2" t="s">
        <v>7</v>
      </c>
      <c r="Y2" t="s">
        <v>1</v>
      </c>
      <c r="AC2" t="s">
        <v>7</v>
      </c>
      <c r="AD2" t="s">
        <v>1</v>
      </c>
    </row>
    <row r="3" spans="1:30" x14ac:dyDescent="0.25">
      <c r="A3">
        <v>70</v>
      </c>
      <c r="B3">
        <f t="shared" ref="B3:B12" si="2">A3/255*$C$16</f>
        <v>1.9215686274509807</v>
      </c>
      <c r="C3" s="1">
        <v>1042.1199999999999</v>
      </c>
      <c r="D3">
        <f t="shared" si="0"/>
        <v>3.0196078431372553</v>
      </c>
      <c r="E3" s="1">
        <v>2127.66</v>
      </c>
      <c r="F3">
        <f t="shared" si="1"/>
        <v>4.1176470588235299</v>
      </c>
      <c r="G3" s="1">
        <v>3287.67</v>
      </c>
      <c r="S3">
        <v>0.5</v>
      </c>
      <c r="T3">
        <f t="shared" ref="T3:T33" si="3">(1-EXP(-(S3+$R$6)/$R$8))*$R$7</f>
        <v>-1499.0397975199724</v>
      </c>
      <c r="X3">
        <v>0.5</v>
      </c>
      <c r="Y3">
        <f>(1-EXP(-(X3+$W$6)/$W$8))*$W$7</f>
        <v>-1560.9363670838216</v>
      </c>
      <c r="AC3">
        <v>0.5</v>
      </c>
      <c r="AD3">
        <f>(1-EXP(-(AC3+$AB$6)/$AB$8))*$AB$7</f>
        <v>-1918.3406277910717</v>
      </c>
    </row>
    <row r="4" spans="1:30" x14ac:dyDescent="0.25">
      <c r="A4">
        <v>90</v>
      </c>
      <c r="B4">
        <f t="shared" si="2"/>
        <v>2.4705882352941178</v>
      </c>
      <c r="C4" s="1">
        <v>1429.42</v>
      </c>
      <c r="D4">
        <f t="shared" si="0"/>
        <v>3.882352941176471</v>
      </c>
      <c r="E4" s="1">
        <v>2631.58</v>
      </c>
      <c r="F4">
        <f t="shared" si="1"/>
        <v>5.2941176470588243</v>
      </c>
      <c r="G4" s="1">
        <v>3809.52</v>
      </c>
      <c r="S4">
        <v>1</v>
      </c>
      <c r="T4">
        <f t="shared" si="3"/>
        <v>-387.95578383113781</v>
      </c>
      <c r="X4">
        <v>1</v>
      </c>
      <c r="Y4">
        <f t="shared" ref="Y4:Y33" si="4">(1-EXP(-(X4+$W$6)/$W$8))*$W$7</f>
        <v>-388.97367762881515</v>
      </c>
      <c r="AC4">
        <v>1</v>
      </c>
      <c r="AD4">
        <f t="shared" ref="AD4:AD33" si="5">(1-EXP(-(AC4+$AB$6)/$AB$8))*$AB$7</f>
        <v>-429.98076298111852</v>
      </c>
    </row>
    <row r="5" spans="1:30" x14ac:dyDescent="0.25">
      <c r="A5">
        <v>110</v>
      </c>
      <c r="B5">
        <f t="shared" si="2"/>
        <v>3.0196078431372548</v>
      </c>
      <c r="C5" s="1">
        <v>1642.71</v>
      </c>
      <c r="D5">
        <f t="shared" si="0"/>
        <v>4.7450980392156863</v>
      </c>
      <c r="E5" s="1">
        <v>2912.62</v>
      </c>
      <c r="F5">
        <f t="shared" si="1"/>
        <v>6.4705882352941178</v>
      </c>
      <c r="G5" s="1">
        <v>4166.67</v>
      </c>
      <c r="Q5" t="s">
        <v>11</v>
      </c>
      <c r="S5">
        <v>1.5</v>
      </c>
      <c r="T5">
        <f t="shared" si="3"/>
        <v>528.74737822747795</v>
      </c>
      <c r="V5" t="s">
        <v>12</v>
      </c>
      <c r="X5">
        <v>1.5</v>
      </c>
      <c r="Y5">
        <f t="shared" si="4"/>
        <v>511.8209018883025</v>
      </c>
      <c r="AA5" t="s">
        <v>13</v>
      </c>
      <c r="AC5">
        <v>1.5</v>
      </c>
      <c r="AD5">
        <f t="shared" si="5"/>
        <v>514.73544770279341</v>
      </c>
    </row>
    <row r="6" spans="1:30" x14ac:dyDescent="0.25">
      <c r="A6">
        <v>130</v>
      </c>
      <c r="B6">
        <f t="shared" si="2"/>
        <v>3.5686274509803919</v>
      </c>
      <c r="C6" s="1">
        <v>1789.71</v>
      </c>
      <c r="D6">
        <f t="shared" si="0"/>
        <v>5.6078431372549016</v>
      </c>
      <c r="E6" s="1">
        <v>3057.32</v>
      </c>
      <c r="F6">
        <f t="shared" si="1"/>
        <v>7.6470588235294112</v>
      </c>
      <c r="G6" s="1">
        <v>4502.8100000000004</v>
      </c>
      <c r="Q6" t="s">
        <v>10</v>
      </c>
      <c r="R6">
        <v>-1.2</v>
      </c>
      <c r="S6">
        <v>2</v>
      </c>
      <c r="T6">
        <f t="shared" si="3"/>
        <v>1285.0760419243779</v>
      </c>
      <c r="V6" t="s">
        <v>10</v>
      </c>
      <c r="W6">
        <v>-1.2</v>
      </c>
      <c r="X6">
        <v>2</v>
      </c>
      <c r="Y6">
        <f t="shared" si="4"/>
        <v>1204.1901059495324</v>
      </c>
      <c r="AA6" t="s">
        <v>10</v>
      </c>
      <c r="AB6">
        <v>-1.2</v>
      </c>
      <c r="AC6">
        <v>2</v>
      </c>
      <c r="AD6">
        <f t="shared" si="5"/>
        <v>1114.3812321871326</v>
      </c>
    </row>
    <row r="7" spans="1:30" x14ac:dyDescent="0.25">
      <c r="A7">
        <v>150</v>
      </c>
      <c r="B7">
        <f t="shared" si="2"/>
        <v>4.1176470588235299</v>
      </c>
      <c r="C7" s="1">
        <v>1898.73</v>
      </c>
      <c r="D7">
        <f t="shared" si="0"/>
        <v>6.4705882352941178</v>
      </c>
      <c r="E7" s="1">
        <v>3230.15</v>
      </c>
      <c r="F7">
        <f t="shared" si="1"/>
        <v>8.8235294117647065</v>
      </c>
      <c r="G7" s="1">
        <v>4511.28</v>
      </c>
      <c r="Q7" t="s">
        <v>9</v>
      </c>
      <c r="R7">
        <v>4851.9339487179495</v>
      </c>
      <c r="S7">
        <v>2.5</v>
      </c>
      <c r="T7">
        <f t="shared" si="3"/>
        <v>1909.087249919929</v>
      </c>
      <c r="V7" t="s">
        <v>9</v>
      </c>
      <c r="W7">
        <v>3504.1745185185191</v>
      </c>
      <c r="X7">
        <v>2.5</v>
      </c>
      <c r="Y7">
        <f t="shared" si="4"/>
        <v>1736.3592881723605</v>
      </c>
      <c r="AA7" t="s">
        <v>9</v>
      </c>
      <c r="AB7">
        <v>2156.4150883190887</v>
      </c>
      <c r="AC7">
        <v>2.5</v>
      </c>
      <c r="AD7">
        <f t="shared" si="5"/>
        <v>1494.9982500633578</v>
      </c>
    </row>
    <row r="8" spans="1:30" x14ac:dyDescent="0.25">
      <c r="A8">
        <v>170</v>
      </c>
      <c r="B8">
        <f t="shared" si="2"/>
        <v>4.6666666666666661</v>
      </c>
      <c r="C8" s="1">
        <v>2010.05</v>
      </c>
      <c r="D8">
        <f t="shared" si="0"/>
        <v>7.333333333333333</v>
      </c>
      <c r="E8" s="1">
        <v>3305.78</v>
      </c>
      <c r="F8">
        <f t="shared" si="1"/>
        <v>10</v>
      </c>
      <c r="G8" s="1">
        <v>4606.53</v>
      </c>
      <c r="Q8" t="s">
        <v>8</v>
      </c>
      <c r="R8">
        <v>2.6</v>
      </c>
      <c r="S8">
        <v>3</v>
      </c>
      <c r="T8">
        <f t="shared" si="3"/>
        <v>2423.9295485057673</v>
      </c>
      <c r="V8" t="s">
        <v>8</v>
      </c>
      <c r="W8">
        <v>1.9</v>
      </c>
      <c r="X8">
        <v>3</v>
      </c>
      <c r="Y8">
        <f t="shared" si="4"/>
        <v>2145.3954452494286</v>
      </c>
      <c r="AA8" t="s">
        <v>8</v>
      </c>
      <c r="AB8">
        <v>1.1000000000000001</v>
      </c>
      <c r="AC8">
        <v>3</v>
      </c>
      <c r="AD8">
        <f t="shared" si="5"/>
        <v>1736.5897329778425</v>
      </c>
    </row>
    <row r="9" spans="1:30" x14ac:dyDescent="0.25">
      <c r="A9">
        <v>190</v>
      </c>
      <c r="B9">
        <f t="shared" si="2"/>
        <v>5.215686274509804</v>
      </c>
      <c r="C9" s="1">
        <v>2090.59</v>
      </c>
      <c r="D9">
        <f t="shared" si="0"/>
        <v>8.1960784313725483</v>
      </c>
      <c r="E9" s="1">
        <v>3404.26</v>
      </c>
      <c r="F9">
        <f t="shared" si="1"/>
        <v>11.176470588235293</v>
      </c>
      <c r="G9" s="1">
        <v>4752.4799999999996</v>
      </c>
      <c r="S9">
        <v>3.5</v>
      </c>
      <c r="T9">
        <f t="shared" si="3"/>
        <v>2848.7017144810911</v>
      </c>
      <c r="X9">
        <v>3.5</v>
      </c>
      <c r="Y9">
        <f t="shared" si="4"/>
        <v>2459.7890316978824</v>
      </c>
      <c r="AC9">
        <v>3.5</v>
      </c>
      <c r="AD9">
        <f t="shared" si="5"/>
        <v>1889.9366456894547</v>
      </c>
    </row>
    <row r="10" spans="1:30" x14ac:dyDescent="0.25">
      <c r="A10">
        <v>210</v>
      </c>
      <c r="B10">
        <f t="shared" si="2"/>
        <v>5.7647058823529411</v>
      </c>
      <c r="C10" s="1">
        <v>2086.96</v>
      </c>
      <c r="D10">
        <f t="shared" si="0"/>
        <v>9.0588235294117645</v>
      </c>
      <c r="E10" s="1">
        <v>3458.21</v>
      </c>
      <c r="F10">
        <f t="shared" si="1"/>
        <v>12.352941176470587</v>
      </c>
      <c r="G10" s="1">
        <v>4780.88</v>
      </c>
      <c r="S10">
        <v>4</v>
      </c>
      <c r="T10">
        <f t="shared" si="3"/>
        <v>3199.1612503097822</v>
      </c>
      <c r="X10">
        <v>4</v>
      </c>
      <c r="Y10">
        <f t="shared" si="4"/>
        <v>2701.438395671586</v>
      </c>
      <c r="AC10">
        <v>4</v>
      </c>
      <c r="AD10">
        <f t="shared" si="5"/>
        <v>1987.2715159195714</v>
      </c>
    </row>
    <row r="11" spans="1:30" x14ac:dyDescent="0.25">
      <c r="A11">
        <v>230</v>
      </c>
      <c r="B11">
        <f t="shared" si="2"/>
        <v>6.3137254901960782</v>
      </c>
      <c r="C11" s="1">
        <v>2158.27</v>
      </c>
      <c r="D11">
        <f t="shared" si="0"/>
        <v>9.9215686274509807</v>
      </c>
      <c r="E11" s="1">
        <v>3468.21</v>
      </c>
      <c r="F11">
        <f t="shared" si="1"/>
        <v>13.529411764705882</v>
      </c>
      <c r="G11" s="1">
        <v>4819.28</v>
      </c>
      <c r="S11">
        <v>4.5</v>
      </c>
      <c r="T11">
        <f t="shared" si="3"/>
        <v>3488.3089301518639</v>
      </c>
      <c r="X11">
        <v>4.5</v>
      </c>
      <c r="Y11">
        <f t="shared" si="4"/>
        <v>2887.1750570600957</v>
      </c>
      <c r="AC11">
        <v>4.5</v>
      </c>
      <c r="AD11">
        <f t="shared" si="5"/>
        <v>2049.0535028874529</v>
      </c>
    </row>
    <row r="12" spans="1:30" x14ac:dyDescent="0.25">
      <c r="A12">
        <v>250</v>
      </c>
      <c r="B12">
        <f t="shared" si="2"/>
        <v>6.8627450980392153</v>
      </c>
      <c r="C12" s="1">
        <v>2179.84</v>
      </c>
      <c r="D12">
        <f t="shared" si="0"/>
        <v>10.784313725490195</v>
      </c>
      <c r="E12" s="1">
        <v>3493.45</v>
      </c>
      <c r="F12">
        <f t="shared" si="1"/>
        <v>14.705882352941176</v>
      </c>
      <c r="G12" s="1">
        <v>4848.4799999999996</v>
      </c>
      <c r="S12">
        <v>5</v>
      </c>
      <c r="T12">
        <f t="shared" si="3"/>
        <v>3726.8710813011121</v>
      </c>
      <c r="X12">
        <v>5</v>
      </c>
      <c r="Y12">
        <f t="shared" si="4"/>
        <v>3029.9360675442945</v>
      </c>
      <c r="AC12">
        <v>5</v>
      </c>
      <c r="AD12">
        <f t="shared" si="5"/>
        <v>2088.2687800504609</v>
      </c>
    </row>
    <row r="13" spans="1:30" x14ac:dyDescent="0.25">
      <c r="S13">
        <v>5.5</v>
      </c>
      <c r="T13">
        <f t="shared" si="3"/>
        <v>3923.6974919160589</v>
      </c>
      <c r="X13">
        <v>5.5</v>
      </c>
      <c r="Y13">
        <f t="shared" si="4"/>
        <v>3139.665110599713</v>
      </c>
      <c r="AC13">
        <v>5.5</v>
      </c>
      <c r="AD13">
        <f t="shared" si="5"/>
        <v>2113.1601446446593</v>
      </c>
    </row>
    <row r="14" spans="1:30" x14ac:dyDescent="0.25">
      <c r="S14">
        <v>6</v>
      </c>
      <c r="T14">
        <f t="shared" si="3"/>
        <v>4086.0897059740491</v>
      </c>
      <c r="X14">
        <v>6</v>
      </c>
      <c r="Y14">
        <f t="shared" si="4"/>
        <v>3224.0051054555956</v>
      </c>
      <c r="AC14">
        <v>6</v>
      </c>
      <c r="AD14">
        <f t="shared" si="5"/>
        <v>2128.9596002697181</v>
      </c>
    </row>
    <row r="15" spans="1:30" x14ac:dyDescent="0.25">
      <c r="A15" t="s">
        <v>4</v>
      </c>
      <c r="C15" t="s">
        <v>3</v>
      </c>
      <c r="E15" t="s">
        <v>3</v>
      </c>
      <c r="G15" t="s">
        <v>3</v>
      </c>
      <c r="S15">
        <v>6.5</v>
      </c>
      <c r="T15">
        <f t="shared" si="3"/>
        <v>4220.0718839971332</v>
      </c>
      <c r="X15">
        <v>6.5</v>
      </c>
      <c r="Y15">
        <f t="shared" si="4"/>
        <v>3288.8305567146372</v>
      </c>
      <c r="AC15">
        <v>6.5</v>
      </c>
      <c r="AD15">
        <f t="shared" si="5"/>
        <v>2138.9880901543734</v>
      </c>
    </row>
    <row r="16" spans="1:30" x14ac:dyDescent="0.25">
      <c r="A16" t="s">
        <v>6</v>
      </c>
      <c r="C16">
        <v>7</v>
      </c>
      <c r="E16">
        <v>11</v>
      </c>
      <c r="G16">
        <v>15</v>
      </c>
      <c r="S16">
        <v>7</v>
      </c>
      <c r="T16">
        <f t="shared" si="3"/>
        <v>4330.6142774975924</v>
      </c>
      <c r="X16">
        <v>7</v>
      </c>
      <c r="Y16">
        <f t="shared" si="4"/>
        <v>3338.6567291980377</v>
      </c>
      <c r="AC16">
        <v>7</v>
      </c>
      <c r="AD16">
        <f t="shared" si="5"/>
        <v>2145.3535379111386</v>
      </c>
    </row>
    <row r="17" spans="17:30" x14ac:dyDescent="0.25">
      <c r="S17">
        <v>7.5</v>
      </c>
      <c r="T17">
        <f t="shared" si="3"/>
        <v>4421.8176072322767</v>
      </c>
      <c r="X17">
        <v>7.5</v>
      </c>
      <c r="Y17">
        <f t="shared" si="4"/>
        <v>3376.9541481303795</v>
      </c>
      <c r="AC17">
        <v>7.5</v>
      </c>
      <c r="AD17">
        <f t="shared" si="5"/>
        <v>2149.3939194252189</v>
      </c>
    </row>
    <row r="18" spans="17:30" x14ac:dyDescent="0.25">
      <c r="S18">
        <v>8</v>
      </c>
      <c r="T18">
        <f t="shared" si="3"/>
        <v>4497.0651850283812</v>
      </c>
      <c r="X18">
        <v>8</v>
      </c>
      <c r="Y18">
        <f t="shared" si="4"/>
        <v>3406.3903304373371</v>
      </c>
      <c r="AC18">
        <v>8</v>
      </c>
      <c r="AD18">
        <f t="shared" si="5"/>
        <v>2151.9584967186188</v>
      </c>
    </row>
    <row r="19" spans="17:30" x14ac:dyDescent="0.25">
      <c r="Q19">
        <v>2.8</v>
      </c>
      <c r="S19">
        <v>8.5</v>
      </c>
      <c r="T19">
        <f t="shared" si="3"/>
        <v>4559.1484223471571</v>
      </c>
      <c r="X19">
        <v>8.5</v>
      </c>
      <c r="Y19">
        <f t="shared" si="4"/>
        <v>3429.0155843830203</v>
      </c>
      <c r="AC19">
        <v>8.5</v>
      </c>
      <c r="AD19">
        <f t="shared" si="5"/>
        <v>2153.5863273259274</v>
      </c>
    </row>
    <row r="20" spans="17:30" x14ac:dyDescent="0.25">
      <c r="Q20">
        <v>2.15</v>
      </c>
      <c r="S20">
        <v>9</v>
      </c>
      <c r="T20">
        <f t="shared" si="3"/>
        <v>4610.3703814967685</v>
      </c>
      <c r="X20">
        <v>9</v>
      </c>
      <c r="Y20">
        <f t="shared" si="4"/>
        <v>3446.405818985068</v>
      </c>
      <c r="AC20">
        <v>9</v>
      </c>
      <c r="AD20">
        <f t="shared" si="5"/>
        <v>2154.6195706962517</v>
      </c>
    </row>
    <row r="21" spans="17:30" x14ac:dyDescent="0.25">
      <c r="Q21">
        <v>1.3</v>
      </c>
      <c r="S21">
        <v>9.5</v>
      </c>
      <c r="T21">
        <f t="shared" si="3"/>
        <v>4652.6312108677121</v>
      </c>
      <c r="X21">
        <v>9.5</v>
      </c>
      <c r="Y21">
        <f t="shared" si="4"/>
        <v>3459.7723102624827</v>
      </c>
      <c r="AC21">
        <v>9.5</v>
      </c>
      <c r="AD21">
        <f t="shared" si="5"/>
        <v>2155.2754078930247</v>
      </c>
    </row>
    <row r="22" spans="17:30" x14ac:dyDescent="0.25">
      <c r="Q22">
        <v>2.5</v>
      </c>
      <c r="S22">
        <v>10</v>
      </c>
      <c r="T22">
        <f t="shared" si="3"/>
        <v>4687.498633527267</v>
      </c>
      <c r="X22">
        <v>10</v>
      </c>
      <c r="Y22">
        <f t="shared" si="4"/>
        <v>3470.0460698268394</v>
      </c>
      <c r="AC22">
        <v>10</v>
      </c>
      <c r="AD22">
        <f>(1-EXP(-(AC22+$AB$6)/$AB$8))*$AB$7</f>
        <v>2155.6916916467126</v>
      </c>
    </row>
    <row r="23" spans="17:30" x14ac:dyDescent="0.25">
      <c r="Q23">
        <v>1.8</v>
      </c>
      <c r="S23">
        <v>10.5</v>
      </c>
      <c r="T23">
        <f t="shared" si="3"/>
        <v>4716.2661040434978</v>
      </c>
      <c r="X23">
        <v>10.5</v>
      </c>
      <c r="Y23">
        <f t="shared" si="4"/>
        <v>3477.9426923132933</v>
      </c>
      <c r="AC23">
        <v>10.5</v>
      </c>
      <c r="AD23">
        <f>(1-EXP(-(AC23+$AB$6)/$AB$8))*$AB$7</f>
        <v>2155.9559221057916</v>
      </c>
    </row>
    <row r="24" spans="17:30" x14ac:dyDescent="0.25">
      <c r="S24">
        <v>11</v>
      </c>
      <c r="T24">
        <f t="shared" si="3"/>
        <v>4740.0007909454389</v>
      </c>
      <c r="X24">
        <v>11</v>
      </c>
      <c r="Y24">
        <f t="shared" si="4"/>
        <v>3484.012198447143</v>
      </c>
      <c r="AC24">
        <v>11</v>
      </c>
      <c r="AD24">
        <f>(1-EXP(-(AC24+$AB$6)/$AB$8))*$AB$7</f>
        <v>2156.1236388011621</v>
      </c>
    </row>
    <row r="25" spans="17:30" x14ac:dyDescent="0.25">
      <c r="S25">
        <v>11.5</v>
      </c>
      <c r="T25">
        <f t="shared" si="3"/>
        <v>4759.5831647942387</v>
      </c>
      <c r="X25">
        <v>11.5</v>
      </c>
      <c r="Y25">
        <f t="shared" si="4"/>
        <v>3488.6773454479066</v>
      </c>
      <c r="AC25">
        <v>11.5</v>
      </c>
      <c r="AD25">
        <f>(1-EXP(-(AC25+$AB$6)/$AB$8))*$AB$7</f>
        <v>2156.230094695778</v>
      </c>
    </row>
    <row r="26" spans="17:30" x14ac:dyDescent="0.25">
      <c r="Q26">
        <f>Q19/15</f>
        <v>0.18666666666666665</v>
      </c>
      <c r="S26">
        <v>12</v>
      </c>
      <c r="T26">
        <f t="shared" si="3"/>
        <v>4775.7396604387141</v>
      </c>
      <c r="X26">
        <v>12</v>
      </c>
      <c r="Y26">
        <f t="shared" si="4"/>
        <v>3492.2630731922704</v>
      </c>
      <c r="AC26">
        <v>12</v>
      </c>
      <c r="AD26">
        <f>(1-EXP(-(AC26+$AB$6)/$AB$8))*$AB$7</f>
        <v>2156.2976661291018</v>
      </c>
    </row>
    <row r="27" spans="17:30" x14ac:dyDescent="0.25">
      <c r="Q27">
        <f t="shared" ref="Q27:Q31" si="6">Q20/15</f>
        <v>0.14333333333333334</v>
      </c>
      <c r="S27">
        <v>12.5</v>
      </c>
      <c r="T27">
        <f t="shared" si="3"/>
        <v>4789.0696251061963</v>
      </c>
      <c r="X27">
        <v>12.5</v>
      </c>
      <c r="Y27">
        <f t="shared" si="4"/>
        <v>3495.0191371393653</v>
      </c>
      <c r="AC27">
        <v>12.5</v>
      </c>
      <c r="AD27">
        <f t="shared" si="5"/>
        <v>2156.3405561787122</v>
      </c>
    </row>
    <row r="28" spans="17:30" x14ac:dyDescent="0.25">
      <c r="Q28">
        <f t="shared" si="6"/>
        <v>8.666666666666667E-2</v>
      </c>
      <c r="S28">
        <v>13</v>
      </c>
      <c r="T28">
        <f t="shared" si="3"/>
        <v>4800.0675520048471</v>
      </c>
      <c r="X28">
        <v>13</v>
      </c>
      <c r="Y28">
        <f t="shared" si="4"/>
        <v>3497.1375044617075</v>
      </c>
      <c r="AC28">
        <v>13</v>
      </c>
      <c r="AD28">
        <f t="shared" si="5"/>
        <v>2156.36778005521</v>
      </c>
    </row>
    <row r="29" spans="17:30" x14ac:dyDescent="0.25">
      <c r="Q29">
        <f t="shared" si="6"/>
        <v>0.16666666666666666</v>
      </c>
      <c r="S29">
        <v>13.5</v>
      </c>
      <c r="T29">
        <f t="shared" si="3"/>
        <v>4809.1414242232149</v>
      </c>
      <c r="X29">
        <v>13.5</v>
      </c>
      <c r="Y29">
        <f t="shared" si="4"/>
        <v>3498.7657250685252</v>
      </c>
      <c r="AC29">
        <v>13.5</v>
      </c>
      <c r="AD29">
        <f t="shared" si="5"/>
        <v>2156.3850600410883</v>
      </c>
    </row>
    <row r="30" spans="17:30" x14ac:dyDescent="0.25">
      <c r="Q30">
        <f t="shared" si="6"/>
        <v>0.12000000000000001</v>
      </c>
      <c r="S30">
        <v>14</v>
      </c>
      <c r="T30">
        <f t="shared" si="3"/>
        <v>4816.627849418981</v>
      </c>
      <c r="X30">
        <v>14</v>
      </c>
      <c r="Y30">
        <f t="shared" si="4"/>
        <v>3500.0172088487479</v>
      </c>
      <c r="AC30">
        <v>14</v>
      </c>
      <c r="AD30">
        <f t="shared" si="5"/>
        <v>2156.3960282774437</v>
      </c>
    </row>
    <row r="31" spans="17:30" x14ac:dyDescent="0.25">
      <c r="Q31">
        <f t="shared" si="6"/>
        <v>0</v>
      </c>
      <c r="S31">
        <v>14.5</v>
      </c>
      <c r="T31">
        <f t="shared" si="3"/>
        <v>4822.8045467388265</v>
      </c>
      <c r="X31">
        <v>14.5</v>
      </c>
      <c r="Y31">
        <f t="shared" si="4"/>
        <v>3500.9791249709265</v>
      </c>
      <c r="AC31">
        <v>14.5</v>
      </c>
      <c r="AD31">
        <f t="shared" si="5"/>
        <v>2156.4029902165103</v>
      </c>
    </row>
    <row r="32" spans="17:30" x14ac:dyDescent="0.25">
      <c r="S32">
        <v>15</v>
      </c>
      <c r="T32">
        <f t="shared" si="3"/>
        <v>4827.9006491887058</v>
      </c>
      <c r="X32">
        <v>15</v>
      </c>
      <c r="Y32">
        <f t="shared" si="4"/>
        <v>3501.7184734472944</v>
      </c>
      <c r="AC32">
        <v>15</v>
      </c>
      <c r="AD32">
        <f t="shared" si="5"/>
        <v>2156.4074092127821</v>
      </c>
    </row>
    <row r="33" spans="2:30" x14ac:dyDescent="0.25">
      <c r="S33">
        <v>15.5</v>
      </c>
      <c r="T33">
        <f t="shared" si="3"/>
        <v>4832.1052036350147</v>
      </c>
      <c r="X33">
        <v>15.5</v>
      </c>
      <c r="Y33">
        <f t="shared" si="4"/>
        <v>3502.2867518625362</v>
      </c>
      <c r="AC33">
        <v>15.5</v>
      </c>
      <c r="AD33">
        <f t="shared" si="5"/>
        <v>2156.4102141106509</v>
      </c>
    </row>
    <row r="35" spans="2:30" x14ac:dyDescent="0.25">
      <c r="Y35">
        <f>C46</f>
        <v>336.93985754985761</v>
      </c>
      <c r="Z35">
        <v>15</v>
      </c>
      <c r="AA35">
        <f>Z35-0.6</f>
        <v>14.4</v>
      </c>
      <c r="AB35">
        <f>AA35*$Y$35</f>
        <v>4851.9339487179495</v>
      </c>
    </row>
    <row r="36" spans="2:30" x14ac:dyDescent="0.25">
      <c r="Z36">
        <v>11</v>
      </c>
      <c r="AA36">
        <f>Z36-0.6</f>
        <v>10.4</v>
      </c>
      <c r="AB36">
        <f>AA36*$Y$35</f>
        <v>3504.1745185185191</v>
      </c>
    </row>
    <row r="37" spans="2:30" x14ac:dyDescent="0.25">
      <c r="B37" t="s">
        <v>16</v>
      </c>
      <c r="C37" t="s">
        <v>17</v>
      </c>
      <c r="E37" s="2"/>
      <c r="F37" s="2"/>
      <c r="Z37">
        <v>7</v>
      </c>
      <c r="AA37">
        <f>Z37-0.6</f>
        <v>6.4</v>
      </c>
      <c r="AB37">
        <f>AA37*$Y$35</f>
        <v>2156.4150883190887</v>
      </c>
    </row>
    <row r="38" spans="2:30" x14ac:dyDescent="0.25">
      <c r="E38" s="2"/>
      <c r="F38" s="2"/>
      <c r="Z38">
        <v>13</v>
      </c>
      <c r="AA38">
        <f>Z38-0.6</f>
        <v>12.4</v>
      </c>
      <c r="AB38">
        <f>AA38*$Y$35</f>
        <v>4178.0542336182343</v>
      </c>
    </row>
    <row r="39" spans="2:30" x14ac:dyDescent="0.25">
      <c r="B39">
        <v>1</v>
      </c>
      <c r="C39">
        <v>267.78000000000003</v>
      </c>
      <c r="E39" s="2"/>
      <c r="F39" s="2"/>
      <c r="Z39">
        <v>9</v>
      </c>
      <c r="AA39">
        <f>Z39-0.6</f>
        <v>8.4</v>
      </c>
      <c r="AB39">
        <f>AA39*$Y$35</f>
        <v>2830.2948034188039</v>
      </c>
    </row>
    <row r="40" spans="2:30" x14ac:dyDescent="0.25">
      <c r="B40">
        <v>5</v>
      </c>
      <c r="C40">
        <v>1621.732</v>
      </c>
      <c r="E40" s="2"/>
      <c r="F40" s="2"/>
    </row>
    <row r="41" spans="2:30" x14ac:dyDescent="0.25">
      <c r="B41">
        <v>10</v>
      </c>
      <c r="C41">
        <v>3345.6349999999998</v>
      </c>
      <c r="E41" s="2"/>
      <c r="F41" s="2"/>
    </row>
    <row r="42" spans="2:30" x14ac:dyDescent="0.25">
      <c r="B42">
        <v>15</v>
      </c>
      <c r="C42">
        <v>5095.54</v>
      </c>
      <c r="E42" s="2"/>
      <c r="F42" s="2"/>
    </row>
    <row r="43" spans="2:30" x14ac:dyDescent="0.25">
      <c r="E43" s="2"/>
      <c r="F43" s="2"/>
    </row>
    <row r="44" spans="2:30" x14ac:dyDescent="0.25">
      <c r="E44" s="2"/>
      <c r="F44" s="2"/>
    </row>
    <row r="45" spans="2:30" ht="16.5" x14ac:dyDescent="0.25">
      <c r="E45" s="3"/>
      <c r="F45" s="2"/>
    </row>
    <row r="46" spans="2:30" ht="16.5" x14ac:dyDescent="0.25">
      <c r="C46">
        <f>LINEST(C39:C42,B39:B42,FALSE)</f>
        <v>336.93985754985761</v>
      </c>
      <c r="E46" s="3"/>
      <c r="F46" s="2"/>
      <c r="Y46">
        <v>15</v>
      </c>
      <c r="Z46">
        <v>2.6</v>
      </c>
    </row>
    <row r="47" spans="2:30" ht="16.5" x14ac:dyDescent="0.25">
      <c r="E47" s="3"/>
      <c r="F47" s="2"/>
      <c r="Y47">
        <v>11</v>
      </c>
      <c r="Z47">
        <v>1.9</v>
      </c>
    </row>
    <row r="48" spans="2:30" ht="16.5" x14ac:dyDescent="0.25">
      <c r="E48" s="3"/>
      <c r="F48" s="2"/>
      <c r="Y48">
        <v>7</v>
      </c>
      <c r="Z48">
        <v>1.1000000000000001</v>
      </c>
    </row>
    <row r="49" spans="6:6" x14ac:dyDescent="0.25">
      <c r="F49" s="2"/>
    </row>
    <row r="50" spans="6:6" x14ac:dyDescent="0.25">
      <c r="F50" s="2"/>
    </row>
    <row r="51" spans="6:6" x14ac:dyDescent="0.25">
      <c r="F51" s="2"/>
    </row>
    <row r="52" spans="6:6" x14ac:dyDescent="0.25">
      <c r="F52" s="2"/>
    </row>
    <row r="53" spans="6:6" ht="16.5" x14ac:dyDescent="0.25">
      <c r="F53" s="3"/>
    </row>
    <row r="54" spans="6:6" ht="16.5" x14ac:dyDescent="0.25">
      <c r="F54" s="3"/>
    </row>
    <row r="55" spans="6:6" ht="16.5" x14ac:dyDescent="0.25">
      <c r="F55" s="3"/>
    </row>
    <row r="56" spans="6:6" ht="16.5" x14ac:dyDescent="0.25">
      <c r="F56" s="3"/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B164B-1902-4DDC-89FD-D137B251E169}">
  <dimension ref="A1:AD121"/>
  <sheetViews>
    <sheetView tabSelected="1" topLeftCell="D1" zoomScale="85" zoomScaleNormal="85" workbookViewId="0">
      <selection activeCell="T27" sqref="T27"/>
    </sheetView>
  </sheetViews>
  <sheetFormatPr baseColWidth="10" defaultRowHeight="15" x14ac:dyDescent="0.25"/>
  <sheetData>
    <row r="1" spans="1:30" x14ac:dyDescent="0.25">
      <c r="A1" t="s">
        <v>0</v>
      </c>
      <c r="B1" t="s">
        <v>2</v>
      </c>
      <c r="D1" t="s">
        <v>2</v>
      </c>
      <c r="E1" t="s">
        <v>1</v>
      </c>
      <c r="F1" t="s">
        <v>2</v>
      </c>
      <c r="G1" t="s">
        <v>1</v>
      </c>
    </row>
    <row r="2" spans="1:30" x14ac:dyDescent="0.25">
      <c r="A2">
        <v>50</v>
      </c>
      <c r="B2">
        <f>A2/255*$C$16</f>
        <v>1.3725490196078431</v>
      </c>
      <c r="C2" s="1">
        <v>550.30999999999995</v>
      </c>
      <c r="D2">
        <f t="shared" ref="D2:D12" si="0">A2/255*$E$16</f>
        <v>2.1568627450980391</v>
      </c>
      <c r="E2" s="1">
        <v>1602.56</v>
      </c>
      <c r="F2">
        <f t="shared" ref="F2:F12" si="1">A2/255*$G$16</f>
        <v>2.9411764705882351</v>
      </c>
      <c r="G2" s="1">
        <v>2703.92</v>
      </c>
      <c r="S2" t="s">
        <v>7</v>
      </c>
      <c r="T2" t="s">
        <v>1</v>
      </c>
      <c r="X2" t="s">
        <v>7</v>
      </c>
      <c r="Y2" t="s">
        <v>1</v>
      </c>
      <c r="AC2" t="s">
        <v>7</v>
      </c>
      <c r="AD2" t="s">
        <v>1</v>
      </c>
    </row>
    <row r="3" spans="1:30" x14ac:dyDescent="0.25">
      <c r="A3">
        <v>70</v>
      </c>
      <c r="B3">
        <f t="shared" ref="B3:B12" si="2">A3/255*$C$16</f>
        <v>1.9215686274509807</v>
      </c>
      <c r="C3" s="1">
        <v>1165.8399999999999</v>
      </c>
      <c r="D3">
        <f t="shared" si="0"/>
        <v>3.0196078431372553</v>
      </c>
      <c r="E3" s="1">
        <v>2456</v>
      </c>
      <c r="F3">
        <f t="shared" si="1"/>
        <v>4.1176470588235299</v>
      </c>
      <c r="G3" s="1">
        <v>3735.99</v>
      </c>
      <c r="S3">
        <v>0.5</v>
      </c>
      <c r="T3">
        <f t="shared" ref="T3:T33" si="3">(1-EXP(-(S3+$R$6)/$R$8))*$R$7</f>
        <v>-2071.8871527598776</v>
      </c>
      <c r="X3">
        <v>0.5</v>
      </c>
      <c r="Y3">
        <f>(1-EXP(-(X3+$W$6)/$W$8))*$W$7</f>
        <v>-2123.385103225261</v>
      </c>
      <c r="AC3">
        <v>0.5</v>
      </c>
      <c r="AD3">
        <f>(1-EXP(-(AC3+$AB$6)/$AB$8))*$AB$7</f>
        <v>-2227.5711002616458</v>
      </c>
    </row>
    <row r="4" spans="1:30" x14ac:dyDescent="0.25">
      <c r="A4">
        <v>90</v>
      </c>
      <c r="B4">
        <f t="shared" si="2"/>
        <v>2.4705882352941178</v>
      </c>
      <c r="C4" s="1">
        <v>1513.62</v>
      </c>
      <c r="D4">
        <f t="shared" si="0"/>
        <v>3.882352941176471</v>
      </c>
      <c r="E4" s="1">
        <v>2905.57</v>
      </c>
      <c r="F4">
        <f t="shared" si="1"/>
        <v>5.2941176470588243</v>
      </c>
      <c r="G4" s="1">
        <v>4231.3100000000004</v>
      </c>
      <c r="S4">
        <v>1</v>
      </c>
      <c r="T4">
        <f t="shared" si="3"/>
        <v>-519.96933367033262</v>
      </c>
      <c r="X4">
        <v>1</v>
      </c>
      <c r="Y4">
        <f t="shared" ref="Y4:Y33" si="4">(1-EXP(-(X4+$W$6)/$W$8))*$W$7</f>
        <v>-509.29131141672116</v>
      </c>
      <c r="AC4">
        <v>1</v>
      </c>
      <c r="AD4">
        <f t="shared" ref="AD4:AD33" si="5">(1-EXP(-(AC4+$AB$6)/$AB$8))*$AB$7</f>
        <v>-486.49969757064815</v>
      </c>
    </row>
    <row r="5" spans="1:30" x14ac:dyDescent="0.25">
      <c r="A5">
        <v>110</v>
      </c>
      <c r="B5">
        <f t="shared" si="2"/>
        <v>3.0196078431372548</v>
      </c>
      <c r="C5" s="1">
        <v>1735.36</v>
      </c>
      <c r="D5">
        <f t="shared" si="0"/>
        <v>4.7450980392156863</v>
      </c>
      <c r="E5" s="1">
        <v>3138.9</v>
      </c>
      <c r="F5">
        <f t="shared" si="1"/>
        <v>6.4705882352941178</v>
      </c>
      <c r="G5" s="1">
        <v>4518.07</v>
      </c>
      <c r="Q5" t="s">
        <v>11</v>
      </c>
      <c r="S5">
        <v>1.5</v>
      </c>
      <c r="T5">
        <f t="shared" si="3"/>
        <v>688.66547909907126</v>
      </c>
      <c r="V5" t="s">
        <v>12</v>
      </c>
      <c r="X5">
        <v>1.5</v>
      </c>
      <c r="Y5">
        <f t="shared" si="4"/>
        <v>647.25742861686922</v>
      </c>
      <c r="AA5" t="s">
        <v>13</v>
      </c>
      <c r="AC5">
        <v>1.5</v>
      </c>
      <c r="AD5">
        <f t="shared" si="5"/>
        <v>569.51348891032251</v>
      </c>
    </row>
    <row r="6" spans="1:30" x14ac:dyDescent="0.25">
      <c r="A6">
        <v>130</v>
      </c>
      <c r="B6">
        <f t="shared" si="2"/>
        <v>3.5686274509803919</v>
      </c>
      <c r="C6" s="1">
        <v>1879.99</v>
      </c>
      <c r="D6">
        <f t="shared" si="0"/>
        <v>5.6078431372549016</v>
      </c>
      <c r="E6" s="1">
        <v>3314</v>
      </c>
      <c r="F6">
        <f t="shared" si="1"/>
        <v>7.6470588235294112</v>
      </c>
      <c r="G6" s="1">
        <v>4672.8999999999996</v>
      </c>
      <c r="Q6" t="s">
        <v>10</v>
      </c>
      <c r="R6">
        <v>-1.2</v>
      </c>
      <c r="S6">
        <v>2</v>
      </c>
      <c r="T6">
        <f t="shared" si="3"/>
        <v>1629.9512177312442</v>
      </c>
      <c r="V6" t="s">
        <v>10</v>
      </c>
      <c r="W6">
        <v>-1.2</v>
      </c>
      <c r="X6">
        <v>2</v>
      </c>
      <c r="Y6">
        <f t="shared" si="4"/>
        <v>1475.9608130556019</v>
      </c>
      <c r="AA6" t="s">
        <v>10</v>
      </c>
      <c r="AB6">
        <v>-1.2</v>
      </c>
      <c r="AC6">
        <v>2</v>
      </c>
      <c r="AD6">
        <f t="shared" si="5"/>
        <v>1210.017863571866</v>
      </c>
    </row>
    <row r="7" spans="1:30" x14ac:dyDescent="0.25">
      <c r="A7">
        <v>150</v>
      </c>
      <c r="B7">
        <f t="shared" si="2"/>
        <v>4.1176470588235299</v>
      </c>
      <c r="C7" s="1">
        <v>1992.03</v>
      </c>
      <c r="D7">
        <f t="shared" si="0"/>
        <v>6.4705882352941178</v>
      </c>
      <c r="E7" s="1">
        <v>3396.55</v>
      </c>
      <c r="F7">
        <f t="shared" si="1"/>
        <v>8.8235294117647065</v>
      </c>
      <c r="G7" s="1">
        <v>4805.7700000000004</v>
      </c>
      <c r="Q7" t="s">
        <v>9</v>
      </c>
      <c r="R7">
        <f>AB35</f>
        <v>4944.0410256410269</v>
      </c>
      <c r="S7">
        <v>2.5</v>
      </c>
      <c r="T7">
        <f t="shared" si="3"/>
        <v>2363.0252880719268</v>
      </c>
      <c r="V7" t="s">
        <v>9</v>
      </c>
      <c r="W7">
        <f>AB36</f>
        <v>3570.6962962962971</v>
      </c>
      <c r="X7">
        <v>2.5</v>
      </c>
      <c r="Y7">
        <f t="shared" si="4"/>
        <v>2069.7527351844224</v>
      </c>
      <c r="AA7" t="s">
        <v>9</v>
      </c>
      <c r="AB7">
        <f>AB37</f>
        <v>2197.3515669515673</v>
      </c>
      <c r="AC7">
        <v>2.5</v>
      </c>
      <c r="AD7">
        <f t="shared" si="5"/>
        <v>1598.5034044841595</v>
      </c>
    </row>
    <row r="8" spans="1:30" x14ac:dyDescent="0.25">
      <c r="A8">
        <v>170</v>
      </c>
      <c r="B8">
        <f t="shared" si="2"/>
        <v>4.6666666666666661</v>
      </c>
      <c r="C8" s="1">
        <v>2058.3200000000002</v>
      </c>
      <c r="D8">
        <f t="shared" si="0"/>
        <v>7.333333333333333</v>
      </c>
      <c r="E8" s="1">
        <v>3484.32</v>
      </c>
      <c r="F8">
        <f t="shared" si="1"/>
        <v>10</v>
      </c>
      <c r="G8" s="1">
        <v>4870.13</v>
      </c>
      <c r="Q8" t="s">
        <v>8</v>
      </c>
      <c r="R8">
        <v>2</v>
      </c>
      <c r="S8">
        <v>3</v>
      </c>
      <c r="T8">
        <f t="shared" si="3"/>
        <v>2933.943948102592</v>
      </c>
      <c r="V8" t="s">
        <v>8</v>
      </c>
      <c r="W8">
        <v>1.5</v>
      </c>
      <c r="X8">
        <v>3</v>
      </c>
      <c r="Y8">
        <f t="shared" si="4"/>
        <v>2495.2232393555146</v>
      </c>
      <c r="AA8" t="s">
        <v>8</v>
      </c>
      <c r="AB8">
        <v>1</v>
      </c>
      <c r="AC8">
        <v>3</v>
      </c>
      <c r="AD8">
        <f t="shared" si="5"/>
        <v>1834.1317959025121</v>
      </c>
    </row>
    <row r="9" spans="1:30" x14ac:dyDescent="0.25">
      <c r="A9">
        <v>190</v>
      </c>
      <c r="B9">
        <f t="shared" si="2"/>
        <v>5.215686274509804</v>
      </c>
      <c r="C9" s="1">
        <v>2117.15</v>
      </c>
      <c r="D9">
        <f t="shared" si="0"/>
        <v>8.1960784313725483</v>
      </c>
      <c r="E9" s="1">
        <v>3578.88</v>
      </c>
      <c r="F9">
        <f t="shared" si="1"/>
        <v>11.176470588235293</v>
      </c>
      <c r="G9" s="1">
        <v>4940.3100000000004</v>
      </c>
      <c r="S9">
        <v>3.5</v>
      </c>
      <c r="T9">
        <f t="shared" si="3"/>
        <v>3378.5758476045512</v>
      </c>
      <c r="X9">
        <v>3.5</v>
      </c>
      <c r="Y9">
        <f t="shared" si="4"/>
        <v>2800.0861773197189</v>
      </c>
      <c r="AC9">
        <v>3.5</v>
      </c>
      <c r="AD9">
        <f t="shared" si="5"/>
        <v>1977.047639596512</v>
      </c>
    </row>
    <row r="10" spans="1:30" x14ac:dyDescent="0.25">
      <c r="A10">
        <v>210</v>
      </c>
      <c r="B10">
        <f t="shared" si="2"/>
        <v>5.7647058823529411</v>
      </c>
      <c r="C10" s="1">
        <v>2171.5500000000002</v>
      </c>
      <c r="D10">
        <f t="shared" si="0"/>
        <v>9.0588235294117645</v>
      </c>
      <c r="E10" s="1">
        <v>3579.95</v>
      </c>
      <c r="F10">
        <f t="shared" si="1"/>
        <v>12.352941176470587</v>
      </c>
      <c r="G10" s="1">
        <v>5249.34</v>
      </c>
      <c r="S10">
        <v>4</v>
      </c>
      <c r="T10">
        <f t="shared" si="3"/>
        <v>3724.8555191152036</v>
      </c>
      <c r="X10">
        <v>4</v>
      </c>
      <c r="Y10">
        <f t="shared" si="4"/>
        <v>3018.5300178045859</v>
      </c>
      <c r="AC10">
        <v>4</v>
      </c>
      <c r="AD10">
        <f t="shared" si="5"/>
        <v>2063.7304805556219</v>
      </c>
    </row>
    <row r="11" spans="1:30" x14ac:dyDescent="0.25">
      <c r="A11">
        <v>230</v>
      </c>
      <c r="B11">
        <f t="shared" si="2"/>
        <v>6.3137254901960782</v>
      </c>
      <c r="C11" s="1">
        <v>2191.38</v>
      </c>
      <c r="D11">
        <f t="shared" si="0"/>
        <v>9.9215686274509807</v>
      </c>
      <c r="E11" s="1">
        <v>3682.11</v>
      </c>
      <c r="F11">
        <f t="shared" si="1"/>
        <v>13.529411764705882</v>
      </c>
      <c r="G11" s="1">
        <v>5048.38</v>
      </c>
      <c r="S11">
        <v>4.5</v>
      </c>
      <c r="T11">
        <f t="shared" si="3"/>
        <v>3994.5383984494083</v>
      </c>
      <c r="X11">
        <v>4.5</v>
      </c>
      <c r="Y11">
        <f t="shared" si="4"/>
        <v>3175.0518691139791</v>
      </c>
      <c r="AC11">
        <v>4.5</v>
      </c>
      <c r="AD11">
        <f t="shared" si="5"/>
        <v>2116.3062812683156</v>
      </c>
    </row>
    <row r="12" spans="1:30" x14ac:dyDescent="0.25">
      <c r="A12">
        <v>250</v>
      </c>
      <c r="B12">
        <f t="shared" si="2"/>
        <v>6.8627450980392153</v>
      </c>
      <c r="C12" s="1">
        <v>2245.9299999999998</v>
      </c>
      <c r="D12">
        <f t="shared" si="0"/>
        <v>10.784313725490195</v>
      </c>
      <c r="E12" s="1">
        <v>3658.54</v>
      </c>
      <c r="F12">
        <f t="shared" si="1"/>
        <v>14.705882352941176</v>
      </c>
      <c r="G12" s="1">
        <v>5099.87</v>
      </c>
      <c r="S12">
        <v>5</v>
      </c>
      <c r="T12">
        <f t="shared" si="3"/>
        <v>4204.5676360558382</v>
      </c>
      <c r="X12">
        <v>5</v>
      </c>
      <c r="Y12">
        <f t="shared" si="4"/>
        <v>3287.2046763661347</v>
      </c>
      <c r="AC12">
        <v>5</v>
      </c>
      <c r="AD12">
        <f t="shared" si="5"/>
        <v>2148.1951163595058</v>
      </c>
    </row>
    <row r="13" spans="1:30" x14ac:dyDescent="0.25">
      <c r="S13">
        <v>5.5</v>
      </c>
      <c r="T13">
        <f t="shared" si="3"/>
        <v>4368.1385707716154</v>
      </c>
      <c r="X13">
        <v>5.5</v>
      </c>
      <c r="Y13">
        <f t="shared" si="4"/>
        <v>3367.565674331051</v>
      </c>
      <c r="AC13">
        <v>5.5</v>
      </c>
      <c r="AD13">
        <f t="shared" si="5"/>
        <v>2167.536672544833</v>
      </c>
    </row>
    <row r="14" spans="1:30" x14ac:dyDescent="0.25">
      <c r="S14">
        <v>6</v>
      </c>
      <c r="T14">
        <f t="shared" si="3"/>
        <v>4495.5277428159852</v>
      </c>
      <c r="X14">
        <v>6</v>
      </c>
      <c r="Y14">
        <f t="shared" si="4"/>
        <v>3425.1468455218705</v>
      </c>
      <c r="AC14">
        <v>6</v>
      </c>
      <c r="AD14">
        <f t="shared" si="5"/>
        <v>2179.2679193777881</v>
      </c>
    </row>
    <row r="15" spans="1:30" x14ac:dyDescent="0.25">
      <c r="A15" t="s">
        <v>4</v>
      </c>
      <c r="C15" t="s">
        <v>3</v>
      </c>
      <c r="E15" t="s">
        <v>3</v>
      </c>
      <c r="G15" t="s">
        <v>3</v>
      </c>
      <c r="S15">
        <v>6.5</v>
      </c>
      <c r="T15">
        <f t="shared" si="3"/>
        <v>4594.7385297589581</v>
      </c>
      <c r="X15">
        <v>6.5</v>
      </c>
      <c r="Y15">
        <f t="shared" si="4"/>
        <v>3466.4055575796024</v>
      </c>
      <c r="AC15">
        <v>6.5</v>
      </c>
      <c r="AD15">
        <f t="shared" si="5"/>
        <v>2186.3832802586321</v>
      </c>
    </row>
    <row r="16" spans="1:30" x14ac:dyDescent="0.25">
      <c r="A16" t="s">
        <v>6</v>
      </c>
      <c r="C16">
        <v>7</v>
      </c>
      <c r="E16">
        <v>11</v>
      </c>
      <c r="G16">
        <v>15</v>
      </c>
      <c r="S16">
        <v>7</v>
      </c>
      <c r="T16">
        <f t="shared" si="3"/>
        <v>4672.0039683192754</v>
      </c>
      <c r="X16">
        <v>7</v>
      </c>
      <c r="Y16">
        <f t="shared" si="4"/>
        <v>3495.9687166029148</v>
      </c>
      <c r="AC16">
        <v>7</v>
      </c>
      <c r="AD16">
        <f t="shared" si="5"/>
        <v>2190.698964787784</v>
      </c>
    </row>
    <row r="17" spans="17:30" x14ac:dyDescent="0.25">
      <c r="S17">
        <v>7.5</v>
      </c>
      <c r="T17">
        <f t="shared" si="3"/>
        <v>4732.1783523744061</v>
      </c>
      <c r="X17">
        <v>7.5</v>
      </c>
      <c r="Y17">
        <f t="shared" si="4"/>
        <v>3517.1516456825907</v>
      </c>
      <c r="AC17">
        <v>7.5</v>
      </c>
      <c r="AD17">
        <f t="shared" si="5"/>
        <v>2193.3165597723623</v>
      </c>
    </row>
    <row r="18" spans="17:30" x14ac:dyDescent="0.25">
      <c r="S18">
        <v>8</v>
      </c>
      <c r="T18">
        <f t="shared" si="3"/>
        <v>4779.0422097973815</v>
      </c>
      <c r="X18">
        <v>8</v>
      </c>
      <c r="Y18">
        <f t="shared" si="4"/>
        <v>3532.3298776178422</v>
      </c>
      <c r="AC18">
        <v>8</v>
      </c>
      <c r="AD18">
        <f t="shared" si="5"/>
        <v>2194.9042113852188</v>
      </c>
    </row>
    <row r="19" spans="17:30" x14ac:dyDescent="0.25">
      <c r="Q19">
        <v>2.8</v>
      </c>
      <c r="S19">
        <v>8.5</v>
      </c>
      <c r="T19">
        <f t="shared" si="3"/>
        <v>4815.5398186561415</v>
      </c>
      <c r="X19">
        <v>8.5</v>
      </c>
      <c r="Y19">
        <f t="shared" si="4"/>
        <v>3543.2055560386016</v>
      </c>
      <c r="AC19">
        <v>8.5</v>
      </c>
      <c r="AD19">
        <f t="shared" si="5"/>
        <v>2195.8671707653584</v>
      </c>
    </row>
    <row r="20" spans="17:30" x14ac:dyDescent="0.25">
      <c r="Q20">
        <v>2.15</v>
      </c>
      <c r="S20">
        <v>9</v>
      </c>
      <c r="T20">
        <f t="shared" si="3"/>
        <v>4843.9641850155776</v>
      </c>
      <c r="X20">
        <v>9</v>
      </c>
      <c r="Y20">
        <f t="shared" si="4"/>
        <v>3550.9983201508066</v>
      </c>
      <c r="AC20">
        <v>9</v>
      </c>
      <c r="AD20">
        <f t="shared" si="5"/>
        <v>2196.4512351534713</v>
      </c>
    </row>
    <row r="21" spans="17:30" x14ac:dyDescent="0.25">
      <c r="Q21">
        <v>1.3</v>
      </c>
      <c r="S21">
        <v>9.5</v>
      </c>
      <c r="T21">
        <f t="shared" si="3"/>
        <v>4866.1011037946146</v>
      </c>
      <c r="X21">
        <v>9.5</v>
      </c>
      <c r="Y21">
        <f t="shared" si="4"/>
        <v>3556.5820796331172</v>
      </c>
      <c r="AC21">
        <v>9.5</v>
      </c>
      <c r="AD21">
        <f t="shared" si="5"/>
        <v>2196.8054881121079</v>
      </c>
    </row>
    <row r="22" spans="17:30" x14ac:dyDescent="0.25">
      <c r="Q22">
        <v>2.5</v>
      </c>
      <c r="S22">
        <v>10</v>
      </c>
      <c r="T22">
        <f t="shared" si="3"/>
        <v>4883.3413534745168</v>
      </c>
      <c r="X22">
        <v>10</v>
      </c>
      <c r="Y22">
        <f t="shared" si="4"/>
        <v>3560.5830181329065</v>
      </c>
      <c r="AC22">
        <v>10</v>
      </c>
      <c r="AD22">
        <f>(1-EXP(-(AC22+$AB$6)/$AB$8))*$AB$7</f>
        <v>2197.0203533928147</v>
      </c>
    </row>
    <row r="23" spans="17:30" x14ac:dyDescent="0.25">
      <c r="Q23">
        <v>1.8</v>
      </c>
      <c r="S23">
        <v>10.5</v>
      </c>
      <c r="T23">
        <f t="shared" si="3"/>
        <v>4896.7680734255719</v>
      </c>
      <c r="X23">
        <v>10.5</v>
      </c>
      <c r="Y23">
        <f t="shared" si="4"/>
        <v>3563.4498158396859</v>
      </c>
      <c r="AC23">
        <v>10.5</v>
      </c>
      <c r="AD23">
        <f>(1-EXP(-(AC23+$AB$6)/$AB$8))*$AB$7</f>
        <v>2197.1506757732714</v>
      </c>
    </row>
    <row r="24" spans="17:30" x14ac:dyDescent="0.25">
      <c r="S24">
        <v>11</v>
      </c>
      <c r="T24">
        <f t="shared" si="3"/>
        <v>4907.2248134375332</v>
      </c>
      <c r="X24">
        <v>11</v>
      </c>
      <c r="Y24">
        <f t="shared" si="4"/>
        <v>3565.5039661576739</v>
      </c>
      <c r="AC24">
        <v>11</v>
      </c>
      <c r="AD24">
        <f>(1-EXP(-(AC24+$AB$6)/$AB$8))*$AB$7</f>
        <v>2197.2297202926648</v>
      </c>
    </row>
    <row r="25" spans="17:30" x14ac:dyDescent="0.25">
      <c r="S25">
        <v>11.5</v>
      </c>
      <c r="T25">
        <f t="shared" si="3"/>
        <v>4915.3685307472224</v>
      </c>
      <c r="X25">
        <v>11.5</v>
      </c>
      <c r="Y25">
        <f t="shared" si="4"/>
        <v>3566.9758291771373</v>
      </c>
      <c r="AC25">
        <v>11.5</v>
      </c>
      <c r="AD25">
        <f>(1-EXP(-(AC25+$AB$6)/$AB$8))*$AB$7</f>
        <v>2197.2776632171594</v>
      </c>
    </row>
    <row r="26" spans="17:30" x14ac:dyDescent="0.25">
      <c r="Q26">
        <f>Q19/15</f>
        <v>0.18666666666666665</v>
      </c>
      <c r="S26">
        <v>12</v>
      </c>
      <c r="T26">
        <f t="shared" si="3"/>
        <v>4921.7108641651212</v>
      </c>
      <c r="X26">
        <v>12</v>
      </c>
      <c r="Y26">
        <f t="shared" si="4"/>
        <v>3568.0304651154588</v>
      </c>
      <c r="AC26">
        <v>12</v>
      </c>
      <c r="AD26">
        <f>(1-EXP(-(AC26+$AB$6)/$AB$8))*$AB$7</f>
        <v>2197.3067420707816</v>
      </c>
    </row>
    <row r="27" spans="17:30" x14ac:dyDescent="0.25">
      <c r="Q27">
        <f t="shared" ref="Q27:Q31" si="6">Q20/15</f>
        <v>0.14333333333333334</v>
      </c>
      <c r="S27">
        <v>12.5</v>
      </c>
      <c r="T27">
        <f t="shared" si="3"/>
        <v>4926.6502783974811</v>
      </c>
      <c r="X27">
        <v>12.5</v>
      </c>
      <c r="Y27">
        <f t="shared" si="4"/>
        <v>3568.786144786523</v>
      </c>
      <c r="AC27">
        <v>12.5</v>
      </c>
      <c r="AD27">
        <f t="shared" si="5"/>
        <v>2197.324379287053</v>
      </c>
    </row>
    <row r="28" spans="17:30" x14ac:dyDescent="0.25">
      <c r="Q28">
        <f t="shared" si="6"/>
        <v>8.666666666666667E-2</v>
      </c>
      <c r="S28">
        <v>13</v>
      </c>
      <c r="T28">
        <f t="shared" si="3"/>
        <v>4930.4970980695562</v>
      </c>
      <c r="X28">
        <v>13</v>
      </c>
      <c r="Y28">
        <f t="shared" si="4"/>
        <v>3569.3276129316041</v>
      </c>
      <c r="AC28">
        <v>13</v>
      </c>
      <c r="AD28">
        <f t="shared" si="5"/>
        <v>2197.3350767994734</v>
      </c>
    </row>
    <row r="29" spans="17:30" x14ac:dyDescent="0.25">
      <c r="Q29">
        <f t="shared" si="6"/>
        <v>0.16666666666666666</v>
      </c>
      <c r="S29">
        <v>13.5</v>
      </c>
      <c r="T29">
        <f t="shared" si="3"/>
        <v>4933.493004242503</v>
      </c>
      <c r="X29">
        <v>13.5</v>
      </c>
      <c r="Y29">
        <f t="shared" si="4"/>
        <v>3569.715591811233</v>
      </c>
      <c r="AC29">
        <v>13.5</v>
      </c>
      <c r="AD29">
        <f t="shared" si="5"/>
        <v>2197.3415651687387</v>
      </c>
    </row>
    <row r="30" spans="17:30" x14ac:dyDescent="0.25">
      <c r="Q30">
        <f t="shared" si="6"/>
        <v>0.12000000000000001</v>
      </c>
      <c r="S30">
        <v>14</v>
      </c>
      <c r="T30">
        <f t="shared" si="3"/>
        <v>4935.8262183160023</v>
      </c>
      <c r="X30">
        <v>14</v>
      </c>
      <c r="Y30">
        <f t="shared" si="4"/>
        <v>3569.9935908263287</v>
      </c>
      <c r="AC30">
        <v>14</v>
      </c>
      <c r="AD30">
        <f t="shared" si="5"/>
        <v>2197.3455005636301</v>
      </c>
    </row>
    <row r="31" spans="17:30" x14ac:dyDescent="0.25">
      <c r="Q31">
        <f t="shared" si="6"/>
        <v>0</v>
      </c>
      <c r="S31">
        <v>14.5</v>
      </c>
      <c r="T31">
        <f t="shared" si="3"/>
        <v>4937.6433272635177</v>
      </c>
      <c r="X31">
        <v>14.5</v>
      </c>
      <c r="Y31">
        <f t="shared" si="4"/>
        <v>3570.1927858249533</v>
      </c>
      <c r="AC31">
        <v>14.5</v>
      </c>
      <c r="AD31">
        <f t="shared" si="5"/>
        <v>2197.3478875012897</v>
      </c>
    </row>
    <row r="32" spans="17:30" x14ac:dyDescent="0.25">
      <c r="S32">
        <v>15</v>
      </c>
      <c r="T32">
        <f t="shared" si="3"/>
        <v>4939.0584931347676</v>
      </c>
      <c r="X32">
        <v>15</v>
      </c>
      <c r="Y32">
        <f t="shared" si="4"/>
        <v>3570.335515278377</v>
      </c>
      <c r="AC32">
        <v>15</v>
      </c>
      <c r="AD32">
        <f t="shared" si="5"/>
        <v>2197.3493352521627</v>
      </c>
    </row>
    <row r="33" spans="2:30" x14ac:dyDescent="0.25">
      <c r="S33">
        <v>15.5</v>
      </c>
      <c r="T33">
        <f t="shared" si="3"/>
        <v>4940.1606254234739</v>
      </c>
      <c r="X33">
        <v>15.5</v>
      </c>
      <c r="Y33">
        <f t="shared" si="4"/>
        <v>3570.4377854006971</v>
      </c>
      <c r="AC33">
        <v>15.5</v>
      </c>
      <c r="AD33">
        <f t="shared" si="5"/>
        <v>2197.3502133574552</v>
      </c>
    </row>
    <row r="35" spans="2:30" x14ac:dyDescent="0.25">
      <c r="Y35">
        <f>C46</f>
        <v>343.33618233618239</v>
      </c>
      <c r="Z35">
        <v>15</v>
      </c>
      <c r="AA35">
        <f>Z35-0.6</f>
        <v>14.4</v>
      </c>
      <c r="AB35">
        <f>AA35*$Y$35</f>
        <v>4944.0410256410269</v>
      </c>
    </row>
    <row r="36" spans="2:30" x14ac:dyDescent="0.25">
      <c r="Z36">
        <v>11</v>
      </c>
      <c r="AA36">
        <f>Z36-0.6</f>
        <v>10.4</v>
      </c>
      <c r="AB36">
        <f>AA36*$Y$35</f>
        <v>3570.6962962962971</v>
      </c>
    </row>
    <row r="37" spans="2:30" x14ac:dyDescent="0.25">
      <c r="B37" t="s">
        <v>16</v>
      </c>
      <c r="C37" t="s">
        <v>17</v>
      </c>
      <c r="E37" s="2"/>
      <c r="F37" s="2"/>
      <c r="Z37">
        <v>7</v>
      </c>
      <c r="AA37">
        <f>Z37-0.6</f>
        <v>6.4</v>
      </c>
      <c r="AB37">
        <f>AA37*$Y$35</f>
        <v>2197.3515669515673</v>
      </c>
    </row>
    <row r="38" spans="2:30" x14ac:dyDescent="0.25">
      <c r="E38" s="2"/>
      <c r="F38" s="2"/>
      <c r="Z38">
        <v>13</v>
      </c>
      <c r="AA38">
        <f>Z38-0.6</f>
        <v>12.4</v>
      </c>
      <c r="AB38">
        <f>AA38*$Y$35</f>
        <v>4257.368660968662</v>
      </c>
    </row>
    <row r="39" spans="2:30" x14ac:dyDescent="0.25">
      <c r="B39">
        <v>1</v>
      </c>
      <c r="C39" s="1">
        <v>299.39999999999998</v>
      </c>
      <c r="E39" s="2"/>
      <c r="F39" s="2">
        <v>4392.3900000000003</v>
      </c>
      <c r="G39">
        <f>AVERAGE(F39:F54)</f>
        <v>4515.2879999999996</v>
      </c>
      <c r="Z39">
        <v>9</v>
      </c>
      <c r="AA39">
        <f>Z39-0.6</f>
        <v>8.4</v>
      </c>
      <c r="AB39">
        <f>AA39*$Y$35</f>
        <v>2884.0239316239322</v>
      </c>
    </row>
    <row r="40" spans="2:30" x14ac:dyDescent="0.25">
      <c r="B40">
        <v>5</v>
      </c>
      <c r="C40" s="1">
        <v>1647.45</v>
      </c>
      <c r="E40" s="2"/>
      <c r="F40" s="2">
        <v>4511.28</v>
      </c>
    </row>
    <row r="41" spans="2:30" x14ac:dyDescent="0.25">
      <c r="B41">
        <v>10</v>
      </c>
      <c r="C41" s="1">
        <v>3405.22</v>
      </c>
      <c r="E41" s="2"/>
      <c r="F41" s="2">
        <v>4559.2700000000004</v>
      </c>
    </row>
    <row r="42" spans="2:30" x14ac:dyDescent="0.25">
      <c r="B42">
        <v>15</v>
      </c>
      <c r="C42" s="1">
        <v>5194.8100000000004</v>
      </c>
      <c r="E42" s="2"/>
      <c r="F42" s="2">
        <v>4750.59</v>
      </c>
    </row>
    <row r="43" spans="2:30" x14ac:dyDescent="0.25">
      <c r="E43" s="2"/>
      <c r="F43" s="2">
        <v>4416.6400000000003</v>
      </c>
    </row>
    <row r="44" spans="2:30" x14ac:dyDescent="0.25">
      <c r="E44" s="2"/>
      <c r="F44" s="2">
        <v>4143.6499999999996</v>
      </c>
    </row>
    <row r="45" spans="2:30" x14ac:dyDescent="0.25">
      <c r="E45" s="2"/>
      <c r="F45" s="2">
        <v>4786.6000000000004</v>
      </c>
    </row>
    <row r="46" spans="2:30" x14ac:dyDescent="0.25">
      <c r="C46">
        <f>LINEST(C39:C42,B39:B42,FALSE)</f>
        <v>343.33618233618239</v>
      </c>
      <c r="E46" s="2"/>
      <c r="F46" s="2">
        <v>4480.96</v>
      </c>
    </row>
    <row r="47" spans="2:30" x14ac:dyDescent="0.25">
      <c r="E47" s="2"/>
      <c r="F47" s="2">
        <v>4431.3100000000004</v>
      </c>
    </row>
    <row r="48" spans="2:30" x14ac:dyDescent="0.25">
      <c r="E48" s="2"/>
      <c r="F48" s="2">
        <v>4680.1899999999996</v>
      </c>
    </row>
    <row r="49" spans="5:21" x14ac:dyDescent="0.25">
      <c r="E49" s="2"/>
      <c r="F49" s="2"/>
    </row>
    <row r="50" spans="5:21" x14ac:dyDescent="0.25">
      <c r="E50" s="2"/>
      <c r="F50" s="2"/>
    </row>
    <row r="51" spans="5:21" x14ac:dyDescent="0.25">
      <c r="F51" s="2"/>
    </row>
    <row r="52" spans="5:21" x14ac:dyDescent="0.25">
      <c r="F52" s="2"/>
    </row>
    <row r="53" spans="5:21" x14ac:dyDescent="0.25">
      <c r="F53" s="2"/>
    </row>
    <row r="54" spans="5:21" x14ac:dyDescent="0.25">
      <c r="F54" s="2"/>
    </row>
    <row r="55" spans="5:21" x14ac:dyDescent="0.25">
      <c r="F55" s="2"/>
    </row>
    <row r="56" spans="5:21" ht="16.5" x14ac:dyDescent="0.25">
      <c r="F56" s="3"/>
    </row>
    <row r="60" spans="5:21" x14ac:dyDescent="0.25">
      <c r="T60">
        <v>15</v>
      </c>
      <c r="U60">
        <v>2</v>
      </c>
    </row>
    <row r="61" spans="5:21" x14ac:dyDescent="0.25">
      <c r="T61">
        <v>11</v>
      </c>
      <c r="U61">
        <v>1.5</v>
      </c>
    </row>
    <row r="62" spans="5:21" x14ac:dyDescent="0.25">
      <c r="T62">
        <v>7</v>
      </c>
      <c r="U62">
        <v>1</v>
      </c>
    </row>
    <row r="80" spans="10:11" x14ac:dyDescent="0.25">
      <c r="J80">
        <v>1</v>
      </c>
      <c r="K80" s="2">
        <v>3485.33</v>
      </c>
    </row>
    <row r="81" spans="6:11" x14ac:dyDescent="0.25">
      <c r="J81">
        <v>2</v>
      </c>
      <c r="K81" s="2">
        <v>3827.75</v>
      </c>
    </row>
    <row r="82" spans="6:11" x14ac:dyDescent="0.25">
      <c r="J82">
        <v>3</v>
      </c>
      <c r="K82" s="2">
        <v>4051.32</v>
      </c>
    </row>
    <row r="83" spans="6:11" x14ac:dyDescent="0.25">
      <c r="J83">
        <v>4</v>
      </c>
      <c r="K83" s="2">
        <v>4214.96</v>
      </c>
    </row>
    <row r="84" spans="6:11" x14ac:dyDescent="0.25">
      <c r="F84" s="2">
        <v>6597.03</v>
      </c>
      <c r="G84">
        <f>AVERAGE(F84:F97)</f>
        <v>6160.9878571428571</v>
      </c>
      <c r="J84">
        <v>5</v>
      </c>
      <c r="K84" s="2">
        <v>4531.72</v>
      </c>
    </row>
    <row r="85" spans="6:11" x14ac:dyDescent="0.25">
      <c r="F85" s="2">
        <v>6018.05</v>
      </c>
      <c r="J85">
        <v>6</v>
      </c>
      <c r="K85" s="2">
        <v>3703.7</v>
      </c>
    </row>
    <row r="86" spans="6:11" x14ac:dyDescent="0.25">
      <c r="F86" s="2">
        <v>6489.99</v>
      </c>
      <c r="J86">
        <v>7</v>
      </c>
      <c r="K86" s="2">
        <v>3799.87</v>
      </c>
    </row>
    <row r="87" spans="6:11" x14ac:dyDescent="0.25">
      <c r="F87" s="2">
        <v>6700.17</v>
      </c>
      <c r="J87">
        <v>8</v>
      </c>
      <c r="K87" s="2">
        <v>3527.34</v>
      </c>
    </row>
    <row r="88" spans="6:11" x14ac:dyDescent="0.25">
      <c r="F88" s="2">
        <v>6507.59</v>
      </c>
      <c r="J88">
        <v>9</v>
      </c>
      <c r="K88" s="2">
        <v>4149.38</v>
      </c>
    </row>
    <row r="89" spans="6:11" x14ac:dyDescent="0.25">
      <c r="F89" s="2">
        <v>6779.66</v>
      </c>
      <c r="J89">
        <v>10</v>
      </c>
      <c r="K89" s="2">
        <v>4421.5200000000004</v>
      </c>
    </row>
    <row r="90" spans="6:11" x14ac:dyDescent="0.25">
      <c r="F90" s="2">
        <v>6908.46</v>
      </c>
      <c r="J90">
        <v>11</v>
      </c>
      <c r="K90" s="2">
        <v>4270.46</v>
      </c>
    </row>
    <row r="91" spans="6:11" x14ac:dyDescent="0.25">
      <c r="F91" s="2">
        <v>6441.22</v>
      </c>
      <c r="J91">
        <v>12</v>
      </c>
      <c r="K91" s="2">
        <v>4428.04</v>
      </c>
    </row>
    <row r="92" spans="6:11" x14ac:dyDescent="0.25">
      <c r="F92" s="2">
        <v>6063.67</v>
      </c>
      <c r="J92">
        <v>13</v>
      </c>
      <c r="K92" s="2">
        <v>4545.45</v>
      </c>
    </row>
    <row r="93" spans="6:11" x14ac:dyDescent="0.25">
      <c r="F93" s="2">
        <v>6444.68</v>
      </c>
      <c r="J93">
        <v>14</v>
      </c>
      <c r="K93" s="2">
        <v>4629.63</v>
      </c>
    </row>
    <row r="94" spans="6:11" x14ac:dyDescent="0.25">
      <c r="F94" s="2">
        <v>6700.17</v>
      </c>
      <c r="J94">
        <v>15</v>
      </c>
      <c r="K94" s="2">
        <v>4509.58</v>
      </c>
    </row>
    <row r="95" spans="6:11" x14ac:dyDescent="0.25">
      <c r="F95" s="2">
        <v>6103.76</v>
      </c>
      <c r="J95">
        <v>16</v>
      </c>
      <c r="K95" s="2">
        <v>4660.1899999999996</v>
      </c>
    </row>
    <row r="96" spans="6:11" x14ac:dyDescent="0.25">
      <c r="F96" s="2">
        <v>6366.05</v>
      </c>
      <c r="J96">
        <v>17</v>
      </c>
      <c r="K96" s="2">
        <v>4392.3900000000003</v>
      </c>
    </row>
    <row r="97" spans="6:11" x14ac:dyDescent="0.25">
      <c r="F97" s="2">
        <v>2133.33</v>
      </c>
      <c r="J97">
        <v>18</v>
      </c>
      <c r="K97" s="2">
        <v>4511.28</v>
      </c>
    </row>
    <row r="98" spans="6:11" x14ac:dyDescent="0.25">
      <c r="J98">
        <v>19</v>
      </c>
      <c r="K98" s="2">
        <v>4559.2700000000004</v>
      </c>
    </row>
    <row r="99" spans="6:11" x14ac:dyDescent="0.25">
      <c r="J99">
        <v>20</v>
      </c>
      <c r="K99" s="2">
        <v>4750.59</v>
      </c>
    </row>
    <row r="100" spans="6:11" x14ac:dyDescent="0.25">
      <c r="J100">
        <v>21</v>
      </c>
      <c r="K100" s="2">
        <v>4416.6400000000003</v>
      </c>
    </row>
    <row r="101" spans="6:11" x14ac:dyDescent="0.25">
      <c r="J101">
        <v>22</v>
      </c>
      <c r="K101" s="2">
        <v>4143.6499999999996</v>
      </c>
    </row>
    <row r="102" spans="6:11" x14ac:dyDescent="0.25">
      <c r="J102">
        <v>23</v>
      </c>
      <c r="K102" s="2">
        <v>4786.6000000000004</v>
      </c>
    </row>
    <row r="103" spans="6:11" x14ac:dyDescent="0.25">
      <c r="J103">
        <v>24</v>
      </c>
      <c r="K103" s="2">
        <v>4480.96</v>
      </c>
    </row>
    <row r="104" spans="6:11" x14ac:dyDescent="0.25">
      <c r="J104">
        <v>25</v>
      </c>
      <c r="K104" s="2">
        <v>4431.3100000000004</v>
      </c>
    </row>
    <row r="105" spans="6:11" x14ac:dyDescent="0.25">
      <c r="J105">
        <v>26</v>
      </c>
      <c r="K105" s="2">
        <v>4680.1899999999996</v>
      </c>
    </row>
    <row r="106" spans="6:11" x14ac:dyDescent="0.25">
      <c r="J106">
        <v>27</v>
      </c>
      <c r="K106" s="2">
        <v>4436.2299999999996</v>
      </c>
    </row>
    <row r="107" spans="6:11" x14ac:dyDescent="0.25">
      <c r="J107">
        <v>28</v>
      </c>
      <c r="K107" s="2">
        <v>3538.78</v>
      </c>
    </row>
    <row r="108" spans="6:11" x14ac:dyDescent="0.25">
      <c r="J108">
        <v>29</v>
      </c>
      <c r="K108" s="2">
        <v>3505.7</v>
      </c>
    </row>
    <row r="109" spans="6:11" x14ac:dyDescent="0.25">
      <c r="J109">
        <v>30</v>
      </c>
      <c r="K109" s="2">
        <v>3637.47</v>
      </c>
    </row>
    <row r="110" spans="6:11" x14ac:dyDescent="0.25">
      <c r="J110">
        <v>31</v>
      </c>
      <c r="K110" s="2">
        <v>3621</v>
      </c>
    </row>
    <row r="111" spans="6:11" x14ac:dyDescent="0.25">
      <c r="J111">
        <v>32</v>
      </c>
      <c r="K111" s="2">
        <v>3627.57</v>
      </c>
    </row>
    <row r="112" spans="6:11" x14ac:dyDescent="0.25">
      <c r="J112">
        <v>33</v>
      </c>
      <c r="K112" s="2">
        <v>3506.72</v>
      </c>
    </row>
    <row r="113" spans="10:11" x14ac:dyDescent="0.25">
      <c r="J113">
        <v>34</v>
      </c>
      <c r="K113" s="2">
        <v>3546.1</v>
      </c>
    </row>
    <row r="114" spans="10:11" x14ac:dyDescent="0.25">
      <c r="J114">
        <v>35</v>
      </c>
      <c r="K114" s="2">
        <v>3783.1</v>
      </c>
    </row>
    <row r="115" spans="10:11" x14ac:dyDescent="0.25">
      <c r="J115">
        <v>36</v>
      </c>
      <c r="K115" s="2">
        <v>3703.7</v>
      </c>
    </row>
    <row r="116" spans="10:11" x14ac:dyDescent="0.25">
      <c r="J116">
        <v>37</v>
      </c>
      <c r="K116" s="2">
        <v>3985.39</v>
      </c>
    </row>
    <row r="117" spans="10:11" x14ac:dyDescent="0.25">
      <c r="J117">
        <v>38</v>
      </c>
      <c r="K117" s="2">
        <v>3937.01</v>
      </c>
    </row>
    <row r="118" spans="10:11" x14ac:dyDescent="0.25">
      <c r="J118">
        <v>39</v>
      </c>
      <c r="K118" s="2">
        <v>3801.08</v>
      </c>
    </row>
    <row r="119" spans="10:11" x14ac:dyDescent="0.25">
      <c r="J119">
        <v>40</v>
      </c>
      <c r="K119" s="2">
        <v>3822.87</v>
      </c>
    </row>
    <row r="120" spans="10:11" x14ac:dyDescent="0.25">
      <c r="J120">
        <v>41</v>
      </c>
      <c r="K120" s="2">
        <v>3717.47</v>
      </c>
    </row>
    <row r="121" spans="10:11" x14ac:dyDescent="0.25">
      <c r="J121">
        <v>42</v>
      </c>
      <c r="K121" s="2">
        <v>3657.42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Motor C</vt:lpstr>
      <vt:lpstr>Motor A</vt:lpstr>
      <vt:lpstr>Motor 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Dominik Borrmann</dc:creator>
  <cp:lastModifiedBy>Dominik Borrmann</cp:lastModifiedBy>
  <dcterms:created xsi:type="dcterms:W3CDTF">2023-05-15T16:38:23Z</dcterms:created>
  <dcterms:modified xsi:type="dcterms:W3CDTF">2023-06-10T10:24:23Z</dcterms:modified>
</cp:coreProperties>
</file>