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sciebo2\"/>
    </mc:Choice>
  </mc:AlternateContent>
  <xr:revisionPtr revIDLastSave="0" documentId="13_ncr:1_{7F9C13AC-0ABF-490B-BC22-14F18A0C343A}" xr6:coauthVersionLast="36" xr6:coauthVersionMax="36" xr10:uidLastSave="{00000000-0000-0000-0000-000000000000}"/>
  <bookViews>
    <workbookView xWindow="0" yWindow="0" windowWidth="21570" windowHeight="7890" xr2:uid="{1C5945C9-E3E3-4DD0-B1AB-C60ACAA4CC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I26" i="1" s="1"/>
  <c r="H25" i="1"/>
  <c r="I25" i="1" s="1"/>
  <c r="H24" i="1"/>
  <c r="I24" i="1" s="1"/>
  <c r="H23" i="1"/>
  <c r="I23" i="1" s="1"/>
  <c r="I2" i="1"/>
  <c r="I3" i="1"/>
  <c r="I4" i="1"/>
  <c r="I5" i="1"/>
  <c r="I16" i="1"/>
  <c r="I17" i="1"/>
  <c r="I18" i="1"/>
  <c r="I19" i="1"/>
  <c r="H19" i="1"/>
  <c r="H18" i="1"/>
  <c r="H17" i="1"/>
  <c r="H16" i="1"/>
  <c r="H5" i="1"/>
  <c r="H4" i="1"/>
  <c r="H2" i="1"/>
  <c r="H3" i="1"/>
  <c r="B12" i="1" a="1"/>
  <c r="B12" i="1" s="1"/>
  <c r="O4" i="1" l="1"/>
  <c r="O5" i="1"/>
  <c r="O6" i="1"/>
  <c r="O7" i="1"/>
  <c r="O8" i="1"/>
  <c r="O9" i="1"/>
  <c r="O10" i="1"/>
  <c r="O11" i="1"/>
  <c r="O3" i="1"/>
  <c r="K14" i="1"/>
  <c r="K15" i="1"/>
  <c r="K16" i="1"/>
  <c r="K17" i="1"/>
  <c r="K18" i="1"/>
  <c r="K19" i="1"/>
  <c r="K20" i="1"/>
  <c r="K21" i="1"/>
  <c r="K13" i="1"/>
</calcChain>
</file>

<file path=xl/sharedStrings.xml><?xml version="1.0" encoding="utf-8"?>
<sst xmlns="http://schemas.openxmlformats.org/spreadsheetml/2006/main" count="32" uniqueCount="13">
  <si>
    <t>Spannung/V</t>
  </si>
  <si>
    <t>Drehzahl/rpm</t>
  </si>
  <si>
    <t>Power</t>
  </si>
  <si>
    <t>Spannung</t>
  </si>
  <si>
    <t>Lastlos</t>
  </si>
  <si>
    <t>Last</t>
  </si>
  <si>
    <t>5V Jumper</t>
  </si>
  <si>
    <t>Vorspannung</t>
  </si>
  <si>
    <t>Voltmeter</t>
  </si>
  <si>
    <t>Drehzahl</t>
  </si>
  <si>
    <t>effektive Spannung</t>
  </si>
  <si>
    <t>Pulsweitenmod</t>
  </si>
  <si>
    <t>U/Umax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</si>
</sst>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intercept val="0"/>
            <c:dispRSqr val="1"/>
            <c:dispEq val="1"/>
            <c:trendlineLbl>
              <c:layout>
                <c:manualLayout>
                  <c:x val="-0.19273775153105863"/>
                  <c:y val="-2.041156313794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Tabelle1!$A$3:$A$14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Tabelle1!$B$3:$B$14</c:f>
              <c:numCache>
                <c:formatCode>General</c:formatCode>
                <c:ptCount val="12"/>
                <c:pt idx="0">
                  <c:v>284</c:v>
                </c:pt>
                <c:pt idx="1">
                  <c:v>1682.5</c:v>
                </c:pt>
                <c:pt idx="2">
                  <c:v>3417.7</c:v>
                </c:pt>
                <c:pt idx="3">
                  <c:v>5133</c:v>
                </c:pt>
                <c:pt idx="4">
                  <c:v>6976</c:v>
                </c:pt>
                <c:pt idx="5">
                  <c:v>8626</c:v>
                </c:pt>
                <c:pt idx="9">
                  <c:v>348.85959677419356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F9-4272-BA2A-AB1E49C09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321951"/>
        <c:axId val="848166847"/>
      </c:scatterChart>
      <c:valAx>
        <c:axId val="163332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48166847"/>
        <c:crosses val="autoZero"/>
        <c:crossBetween val="midCat"/>
      </c:valAx>
      <c:valAx>
        <c:axId val="84816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3332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Tabelle1!$K$3:$K$11</c:f>
              <c:numCache>
                <c:formatCode>General</c:formatCode>
                <c:ptCount val="9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255</c:v>
                </c:pt>
              </c:numCache>
            </c:numRef>
          </c:xVal>
          <c:yVal>
            <c:numRef>
              <c:f>Tabelle1!$L$3:$L$11</c:f>
              <c:numCache>
                <c:formatCode>General</c:formatCode>
                <c:ptCount val="9"/>
                <c:pt idx="0">
                  <c:v>2.2999999999999998</c:v>
                </c:pt>
                <c:pt idx="1">
                  <c:v>2.6</c:v>
                </c:pt>
                <c:pt idx="2">
                  <c:v>3</c:v>
                </c:pt>
                <c:pt idx="3">
                  <c:v>3.3</c:v>
                </c:pt>
                <c:pt idx="4">
                  <c:v>3.5</c:v>
                </c:pt>
                <c:pt idx="5">
                  <c:v>4</c:v>
                </c:pt>
                <c:pt idx="6">
                  <c:v>4.0999999999999996</c:v>
                </c:pt>
                <c:pt idx="7">
                  <c:v>4</c:v>
                </c:pt>
                <c:pt idx="8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C6-48D4-9E89-EF3F9C665F1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Tabelle1!$K$3:$K$11</c:f>
              <c:numCache>
                <c:formatCode>General</c:formatCode>
                <c:ptCount val="9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255</c:v>
                </c:pt>
              </c:numCache>
            </c:numRef>
          </c:xVal>
          <c:yVal>
            <c:numRef>
              <c:f>Tabelle1!$M$3:$M$11</c:f>
              <c:numCache>
                <c:formatCode>General</c:formatCode>
                <c:ptCount val="9"/>
                <c:pt idx="0">
                  <c:v>0</c:v>
                </c:pt>
                <c:pt idx="2">
                  <c:v>0.68</c:v>
                </c:pt>
                <c:pt idx="3">
                  <c:v>2.11</c:v>
                </c:pt>
                <c:pt idx="4">
                  <c:v>3.42</c:v>
                </c:pt>
                <c:pt idx="5">
                  <c:v>5.08</c:v>
                </c:pt>
                <c:pt idx="6">
                  <c:v>6.04</c:v>
                </c:pt>
                <c:pt idx="7">
                  <c:v>5.66</c:v>
                </c:pt>
                <c:pt idx="8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C6-48D4-9E89-EF3F9C665F1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Tabelle1!$K$3:$K$11</c:f>
              <c:numCache>
                <c:formatCode>General</c:formatCode>
                <c:ptCount val="9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255</c:v>
                </c:pt>
              </c:numCache>
            </c:numRef>
          </c:xVal>
          <c:yVal>
            <c:numRef>
              <c:f>Tabelle1!$N$3:$N$11</c:f>
              <c:numCache>
                <c:formatCode>General</c:formatCode>
                <c:ptCount val="9"/>
                <c:pt idx="0">
                  <c:v>5.51</c:v>
                </c:pt>
                <c:pt idx="1">
                  <c:v>6.42</c:v>
                </c:pt>
                <c:pt idx="2">
                  <c:v>7.32</c:v>
                </c:pt>
                <c:pt idx="3">
                  <c:v>8.16</c:v>
                </c:pt>
                <c:pt idx="4">
                  <c:v>8.9700000000000006</c:v>
                </c:pt>
                <c:pt idx="5">
                  <c:v>10.38</c:v>
                </c:pt>
                <c:pt idx="6">
                  <c:v>11.43</c:v>
                </c:pt>
                <c:pt idx="7">
                  <c:v>11.83</c:v>
                </c:pt>
                <c:pt idx="8">
                  <c:v>11.82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C6-48D4-9E89-EF3F9C665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023087"/>
        <c:axId val="844628271"/>
      </c:scatterChart>
      <c:valAx>
        <c:axId val="105602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44628271"/>
        <c:crosses val="autoZero"/>
        <c:crossBetween val="midCat"/>
      </c:valAx>
      <c:valAx>
        <c:axId val="84462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5602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2386482939632544E-2"/>
                  <c:y val="-1.81623651210265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Tabelle1!$K$13:$K$21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7.0710678118654755</c:v>
                </c:pt>
                <c:pt idx="3">
                  <c:v>8.6602540378443873</c:v>
                </c:pt>
                <c:pt idx="4">
                  <c:v>10</c:v>
                </c:pt>
                <c:pt idx="5">
                  <c:v>12.24744871391589</c:v>
                </c:pt>
                <c:pt idx="6">
                  <c:v>14.142135623730951</c:v>
                </c:pt>
                <c:pt idx="7">
                  <c:v>15.811388300841896</c:v>
                </c:pt>
                <c:pt idx="8">
                  <c:v>15.968719422671311</c:v>
                </c:pt>
              </c:numCache>
            </c:numRef>
          </c:xVal>
          <c:yVal>
            <c:numRef>
              <c:f>Tabelle1!$N$13:$N$21</c:f>
              <c:numCache>
                <c:formatCode>General</c:formatCode>
                <c:ptCount val="9"/>
                <c:pt idx="0">
                  <c:v>5.51</c:v>
                </c:pt>
                <c:pt idx="1">
                  <c:v>6.42</c:v>
                </c:pt>
                <c:pt idx="2">
                  <c:v>7.32</c:v>
                </c:pt>
                <c:pt idx="3">
                  <c:v>8.16</c:v>
                </c:pt>
                <c:pt idx="4">
                  <c:v>8.9700000000000006</c:v>
                </c:pt>
                <c:pt idx="5">
                  <c:v>10.38</c:v>
                </c:pt>
                <c:pt idx="6">
                  <c:v>11.43</c:v>
                </c:pt>
                <c:pt idx="7">
                  <c:v>11.83</c:v>
                </c:pt>
                <c:pt idx="8">
                  <c:v>11.82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23-4E8D-9F08-F7C4813AF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023087"/>
        <c:axId val="844628271"/>
      </c:scatterChart>
      <c:valAx>
        <c:axId val="105602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44628271"/>
        <c:crosses val="autoZero"/>
        <c:crossBetween val="midCat"/>
      </c:valAx>
      <c:valAx>
        <c:axId val="84462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5602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Tabelle1!$F$2:$F$5</c:f>
              <c:numCache>
                <c:formatCode>General</c:formatCode>
                <c:ptCount val="4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255</c:v>
                </c:pt>
              </c:numCache>
            </c:numRef>
          </c:xVal>
          <c:yVal>
            <c:numRef>
              <c:f>Tabelle1!$I$2:$I$5</c:f>
              <c:numCache>
                <c:formatCode>General</c:formatCode>
                <c:ptCount val="4"/>
                <c:pt idx="0">
                  <c:v>9.5167225746377773E-2</c:v>
                </c:pt>
                <c:pt idx="1">
                  <c:v>0.42595932969613665</c:v>
                </c:pt>
                <c:pt idx="2">
                  <c:v>0.54463171360878848</c:v>
                </c:pt>
                <c:pt idx="3">
                  <c:v>0.64209212551772954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DA-4E21-B59C-AC6EF1DD0D6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Tabelle1!$F$16:$F$19</c:f>
              <c:numCache>
                <c:formatCode>General</c:formatCode>
                <c:ptCount val="4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255</c:v>
                </c:pt>
              </c:numCache>
            </c:numRef>
          </c:xVal>
          <c:yVal>
            <c:numRef>
              <c:f>Tabelle1!$I$16:$I$19</c:f>
              <c:numCache>
                <c:formatCode>General</c:formatCode>
                <c:ptCount val="4"/>
                <c:pt idx="0">
                  <c:v>0.38410868222935607</c:v>
                </c:pt>
                <c:pt idx="1">
                  <c:v>0.65785778038535236</c:v>
                </c:pt>
                <c:pt idx="2">
                  <c:v>0.74528550283307893</c:v>
                </c:pt>
                <c:pt idx="3">
                  <c:v>0.79974867419395779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DA-4E21-B59C-AC6EF1DD0D6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Tabelle1!$F$23:$F$26</c:f>
              <c:numCache>
                <c:formatCode>General</c:formatCode>
                <c:ptCount val="4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255</c:v>
                </c:pt>
              </c:numCache>
            </c:numRef>
          </c:xVal>
          <c:yVal>
            <c:numRef>
              <c:f>Tabelle1!$I$23:$I$26</c:f>
              <c:numCache>
                <c:formatCode>General</c:formatCode>
                <c:ptCount val="4"/>
                <c:pt idx="0">
                  <c:v>0.53125479432716904</c:v>
                </c:pt>
                <c:pt idx="1">
                  <c:v>0.75101846823948715</c:v>
                </c:pt>
                <c:pt idx="2">
                  <c:v>0.817903064647584</c:v>
                </c:pt>
                <c:pt idx="3">
                  <c:v>0.85038986861723109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DA-4E21-B59C-AC6EF1DD0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321951"/>
        <c:axId val="848166847"/>
      </c:scatterChart>
      <c:valAx>
        <c:axId val="163332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48166847"/>
        <c:crosses val="autoZero"/>
        <c:crossBetween val="midCat"/>
      </c:valAx>
      <c:valAx>
        <c:axId val="84816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3332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5430446194225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5"/>
            <c:dispRSqr val="0"/>
            <c:dispEq val="1"/>
            <c:trendlineLbl>
              <c:layout>
                <c:manualLayout>
                  <c:x val="-0.16800153105861768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Tabelle1!$D$9:$D$13</c:f>
              <c:numCache>
                <c:formatCode>General</c:formatCode>
                <c:ptCount val="5"/>
                <c:pt idx="0">
                  <c:v>5</c:v>
                </c:pt>
                <c:pt idx="1">
                  <c:v>7.5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</c:numCache>
            </c:numRef>
          </c:xVal>
          <c:yVal>
            <c:numRef>
              <c:f>Tabelle1!$E$9:$E$13</c:f>
              <c:numCache>
                <c:formatCode>General</c:formatCode>
                <c:ptCount val="5"/>
                <c:pt idx="0">
                  <c:v>3.38</c:v>
                </c:pt>
                <c:pt idx="1">
                  <c:v>5.82</c:v>
                </c:pt>
                <c:pt idx="2">
                  <c:v>8.26</c:v>
                </c:pt>
                <c:pt idx="3">
                  <c:v>10.8</c:v>
                </c:pt>
                <c:pt idx="4">
                  <c:v>13.22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9-4D6B-B893-5E30DAE64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67919"/>
        <c:axId val="1152754207"/>
      </c:scatterChart>
      <c:valAx>
        <c:axId val="166906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52754207"/>
        <c:crosses val="autoZero"/>
        <c:crossBetween val="midCat"/>
      </c:valAx>
      <c:valAx>
        <c:axId val="115275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69067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Tabelle1!$E$30:$E$33</c:f>
              <c:numCache>
                <c:formatCode>General</c:formatCode>
                <c:ptCount val="4"/>
                <c:pt idx="0">
                  <c:v>1.0660000000000001</c:v>
                </c:pt>
                <c:pt idx="1">
                  <c:v>2.12</c:v>
                </c:pt>
                <c:pt idx="2">
                  <c:v>3.18</c:v>
                </c:pt>
                <c:pt idx="3">
                  <c:v>4.5</c:v>
                </c:pt>
              </c:numCache>
            </c:numRef>
          </c:xVal>
          <c:yVal>
            <c:numRef>
              <c:f>Tabelle1!$F$30:$F$33</c:f>
              <c:numCache>
                <c:formatCode>General</c:formatCode>
                <c:ptCount val="4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2-404C-92C8-8DDA5C62C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698415"/>
        <c:axId val="1159067295"/>
      </c:scatterChart>
      <c:valAx>
        <c:axId val="115469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59067295"/>
        <c:crosses val="autoZero"/>
        <c:crossBetween val="midCat"/>
      </c:valAx>
      <c:valAx>
        <c:axId val="115906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5469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94569</xdr:rowOff>
    </xdr:from>
    <xdr:to>
      <xdr:col>5</xdr:col>
      <xdr:colOff>892629</xdr:colOff>
      <xdr:row>50</xdr:row>
      <xdr:rowOff>170769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A6B6E88-EBDC-474F-BDFD-627C0023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119928</xdr:colOff>
      <xdr:row>6</xdr:row>
      <xdr:rowOff>109537</xdr:rowOff>
    </xdr:from>
    <xdr:to>
      <xdr:col>22</xdr:col>
      <xdr:colOff>119928</xdr:colOff>
      <xdr:row>20</xdr:row>
      <xdr:rowOff>185737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D5BD730-17EF-4D12-B899-4FC2A0A0C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435057</xdr:colOff>
      <xdr:row>32</xdr:row>
      <xdr:rowOff>48120</xdr:rowOff>
    </xdr:from>
    <xdr:to>
      <xdr:col>24</xdr:col>
      <xdr:colOff>435057</xdr:colOff>
      <xdr:row>46</xdr:row>
      <xdr:rowOff>124320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58B110F-F1C5-46C6-A588-E3F6A049D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159204</xdr:colOff>
      <xdr:row>3</xdr:row>
      <xdr:rowOff>12246</xdr:rowOff>
    </xdr:from>
    <xdr:to>
      <xdr:col>18</xdr:col>
      <xdr:colOff>283029</xdr:colOff>
      <xdr:row>17</xdr:row>
      <xdr:rowOff>88446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532E85D-B854-4FED-8B7F-E369D908E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524555</xdr:colOff>
      <xdr:row>39</xdr:row>
      <xdr:rowOff>105455</xdr:rowOff>
    </xdr:from>
    <xdr:to>
      <xdr:col>12</xdr:col>
      <xdr:colOff>524555</xdr:colOff>
      <xdr:row>53</xdr:row>
      <xdr:rowOff>181655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B480589D-D158-437C-B618-9B16D9763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639535</xdr:colOff>
      <xdr:row>20</xdr:row>
      <xdr:rowOff>29936</xdr:rowOff>
    </xdr:from>
    <xdr:to>
      <xdr:col>16</xdr:col>
      <xdr:colOff>639535</xdr:colOff>
      <xdr:row>34</xdr:row>
      <xdr:rowOff>106136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C21AA1F2-9FBC-4408-88FA-1187BFD0B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B613-0C32-4BE3-8864-7005A9849A33}">
  <dimension ref="A1:O33"/>
  <sheetViews>
    <sheetView tabSelected="1" topLeftCell="A28" zoomScale="85" zoomScaleNormal="85" workbookViewId="0">
      <selection activeCell="B12" sqref="B12"/>
    </sheetView>
  </sheetViews>
  <sheetFormatPr baseColWidth="10" defaultRowHeight="15" x14ac:dyDescent="0.25"/>
  <cols>
    <col min="6" max="6" width="15" bestFit="1" customWidth="1"/>
  </cols>
  <sheetData>
    <row r="1" spans="1:15" x14ac:dyDescent="0.25">
      <c r="A1" t="s">
        <v>0</v>
      </c>
      <c r="B1" t="s">
        <v>1</v>
      </c>
      <c r="D1" t="s">
        <v>7</v>
      </c>
      <c r="E1" t="s">
        <v>8</v>
      </c>
      <c r="F1" t="s">
        <v>11</v>
      </c>
      <c r="G1" t="s">
        <v>9</v>
      </c>
      <c r="H1" t="s">
        <v>10</v>
      </c>
      <c r="I1" t="s">
        <v>12</v>
      </c>
      <c r="L1" t="s">
        <v>4</v>
      </c>
      <c r="M1" t="s">
        <v>5</v>
      </c>
      <c r="N1" t="s">
        <v>6</v>
      </c>
    </row>
    <row r="2" spans="1:15" x14ac:dyDescent="0.25">
      <c r="D2">
        <v>5</v>
      </c>
      <c r="E2">
        <v>0.6</v>
      </c>
      <c r="F2">
        <v>60</v>
      </c>
      <c r="G2">
        <v>166</v>
      </c>
      <c r="H2">
        <f>G2/$B$12</f>
        <v>0.47583612873188885</v>
      </c>
      <c r="I2">
        <f>H2/D2</f>
        <v>9.5167225746377773E-2</v>
      </c>
      <c r="K2" t="s">
        <v>2</v>
      </c>
      <c r="L2" t="s">
        <v>3</v>
      </c>
      <c r="M2" t="s">
        <v>3</v>
      </c>
      <c r="N2" t="s">
        <v>3</v>
      </c>
    </row>
    <row r="3" spans="1:15" x14ac:dyDescent="0.25">
      <c r="A3">
        <v>1</v>
      </c>
      <c r="B3">
        <v>284</v>
      </c>
      <c r="D3">
        <v>5</v>
      </c>
      <c r="E3">
        <v>2.2999999999999998</v>
      </c>
      <c r="F3">
        <v>120</v>
      </c>
      <c r="G3">
        <v>743</v>
      </c>
      <c r="H3">
        <f>G3/$B$12</f>
        <v>2.1297966484806832</v>
      </c>
      <c r="I3">
        <f>H3/D3</f>
        <v>0.42595932969613665</v>
      </c>
      <c r="K3">
        <v>1</v>
      </c>
      <c r="L3">
        <v>2.2999999999999998</v>
      </c>
      <c r="M3">
        <v>0</v>
      </c>
      <c r="N3">
        <v>5.51</v>
      </c>
      <c r="O3">
        <f>N3^2</f>
        <v>30.360099999999999</v>
      </c>
    </row>
    <row r="4" spans="1:15" x14ac:dyDescent="0.25">
      <c r="A4">
        <v>5</v>
      </c>
      <c r="B4">
        <v>1682.5</v>
      </c>
      <c r="D4">
        <v>5</v>
      </c>
      <c r="E4">
        <v>2.9</v>
      </c>
      <c r="F4">
        <v>180</v>
      </c>
      <c r="G4">
        <v>950</v>
      </c>
      <c r="H4">
        <f>G4/$B$12</f>
        <v>2.7231585680439423</v>
      </c>
      <c r="I4">
        <f>H4/D4</f>
        <v>0.54463171360878848</v>
      </c>
      <c r="K4">
        <v>25</v>
      </c>
      <c r="L4">
        <v>2.6</v>
      </c>
      <c r="N4">
        <v>6.42</v>
      </c>
      <c r="O4">
        <f t="shared" ref="O4:O11" si="0">N4^2</f>
        <v>41.2164</v>
      </c>
    </row>
    <row r="5" spans="1:15" x14ac:dyDescent="0.25">
      <c r="A5">
        <v>10</v>
      </c>
      <c r="B5">
        <v>3417.7</v>
      </c>
      <c r="D5">
        <v>5</v>
      </c>
      <c r="E5">
        <v>3.38</v>
      </c>
      <c r="F5">
        <v>255</v>
      </c>
      <c r="G5">
        <v>1120</v>
      </c>
      <c r="H5">
        <f>G5/$B$12</f>
        <v>3.2104606275886476</v>
      </c>
      <c r="I5">
        <f>H5/D5</f>
        <v>0.64209212551772954</v>
      </c>
      <c r="K5">
        <v>50</v>
      </c>
      <c r="L5">
        <v>3</v>
      </c>
      <c r="M5">
        <v>0.68</v>
      </c>
      <c r="N5">
        <v>7.32</v>
      </c>
      <c r="O5">
        <f t="shared" si="0"/>
        <v>53.582400000000007</v>
      </c>
    </row>
    <row r="6" spans="1:15" x14ac:dyDescent="0.25">
      <c r="A6">
        <v>15</v>
      </c>
      <c r="B6">
        <v>5133</v>
      </c>
      <c r="K6">
        <v>75</v>
      </c>
      <c r="L6">
        <v>3.3</v>
      </c>
      <c r="M6">
        <v>2.11</v>
      </c>
      <c r="N6">
        <v>8.16</v>
      </c>
      <c r="O6">
        <f t="shared" si="0"/>
        <v>66.585599999999999</v>
      </c>
    </row>
    <row r="7" spans="1:15" x14ac:dyDescent="0.25">
      <c r="A7">
        <v>20</v>
      </c>
      <c r="B7">
        <v>6976</v>
      </c>
      <c r="K7">
        <v>100</v>
      </c>
      <c r="L7">
        <v>3.5</v>
      </c>
      <c r="M7">
        <v>3.42</v>
      </c>
      <c r="N7">
        <v>8.9700000000000006</v>
      </c>
      <c r="O7">
        <f t="shared" si="0"/>
        <v>80.460900000000009</v>
      </c>
    </row>
    <row r="8" spans="1:15" x14ac:dyDescent="0.25">
      <c r="A8">
        <v>25</v>
      </c>
      <c r="B8">
        <v>8626</v>
      </c>
      <c r="D8" t="s">
        <v>7</v>
      </c>
      <c r="E8" t="s">
        <v>8</v>
      </c>
      <c r="F8" t="s">
        <v>11</v>
      </c>
      <c r="K8">
        <v>150</v>
      </c>
      <c r="L8">
        <v>4</v>
      </c>
      <c r="M8">
        <v>5.08</v>
      </c>
      <c r="N8">
        <v>10.38</v>
      </c>
      <c r="O8">
        <f t="shared" si="0"/>
        <v>107.74440000000001</v>
      </c>
    </row>
    <row r="9" spans="1:15" x14ac:dyDescent="0.25">
      <c r="D9">
        <v>5</v>
      </c>
      <c r="E9">
        <v>3.38</v>
      </c>
      <c r="F9">
        <v>255</v>
      </c>
      <c r="K9">
        <v>200</v>
      </c>
      <c r="L9">
        <v>4.0999999999999996</v>
      </c>
      <c r="M9">
        <v>6.04</v>
      </c>
      <c r="N9">
        <v>11.43</v>
      </c>
      <c r="O9">
        <f t="shared" si="0"/>
        <v>130.64490000000001</v>
      </c>
    </row>
    <row r="10" spans="1:15" x14ac:dyDescent="0.25">
      <c r="D10">
        <v>7.5</v>
      </c>
      <c r="E10">
        <v>5.82</v>
      </c>
      <c r="F10">
        <v>255</v>
      </c>
      <c r="K10">
        <v>250</v>
      </c>
      <c r="L10">
        <v>4</v>
      </c>
      <c r="M10">
        <v>5.66</v>
      </c>
      <c r="N10">
        <v>11.83</v>
      </c>
      <c r="O10">
        <f t="shared" si="0"/>
        <v>139.94890000000001</v>
      </c>
    </row>
    <row r="11" spans="1:15" x14ac:dyDescent="0.25">
      <c r="D11">
        <v>10</v>
      </c>
      <c r="E11">
        <v>8.26</v>
      </c>
      <c r="F11">
        <v>255</v>
      </c>
      <c r="K11">
        <v>255</v>
      </c>
      <c r="L11">
        <v>3.9</v>
      </c>
      <c r="M11">
        <v>5.4</v>
      </c>
      <c r="N11">
        <v>11.82</v>
      </c>
      <c r="O11">
        <f t="shared" si="0"/>
        <v>139.7124</v>
      </c>
    </row>
    <row r="12" spans="1:15" x14ac:dyDescent="0.25">
      <c r="B12">
        <f t="array" ref="B12">LINEST(B3:B8,A3:A8)</f>
        <v>348.85959677419356</v>
      </c>
      <c r="D12">
        <v>12.5</v>
      </c>
      <c r="E12">
        <v>10.8</v>
      </c>
      <c r="F12">
        <v>255</v>
      </c>
    </row>
    <row r="13" spans="1:15" x14ac:dyDescent="0.25">
      <c r="D13">
        <v>15</v>
      </c>
      <c r="E13">
        <v>13.22</v>
      </c>
      <c r="F13">
        <v>255</v>
      </c>
      <c r="K13">
        <f t="shared" ref="K13:K21" si="1">K3^0.5</f>
        <v>1</v>
      </c>
      <c r="L13">
        <v>2.2999999999999998</v>
      </c>
      <c r="M13">
        <v>0</v>
      </c>
      <c r="N13">
        <v>5.51</v>
      </c>
    </row>
    <row r="14" spans="1:15" x14ac:dyDescent="0.25">
      <c r="K14">
        <f t="shared" si="1"/>
        <v>5</v>
      </c>
      <c r="L14">
        <v>2.6</v>
      </c>
      <c r="N14">
        <v>6.42</v>
      </c>
    </row>
    <row r="15" spans="1:15" x14ac:dyDescent="0.25">
      <c r="D15" t="s">
        <v>7</v>
      </c>
      <c r="E15" t="s">
        <v>8</v>
      </c>
      <c r="F15" t="s">
        <v>11</v>
      </c>
      <c r="G15" t="s">
        <v>9</v>
      </c>
      <c r="H15" t="s">
        <v>10</v>
      </c>
      <c r="I15" t="s">
        <v>12</v>
      </c>
      <c r="K15">
        <f t="shared" si="1"/>
        <v>7.0710678118654755</v>
      </c>
      <c r="L15">
        <v>3</v>
      </c>
      <c r="M15">
        <v>0.68</v>
      </c>
      <c r="N15">
        <v>7.32</v>
      </c>
    </row>
    <row r="16" spans="1:15" x14ac:dyDescent="0.25">
      <c r="D16">
        <v>10</v>
      </c>
      <c r="E16">
        <v>4.0599999999999996</v>
      </c>
      <c r="F16">
        <v>60</v>
      </c>
      <c r="G16">
        <v>1340</v>
      </c>
      <c r="H16">
        <f>G16/$B$12</f>
        <v>3.8410868222935606</v>
      </c>
      <c r="I16">
        <f>H16/D16</f>
        <v>0.38410868222935607</v>
      </c>
      <c r="K16">
        <f t="shared" si="1"/>
        <v>8.6602540378443873</v>
      </c>
      <c r="L16">
        <v>3.3</v>
      </c>
      <c r="M16">
        <v>2.11</v>
      </c>
      <c r="N16">
        <v>8.16</v>
      </c>
    </row>
    <row r="17" spans="4:14" x14ac:dyDescent="0.25">
      <c r="D17">
        <v>10</v>
      </c>
      <c r="E17">
        <v>6.86</v>
      </c>
      <c r="F17">
        <v>120</v>
      </c>
      <c r="G17">
        <v>2295</v>
      </c>
      <c r="H17">
        <f>G17/$B$12</f>
        <v>6.5785778038535234</v>
      </c>
      <c r="I17">
        <f>H17/D17</f>
        <v>0.65785778038535236</v>
      </c>
      <c r="K17">
        <f t="shared" si="1"/>
        <v>10</v>
      </c>
      <c r="L17">
        <v>3.5</v>
      </c>
      <c r="M17">
        <v>3.42</v>
      </c>
      <c r="N17">
        <v>8.9700000000000006</v>
      </c>
    </row>
    <row r="18" spans="4:14" x14ac:dyDescent="0.25">
      <c r="D18">
        <v>10</v>
      </c>
      <c r="E18">
        <v>7.72</v>
      </c>
      <c r="F18">
        <v>180</v>
      </c>
      <c r="G18">
        <v>2600</v>
      </c>
      <c r="H18">
        <f>G18/$B$12</f>
        <v>7.4528550283307888</v>
      </c>
      <c r="I18">
        <f>H18/D18</f>
        <v>0.74528550283307893</v>
      </c>
      <c r="K18">
        <f t="shared" si="1"/>
        <v>12.24744871391589</v>
      </c>
      <c r="L18">
        <v>4</v>
      </c>
      <c r="M18">
        <v>5.08</v>
      </c>
      <c r="N18">
        <v>10.38</v>
      </c>
    </row>
    <row r="19" spans="4:14" x14ac:dyDescent="0.25">
      <c r="D19">
        <v>10</v>
      </c>
      <c r="E19">
        <v>8.26</v>
      </c>
      <c r="F19">
        <v>255</v>
      </c>
      <c r="G19">
        <v>2790</v>
      </c>
      <c r="H19">
        <f>G19/$B$12</f>
        <v>7.9974867419395776</v>
      </c>
      <c r="I19">
        <f>H19/D19</f>
        <v>0.79974867419395779</v>
      </c>
      <c r="K19">
        <f t="shared" si="1"/>
        <v>14.142135623730951</v>
      </c>
      <c r="L19">
        <v>4.0999999999999996</v>
      </c>
      <c r="M19">
        <v>6.04</v>
      </c>
      <c r="N19">
        <v>11.43</v>
      </c>
    </row>
    <row r="20" spans="4:14" x14ac:dyDescent="0.25">
      <c r="K20">
        <f t="shared" si="1"/>
        <v>15.811388300841896</v>
      </c>
      <c r="L20">
        <v>4</v>
      </c>
      <c r="M20">
        <v>5.66</v>
      </c>
      <c r="N20">
        <v>11.83</v>
      </c>
    </row>
    <row r="21" spans="4:14" x14ac:dyDescent="0.25">
      <c r="K21">
        <f t="shared" si="1"/>
        <v>15.968719422671311</v>
      </c>
      <c r="L21">
        <v>3.9</v>
      </c>
      <c r="M21">
        <v>5.4</v>
      </c>
      <c r="N21">
        <v>11.82</v>
      </c>
    </row>
    <row r="22" spans="4:14" x14ac:dyDescent="0.25">
      <c r="D22" t="s">
        <v>7</v>
      </c>
      <c r="E22" t="s">
        <v>8</v>
      </c>
      <c r="F22" t="s">
        <v>11</v>
      </c>
      <c r="G22" t="s">
        <v>9</v>
      </c>
      <c r="H22" t="s">
        <v>10</v>
      </c>
      <c r="I22" t="s">
        <v>12</v>
      </c>
    </row>
    <row r="23" spans="4:14" x14ac:dyDescent="0.25">
      <c r="D23">
        <v>15</v>
      </c>
      <c r="E23">
        <v>8.26</v>
      </c>
      <c r="F23">
        <v>60</v>
      </c>
      <c r="G23">
        <v>2780</v>
      </c>
      <c r="H23">
        <f>G23/$B$12</f>
        <v>7.9688219149075357</v>
      </c>
      <c r="I23">
        <f>H23/D23</f>
        <v>0.53125479432716904</v>
      </c>
    </row>
    <row r="24" spans="4:14" x14ac:dyDescent="0.25">
      <c r="D24">
        <v>15</v>
      </c>
      <c r="E24">
        <v>11.65</v>
      </c>
      <c r="F24">
        <v>120</v>
      </c>
      <c r="G24">
        <v>3930</v>
      </c>
      <c r="H24">
        <f>G24/$B$12</f>
        <v>11.265277023592308</v>
      </c>
      <c r="I24">
        <f>H24/D24</f>
        <v>0.75101846823948715</v>
      </c>
    </row>
    <row r="25" spans="4:14" x14ac:dyDescent="0.25">
      <c r="D25">
        <v>15</v>
      </c>
      <c r="E25">
        <v>12.58</v>
      </c>
      <c r="F25">
        <v>180</v>
      </c>
      <c r="G25">
        <v>4280</v>
      </c>
      <c r="H25">
        <f>G25/$B$12</f>
        <v>12.26854596971376</v>
      </c>
      <c r="I25">
        <f>H25/D25</f>
        <v>0.817903064647584</v>
      </c>
      <c r="K25">
        <v>5</v>
      </c>
      <c r="L25">
        <v>0.54463171360878848</v>
      </c>
    </row>
    <row r="26" spans="4:14" x14ac:dyDescent="0.25">
      <c r="D26">
        <v>15</v>
      </c>
      <c r="E26">
        <v>13.26</v>
      </c>
      <c r="F26">
        <v>255</v>
      </c>
      <c r="G26">
        <v>4450</v>
      </c>
      <c r="H26">
        <f>G26/$B$12</f>
        <v>12.755848029258466</v>
      </c>
      <c r="I26">
        <f>H26/D26</f>
        <v>0.85038986861723109</v>
      </c>
      <c r="K26">
        <v>10</v>
      </c>
      <c r="L26">
        <v>0.74528550283307893</v>
      </c>
    </row>
    <row r="27" spans="4:14" x14ac:dyDescent="0.25">
      <c r="K27">
        <v>15</v>
      </c>
      <c r="L27">
        <v>0.817903064647584</v>
      </c>
    </row>
    <row r="29" spans="4:14" x14ac:dyDescent="0.25">
      <c r="E29" t="s">
        <v>8</v>
      </c>
      <c r="F29" t="s">
        <v>11</v>
      </c>
    </row>
    <row r="30" spans="4:14" x14ac:dyDescent="0.25">
      <c r="E30">
        <v>1.0660000000000001</v>
      </c>
      <c r="F30">
        <v>60</v>
      </c>
    </row>
    <row r="31" spans="4:14" x14ac:dyDescent="0.25">
      <c r="E31">
        <v>2.12</v>
      </c>
      <c r="F31">
        <v>120</v>
      </c>
    </row>
    <row r="32" spans="4:14" x14ac:dyDescent="0.25">
      <c r="E32">
        <v>3.18</v>
      </c>
      <c r="F32">
        <v>180</v>
      </c>
    </row>
    <row r="33" spans="5:6" x14ac:dyDescent="0.25">
      <c r="E33">
        <v>4.5</v>
      </c>
      <c r="F33">
        <v>255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Borrmann</dc:creator>
  <cp:lastModifiedBy>Dominik Borrmann</cp:lastModifiedBy>
  <dcterms:created xsi:type="dcterms:W3CDTF">2023-05-09T13:31:31Z</dcterms:created>
  <dcterms:modified xsi:type="dcterms:W3CDTF">2023-05-15T19:14:47Z</dcterms:modified>
</cp:coreProperties>
</file>