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diffusionpy\examples_notebooks\"/>
    </mc:Choice>
  </mc:AlternateContent>
  <xr:revisionPtr revIDLastSave="0" documentId="13_ncr:1_{D8E3F1FF-177D-4921-A44C-707F56D9D0D2}" xr6:coauthVersionLast="36" xr6:coauthVersionMax="36" xr10:uidLastSave="{00000000-0000-0000-0000-000000000000}"/>
  <bookViews>
    <workbookView xWindow="0" yWindow="0" windowWidth="21570" windowHeight="7890" xr2:uid="{77E0B131-A0C6-4FB0-BDD3-4F34232926F6}"/>
  </bookViews>
  <sheets>
    <sheet name="Tabelle3" sheetId="3" r:id="rId1"/>
    <sheet name="Series_plot 1" sheetId="5" r:id="rId2"/>
    <sheet name="Series_plot 2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9" i="3" l="1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78" i="3"/>
  <c r="F63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74" i="3"/>
  <c r="G63" i="3"/>
  <c r="G64" i="3"/>
  <c r="G65" i="3"/>
  <c r="G66" i="3"/>
  <c r="G67" i="3"/>
  <c r="G68" i="3"/>
  <c r="F64" i="3"/>
  <c r="F65" i="3"/>
  <c r="F66" i="3"/>
  <c r="F67" i="3"/>
  <c r="F68" i="3"/>
  <c r="I49" i="3"/>
  <c r="I50" i="3"/>
  <c r="I51" i="3"/>
  <c r="I52" i="3"/>
  <c r="I53" i="3"/>
  <c r="I54" i="3"/>
  <c r="I55" i="3"/>
  <c r="I56" i="3"/>
  <c r="I57" i="3"/>
  <c r="I58" i="3"/>
  <c r="I48" i="3"/>
  <c r="H49" i="3"/>
  <c r="H50" i="3"/>
  <c r="H51" i="3"/>
  <c r="H52" i="3"/>
  <c r="H53" i="3"/>
  <c r="H54" i="3"/>
  <c r="H55" i="3"/>
  <c r="H56" i="3"/>
  <c r="H57" i="3"/>
  <c r="H58" i="3"/>
  <c r="H48" i="3"/>
  <c r="E48" i="3"/>
  <c r="F48" i="3"/>
  <c r="G48" i="3"/>
  <c r="G49" i="3"/>
  <c r="G50" i="3"/>
  <c r="G51" i="3"/>
  <c r="G52" i="3"/>
  <c r="G53" i="3"/>
  <c r="G54" i="3"/>
  <c r="G55" i="3"/>
  <c r="G56" i="3"/>
  <c r="G57" i="3"/>
  <c r="G58" i="3"/>
  <c r="F49" i="3"/>
  <c r="F50" i="3"/>
  <c r="F51" i="3"/>
  <c r="F52" i="3"/>
  <c r="F53" i="3"/>
  <c r="F54" i="3"/>
  <c r="F55" i="3"/>
  <c r="F56" i="3"/>
  <c r="F57" i="3"/>
  <c r="F58" i="3"/>
  <c r="E49" i="3"/>
  <c r="E50" i="3"/>
  <c r="E51" i="3"/>
  <c r="E52" i="3"/>
  <c r="E53" i="3"/>
  <c r="E54" i="3"/>
  <c r="E55" i="3"/>
  <c r="E56" i="3"/>
  <c r="E57" i="3"/>
  <c r="E58" i="3"/>
  <c r="H10" i="7" l="1"/>
  <c r="H9" i="7"/>
  <c r="H8" i="7"/>
  <c r="H7" i="7"/>
  <c r="H6" i="7"/>
  <c r="H5" i="7"/>
  <c r="G10" i="7"/>
  <c r="G9" i="7"/>
  <c r="G8" i="7"/>
  <c r="G7" i="7"/>
  <c r="G6" i="7"/>
  <c r="G5" i="7"/>
  <c r="E10" i="7"/>
  <c r="E9" i="7"/>
  <c r="E8" i="7"/>
  <c r="E7" i="7"/>
  <c r="E6" i="7"/>
  <c r="E5" i="7"/>
  <c r="D10" i="7"/>
  <c r="D9" i="7"/>
  <c r="D8" i="7"/>
  <c r="D7" i="7"/>
  <c r="D6" i="7"/>
  <c r="D5" i="7"/>
  <c r="B10" i="7"/>
  <c r="B9" i="7"/>
  <c r="B8" i="7"/>
  <c r="B7" i="7"/>
  <c r="B6" i="7"/>
  <c r="B5" i="7"/>
  <c r="A10" i="7"/>
  <c r="A9" i="7"/>
  <c r="A8" i="7"/>
  <c r="A7" i="7"/>
  <c r="A6" i="7"/>
  <c r="A5" i="7"/>
  <c r="H10" i="5"/>
  <c r="H9" i="5"/>
  <c r="H8" i="5"/>
  <c r="H7" i="5"/>
  <c r="H6" i="5"/>
  <c r="H5" i="5"/>
  <c r="G10" i="5"/>
  <c r="G9" i="5"/>
  <c r="G8" i="5"/>
  <c r="G7" i="5"/>
  <c r="G6" i="5"/>
  <c r="G5" i="5"/>
  <c r="E10" i="5"/>
  <c r="E9" i="5"/>
  <c r="E8" i="5"/>
  <c r="E7" i="5"/>
  <c r="E6" i="5"/>
  <c r="E5" i="5"/>
  <c r="D10" i="5"/>
  <c r="D9" i="5"/>
  <c r="D8" i="5"/>
  <c r="D7" i="5"/>
  <c r="D6" i="5"/>
  <c r="D5" i="5"/>
  <c r="B10" i="5"/>
  <c r="B9" i="5"/>
  <c r="B8" i="5"/>
  <c r="B7" i="5"/>
  <c r="B6" i="5"/>
  <c r="B5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<sst xmlns="http://schemas.openxmlformats.org/spreadsheetml/2006/main" count="81" uniqueCount="25">
  <si>
    <t>x1</t>
  </si>
  <si>
    <t>y1</t>
  </si>
  <si>
    <t>x2</t>
  </si>
  <si>
    <t>y2</t>
  </si>
  <si>
    <t>x3</t>
  </si>
  <si>
    <t>y3</t>
  </si>
  <si>
    <t>x values</t>
  </si>
  <si>
    <t>y1 values</t>
  </si>
  <si>
    <t>y errors</t>
  </si>
  <si>
    <t>f1</t>
  </si>
  <si>
    <t>go</t>
  </si>
  <si>
    <t>f2</t>
  </si>
  <si>
    <t>cs</t>
  </si>
  <si>
    <t>f3</t>
  </si>
  <si>
    <t>^r</t>
  </si>
  <si>
    <t>r^</t>
  </si>
  <si>
    <r>
      <t>https://doi.org/</t>
    </r>
    <r>
      <rPr>
        <b/>
        <sz val="11"/>
        <color rgb="FF5F6368"/>
        <rFont val="Arial"/>
        <family val="2"/>
      </rPr>
      <t>10.3390</t>
    </r>
    <r>
      <rPr>
        <sz val="11"/>
        <color rgb="FF4D5156"/>
        <rFont val="Arial"/>
        <family val="2"/>
      </rPr>
      <t>/</t>
    </r>
    <r>
      <rPr>
        <b/>
        <sz val="11"/>
        <color rgb="FF5F6368"/>
        <rFont val="Arial"/>
        <family val="2"/>
      </rPr>
      <t>pharmaceutics15051539</t>
    </r>
  </si>
  <si>
    <t>t / min</t>
  </si>
  <si>
    <t>polymer release / %</t>
  </si>
  <si>
    <t>API release / %</t>
  </si>
  <si>
    <t>epsilon</t>
  </si>
  <si>
    <t>tau</t>
  </si>
  <si>
    <t>exponent</t>
  </si>
  <si>
    <t>x4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</si>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</sst>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Tabelle3!$D$48:$D$58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Tabelle3!$G$48:$G$58</c:f>
              <c:numCache>
                <c:formatCode>General</c:formatCode>
                <c:ptCount val="11"/>
                <c:pt idx="0">
                  <c:v>0</c:v>
                </c:pt>
                <c:pt idx="1">
                  <c:v>-6.9077552789821368</c:v>
                </c:pt>
                <c:pt idx="2">
                  <c:v>-4.8283137373023006</c:v>
                </c:pt>
                <c:pt idx="3">
                  <c:v>-3.6119184129778081</c:v>
                </c:pt>
                <c:pt idx="4">
                  <c:v>-2.7488721956224649</c:v>
                </c:pt>
                <c:pt idx="5">
                  <c:v>-2.0794415416798357</c:v>
                </c:pt>
                <c:pt idx="6">
                  <c:v>-1.5324768712979722</c:v>
                </c:pt>
                <c:pt idx="7">
                  <c:v>-1.0700248318161973</c:v>
                </c:pt>
                <c:pt idx="8">
                  <c:v>-0.66943065394262902</c:v>
                </c:pt>
                <c:pt idx="9">
                  <c:v>-0.31608154697347879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9-4A1E-8D1A-0750C1D5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94208"/>
        <c:axId val="2043690688"/>
      </c:scatterChart>
      <c:valAx>
        <c:axId val="855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3690688"/>
        <c:crosses val="autoZero"/>
        <c:crossBetween val="midCat"/>
      </c:valAx>
      <c:valAx>
        <c:axId val="2043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55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592592595"/>
          <c:w val="0.88073862642169731"/>
          <c:h val="0.72088764946048411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Tabelle3!$D$63:$D$68</c:f>
              <c:numCache>
                <c:formatCode>General</c:formatCode>
                <c:ptCount val="6"/>
                <c:pt idx="0">
                  <c:v>0.39833333333333298</c:v>
                </c:pt>
                <c:pt idx="1">
                  <c:v>0.50333333333333297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0.90166666666666595</c:v>
                </c:pt>
              </c:numCache>
            </c:numRef>
          </c:xVal>
          <c:yVal>
            <c:numRef>
              <c:f>Tabelle3!$F$63:$F$68</c:f>
              <c:numCache>
                <c:formatCode>General</c:formatCode>
                <c:ptCount val="6"/>
                <c:pt idx="0">
                  <c:v>2.7525085988190345</c:v>
                </c:pt>
                <c:pt idx="1">
                  <c:v>2.1279368634873337</c:v>
                </c:pt>
                <c:pt idx="2">
                  <c:v>1.7540162985815426</c:v>
                </c:pt>
                <c:pt idx="3">
                  <c:v>1.4804445855861634</c:v>
                </c:pt>
                <c:pt idx="4">
                  <c:v>1.278206478204466</c:v>
                </c:pt>
                <c:pt idx="5">
                  <c:v>1.1205968150997359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3-4C70-A598-2F2D6078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76896"/>
        <c:axId val="2128683184"/>
      </c:scatter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Tabelle3!$D$63:$D$68</c:f>
              <c:numCache>
                <c:formatCode>General</c:formatCode>
                <c:ptCount val="6"/>
                <c:pt idx="0">
                  <c:v>0.39833333333333298</c:v>
                </c:pt>
                <c:pt idx="1">
                  <c:v>0.50333333333333297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0.90166666666666595</c:v>
                </c:pt>
              </c:numCache>
            </c:numRef>
          </c:xVal>
          <c:yVal>
            <c:numRef>
              <c:f>Tabelle3!$E$63:$E$68</c:f>
              <c:numCache>
                <c:formatCode>General</c:formatCode>
                <c:ptCount val="6"/>
                <c:pt idx="0">
                  <c:v>2.8879999999999999</c:v>
                </c:pt>
                <c:pt idx="1">
                  <c:v>2.16</c:v>
                </c:pt>
                <c:pt idx="2">
                  <c:v>1.72</c:v>
                </c:pt>
                <c:pt idx="3">
                  <c:v>1.4319999999999999</c:v>
                </c:pt>
                <c:pt idx="4">
                  <c:v>1.248</c:v>
                </c:pt>
                <c:pt idx="5">
                  <c:v>1.0880000000000001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3-4C70-A598-2F2D60789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Tabelle3!$C$74:$C$90</c:f>
              <c:numCache>
                <c:formatCode>General</c:formatCode>
                <c:ptCount val="17"/>
                <c:pt idx="0">
                  <c:v>5.9033989266547397E-2</c:v>
                </c:pt>
                <c:pt idx="1">
                  <c:v>0.112701252236135</c:v>
                </c:pt>
                <c:pt idx="2">
                  <c:v>0.175313059033989</c:v>
                </c:pt>
                <c:pt idx="3">
                  <c:v>0.22182468694096599</c:v>
                </c:pt>
                <c:pt idx="4">
                  <c:v>0.282647584973166</c:v>
                </c:pt>
                <c:pt idx="5">
                  <c:v>0.33094812164579601</c:v>
                </c:pt>
                <c:pt idx="6">
                  <c:v>0.38640429338103699</c:v>
                </c:pt>
                <c:pt idx="7">
                  <c:v>0.44543828264758401</c:v>
                </c:pt>
                <c:pt idx="8">
                  <c:v>0.50447227191413202</c:v>
                </c:pt>
                <c:pt idx="9">
                  <c:v>0.554561717352415</c:v>
                </c:pt>
                <c:pt idx="10">
                  <c:v>0.61180679785330905</c:v>
                </c:pt>
                <c:pt idx="11">
                  <c:v>0.67441860465116199</c:v>
                </c:pt>
                <c:pt idx="12">
                  <c:v>0.722719141323792</c:v>
                </c:pt>
                <c:pt idx="13">
                  <c:v>0.77459749552772805</c:v>
                </c:pt>
                <c:pt idx="14">
                  <c:v>0.837209302325581</c:v>
                </c:pt>
                <c:pt idx="15">
                  <c:v>0.89982110912343405</c:v>
                </c:pt>
                <c:pt idx="16">
                  <c:v>0.95706618962432899</c:v>
                </c:pt>
              </c:numCache>
            </c:numRef>
          </c:xVal>
          <c:yVal>
            <c:numRef>
              <c:f>Tabelle3!$D$74:$D$90</c:f>
              <c:numCache>
                <c:formatCode>General</c:formatCode>
                <c:ptCount val="17"/>
                <c:pt idx="0">
                  <c:v>1.9432624113475101</c:v>
                </c:pt>
                <c:pt idx="1">
                  <c:v>1.75177304964539</c:v>
                </c:pt>
                <c:pt idx="2">
                  <c:v>1.60756501182033</c:v>
                </c:pt>
                <c:pt idx="3">
                  <c:v>1.60756501182033</c:v>
                </c:pt>
                <c:pt idx="4">
                  <c:v>1.5342789598108699</c:v>
                </c:pt>
                <c:pt idx="5">
                  <c:v>1.3877068557919601</c:v>
                </c:pt>
                <c:pt idx="6">
                  <c:v>1.40661938534278</c:v>
                </c:pt>
                <c:pt idx="7">
                  <c:v>1.3049645390070901</c:v>
                </c:pt>
                <c:pt idx="8">
                  <c:v>1.27186761229314</c:v>
                </c:pt>
                <c:pt idx="9">
                  <c:v>1.23877068557919</c:v>
                </c:pt>
                <c:pt idx="10">
                  <c:v>1.2174940898345099</c:v>
                </c:pt>
                <c:pt idx="11">
                  <c:v>1.1513002364066101</c:v>
                </c:pt>
                <c:pt idx="12">
                  <c:v>1.15602836879432</c:v>
                </c:pt>
                <c:pt idx="13">
                  <c:v>1.11820330969267</c:v>
                </c:pt>
                <c:pt idx="14">
                  <c:v>1.08510638297872</c:v>
                </c:pt>
                <c:pt idx="15">
                  <c:v>1.0520094562647699</c:v>
                </c:pt>
                <c:pt idx="16">
                  <c:v>1.0141843971631199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3-4C70-A598-2F2D6078982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Tabelle3!$C$74:$C$90</c:f>
              <c:numCache>
                <c:formatCode>General</c:formatCode>
                <c:ptCount val="17"/>
                <c:pt idx="0">
                  <c:v>5.9033989266547397E-2</c:v>
                </c:pt>
                <c:pt idx="1">
                  <c:v>0.112701252236135</c:v>
                </c:pt>
                <c:pt idx="2">
                  <c:v>0.175313059033989</c:v>
                </c:pt>
                <c:pt idx="3">
                  <c:v>0.22182468694096599</c:v>
                </c:pt>
                <c:pt idx="4">
                  <c:v>0.282647584973166</c:v>
                </c:pt>
                <c:pt idx="5">
                  <c:v>0.33094812164579601</c:v>
                </c:pt>
                <c:pt idx="6">
                  <c:v>0.38640429338103699</c:v>
                </c:pt>
                <c:pt idx="7">
                  <c:v>0.44543828264758401</c:v>
                </c:pt>
                <c:pt idx="8">
                  <c:v>0.50447227191413202</c:v>
                </c:pt>
                <c:pt idx="9">
                  <c:v>0.554561717352415</c:v>
                </c:pt>
                <c:pt idx="10">
                  <c:v>0.61180679785330905</c:v>
                </c:pt>
                <c:pt idx="11">
                  <c:v>0.67441860465116199</c:v>
                </c:pt>
                <c:pt idx="12">
                  <c:v>0.722719141323792</c:v>
                </c:pt>
                <c:pt idx="13">
                  <c:v>0.77459749552772805</c:v>
                </c:pt>
                <c:pt idx="14">
                  <c:v>0.837209302325581</c:v>
                </c:pt>
                <c:pt idx="15">
                  <c:v>0.89982110912343405</c:v>
                </c:pt>
                <c:pt idx="16">
                  <c:v>0.95706618962432899</c:v>
                </c:pt>
              </c:numCache>
            </c:numRef>
          </c:xVal>
          <c:yVal>
            <c:numRef>
              <c:f>Tabelle3!$E$74:$E$90</c:f>
              <c:numCache>
                <c:formatCode>General</c:formatCode>
                <c:ptCount val="17"/>
                <c:pt idx="0">
                  <c:v>2.3370572991512599</c:v>
                </c:pt>
                <c:pt idx="1">
                  <c:v>1.9249585288036739</c:v>
                </c:pt>
                <c:pt idx="2">
                  <c:v>1.6859928155742687</c:v>
                </c:pt>
                <c:pt idx="3">
                  <c:v>1.5710754302205017</c:v>
                </c:pt>
                <c:pt idx="4">
                  <c:v>1.4609199383270304</c:v>
                </c:pt>
                <c:pt idx="5">
                  <c:v>1.3933878646663154</c:v>
                </c:pt>
                <c:pt idx="6">
                  <c:v>1.3301095664649709</c:v>
                </c:pt>
                <c:pt idx="7">
                  <c:v>1.2745701353362888</c:v>
                </c:pt>
                <c:pt idx="8">
                  <c:v>1.227859882069013</c:v>
                </c:pt>
                <c:pt idx="9">
                  <c:v>1.1934796938515861</c:v>
                </c:pt>
                <c:pt idx="10">
                  <c:v>1.1588192755406563</c:v>
                </c:pt>
                <c:pt idx="11">
                  <c:v>1.1254368661138701</c:v>
                </c:pt>
                <c:pt idx="12">
                  <c:v>1.1023236694691922</c:v>
                </c:pt>
                <c:pt idx="13">
                  <c:v>1.0796355425112933</c:v>
                </c:pt>
                <c:pt idx="14">
                  <c:v>1.0547506129670066</c:v>
                </c:pt>
                <c:pt idx="15">
                  <c:v>1.0321745505805864</c:v>
                </c:pt>
                <c:pt idx="16">
                  <c:v>1.0132518556185528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3-4C70-A598-2F2D6078982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Tabelle3!$T$78:$T$92</c:f>
              <c:numCache>
                <c:formatCode>General</c:formatCode>
                <c:ptCount val="15"/>
                <c:pt idx="0">
                  <c:v>0.22782608695652101</c:v>
                </c:pt>
                <c:pt idx="1">
                  <c:v>0.24478260869565199</c:v>
                </c:pt>
                <c:pt idx="2">
                  <c:v>0.25130434782608702</c:v>
                </c:pt>
                <c:pt idx="3">
                  <c:v>0.32304347826086899</c:v>
                </c:pt>
                <c:pt idx="4">
                  <c:v>0.393478260869565</c:v>
                </c:pt>
                <c:pt idx="5">
                  <c:v>0.39086956521739102</c:v>
                </c:pt>
                <c:pt idx="6">
                  <c:v>0.39478260869565202</c:v>
                </c:pt>
                <c:pt idx="7">
                  <c:v>0.43391304347825999</c:v>
                </c:pt>
                <c:pt idx="8">
                  <c:v>0.42869565217391298</c:v>
                </c:pt>
                <c:pt idx="9">
                  <c:v>0.43130434782608601</c:v>
                </c:pt>
                <c:pt idx="10">
                  <c:v>0.462608695652174</c:v>
                </c:pt>
                <c:pt idx="11">
                  <c:v>0.47304347826086901</c:v>
                </c:pt>
                <c:pt idx="12">
                  <c:v>0.48739130434782602</c:v>
                </c:pt>
                <c:pt idx="13">
                  <c:v>0.49391304347825998</c:v>
                </c:pt>
                <c:pt idx="14">
                  <c:v>0.49782608695652097</c:v>
                </c:pt>
              </c:numCache>
            </c:numRef>
          </c:xVal>
          <c:yVal>
            <c:numRef>
              <c:f>Tabelle3!$U$78:$U$92</c:f>
              <c:numCache>
                <c:formatCode>General</c:formatCode>
                <c:ptCount val="15"/>
                <c:pt idx="0">
                  <c:v>3.2053571428571401</c:v>
                </c:pt>
                <c:pt idx="1">
                  <c:v>2.8839285714285698</c:v>
                </c:pt>
                <c:pt idx="2">
                  <c:v>2.58928571428571</c:v>
                </c:pt>
                <c:pt idx="3">
                  <c:v>2.0803571428571401</c:v>
                </c:pt>
                <c:pt idx="4">
                  <c:v>1.6964285714285701</c:v>
                </c:pt>
                <c:pt idx="5">
                  <c:v>1.66071428571428</c:v>
                </c:pt>
                <c:pt idx="6">
                  <c:v>1.58928571428571</c:v>
                </c:pt>
                <c:pt idx="7">
                  <c:v>1.5714285714285701</c:v>
                </c:pt>
                <c:pt idx="8">
                  <c:v>1.5178571428571399</c:v>
                </c:pt>
                <c:pt idx="9">
                  <c:v>1.4375</c:v>
                </c:pt>
                <c:pt idx="10">
                  <c:v>1.47321428571428</c:v>
                </c:pt>
                <c:pt idx="11">
                  <c:v>1.3660714285714199</c:v>
                </c:pt>
                <c:pt idx="12">
                  <c:v>1.4196428571428501</c:v>
                </c:pt>
                <c:pt idx="13">
                  <c:v>1.3928571428571399</c:v>
                </c:pt>
                <c:pt idx="14">
                  <c:v>1.3125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73-4C70-A598-2F2D6078982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Tabelle3!$T$78:$T$92</c:f>
              <c:numCache>
                <c:formatCode>General</c:formatCode>
                <c:ptCount val="15"/>
                <c:pt idx="0">
                  <c:v>0.22782608695652101</c:v>
                </c:pt>
                <c:pt idx="1">
                  <c:v>0.24478260869565199</c:v>
                </c:pt>
                <c:pt idx="2">
                  <c:v>0.25130434782608702</c:v>
                </c:pt>
                <c:pt idx="3">
                  <c:v>0.32304347826086899</c:v>
                </c:pt>
                <c:pt idx="4">
                  <c:v>0.393478260869565</c:v>
                </c:pt>
                <c:pt idx="5">
                  <c:v>0.39086956521739102</c:v>
                </c:pt>
                <c:pt idx="6">
                  <c:v>0.39478260869565202</c:v>
                </c:pt>
                <c:pt idx="7">
                  <c:v>0.43391304347825999</c:v>
                </c:pt>
                <c:pt idx="8">
                  <c:v>0.42869565217391298</c:v>
                </c:pt>
                <c:pt idx="9">
                  <c:v>0.43130434782608601</c:v>
                </c:pt>
                <c:pt idx="10">
                  <c:v>0.462608695652174</c:v>
                </c:pt>
                <c:pt idx="11">
                  <c:v>0.47304347826086901</c:v>
                </c:pt>
                <c:pt idx="12">
                  <c:v>0.48739130434782602</c:v>
                </c:pt>
                <c:pt idx="13">
                  <c:v>0.49391304347825998</c:v>
                </c:pt>
                <c:pt idx="14">
                  <c:v>0.49782608695652097</c:v>
                </c:pt>
              </c:numCache>
            </c:numRef>
          </c:xVal>
          <c:yVal>
            <c:numRef>
              <c:f>Tabelle3!$V$78:$V$92</c:f>
              <c:numCache>
                <c:formatCode>General</c:formatCode>
                <c:ptCount val="15"/>
                <c:pt idx="0">
                  <c:v>3.2652560230904988</c:v>
                </c:pt>
                <c:pt idx="1">
                  <c:v>3.0830143980074998</c:v>
                </c:pt>
                <c:pt idx="2">
                  <c:v>3.0188393206311672</c:v>
                </c:pt>
                <c:pt idx="3">
                  <c:v>2.4693987149445289</c:v>
                </c:pt>
                <c:pt idx="4">
                  <c:v>2.1089360246181954</c:v>
                </c:pt>
                <c:pt idx="5">
                  <c:v>2.1201886995753654</c:v>
                </c:pt>
                <c:pt idx="6">
                  <c:v>2.1033599002159398</c:v>
                </c:pt>
                <c:pt idx="7">
                  <c:v>1.9501940890809673</c:v>
                </c:pt>
                <c:pt idx="8">
                  <c:v>1.9691587830072583</c:v>
                </c:pt>
                <c:pt idx="9">
                  <c:v>1.9596248183414744</c:v>
                </c:pt>
                <c:pt idx="10">
                  <c:v>1.8528018105866559</c:v>
                </c:pt>
                <c:pt idx="11">
                  <c:v>1.820032539183406</c:v>
                </c:pt>
                <c:pt idx="12">
                  <c:v>1.7770423533513304</c:v>
                </c:pt>
                <c:pt idx="13">
                  <c:v>1.7582458609136922</c:v>
                </c:pt>
                <c:pt idx="14">
                  <c:v>1.747180924479721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73-4C70-A598-2F2D6078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76896"/>
        <c:axId val="2128683184"/>
      </c:scatterChart>
      <c:valAx>
        <c:axId val="12406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8683184"/>
        <c:crosses val="autoZero"/>
        <c:crossBetween val="midCat"/>
      </c:valAx>
      <c:valAx>
        <c:axId val="21286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06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254933</xdr:colOff>
      <xdr:row>0</xdr:row>
      <xdr:rowOff>109258</xdr:rowOff>
    </xdr:from>
    <xdr:to>
      <xdr:col>21</xdr:col>
      <xdr:colOff>579679</xdr:colOff>
      <xdr:row>37</xdr:row>
      <xdr:rowOff>91189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E429857-018E-47AA-AD22-9E1E544F5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933" y="109258"/>
          <a:ext cx="6420746" cy="7030431"/>
        </a:xfrm>
        <a:prstGeom prst="rect">
          <a:avLst/>
        </a:prstGeom>
      </xdr:spPr>
    </xdr:pic>
    <xdr:clientData/>
  </xdr:twoCellAnchor>
  <xdr:twoCellAnchor editAs="oneCell">
    <xdr:from>
      <xdr:col>8</xdr:col>
      <xdr:colOff>526115</xdr:colOff>
      <xdr:row>0</xdr:row>
      <xdr:rowOff>22412</xdr:rowOff>
    </xdr:from>
    <xdr:to>
      <xdr:col>13</xdr:col>
      <xdr:colOff>373536</xdr:colOff>
      <xdr:row>19</xdr:row>
      <xdr:rowOff>60333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99E00A4-14CF-4D6F-9F12-B9A489FA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115" y="22412"/>
          <a:ext cx="3657421" cy="365742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676274</xdr:colOff>
      <xdr:row>19</xdr:row>
      <xdr:rowOff>85163</xdr:rowOff>
    </xdr:from>
    <xdr:to>
      <xdr:col>13</xdr:col>
      <xdr:colOff>523695</xdr:colOff>
      <xdr:row>38</xdr:row>
      <xdr:rowOff>123084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53758A2-9121-4AB9-84FE-2F10346A2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4" y="3704663"/>
          <a:ext cx="3657421" cy="3657421"/>
        </a:xfrm>
        <a:prstGeom prst="rect">
          <a:avLst/>
        </a:prstGeom>
      </xdr:spPr>
    </xdr:pic>
    <xdr:clientData/>
  </xdr:twoCellAnchor>
  <xdr:twoCellAnchor>
    <xdr:from>
      <xdr:col>12</xdr:col>
      <xdr:colOff>207308</xdr:colOff>
      <xdr:row>41</xdr:row>
      <xdr:rowOff>141195</xdr:rowOff>
    </xdr:from>
    <xdr:to>
      <xdr:col>18</xdr:col>
      <xdr:colOff>207308</xdr:colOff>
      <xdr:row>56</xdr:row>
      <xdr:rowOff>26895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414DBB-DEB7-401E-9A49-32AA7E13F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599514</xdr:colOff>
      <xdr:row>59</xdr:row>
      <xdr:rowOff>45944</xdr:rowOff>
    </xdr:from>
    <xdr:to>
      <xdr:col>16</xdr:col>
      <xdr:colOff>599514</xdr:colOff>
      <xdr:row>73</xdr:row>
      <xdr:rowOff>122144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C3E6D8-FDEB-4095-AE15-2F8B977C6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459441</xdr:colOff>
      <xdr:row>73</xdr:row>
      <xdr:rowOff>145677</xdr:rowOff>
    </xdr:from>
    <xdr:to>
      <xdr:col>12</xdr:col>
      <xdr:colOff>583921</xdr:colOff>
      <xdr:row>91</xdr:row>
      <xdr:rowOff>88998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2870011-0D1D-49AA-AB26-7E5507B6C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31441" y="14052177"/>
          <a:ext cx="4696480" cy="337232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56029</xdr:rowOff>
    </xdr:from>
    <xdr:to>
      <xdr:col>24</xdr:col>
      <xdr:colOff>210324</xdr:colOff>
      <xdr:row>74</xdr:row>
      <xdr:rowOff>66061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3815AA3-5CE2-44D9-9333-804FF2E41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0" y="10533529"/>
          <a:ext cx="5544324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4C52-1D6C-4DC9-8D71-7A09F2F6CF68}">
  <dimension ref="C4:V174"/>
  <sheetViews>
    <sheetView tabSelected="1" topLeftCell="A130" zoomScale="85" zoomScaleNormal="85" workbookViewId="0">
      <selection activeCell="N149" sqref="N149:U174"/>
    </sheetView>
  </sheetViews>
  <sheetFormatPr baseColWidth="10" defaultRowHeight="15" x14ac:dyDescent="0.25"/>
  <sheetData>
    <row r="4" spans="3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8" x14ac:dyDescent="0.25">
      <c r="C5">
        <v>15.2818371607515</v>
      </c>
      <c r="D5">
        <v>10.505836575875399</v>
      </c>
      <c r="E5">
        <v>15.2818371607515</v>
      </c>
      <c r="F5">
        <v>5.8365758754863801</v>
      </c>
      <c r="G5">
        <v>15.2818371607515</v>
      </c>
      <c r="H5">
        <v>1.94552529182879</v>
      </c>
    </row>
    <row r="6" spans="3:8" x14ac:dyDescent="0.25">
      <c r="C6">
        <v>30.062630480167002</v>
      </c>
      <c r="D6">
        <v>19.844357976653601</v>
      </c>
      <c r="E6">
        <v>30.313152400835001</v>
      </c>
      <c r="F6">
        <v>6.6147859922178904</v>
      </c>
      <c r="G6">
        <v>30.062630480167002</v>
      </c>
      <c r="H6">
        <v>1.94552529182879</v>
      </c>
    </row>
    <row r="7" spans="3:8" x14ac:dyDescent="0.25">
      <c r="C7">
        <v>45.093945720250503</v>
      </c>
      <c r="D7">
        <v>28.404669260700299</v>
      </c>
      <c r="E7">
        <v>44.843423799582403</v>
      </c>
      <c r="F7">
        <v>13.618677042801499</v>
      </c>
      <c r="G7">
        <v>45.093945720250503</v>
      </c>
      <c r="H7">
        <v>3.1128404669260701</v>
      </c>
    </row>
    <row r="8" spans="3:8" x14ac:dyDescent="0.25">
      <c r="C8">
        <v>60.125260960334003</v>
      </c>
      <c r="D8">
        <v>38.132295719844301</v>
      </c>
      <c r="E8">
        <v>60.125260960334003</v>
      </c>
      <c r="F8">
        <v>19.066147859922101</v>
      </c>
      <c r="G8">
        <v>60.375782881002003</v>
      </c>
      <c r="H8">
        <v>3.8910505836575799</v>
      </c>
    </row>
    <row r="9" spans="3:8" x14ac:dyDescent="0.25">
      <c r="C9">
        <v>90.187891440501005</v>
      </c>
      <c r="D9">
        <v>52.140077821011602</v>
      </c>
      <c r="E9">
        <v>90.688935281837104</v>
      </c>
      <c r="F9">
        <v>27.626459143968798</v>
      </c>
      <c r="G9">
        <v>90.438413361169097</v>
      </c>
      <c r="H9">
        <v>5.4474708171206201</v>
      </c>
    </row>
    <row r="10" spans="3:8" x14ac:dyDescent="0.25">
      <c r="C10">
        <v>121.002087682672</v>
      </c>
      <c r="D10">
        <v>62.2568093385214</v>
      </c>
      <c r="E10">
        <v>120.501043841336</v>
      </c>
      <c r="F10">
        <v>36.964980544747</v>
      </c>
      <c r="G10">
        <v>120.501043841336</v>
      </c>
      <c r="H10">
        <v>7.0038910505836496</v>
      </c>
    </row>
    <row r="26" spans="3:8" x14ac:dyDescent="0.25">
      <c r="H26" s="1"/>
    </row>
    <row r="27" spans="3:8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</row>
    <row r="28" spans="3:8" x14ac:dyDescent="0.25">
      <c r="C28">
        <v>15.031315240083501</v>
      </c>
      <c r="D28">
        <v>8.6274509803921493</v>
      </c>
      <c r="E28">
        <v>14.7807933194154</v>
      </c>
      <c r="F28">
        <v>5.0980392156862697</v>
      </c>
      <c r="G28">
        <v>14.7807933194154</v>
      </c>
      <c r="H28">
        <v>1.1764705882352899</v>
      </c>
    </row>
    <row r="29" spans="3:8" x14ac:dyDescent="0.25">
      <c r="C29">
        <v>30.313152400835001</v>
      </c>
      <c r="D29">
        <v>19.2156862745098</v>
      </c>
      <c r="E29">
        <v>29.812108559498899</v>
      </c>
      <c r="F29">
        <v>8.2352941176470509</v>
      </c>
      <c r="G29">
        <v>29.812108559498899</v>
      </c>
      <c r="H29">
        <v>1.5686274509803899</v>
      </c>
    </row>
    <row r="30" spans="3:8" x14ac:dyDescent="0.25">
      <c r="C30">
        <v>45.093945720250503</v>
      </c>
      <c r="D30">
        <v>28.627450980392101</v>
      </c>
      <c r="E30">
        <v>45.093945720250503</v>
      </c>
      <c r="F30">
        <v>16.078431372549002</v>
      </c>
      <c r="G30">
        <v>44.843423799582403</v>
      </c>
      <c r="H30">
        <v>3.52941176470588</v>
      </c>
    </row>
    <row r="31" spans="3:8" x14ac:dyDescent="0.25">
      <c r="C31">
        <v>60.375782881002003</v>
      </c>
      <c r="D31">
        <v>36.862745098039198</v>
      </c>
      <c r="E31">
        <v>60.375782881002003</v>
      </c>
      <c r="F31">
        <v>22.745098039215598</v>
      </c>
      <c r="G31">
        <v>59.624217118997898</v>
      </c>
      <c r="H31">
        <v>5.8823529411764701</v>
      </c>
    </row>
    <row r="32" spans="3:8" x14ac:dyDescent="0.25">
      <c r="C32">
        <v>90.688935281837104</v>
      </c>
      <c r="D32">
        <v>49.019607843137202</v>
      </c>
      <c r="E32">
        <v>90.688935281837104</v>
      </c>
      <c r="F32">
        <v>32.941176470588204</v>
      </c>
      <c r="G32">
        <v>89.686847599164906</v>
      </c>
      <c r="H32">
        <v>6.2745098039215597</v>
      </c>
    </row>
    <row r="33" spans="3:9" x14ac:dyDescent="0.25">
      <c r="C33">
        <v>120</v>
      </c>
      <c r="D33">
        <v>60.784313725490101</v>
      </c>
      <c r="E33">
        <v>120.25052192066801</v>
      </c>
      <c r="F33">
        <v>42.745098039215598</v>
      </c>
      <c r="G33">
        <v>119.248434237995</v>
      </c>
      <c r="H33">
        <v>9.0196078431372495</v>
      </c>
    </row>
    <row r="38" spans="3:9" x14ac:dyDescent="0.25">
      <c r="C38" s="2" t="s">
        <v>16</v>
      </c>
    </row>
    <row r="43" spans="3:9" x14ac:dyDescent="0.25">
      <c r="E43">
        <v>0.3</v>
      </c>
    </row>
    <row r="48" spans="3:9" x14ac:dyDescent="0.25">
      <c r="D48">
        <v>0</v>
      </c>
      <c r="E48">
        <f>1-EXP(-D48/$E$43)</f>
        <v>0</v>
      </c>
      <c r="F48">
        <f>D48^3</f>
        <v>0</v>
      </c>
      <c r="G48" t="e">
        <f>LN(F48)</f>
        <v>#NUM!</v>
      </c>
      <c r="H48">
        <f>D48^3/(1-D48)^2</f>
        <v>0</v>
      </c>
      <c r="I48" t="e">
        <f>LN(H48)</f>
        <v>#NUM!</v>
      </c>
    </row>
    <row r="49" spans="4:9" x14ac:dyDescent="0.25">
      <c r="D49">
        <v>0.1</v>
      </c>
      <c r="E49">
        <f t="shared" ref="E49:E58" si="0">1-EXP(-D49/$E$43)</f>
        <v>0.28346868942621073</v>
      </c>
      <c r="F49">
        <f t="shared" ref="F49:F58" si="1">D49^3</f>
        <v>1.0000000000000002E-3</v>
      </c>
      <c r="G49">
        <f t="shared" ref="G49:G58" si="2">LN(F49)</f>
        <v>-6.9077552789821368</v>
      </c>
      <c r="H49">
        <f t="shared" ref="H49:H58" si="3">D49^3/(1-D49)^2</f>
        <v>1.2345679012345681E-3</v>
      </c>
      <c r="I49">
        <f t="shared" ref="I49:I58" si="4">LN(H49)</f>
        <v>-6.6970342476664841</v>
      </c>
    </row>
    <row r="50" spans="4:9" x14ac:dyDescent="0.25">
      <c r="D50">
        <v>0.2</v>
      </c>
      <c r="E50">
        <f t="shared" si="0"/>
        <v>0.48658288096740798</v>
      </c>
      <c r="F50">
        <f t="shared" si="1"/>
        <v>8.0000000000000019E-3</v>
      </c>
      <c r="G50">
        <f t="shared" si="2"/>
        <v>-4.8283137373023006</v>
      </c>
      <c r="H50">
        <f t="shared" si="3"/>
        <v>1.2500000000000001E-2</v>
      </c>
      <c r="I50">
        <f t="shared" si="4"/>
        <v>-4.3820266346738812</v>
      </c>
    </row>
    <row r="51" spans="4:9" x14ac:dyDescent="0.25">
      <c r="D51">
        <v>0.3</v>
      </c>
      <c r="E51">
        <f t="shared" si="0"/>
        <v>0.63212055882855767</v>
      </c>
      <c r="F51">
        <f t="shared" si="1"/>
        <v>2.7E-2</v>
      </c>
      <c r="G51">
        <f t="shared" si="2"/>
        <v>-3.6119184129778081</v>
      </c>
      <c r="H51">
        <f t="shared" si="3"/>
        <v>5.5102040816326539E-2</v>
      </c>
      <c r="I51">
        <f t="shared" si="4"/>
        <v>-2.8985685251003432</v>
      </c>
    </row>
    <row r="52" spans="4:9" x14ac:dyDescent="0.25">
      <c r="D52">
        <v>0.4</v>
      </c>
      <c r="E52">
        <f t="shared" si="0"/>
        <v>0.73640286188427329</v>
      </c>
      <c r="F52">
        <f t="shared" si="1"/>
        <v>6.4000000000000015E-2</v>
      </c>
      <c r="G52">
        <f t="shared" si="2"/>
        <v>-2.7488721956224649</v>
      </c>
      <c r="H52">
        <f t="shared" si="3"/>
        <v>0.17777777777777784</v>
      </c>
      <c r="I52">
        <f t="shared" si="4"/>
        <v>-1.7272209480904834</v>
      </c>
    </row>
    <row r="53" spans="4:9" x14ac:dyDescent="0.25">
      <c r="D53">
        <v>0.5</v>
      </c>
      <c r="E53">
        <f t="shared" si="0"/>
        <v>0.81112439716243823</v>
      </c>
      <c r="F53">
        <f t="shared" si="1"/>
        <v>0.125</v>
      </c>
      <c r="G53">
        <f t="shared" si="2"/>
        <v>-2.0794415416798357</v>
      </c>
      <c r="H53">
        <f t="shared" si="3"/>
        <v>0.5</v>
      </c>
      <c r="I53">
        <f t="shared" si="4"/>
        <v>-0.69314718055994529</v>
      </c>
    </row>
    <row r="54" spans="4:9" x14ac:dyDescent="0.25">
      <c r="D54">
        <v>0.6</v>
      </c>
      <c r="E54">
        <f t="shared" si="0"/>
        <v>0.8646647167633873</v>
      </c>
      <c r="F54">
        <f t="shared" si="1"/>
        <v>0.216</v>
      </c>
      <c r="G54">
        <f t="shared" si="2"/>
        <v>-1.5324768712979722</v>
      </c>
      <c r="H54">
        <f t="shared" si="3"/>
        <v>1.3499999999999996</v>
      </c>
      <c r="I54">
        <f t="shared" si="4"/>
        <v>0.30010459245033783</v>
      </c>
    </row>
    <row r="55" spans="4:9" x14ac:dyDescent="0.25">
      <c r="D55">
        <v>0.7</v>
      </c>
      <c r="E55">
        <f t="shared" si="0"/>
        <v>0.9030280321355949</v>
      </c>
      <c r="F55">
        <f t="shared" si="1"/>
        <v>0.34299999999999992</v>
      </c>
      <c r="G55">
        <f t="shared" si="2"/>
        <v>-1.0700248318161973</v>
      </c>
      <c r="H55">
        <f t="shared" si="3"/>
        <v>3.8111111111111091</v>
      </c>
      <c r="I55">
        <f t="shared" si="4"/>
        <v>1.3379207768356742</v>
      </c>
    </row>
    <row r="56" spans="4:9" x14ac:dyDescent="0.25">
      <c r="D56">
        <v>0.8</v>
      </c>
      <c r="E56">
        <f t="shared" si="0"/>
        <v>0.93051654877719847</v>
      </c>
      <c r="F56">
        <f t="shared" si="1"/>
        <v>0.51200000000000012</v>
      </c>
      <c r="G56">
        <f t="shared" si="2"/>
        <v>-0.66943065394262902</v>
      </c>
      <c r="H56">
        <f t="shared" si="3"/>
        <v>12.80000000000001</v>
      </c>
      <c r="I56">
        <f t="shared" si="4"/>
        <v>2.5494451709255723</v>
      </c>
    </row>
    <row r="57" spans="4:9" x14ac:dyDescent="0.25">
      <c r="D57">
        <v>0.9</v>
      </c>
      <c r="E57">
        <f t="shared" si="0"/>
        <v>0.95021293163213605</v>
      </c>
      <c r="F57">
        <f t="shared" si="1"/>
        <v>0.72900000000000009</v>
      </c>
      <c r="G57">
        <f t="shared" si="2"/>
        <v>-0.31608154697347879</v>
      </c>
      <c r="H57">
        <f t="shared" si="3"/>
        <v>72.900000000000048</v>
      </c>
      <c r="I57">
        <f t="shared" si="4"/>
        <v>4.2890886390146132</v>
      </c>
    </row>
    <row r="58" spans="4:9" x14ac:dyDescent="0.25">
      <c r="D58">
        <v>1</v>
      </c>
      <c r="E58">
        <f t="shared" si="0"/>
        <v>0.96432600665274759</v>
      </c>
      <c r="F58">
        <f t="shared" si="1"/>
        <v>1</v>
      </c>
      <c r="G58">
        <f t="shared" si="2"/>
        <v>0</v>
      </c>
      <c r="H58" t="e">
        <f t="shared" si="3"/>
        <v>#DIV/0!</v>
      </c>
      <c r="I58" t="e">
        <f t="shared" si="4"/>
        <v>#DIV/0!</v>
      </c>
    </row>
    <row r="62" spans="4:9" x14ac:dyDescent="0.25">
      <c r="D62" t="s">
        <v>20</v>
      </c>
      <c r="E62" t="s">
        <v>21</v>
      </c>
      <c r="H62" t="s">
        <v>22</v>
      </c>
    </row>
    <row r="63" spans="4:9" x14ac:dyDescent="0.25">
      <c r="D63">
        <v>0.39833333333333298</v>
      </c>
      <c r="E63">
        <v>2.8879999999999999</v>
      </c>
      <c r="F63">
        <f>1/D63^1.1</f>
        <v>2.7525085988190345</v>
      </c>
      <c r="G63">
        <f>D63^$H$63</f>
        <v>0.14471647191374376</v>
      </c>
      <c r="H63">
        <v>2.1</v>
      </c>
    </row>
    <row r="64" spans="4:9" x14ac:dyDescent="0.25">
      <c r="D64">
        <v>0.50333333333333297</v>
      </c>
      <c r="E64">
        <v>2.16</v>
      </c>
      <c r="F64">
        <f t="shared" ref="F64:F68" si="5">1/D64^1.1</f>
        <v>2.1279368634873337</v>
      </c>
      <c r="G64">
        <f t="shared" ref="G64:G68" si="6">D64^$H$63</f>
        <v>0.23653583993486238</v>
      </c>
    </row>
    <row r="65" spans="3:22" x14ac:dyDescent="0.25">
      <c r="D65">
        <v>0.6</v>
      </c>
      <c r="E65">
        <v>1.72</v>
      </c>
      <c r="F65">
        <f t="shared" si="5"/>
        <v>1.7540162985815426</v>
      </c>
      <c r="G65">
        <f t="shared" si="6"/>
        <v>0.34207207794204347</v>
      </c>
    </row>
    <row r="66" spans="3:22" x14ac:dyDescent="0.25">
      <c r="D66">
        <v>0.7</v>
      </c>
      <c r="E66">
        <v>1.4319999999999999</v>
      </c>
      <c r="F66">
        <f t="shared" si="5"/>
        <v>1.4804445855861634</v>
      </c>
      <c r="G66">
        <f t="shared" si="6"/>
        <v>0.47283093660871056</v>
      </c>
    </row>
    <row r="67" spans="3:22" x14ac:dyDescent="0.25">
      <c r="D67">
        <v>0.8</v>
      </c>
      <c r="E67">
        <v>1.248</v>
      </c>
      <c r="F67">
        <f t="shared" si="5"/>
        <v>1.278206478204466</v>
      </c>
      <c r="G67">
        <f t="shared" si="6"/>
        <v>0.62587697186747426</v>
      </c>
    </row>
    <row r="68" spans="3:22" x14ac:dyDescent="0.25">
      <c r="D68">
        <v>0.90166666666666595</v>
      </c>
      <c r="E68">
        <v>1.0880000000000001</v>
      </c>
      <c r="F68">
        <f t="shared" si="5"/>
        <v>1.1205968150997359</v>
      </c>
      <c r="G68">
        <f t="shared" si="6"/>
        <v>0.80463075971388998</v>
      </c>
    </row>
    <row r="72" spans="3:22" x14ac:dyDescent="0.25">
      <c r="G72" t="s">
        <v>22</v>
      </c>
    </row>
    <row r="73" spans="3:22" x14ac:dyDescent="0.25">
      <c r="C73" t="s">
        <v>0</v>
      </c>
      <c r="D73" t="s">
        <v>1</v>
      </c>
      <c r="G73">
        <v>2.1</v>
      </c>
    </row>
    <row r="74" spans="3:22" x14ac:dyDescent="0.25">
      <c r="C74">
        <v>5.9033989266547397E-2</v>
      </c>
      <c r="D74">
        <v>1.9432624113475101</v>
      </c>
      <c r="E74">
        <f>1/C74^0.3</f>
        <v>2.3370572991512599</v>
      </c>
    </row>
    <row r="75" spans="3:22" x14ac:dyDescent="0.25">
      <c r="C75">
        <v>0.112701252236135</v>
      </c>
      <c r="D75">
        <v>1.75177304964539</v>
      </c>
      <c r="E75">
        <f t="shared" ref="E75:E90" si="7">1/C75^0.3</f>
        <v>1.9249585288036739</v>
      </c>
    </row>
    <row r="76" spans="3:22" x14ac:dyDescent="0.25">
      <c r="C76">
        <v>0.175313059033989</v>
      </c>
      <c r="D76">
        <v>1.60756501182033</v>
      </c>
      <c r="E76">
        <f t="shared" si="7"/>
        <v>1.6859928155742687</v>
      </c>
    </row>
    <row r="77" spans="3:22" x14ac:dyDescent="0.25">
      <c r="C77">
        <v>0.22182468694096599</v>
      </c>
      <c r="D77">
        <v>1.60756501182033</v>
      </c>
      <c r="E77">
        <f t="shared" si="7"/>
        <v>1.5710754302205017</v>
      </c>
      <c r="T77" t="s">
        <v>0</v>
      </c>
      <c r="U77" t="s">
        <v>1</v>
      </c>
    </row>
    <row r="78" spans="3:22" x14ac:dyDescent="0.25">
      <c r="C78">
        <v>0.282647584973166</v>
      </c>
      <c r="D78">
        <v>1.5342789598108699</v>
      </c>
      <c r="E78">
        <f t="shared" si="7"/>
        <v>1.4609199383270304</v>
      </c>
      <c r="T78">
        <v>0.22782608695652101</v>
      </c>
      <c r="U78">
        <v>3.2053571428571401</v>
      </c>
      <c r="V78">
        <f>1/T78^0.8</f>
        <v>3.2652560230904988</v>
      </c>
    </row>
    <row r="79" spans="3:22" x14ac:dyDescent="0.25">
      <c r="C79">
        <v>0.33094812164579601</v>
      </c>
      <c r="D79">
        <v>1.3877068557919601</v>
      </c>
      <c r="E79">
        <f t="shared" si="7"/>
        <v>1.3933878646663154</v>
      </c>
      <c r="T79">
        <v>0.24478260869565199</v>
      </c>
      <c r="U79">
        <v>2.8839285714285698</v>
      </c>
      <c r="V79">
        <f t="shared" ref="V79:V92" si="8">1/T79^0.8</f>
        <v>3.0830143980074998</v>
      </c>
    </row>
    <row r="80" spans="3:22" x14ac:dyDescent="0.25">
      <c r="C80">
        <v>0.38640429338103699</v>
      </c>
      <c r="D80">
        <v>1.40661938534278</v>
      </c>
      <c r="E80">
        <f t="shared" si="7"/>
        <v>1.3301095664649709</v>
      </c>
      <c r="T80">
        <v>0.25130434782608702</v>
      </c>
      <c r="U80">
        <v>2.58928571428571</v>
      </c>
      <c r="V80">
        <f t="shared" si="8"/>
        <v>3.0188393206311672</v>
      </c>
    </row>
    <row r="81" spans="3:22" x14ac:dyDescent="0.25">
      <c r="C81">
        <v>0.44543828264758401</v>
      </c>
      <c r="D81">
        <v>1.3049645390070901</v>
      </c>
      <c r="E81">
        <f t="shared" si="7"/>
        <v>1.2745701353362888</v>
      </c>
      <c r="T81">
        <v>0.32304347826086899</v>
      </c>
      <c r="U81">
        <v>2.0803571428571401</v>
      </c>
      <c r="V81">
        <f t="shared" si="8"/>
        <v>2.4693987149445289</v>
      </c>
    </row>
    <row r="82" spans="3:22" x14ac:dyDescent="0.25">
      <c r="C82">
        <v>0.50447227191413202</v>
      </c>
      <c r="D82">
        <v>1.27186761229314</v>
      </c>
      <c r="E82">
        <f t="shared" si="7"/>
        <v>1.227859882069013</v>
      </c>
      <c r="T82">
        <v>0.393478260869565</v>
      </c>
      <c r="U82">
        <v>1.6964285714285701</v>
      </c>
      <c r="V82">
        <f t="shared" si="8"/>
        <v>2.1089360246181954</v>
      </c>
    </row>
    <row r="83" spans="3:22" x14ac:dyDescent="0.25">
      <c r="C83">
        <v>0.554561717352415</v>
      </c>
      <c r="D83">
        <v>1.23877068557919</v>
      </c>
      <c r="E83">
        <f t="shared" si="7"/>
        <v>1.1934796938515861</v>
      </c>
      <c r="T83">
        <v>0.39086956521739102</v>
      </c>
      <c r="U83">
        <v>1.66071428571428</v>
      </c>
      <c r="V83">
        <f t="shared" si="8"/>
        <v>2.1201886995753654</v>
      </c>
    </row>
    <row r="84" spans="3:22" x14ac:dyDescent="0.25">
      <c r="C84">
        <v>0.61180679785330905</v>
      </c>
      <c r="D84">
        <v>1.2174940898345099</v>
      </c>
      <c r="E84">
        <f t="shared" si="7"/>
        <v>1.1588192755406563</v>
      </c>
      <c r="T84">
        <v>0.39478260869565202</v>
      </c>
      <c r="U84">
        <v>1.58928571428571</v>
      </c>
      <c r="V84">
        <f t="shared" si="8"/>
        <v>2.1033599002159398</v>
      </c>
    </row>
    <row r="85" spans="3:22" x14ac:dyDescent="0.25">
      <c r="C85">
        <v>0.67441860465116199</v>
      </c>
      <c r="D85">
        <v>1.1513002364066101</v>
      </c>
      <c r="E85">
        <f t="shared" si="7"/>
        <v>1.1254368661138701</v>
      </c>
      <c r="T85">
        <v>0.43391304347825999</v>
      </c>
      <c r="U85">
        <v>1.5714285714285701</v>
      </c>
      <c r="V85">
        <f t="shared" si="8"/>
        <v>1.9501940890809673</v>
      </c>
    </row>
    <row r="86" spans="3:22" x14ac:dyDescent="0.25">
      <c r="C86">
        <v>0.722719141323792</v>
      </c>
      <c r="D86">
        <v>1.15602836879432</v>
      </c>
      <c r="E86">
        <f t="shared" si="7"/>
        <v>1.1023236694691922</v>
      </c>
      <c r="T86">
        <v>0.42869565217391298</v>
      </c>
      <c r="U86">
        <v>1.5178571428571399</v>
      </c>
      <c r="V86">
        <f t="shared" si="8"/>
        <v>1.9691587830072583</v>
      </c>
    </row>
    <row r="87" spans="3:22" x14ac:dyDescent="0.25">
      <c r="C87">
        <v>0.77459749552772805</v>
      </c>
      <c r="D87">
        <v>1.11820330969267</v>
      </c>
      <c r="E87">
        <f t="shared" si="7"/>
        <v>1.0796355425112933</v>
      </c>
      <c r="T87">
        <v>0.43130434782608601</v>
      </c>
      <c r="U87">
        <v>1.4375</v>
      </c>
      <c r="V87">
        <f t="shared" si="8"/>
        <v>1.9596248183414744</v>
      </c>
    </row>
    <row r="88" spans="3:22" x14ac:dyDescent="0.25">
      <c r="C88">
        <v>0.837209302325581</v>
      </c>
      <c r="D88">
        <v>1.08510638297872</v>
      </c>
      <c r="E88">
        <f t="shared" si="7"/>
        <v>1.0547506129670066</v>
      </c>
      <c r="T88">
        <v>0.462608695652174</v>
      </c>
      <c r="U88">
        <v>1.47321428571428</v>
      </c>
      <c r="V88">
        <f t="shared" si="8"/>
        <v>1.8528018105866559</v>
      </c>
    </row>
    <row r="89" spans="3:22" x14ac:dyDescent="0.25">
      <c r="C89">
        <v>0.89982110912343405</v>
      </c>
      <c r="D89">
        <v>1.0520094562647699</v>
      </c>
      <c r="E89">
        <f t="shared" si="7"/>
        <v>1.0321745505805864</v>
      </c>
      <c r="T89">
        <v>0.47304347826086901</v>
      </c>
      <c r="U89">
        <v>1.3660714285714199</v>
      </c>
      <c r="V89">
        <f t="shared" si="8"/>
        <v>1.820032539183406</v>
      </c>
    </row>
    <row r="90" spans="3:22" x14ac:dyDescent="0.25">
      <c r="C90">
        <v>0.95706618962432899</v>
      </c>
      <c r="D90">
        <v>1.0141843971631199</v>
      </c>
      <c r="E90">
        <f t="shared" si="7"/>
        <v>1.0132518556185528</v>
      </c>
      <c r="T90">
        <v>0.48739130434782602</v>
      </c>
      <c r="U90">
        <v>1.4196428571428501</v>
      </c>
      <c r="V90">
        <f t="shared" si="8"/>
        <v>1.7770423533513304</v>
      </c>
    </row>
    <row r="91" spans="3:22" x14ac:dyDescent="0.25">
      <c r="T91">
        <v>0.49391304347825998</v>
      </c>
      <c r="U91">
        <v>1.3928571428571399</v>
      </c>
      <c r="V91">
        <f t="shared" si="8"/>
        <v>1.7582458609136922</v>
      </c>
    </row>
    <row r="92" spans="3:22" x14ac:dyDescent="0.25">
      <c r="T92">
        <v>0.49782608695652097</v>
      </c>
      <c r="U92">
        <v>1.3125</v>
      </c>
      <c r="V92">
        <f t="shared" si="8"/>
        <v>1.747180924479721</v>
      </c>
    </row>
    <row r="96" spans="3:22" x14ac:dyDescent="0.25">
      <c r="I96" t="s">
        <v>0</v>
      </c>
      <c r="J96" t="s">
        <v>1</v>
      </c>
      <c r="K96" t="s">
        <v>2</v>
      </c>
      <c r="L96" t="s">
        <v>3</v>
      </c>
      <c r="N96" t="s">
        <v>0</v>
      </c>
      <c r="O96" t="s">
        <v>1</v>
      </c>
      <c r="P96" t="s">
        <v>2</v>
      </c>
      <c r="Q96" t="s">
        <v>3</v>
      </c>
      <c r="R96" t="s">
        <v>4</v>
      </c>
      <c r="S96" t="s">
        <v>5</v>
      </c>
    </row>
    <row r="97" spans="3:19" x14ac:dyDescent="0.25">
      <c r="C97" t="s">
        <v>0</v>
      </c>
      <c r="D97" t="s">
        <v>1</v>
      </c>
      <c r="I97">
        <v>0.75232067510548495</v>
      </c>
      <c r="J97">
        <v>1.3428571428571401</v>
      </c>
      <c r="K97">
        <v>0.54556962025316402</v>
      </c>
      <c r="L97">
        <v>1.6122448979591799</v>
      </c>
      <c r="N97">
        <v>0.75232067510548495</v>
      </c>
      <c r="O97">
        <v>1.3428571428571401</v>
      </c>
      <c r="P97">
        <v>0.54556962025316402</v>
      </c>
      <c r="Q97">
        <v>1.6122448979591799</v>
      </c>
      <c r="R97">
        <v>0.33291139240506301</v>
      </c>
      <c r="S97">
        <v>1.9020408163265301</v>
      </c>
    </row>
    <row r="98" spans="3:19" x14ac:dyDescent="0.25">
      <c r="C98">
        <v>0.75232067510548495</v>
      </c>
      <c r="D98">
        <v>1.3428571428571401</v>
      </c>
      <c r="I98">
        <v>0.75675105485231997</v>
      </c>
      <c r="J98">
        <v>1.3224489795918299</v>
      </c>
      <c r="K98">
        <v>0.60021097046413496</v>
      </c>
      <c r="L98">
        <v>1.6448979591836701</v>
      </c>
      <c r="N98">
        <v>0.75675105485231997</v>
      </c>
      <c r="O98">
        <v>1.3224489795918299</v>
      </c>
      <c r="P98">
        <v>0.60021097046413496</v>
      </c>
      <c r="Q98">
        <v>1.6448979591836701</v>
      </c>
      <c r="R98">
        <v>0.34915611814345898</v>
      </c>
      <c r="S98">
        <v>1.8571428571428501</v>
      </c>
    </row>
    <row r="99" spans="3:19" x14ac:dyDescent="0.25">
      <c r="C99">
        <v>0.75675105485231997</v>
      </c>
      <c r="D99">
        <v>1.3224489795918299</v>
      </c>
      <c r="I99">
        <v>0.76413502109704601</v>
      </c>
      <c r="J99">
        <v>1.33469387755102</v>
      </c>
      <c r="K99">
        <v>0.65042194092826999</v>
      </c>
      <c r="L99">
        <v>1.5551020408163201</v>
      </c>
      <c r="N99">
        <v>0.76413502109704601</v>
      </c>
      <c r="O99">
        <v>1.33469387755102</v>
      </c>
      <c r="P99">
        <v>0.65042194092826999</v>
      </c>
      <c r="Q99">
        <v>1.5551020408163201</v>
      </c>
      <c r="R99">
        <v>0.32257383966244702</v>
      </c>
      <c r="S99">
        <v>1.81632653061224</v>
      </c>
    </row>
    <row r="100" spans="3:19" x14ac:dyDescent="0.25">
      <c r="C100">
        <v>0.76413502109704601</v>
      </c>
      <c r="D100">
        <v>1.33469387755102</v>
      </c>
      <c r="I100">
        <v>0.76856540084388103</v>
      </c>
      <c r="J100">
        <v>1.2979591836734601</v>
      </c>
      <c r="K100">
        <v>0.74936708860759405</v>
      </c>
      <c r="L100">
        <v>1.4938775510204001</v>
      </c>
      <c r="N100">
        <v>0.76856540084388103</v>
      </c>
      <c r="O100">
        <v>1.2979591836734601</v>
      </c>
      <c r="P100">
        <v>0.74936708860759405</v>
      </c>
      <c r="Q100">
        <v>1.4938775510204001</v>
      </c>
      <c r="R100">
        <v>0.31814345991561099</v>
      </c>
      <c r="S100">
        <v>1.69795918367346</v>
      </c>
    </row>
    <row r="101" spans="3:19" x14ac:dyDescent="0.25">
      <c r="C101">
        <v>0.76856540084388103</v>
      </c>
      <c r="D101">
        <v>1.2979591836734601</v>
      </c>
      <c r="I101">
        <v>0.78776371308016802</v>
      </c>
      <c r="J101">
        <v>1.28979591836734</v>
      </c>
      <c r="K101">
        <v>0.89852320675105402</v>
      </c>
      <c r="L101">
        <v>1.2938775510203999</v>
      </c>
      <c r="N101">
        <v>0.78776371308016802</v>
      </c>
      <c r="O101">
        <v>1.28979591836734</v>
      </c>
      <c r="P101">
        <v>0.89852320675105402</v>
      </c>
      <c r="Q101">
        <v>1.2938775510203999</v>
      </c>
      <c r="R101">
        <v>0.35210970464135</v>
      </c>
      <c r="S101">
        <v>1.6</v>
      </c>
    </row>
    <row r="102" spans="3:19" x14ac:dyDescent="0.25">
      <c r="C102">
        <v>0.78776371308016802</v>
      </c>
      <c r="D102">
        <v>1.28979591836734</v>
      </c>
      <c r="I102">
        <v>0.76413502109704601</v>
      </c>
      <c r="J102">
        <v>1.25714285714285</v>
      </c>
      <c r="N102">
        <v>0.76413502109704601</v>
      </c>
      <c r="O102">
        <v>1.25714285714285</v>
      </c>
      <c r="R102">
        <v>0.37130801687763698</v>
      </c>
      <c r="S102">
        <v>1.57551020408163</v>
      </c>
    </row>
    <row r="103" spans="3:19" x14ac:dyDescent="0.25">
      <c r="C103">
        <v>0.76413502109704601</v>
      </c>
      <c r="D103">
        <v>1.25714285714285</v>
      </c>
      <c r="I103">
        <v>0.79662447257383895</v>
      </c>
      <c r="J103">
        <v>1.2367346938775501</v>
      </c>
      <c r="N103">
        <v>0.79662447257383895</v>
      </c>
      <c r="O103">
        <v>1.2367346938775501</v>
      </c>
      <c r="R103">
        <v>0.37721518987341701</v>
      </c>
      <c r="S103">
        <v>1.64897959183673</v>
      </c>
    </row>
    <row r="104" spans="3:19" x14ac:dyDescent="0.25">
      <c r="C104">
        <v>0.79662447257383895</v>
      </c>
      <c r="D104">
        <v>1.2367346938775501</v>
      </c>
      <c r="I104">
        <v>0.81286919831223603</v>
      </c>
      <c r="J104">
        <v>1.24081632653061</v>
      </c>
      <c r="N104">
        <v>0.81286919831223603</v>
      </c>
      <c r="O104">
        <v>1.24081632653061</v>
      </c>
      <c r="R104">
        <v>0.38902953586497802</v>
      </c>
      <c r="S104">
        <v>1.6204081632653</v>
      </c>
    </row>
    <row r="105" spans="3:19" x14ac:dyDescent="0.25">
      <c r="C105">
        <v>0.81286919831223603</v>
      </c>
      <c r="D105">
        <v>1.24081632653061</v>
      </c>
      <c r="I105">
        <v>0.806962025316455</v>
      </c>
      <c r="J105">
        <v>1.2816326530612201</v>
      </c>
      <c r="N105">
        <v>0.806962025316455</v>
      </c>
      <c r="O105">
        <v>1.2816326530612201</v>
      </c>
      <c r="R105">
        <v>0.408227848101265</v>
      </c>
      <c r="S105">
        <v>1.6408163265306099</v>
      </c>
    </row>
    <row r="106" spans="3:19" x14ac:dyDescent="0.25">
      <c r="C106">
        <v>0.806962025316455</v>
      </c>
      <c r="D106">
        <v>1.2816326530612201</v>
      </c>
      <c r="I106">
        <v>0.82025316455696196</v>
      </c>
      <c r="J106">
        <v>1.2367346938775501</v>
      </c>
      <c r="N106">
        <v>0.82025316455696196</v>
      </c>
      <c r="O106">
        <v>1.2367346938775501</v>
      </c>
      <c r="R106">
        <v>0.42594936708860698</v>
      </c>
      <c r="S106">
        <v>1.6612244897959101</v>
      </c>
    </row>
    <row r="107" spans="3:19" x14ac:dyDescent="0.25">
      <c r="C107">
        <v>0.82025316455696196</v>
      </c>
      <c r="D107">
        <v>1.2367346938775501</v>
      </c>
      <c r="I107">
        <v>0.84240506329113896</v>
      </c>
      <c r="J107">
        <v>1.2081632653061201</v>
      </c>
      <c r="N107">
        <v>0.84240506329113896</v>
      </c>
      <c r="O107">
        <v>1.2081632653061201</v>
      </c>
      <c r="R107">
        <v>0.43924050632911299</v>
      </c>
      <c r="S107">
        <v>1.68163265306122</v>
      </c>
    </row>
    <row r="108" spans="3:19" x14ac:dyDescent="0.25">
      <c r="C108">
        <v>0.84240506329113896</v>
      </c>
      <c r="D108">
        <v>1.2081632653061201</v>
      </c>
      <c r="I108">
        <v>0.94873417721518905</v>
      </c>
      <c r="J108">
        <v>1.0979591836734599</v>
      </c>
      <c r="N108">
        <v>0.94873417721518905</v>
      </c>
      <c r="O108">
        <v>1.0979591836734599</v>
      </c>
      <c r="R108">
        <v>0.40970464135021101</v>
      </c>
      <c r="S108">
        <v>1.7632653061224399</v>
      </c>
    </row>
    <row r="109" spans="3:19" x14ac:dyDescent="0.25">
      <c r="C109">
        <v>0.94873417721518905</v>
      </c>
      <c r="D109">
        <v>1.0979591836734599</v>
      </c>
      <c r="R109">
        <v>0.40379746835442998</v>
      </c>
      <c r="S109">
        <v>1.9183673469387701</v>
      </c>
    </row>
    <row r="122" spans="8:17" x14ac:dyDescent="0.25">
      <c r="N122" t="s">
        <v>0</v>
      </c>
      <c r="O122" t="s">
        <v>1</v>
      </c>
      <c r="P122" t="s">
        <v>2</v>
      </c>
      <c r="Q122" t="s">
        <v>3</v>
      </c>
    </row>
    <row r="123" spans="8:17" x14ac:dyDescent="0.25">
      <c r="N123">
        <v>7.7586206896551699E-2</v>
      </c>
      <c r="O123">
        <v>130.95238095238</v>
      </c>
      <c r="P123">
        <v>0.5</v>
      </c>
      <c r="Q123">
        <v>666.66666666666595</v>
      </c>
    </row>
    <row r="124" spans="8:17" x14ac:dyDescent="0.25">
      <c r="N124">
        <v>0.25862068965517199</v>
      </c>
      <c r="O124">
        <v>369.04761904761801</v>
      </c>
      <c r="P124">
        <v>1.57758620689655</v>
      </c>
      <c r="Q124">
        <v>2333.3333333333298</v>
      </c>
    </row>
    <row r="125" spans="8:17" x14ac:dyDescent="0.25">
      <c r="H125" t="s">
        <v>0</v>
      </c>
      <c r="I125" t="s">
        <v>1</v>
      </c>
      <c r="N125">
        <v>0.32758620689655099</v>
      </c>
      <c r="O125">
        <v>369.04761904761801</v>
      </c>
      <c r="P125">
        <v>1.86206896551724</v>
      </c>
      <c r="Q125">
        <v>3880.9523809523798</v>
      </c>
    </row>
    <row r="126" spans="8:17" x14ac:dyDescent="0.25">
      <c r="H126">
        <v>7.7586206896551699E-2</v>
      </c>
      <c r="I126">
        <v>130.95238095238</v>
      </c>
      <c r="N126">
        <v>0.38793103448275801</v>
      </c>
      <c r="O126">
        <v>488.09523809523802</v>
      </c>
      <c r="P126">
        <v>2.0948275862068901</v>
      </c>
      <c r="Q126">
        <v>5011.9047619047597</v>
      </c>
    </row>
    <row r="127" spans="8:17" x14ac:dyDescent="0.25">
      <c r="H127">
        <v>0.25862068965517199</v>
      </c>
      <c r="I127">
        <v>369.04761904761801</v>
      </c>
      <c r="N127">
        <v>0.60344827586206895</v>
      </c>
      <c r="O127">
        <v>845.23809523809496</v>
      </c>
      <c r="P127">
        <v>2.5</v>
      </c>
      <c r="Q127">
        <v>6559.5238095238001</v>
      </c>
    </row>
    <row r="128" spans="8:17" x14ac:dyDescent="0.25">
      <c r="H128">
        <v>0.32758620689655099</v>
      </c>
      <c r="I128">
        <v>369.04761904761801</v>
      </c>
      <c r="N128">
        <v>0.69827586206896497</v>
      </c>
      <c r="O128">
        <v>1083.3333333333301</v>
      </c>
      <c r="P128">
        <v>2.8017241379310298</v>
      </c>
      <c r="Q128">
        <v>8285.7142857142808</v>
      </c>
    </row>
    <row r="129" spans="8:17" x14ac:dyDescent="0.25">
      <c r="H129">
        <v>0.38793103448275801</v>
      </c>
      <c r="I129">
        <v>488.09523809523802</v>
      </c>
      <c r="N129">
        <v>1</v>
      </c>
      <c r="O129">
        <v>1380.9523809523801</v>
      </c>
      <c r="P129">
        <v>3.0775862068965498</v>
      </c>
      <c r="Q129">
        <v>9833.3333333333303</v>
      </c>
    </row>
    <row r="130" spans="8:17" x14ac:dyDescent="0.25">
      <c r="H130">
        <v>0.60344827586206895</v>
      </c>
      <c r="I130">
        <v>845.23809523809496</v>
      </c>
      <c r="N130">
        <v>1.0431034482758601</v>
      </c>
      <c r="O130">
        <v>1559.5238095238001</v>
      </c>
      <c r="P130">
        <v>3.42241379310344</v>
      </c>
      <c r="Q130">
        <v>11976.190476190401</v>
      </c>
    </row>
    <row r="131" spans="8:17" x14ac:dyDescent="0.25">
      <c r="H131">
        <v>0.69827586206896497</v>
      </c>
      <c r="I131">
        <v>1083.3333333333301</v>
      </c>
      <c r="N131">
        <v>1.36206896551724</v>
      </c>
      <c r="O131">
        <v>2333.3333333333298</v>
      </c>
      <c r="P131">
        <v>3.69827586206896</v>
      </c>
      <c r="Q131">
        <v>14000</v>
      </c>
    </row>
    <row r="132" spans="8:17" x14ac:dyDescent="0.25">
      <c r="H132">
        <v>1</v>
      </c>
      <c r="I132">
        <v>1380.9523809523801</v>
      </c>
      <c r="N132">
        <v>1.68965517241379</v>
      </c>
      <c r="O132">
        <v>2988.0952380952299</v>
      </c>
      <c r="P132">
        <v>3.9051724137931001</v>
      </c>
      <c r="Q132">
        <v>15904.761904761899</v>
      </c>
    </row>
    <row r="133" spans="8:17" x14ac:dyDescent="0.25">
      <c r="H133">
        <v>1.0431034482758601</v>
      </c>
      <c r="I133">
        <v>1559.5238095238001</v>
      </c>
      <c r="N133">
        <v>1.86206896551724</v>
      </c>
      <c r="O133">
        <v>4178.5714285714203</v>
      </c>
      <c r="P133">
        <v>4.0431034482758603</v>
      </c>
      <c r="Q133">
        <v>17928.571428571398</v>
      </c>
    </row>
    <row r="134" spans="8:17" x14ac:dyDescent="0.25">
      <c r="H134">
        <v>1.36206896551724</v>
      </c>
      <c r="I134">
        <v>2333.3333333333298</v>
      </c>
      <c r="N134">
        <v>2.1551724137931001</v>
      </c>
      <c r="O134">
        <v>5726.1904761904698</v>
      </c>
      <c r="P134">
        <v>4.3275862068965498</v>
      </c>
      <c r="Q134">
        <v>20071.4285714285</v>
      </c>
    </row>
    <row r="135" spans="8:17" x14ac:dyDescent="0.25">
      <c r="H135">
        <v>1.68965517241379</v>
      </c>
      <c r="I135">
        <v>2988.0952380952299</v>
      </c>
      <c r="N135">
        <v>2.3275862068965498</v>
      </c>
      <c r="O135">
        <v>6857.1428571428496</v>
      </c>
      <c r="P135">
        <v>4.5258620689655098</v>
      </c>
      <c r="Q135">
        <v>21678.571428571398</v>
      </c>
    </row>
    <row r="136" spans="8:17" x14ac:dyDescent="0.25">
      <c r="H136">
        <v>1.86206896551724</v>
      </c>
      <c r="I136">
        <v>4178.5714285714203</v>
      </c>
      <c r="N136">
        <v>2.66379310344827</v>
      </c>
      <c r="O136">
        <v>8880.9523809523798</v>
      </c>
    </row>
    <row r="137" spans="8:17" x14ac:dyDescent="0.25">
      <c r="H137">
        <v>2.1551724137931001</v>
      </c>
      <c r="I137">
        <v>5726.1904761904698</v>
      </c>
      <c r="N137">
        <v>2.94827586206896</v>
      </c>
      <c r="O137">
        <v>10785.714285714201</v>
      </c>
    </row>
    <row r="138" spans="8:17" x14ac:dyDescent="0.25">
      <c r="H138">
        <v>2.3275862068965498</v>
      </c>
      <c r="I138">
        <v>6857.1428571428496</v>
      </c>
      <c r="N138">
        <v>3.2068965517241299</v>
      </c>
      <c r="O138">
        <v>12452.3809523809</v>
      </c>
    </row>
    <row r="139" spans="8:17" x14ac:dyDescent="0.25">
      <c r="H139">
        <v>2.66379310344827</v>
      </c>
      <c r="I139">
        <v>8880.9523809523798</v>
      </c>
      <c r="N139">
        <v>3.3534482758620601</v>
      </c>
      <c r="O139">
        <v>14238.0952380952</v>
      </c>
    </row>
    <row r="140" spans="8:17" x14ac:dyDescent="0.25">
      <c r="H140">
        <v>2.94827586206896</v>
      </c>
      <c r="I140">
        <v>10785.714285714201</v>
      </c>
      <c r="N140">
        <v>3.4913793103448199</v>
      </c>
      <c r="O140">
        <v>16678.571428571398</v>
      </c>
    </row>
    <row r="141" spans="8:17" x14ac:dyDescent="0.25">
      <c r="H141">
        <v>3.2068965517241299</v>
      </c>
      <c r="I141">
        <v>12452.3809523809</v>
      </c>
      <c r="N141">
        <v>3.6465517241379302</v>
      </c>
      <c r="O141">
        <v>17988.0952380952</v>
      </c>
    </row>
    <row r="142" spans="8:17" x14ac:dyDescent="0.25">
      <c r="H142">
        <v>3.3534482758620601</v>
      </c>
      <c r="I142">
        <v>14238.0952380952</v>
      </c>
      <c r="N142">
        <v>3.7413793103448199</v>
      </c>
      <c r="O142">
        <v>18940.4761904761</v>
      </c>
    </row>
    <row r="143" spans="8:17" x14ac:dyDescent="0.25">
      <c r="H143">
        <v>3.4913793103448199</v>
      </c>
      <c r="I143">
        <v>16678.571428571398</v>
      </c>
      <c r="N143">
        <v>3.8620689655172402</v>
      </c>
      <c r="O143">
        <v>19952.3809523809</v>
      </c>
    </row>
    <row r="144" spans="8:17" x14ac:dyDescent="0.25">
      <c r="H144">
        <v>3.6465517241379302</v>
      </c>
      <c r="I144">
        <v>17988.0952380952</v>
      </c>
      <c r="N144">
        <v>3.9568965517241299</v>
      </c>
      <c r="O144">
        <v>20964.285714285699</v>
      </c>
    </row>
    <row r="145" spans="8:21" x14ac:dyDescent="0.25">
      <c r="H145">
        <v>3.7413793103448199</v>
      </c>
      <c r="I145">
        <v>18940.4761904761</v>
      </c>
      <c r="N145">
        <v>4.0517241379310303</v>
      </c>
      <c r="O145">
        <v>21738.0952380952</v>
      </c>
    </row>
    <row r="146" spans="8:21" x14ac:dyDescent="0.25">
      <c r="H146">
        <v>3.8620689655172402</v>
      </c>
      <c r="I146">
        <v>19952.3809523809</v>
      </c>
      <c r="N146">
        <v>4.1293103448275801</v>
      </c>
      <c r="O146">
        <v>22214.285714285699</v>
      </c>
    </row>
    <row r="147" spans="8:21" x14ac:dyDescent="0.25">
      <c r="H147">
        <v>3.9568965517241299</v>
      </c>
      <c r="I147">
        <v>20964.285714285699</v>
      </c>
      <c r="N147">
        <v>4.2241379310344804</v>
      </c>
      <c r="O147">
        <v>22690.4761904761</v>
      </c>
    </row>
    <row r="148" spans="8:21" x14ac:dyDescent="0.25">
      <c r="H148">
        <v>4.0517241379310303</v>
      </c>
      <c r="I148">
        <v>21738.0952380952</v>
      </c>
    </row>
    <row r="149" spans="8:21" x14ac:dyDescent="0.25">
      <c r="H149">
        <v>4.1293103448275801</v>
      </c>
      <c r="I149">
        <v>22214.285714285699</v>
      </c>
      <c r="N149" t="s">
        <v>0</v>
      </c>
      <c r="O149" t="s">
        <v>1</v>
      </c>
      <c r="P149" t="s">
        <v>2</v>
      </c>
      <c r="Q149" t="s">
        <v>3</v>
      </c>
      <c r="R149" t="s">
        <v>4</v>
      </c>
      <c r="S149" t="s">
        <v>5</v>
      </c>
      <c r="T149" t="s">
        <v>23</v>
      </c>
      <c r="U149" t="s">
        <v>24</v>
      </c>
    </row>
    <row r="150" spans="8:21" x14ac:dyDescent="0.25">
      <c r="H150">
        <v>4.2241379310344804</v>
      </c>
      <c r="I150">
        <v>22690.4761904761</v>
      </c>
      <c r="N150">
        <v>7.7586206896551699E-2</v>
      </c>
      <c r="O150">
        <v>130.95238095238</v>
      </c>
      <c r="P150">
        <v>0.5</v>
      </c>
      <c r="Q150">
        <v>666.66666666666595</v>
      </c>
      <c r="R150">
        <v>0.58620689655172398</v>
      </c>
      <c r="S150">
        <v>428.57142857142799</v>
      </c>
      <c r="T150">
        <v>0.198275862068965</v>
      </c>
      <c r="U150">
        <v>369.04761904761801</v>
      </c>
    </row>
    <row r="151" spans="8:21" x14ac:dyDescent="0.25">
      <c r="N151">
        <v>0.25862068965517199</v>
      </c>
      <c r="O151">
        <v>369.04761904761801</v>
      </c>
      <c r="P151">
        <v>1.57758620689655</v>
      </c>
      <c r="Q151">
        <v>2333.3333333333298</v>
      </c>
      <c r="R151">
        <v>1.17241379310344</v>
      </c>
      <c r="S151">
        <v>1500</v>
      </c>
      <c r="T151">
        <v>0.50862068965517204</v>
      </c>
      <c r="U151">
        <v>547.61904761904702</v>
      </c>
    </row>
    <row r="152" spans="8:21" x14ac:dyDescent="0.25">
      <c r="N152">
        <v>0.32758620689655099</v>
      </c>
      <c r="O152">
        <v>369.04761904761801</v>
      </c>
      <c r="P152">
        <v>1.86206896551724</v>
      </c>
      <c r="Q152">
        <v>3880.9523809523798</v>
      </c>
      <c r="R152">
        <v>2.3103448275862002</v>
      </c>
      <c r="S152">
        <v>3702.38095238095</v>
      </c>
      <c r="T152">
        <v>0.70689655172413701</v>
      </c>
      <c r="U152">
        <v>845.23809523809496</v>
      </c>
    </row>
    <row r="153" spans="8:21" x14ac:dyDescent="0.25">
      <c r="N153">
        <v>0.38793103448275801</v>
      </c>
      <c r="O153">
        <v>488.09523809523802</v>
      </c>
      <c r="P153">
        <v>2.0948275862068901</v>
      </c>
      <c r="Q153">
        <v>5011.9047619047597</v>
      </c>
      <c r="R153">
        <v>2.7327586206896499</v>
      </c>
      <c r="S153">
        <v>7214.2857142857101</v>
      </c>
      <c r="T153">
        <v>1.3189655172413699</v>
      </c>
      <c r="U153">
        <v>1380.9523809523801</v>
      </c>
    </row>
    <row r="154" spans="8:21" x14ac:dyDescent="0.25">
      <c r="N154">
        <v>0.60344827586206895</v>
      </c>
      <c r="O154">
        <v>845.23809523809496</v>
      </c>
      <c r="P154">
        <v>2.5</v>
      </c>
      <c r="Q154">
        <v>6559.5238095238001</v>
      </c>
      <c r="R154">
        <v>3.1120689655172402</v>
      </c>
      <c r="S154">
        <v>8880.9523809523798</v>
      </c>
      <c r="T154">
        <v>1.8103448275862</v>
      </c>
      <c r="U154">
        <v>3702.38095238095</v>
      </c>
    </row>
    <row r="155" spans="8:21" x14ac:dyDescent="0.25">
      <c r="N155">
        <v>0.69827586206896497</v>
      </c>
      <c r="O155">
        <v>1083.3333333333301</v>
      </c>
      <c r="P155">
        <v>2.8017241379310298</v>
      </c>
      <c r="Q155">
        <v>8285.7142857142808</v>
      </c>
      <c r="R155">
        <v>3.3793103448275801</v>
      </c>
      <c r="S155">
        <v>10488.0952380952</v>
      </c>
      <c r="T155">
        <v>2.7068965517241299</v>
      </c>
      <c r="U155">
        <v>5190.4761904761899</v>
      </c>
    </row>
    <row r="156" spans="8:21" x14ac:dyDescent="0.25">
      <c r="N156">
        <v>1</v>
      </c>
      <c r="O156">
        <v>1380.9523809523801</v>
      </c>
      <c r="P156">
        <v>3.0775862068965498</v>
      </c>
      <c r="Q156">
        <v>9833.3333333333303</v>
      </c>
      <c r="R156">
        <v>3.6465517241379302</v>
      </c>
      <c r="S156">
        <v>11916.666666666601</v>
      </c>
      <c r="T156">
        <v>3.17241379310344</v>
      </c>
      <c r="U156">
        <v>7214.2857142857101</v>
      </c>
    </row>
    <row r="157" spans="8:21" x14ac:dyDescent="0.25">
      <c r="N157">
        <v>1.0431034482758601</v>
      </c>
      <c r="O157">
        <v>1559.5238095238001</v>
      </c>
      <c r="P157">
        <v>3.42241379310344</v>
      </c>
      <c r="Q157">
        <v>11976.190476190401</v>
      </c>
      <c r="R157">
        <v>3.88793103448275</v>
      </c>
      <c r="S157">
        <v>14119.0476190476</v>
      </c>
      <c r="T157">
        <v>4.2241379310344804</v>
      </c>
      <c r="U157">
        <v>11083.333333333299</v>
      </c>
    </row>
    <row r="158" spans="8:21" x14ac:dyDescent="0.25">
      <c r="N158">
        <v>1.36206896551724</v>
      </c>
      <c r="O158">
        <v>2333.3333333333298</v>
      </c>
      <c r="P158">
        <v>3.69827586206896</v>
      </c>
      <c r="Q158">
        <v>14000</v>
      </c>
      <c r="R158">
        <v>4.2241379310344804</v>
      </c>
      <c r="S158">
        <v>16261.9047619047</v>
      </c>
      <c r="T158">
        <v>4.6120689655172402</v>
      </c>
      <c r="U158">
        <v>13464.285714285699</v>
      </c>
    </row>
    <row r="159" spans="8:21" x14ac:dyDescent="0.25">
      <c r="N159">
        <v>1.68965517241379</v>
      </c>
      <c r="O159">
        <v>2988.0952380952299</v>
      </c>
      <c r="P159">
        <v>3.9051724137931001</v>
      </c>
      <c r="Q159">
        <v>15904.761904761899</v>
      </c>
      <c r="R159">
        <v>4.5086206896551699</v>
      </c>
      <c r="S159">
        <v>17750</v>
      </c>
      <c r="T159">
        <v>4.8448275862068897</v>
      </c>
      <c r="U159">
        <v>15845.238095238001</v>
      </c>
    </row>
    <row r="160" spans="8:21" x14ac:dyDescent="0.25">
      <c r="N160">
        <v>1.86206896551724</v>
      </c>
      <c r="O160">
        <v>4178.5714285714203</v>
      </c>
      <c r="P160">
        <v>4.0431034482758603</v>
      </c>
      <c r="Q160">
        <v>17928.571428571398</v>
      </c>
    </row>
    <row r="161" spans="14:17" x14ac:dyDescent="0.25">
      <c r="N161">
        <v>2.1551724137931001</v>
      </c>
      <c r="O161">
        <v>5726.1904761904698</v>
      </c>
      <c r="P161">
        <v>4.3275862068965498</v>
      </c>
      <c r="Q161">
        <v>20071.4285714285</v>
      </c>
    </row>
    <row r="162" spans="14:17" x14ac:dyDescent="0.25">
      <c r="N162">
        <v>2.3275862068965498</v>
      </c>
      <c r="O162">
        <v>6857.1428571428496</v>
      </c>
      <c r="P162">
        <v>4.5258620689655098</v>
      </c>
      <c r="Q162">
        <v>21678.571428571398</v>
      </c>
    </row>
    <row r="163" spans="14:17" x14ac:dyDescent="0.25">
      <c r="N163">
        <v>2.66379310344827</v>
      </c>
      <c r="O163">
        <v>8880.9523809523798</v>
      </c>
    </row>
    <row r="164" spans="14:17" x14ac:dyDescent="0.25">
      <c r="N164">
        <v>2.94827586206896</v>
      </c>
      <c r="O164">
        <v>10785.714285714201</v>
      </c>
    </row>
    <row r="165" spans="14:17" x14ac:dyDescent="0.25">
      <c r="N165">
        <v>3.2068965517241299</v>
      </c>
      <c r="O165">
        <v>12452.3809523809</v>
      </c>
    </row>
    <row r="166" spans="14:17" x14ac:dyDescent="0.25">
      <c r="N166">
        <v>3.3534482758620601</v>
      </c>
      <c r="O166">
        <v>14238.0952380952</v>
      </c>
    </row>
    <row r="167" spans="14:17" x14ac:dyDescent="0.25">
      <c r="N167">
        <v>3.4913793103448199</v>
      </c>
      <c r="O167">
        <v>16678.571428571398</v>
      </c>
    </row>
    <row r="168" spans="14:17" x14ac:dyDescent="0.25">
      <c r="N168">
        <v>3.6465517241379302</v>
      </c>
      <c r="O168">
        <v>17988.0952380952</v>
      </c>
    </row>
    <row r="169" spans="14:17" x14ac:dyDescent="0.25">
      <c r="N169">
        <v>3.7413793103448199</v>
      </c>
      <c r="O169">
        <v>18940.4761904761</v>
      </c>
    </row>
    <row r="170" spans="14:17" x14ac:dyDescent="0.25">
      <c r="N170">
        <v>3.8620689655172402</v>
      </c>
      <c r="O170">
        <v>19952.3809523809</v>
      </c>
    </row>
    <row r="171" spans="14:17" x14ac:dyDescent="0.25">
      <c r="N171">
        <v>3.9568965517241299</v>
      </c>
      <c r="O171">
        <v>20964.285714285699</v>
      </c>
    </row>
    <row r="172" spans="14:17" x14ac:dyDescent="0.25">
      <c r="N172">
        <v>4.0517241379310303</v>
      </c>
      <c r="O172">
        <v>21738.0952380952</v>
      </c>
    </row>
    <row r="173" spans="14:17" x14ac:dyDescent="0.25">
      <c r="N173">
        <v>4.1293103448275801</v>
      </c>
      <c r="O173">
        <v>22214.285714285699</v>
      </c>
    </row>
    <row r="174" spans="14:17" x14ac:dyDescent="0.25">
      <c r="N174">
        <v>4.2241379310344804</v>
      </c>
      <c r="O174">
        <v>22690.4761904761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E1BF-6F29-461C-A452-B33472988929}">
  <dimension ref="A1:I10"/>
  <sheetViews>
    <sheetView workbookViewId="0">
      <selection activeCell="K22" sqref="K22"/>
    </sheetView>
  </sheetViews>
  <sheetFormatPr baseColWidth="10" defaultRowHeight="15" x14ac:dyDescent="0.25"/>
  <sheetData>
    <row r="1" spans="1:9" x14ac:dyDescent="0.25">
      <c r="A1" t="s">
        <v>17</v>
      </c>
      <c r="B1" t="s">
        <v>19</v>
      </c>
    </row>
    <row r="2" spans="1:9" x14ac:dyDescent="0.25">
      <c r="A2" t="s">
        <v>6</v>
      </c>
      <c r="B2" t="s">
        <v>7</v>
      </c>
      <c r="C2" t="s">
        <v>8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</row>
    <row r="3" spans="1:9" x14ac:dyDescent="0.25">
      <c r="B3" t="s">
        <v>9</v>
      </c>
      <c r="E3" t="s">
        <v>11</v>
      </c>
      <c r="H3" t="s">
        <v>13</v>
      </c>
    </row>
    <row r="4" spans="1:9" x14ac:dyDescent="0.25">
      <c r="B4" t="s">
        <v>10</v>
      </c>
      <c r="E4" t="s">
        <v>12</v>
      </c>
      <c r="H4" t="s">
        <v>14</v>
      </c>
    </row>
    <row r="5" spans="1:9" x14ac:dyDescent="0.25">
      <c r="A5">
        <f>Tabelle3!$C$5</f>
        <v>15.2818371607515</v>
      </c>
      <c r="B5">
        <f>Tabelle3!$D$5</f>
        <v>10.505836575875399</v>
      </c>
      <c r="D5">
        <f>Tabelle3!$E$5</f>
        <v>15.2818371607515</v>
      </c>
      <c r="E5">
        <f>Tabelle3!$F$5</f>
        <v>5.8365758754863801</v>
      </c>
      <c r="G5">
        <f>Tabelle3!$G$5</f>
        <v>15.2818371607515</v>
      </c>
      <c r="H5">
        <f>Tabelle3!$H$5</f>
        <v>1.94552529182879</v>
      </c>
    </row>
    <row r="6" spans="1:9" x14ac:dyDescent="0.25">
      <c r="A6">
        <f>Tabelle3!$C$6</f>
        <v>30.062630480167002</v>
      </c>
      <c r="B6">
        <f>Tabelle3!$D$6</f>
        <v>19.844357976653601</v>
      </c>
      <c r="D6">
        <f>Tabelle3!$E$6</f>
        <v>30.313152400835001</v>
      </c>
      <c r="E6">
        <f>Tabelle3!$F$6</f>
        <v>6.6147859922178904</v>
      </c>
      <c r="G6">
        <f>Tabelle3!$G$6</f>
        <v>30.062630480167002</v>
      </c>
      <c r="H6">
        <f>Tabelle3!$H$6</f>
        <v>1.94552529182879</v>
      </c>
    </row>
    <row r="7" spans="1:9" x14ac:dyDescent="0.25">
      <c r="A7">
        <f>Tabelle3!$C$7</f>
        <v>45.093945720250503</v>
      </c>
      <c r="B7">
        <f>Tabelle3!$D$7</f>
        <v>28.404669260700299</v>
      </c>
      <c r="D7">
        <f>Tabelle3!$E$7</f>
        <v>44.843423799582403</v>
      </c>
      <c r="E7">
        <f>Tabelle3!$F$7</f>
        <v>13.618677042801499</v>
      </c>
      <c r="G7">
        <f>Tabelle3!$G$7</f>
        <v>45.093945720250503</v>
      </c>
      <c r="H7">
        <f>Tabelle3!$H$7</f>
        <v>3.1128404669260701</v>
      </c>
    </row>
    <row r="8" spans="1:9" x14ac:dyDescent="0.25">
      <c r="A8">
        <f>Tabelle3!$C$8</f>
        <v>60.125260960334003</v>
      </c>
      <c r="B8">
        <f>Tabelle3!$D$8</f>
        <v>38.132295719844301</v>
      </c>
      <c r="D8">
        <f>Tabelle3!$E$8</f>
        <v>60.125260960334003</v>
      </c>
      <c r="E8">
        <f>Tabelle3!$F$8</f>
        <v>19.066147859922101</v>
      </c>
      <c r="G8">
        <f>Tabelle3!$G$8</f>
        <v>60.375782881002003</v>
      </c>
      <c r="H8">
        <f>Tabelle3!$H$8</f>
        <v>3.8910505836575799</v>
      </c>
    </row>
    <row r="9" spans="1:9" x14ac:dyDescent="0.25">
      <c r="A9">
        <f>Tabelle3!$C$9</f>
        <v>90.187891440501005</v>
      </c>
      <c r="B9">
        <f>Tabelle3!$D$9</f>
        <v>52.140077821011602</v>
      </c>
      <c r="D9">
        <f>Tabelle3!$E$9</f>
        <v>90.688935281837104</v>
      </c>
      <c r="E9">
        <f>Tabelle3!$F$9</f>
        <v>27.626459143968798</v>
      </c>
      <c r="G9">
        <f>Tabelle3!$G$9</f>
        <v>90.438413361169097</v>
      </c>
      <c r="H9">
        <f>Tabelle3!$H$9</f>
        <v>5.4474708171206201</v>
      </c>
    </row>
    <row r="10" spans="1:9" x14ac:dyDescent="0.25">
      <c r="A10">
        <f>Tabelle3!$C$10</f>
        <v>121.002087682672</v>
      </c>
      <c r="B10">
        <f>Tabelle3!$D$10</f>
        <v>62.2568093385214</v>
      </c>
      <c r="D10">
        <f>Tabelle3!$E$10</f>
        <v>120.501043841336</v>
      </c>
      <c r="E10">
        <f>Tabelle3!$F$10</f>
        <v>36.964980544747</v>
      </c>
      <c r="G10">
        <f>Tabelle3!$G$10</f>
        <v>120.501043841336</v>
      </c>
      <c r="H10">
        <f>Tabelle3!$H$10</f>
        <v>7.0038910505836496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FA8F-6E73-469E-94A8-8BC992B82053}">
  <dimension ref="A1:I10"/>
  <sheetViews>
    <sheetView workbookViewId="0">
      <selection activeCell="F31" sqref="F31"/>
    </sheetView>
  </sheetViews>
  <sheetFormatPr baseColWidth="10" defaultRowHeight="15" x14ac:dyDescent="0.25"/>
  <sheetData>
    <row r="1" spans="1:9" x14ac:dyDescent="0.25">
      <c r="A1" t="s">
        <v>17</v>
      </c>
      <c r="B1" t="s">
        <v>18</v>
      </c>
    </row>
    <row r="2" spans="1:9" x14ac:dyDescent="0.25">
      <c r="A2" t="s">
        <v>6</v>
      </c>
      <c r="B2" t="s">
        <v>7</v>
      </c>
      <c r="C2" t="s">
        <v>8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</row>
    <row r="3" spans="1:9" x14ac:dyDescent="0.25">
      <c r="B3" t="s">
        <v>9</v>
      </c>
      <c r="E3" t="s">
        <v>11</v>
      </c>
      <c r="H3" t="s">
        <v>13</v>
      </c>
    </row>
    <row r="4" spans="1:9" x14ac:dyDescent="0.25">
      <c r="B4" t="s">
        <v>10</v>
      </c>
      <c r="E4" t="s">
        <v>12</v>
      </c>
      <c r="H4" t="s">
        <v>15</v>
      </c>
    </row>
    <row r="5" spans="1:9" x14ac:dyDescent="0.25">
      <c r="A5">
        <f>Tabelle3!$C$28</f>
        <v>15.031315240083501</v>
      </c>
      <c r="B5">
        <f>Tabelle3!$D$28</f>
        <v>8.6274509803921493</v>
      </c>
      <c r="D5">
        <f>Tabelle3!$E$28</f>
        <v>14.7807933194154</v>
      </c>
      <c r="E5">
        <f>Tabelle3!$F$28</f>
        <v>5.0980392156862697</v>
      </c>
      <c r="G5">
        <f>Tabelle3!$G$28</f>
        <v>14.7807933194154</v>
      </c>
      <c r="H5">
        <f>Tabelle3!$H$28</f>
        <v>1.1764705882352899</v>
      </c>
    </row>
    <row r="6" spans="1:9" x14ac:dyDescent="0.25">
      <c r="A6">
        <f>Tabelle3!$C$29</f>
        <v>30.313152400835001</v>
      </c>
      <c r="B6">
        <f>Tabelle3!$D$29</f>
        <v>19.2156862745098</v>
      </c>
      <c r="D6">
        <f>Tabelle3!$E$29</f>
        <v>29.812108559498899</v>
      </c>
      <c r="E6">
        <f>Tabelle3!$F$29</f>
        <v>8.2352941176470509</v>
      </c>
      <c r="G6">
        <f>Tabelle3!$G$29</f>
        <v>29.812108559498899</v>
      </c>
      <c r="H6">
        <f>Tabelle3!$H$29</f>
        <v>1.5686274509803899</v>
      </c>
    </row>
    <row r="7" spans="1:9" x14ac:dyDescent="0.25">
      <c r="A7">
        <f>Tabelle3!$C$30</f>
        <v>45.093945720250503</v>
      </c>
      <c r="B7">
        <f>Tabelle3!$D$30</f>
        <v>28.627450980392101</v>
      </c>
      <c r="D7">
        <f>Tabelle3!$E$30</f>
        <v>45.093945720250503</v>
      </c>
      <c r="E7">
        <f>Tabelle3!$F$30</f>
        <v>16.078431372549002</v>
      </c>
      <c r="G7">
        <f>Tabelle3!$G$30</f>
        <v>44.843423799582403</v>
      </c>
      <c r="H7">
        <f>Tabelle3!$H$30</f>
        <v>3.52941176470588</v>
      </c>
    </row>
    <row r="8" spans="1:9" x14ac:dyDescent="0.25">
      <c r="A8">
        <f>Tabelle3!$C$31</f>
        <v>60.375782881002003</v>
      </c>
      <c r="B8">
        <f>Tabelle3!$D$31</f>
        <v>36.862745098039198</v>
      </c>
      <c r="D8">
        <f>Tabelle3!$E$31</f>
        <v>60.375782881002003</v>
      </c>
      <c r="E8">
        <f>Tabelle3!$F$31</f>
        <v>22.745098039215598</v>
      </c>
      <c r="G8">
        <f>Tabelle3!$G$31</f>
        <v>59.624217118997898</v>
      </c>
      <c r="H8">
        <f>Tabelle3!$H$31</f>
        <v>5.8823529411764701</v>
      </c>
    </row>
    <row r="9" spans="1:9" x14ac:dyDescent="0.25">
      <c r="A9">
        <f>Tabelle3!$C$32</f>
        <v>90.688935281837104</v>
      </c>
      <c r="B9">
        <f>Tabelle3!$D$32</f>
        <v>49.019607843137202</v>
      </c>
      <c r="D9">
        <f>Tabelle3!$E$32</f>
        <v>90.688935281837104</v>
      </c>
      <c r="E9">
        <f>Tabelle3!$F$32</f>
        <v>32.941176470588204</v>
      </c>
      <c r="G9">
        <f>Tabelle3!$G$32</f>
        <v>89.686847599164906</v>
      </c>
      <c r="H9">
        <f>Tabelle3!$H$32</f>
        <v>6.2745098039215597</v>
      </c>
    </row>
    <row r="10" spans="1:9" x14ac:dyDescent="0.25">
      <c r="A10">
        <f>Tabelle3!$C$33</f>
        <v>120</v>
      </c>
      <c r="B10">
        <f>Tabelle3!$D$33</f>
        <v>60.784313725490101</v>
      </c>
      <c r="D10">
        <f>Tabelle3!$E$33</f>
        <v>120.25052192066801</v>
      </c>
      <c r="E10">
        <f>Tabelle3!$F$33</f>
        <v>42.745098039215598</v>
      </c>
      <c r="G10">
        <f>Tabelle3!$G$33</f>
        <v>119.248434237995</v>
      </c>
      <c r="H10">
        <f>Tabelle3!$H$33</f>
        <v>9.0196078431372495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Series_plot 1</vt:lpstr>
      <vt:lpstr>Series_plot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2023-07-27T07:11:53Z</dcterms:created>
  <dcterms:modified xsi:type="dcterms:W3CDTF">2023-07-28T15:21:52Z</dcterms:modified>
</cp:coreProperties>
</file>