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Борис\Documents\GitHub\Regions\"/>
    </mc:Choice>
  </mc:AlternateContent>
  <xr:revisionPtr revIDLastSave="0" documentId="13_ncr:40009_{15421814-2704-4A3C-A064-F92CEB75E37A}" xr6:coauthVersionLast="47" xr6:coauthVersionMax="47" xr10:uidLastSave="{00000000-0000-0000-0000-000000000000}"/>
  <bookViews>
    <workbookView xWindow="-120" yWindow="-120" windowWidth="38640" windowHeight="21240" tabRatio="596"/>
  </bookViews>
  <sheets>
    <sheet name="Полные данные" sheetId="25" r:id="rId1"/>
  </sheets>
  <definedNames>
    <definedName name="А1">#REF!</definedName>
    <definedName name="_xlnm.Print_Titles" localSheetId="0">'Полные данные'!$5:$5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88" i="25" l="1"/>
  <c r="AE87" i="25"/>
  <c r="AE86" i="25"/>
  <c r="AE85" i="25"/>
  <c r="AE84" i="25"/>
  <c r="AE83" i="25"/>
  <c r="AE82" i="25"/>
  <c r="AE81" i="25"/>
  <c r="AE80" i="25"/>
  <c r="AE79" i="25"/>
  <c r="AE77" i="25"/>
  <c r="AE76" i="25"/>
  <c r="AE75" i="25"/>
  <c r="AE74" i="25"/>
  <c r="AE73" i="25"/>
  <c r="AE72" i="25"/>
  <c r="AE71" i="25"/>
  <c r="AE69" i="25"/>
  <c r="AE68" i="25"/>
  <c r="AE67" i="25"/>
  <c r="AE66" i="25"/>
  <c r="AE65" i="25"/>
  <c r="AE64" i="25"/>
  <c r="AE63" i="25"/>
  <c r="AE62" i="25"/>
  <c r="AE61" i="25"/>
  <c r="AE60" i="25"/>
  <c r="AE59" i="25"/>
  <c r="AE58" i="25"/>
  <c r="AE57" i="25"/>
  <c r="AE56" i="25"/>
  <c r="AE54" i="25"/>
  <c r="AE53" i="25"/>
  <c r="AE52" i="25"/>
  <c r="AE51" i="25"/>
  <c r="AE50" i="25"/>
  <c r="AE49" i="25"/>
  <c r="AE48" i="25"/>
  <c r="AE46" i="25"/>
  <c r="AE45" i="25"/>
  <c r="AE44" i="25"/>
  <c r="AE43" i="25"/>
  <c r="AE42" i="25"/>
  <c r="AE41" i="25"/>
  <c r="AE40" i="25"/>
  <c r="AE39" i="25"/>
  <c r="AE37" i="25"/>
  <c r="AE36" i="25"/>
  <c r="AE35" i="25"/>
  <c r="AE34" i="25"/>
  <c r="AE33" i="25"/>
  <c r="AE32" i="25"/>
  <c r="AE31" i="25"/>
  <c r="AE30" i="25"/>
  <c r="AE29" i="25"/>
  <c r="AE28" i="25"/>
  <c r="AE27" i="25"/>
  <c r="AE9" i="25"/>
  <c r="AE10" i="25"/>
  <c r="AE11" i="25"/>
  <c r="AE12" i="25"/>
  <c r="AE13" i="25"/>
  <c r="AE14" i="25"/>
  <c r="AE15" i="25"/>
  <c r="AE16" i="25"/>
  <c r="AE17" i="25"/>
  <c r="AE18" i="25"/>
  <c r="AE19" i="25"/>
  <c r="AE20" i="25"/>
  <c r="AE21" i="25"/>
  <c r="AE22" i="25"/>
  <c r="AE23" i="25"/>
  <c r="AE24" i="25"/>
  <c r="AE25" i="25"/>
  <c r="AE8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37" i="25"/>
  <c r="F36" i="25"/>
  <c r="F35" i="25"/>
  <c r="F34" i="25"/>
  <c r="F33" i="25"/>
  <c r="F32" i="25"/>
  <c r="F31" i="25"/>
  <c r="F30" i="25"/>
  <c r="F29" i="25"/>
  <c r="F28" i="25"/>
  <c r="F27" i="25"/>
  <c r="F46" i="25"/>
  <c r="F45" i="25"/>
  <c r="F44" i="25"/>
  <c r="F43" i="25"/>
  <c r="F42" i="25"/>
  <c r="F41" i="25"/>
  <c r="F40" i="25"/>
  <c r="F39" i="25"/>
  <c r="F54" i="25"/>
  <c r="F53" i="25"/>
  <c r="F52" i="25"/>
  <c r="F51" i="25"/>
  <c r="F50" i="25"/>
  <c r="F49" i="25"/>
  <c r="F48" i="25"/>
  <c r="F69" i="25"/>
  <c r="F68" i="25"/>
  <c r="F67" i="25"/>
  <c r="F66" i="25"/>
  <c r="F65" i="25"/>
  <c r="F64" i="25"/>
  <c r="F63" i="25"/>
  <c r="F62" i="25"/>
  <c r="F61" i="25"/>
  <c r="F60" i="25"/>
  <c r="F59" i="25"/>
  <c r="F58" i="25"/>
  <c r="F57" i="25"/>
  <c r="F56" i="25"/>
  <c r="F77" i="25"/>
  <c r="F76" i="25"/>
  <c r="F75" i="25"/>
  <c r="F74" i="25"/>
  <c r="F73" i="25"/>
  <c r="F72" i="25"/>
  <c r="F71" i="25"/>
  <c r="F86" i="25"/>
  <c r="F85" i="25"/>
  <c r="F84" i="25"/>
  <c r="F83" i="25"/>
  <c r="F82" i="25"/>
  <c r="F81" i="25"/>
  <c r="F80" i="25"/>
  <c r="F79" i="25"/>
  <c r="F100" i="25"/>
  <c r="F99" i="25"/>
  <c r="F98" i="25"/>
  <c r="F97" i="25"/>
  <c r="F96" i="25"/>
  <c r="F95" i="25"/>
  <c r="F94" i="25"/>
  <c r="F93" i="25"/>
  <c r="F92" i="25"/>
  <c r="F91" i="25"/>
  <c r="F90" i="25"/>
  <c r="AF90" i="25"/>
  <c r="AA100" i="25"/>
  <c r="AA99" i="25"/>
  <c r="AA98" i="25"/>
  <c r="AA97" i="25"/>
  <c r="AA96" i="25"/>
  <c r="AA95" i="25"/>
  <c r="AA94" i="25"/>
  <c r="AA93" i="25"/>
  <c r="AA92" i="25"/>
  <c r="AA91" i="25"/>
  <c r="AA90" i="25"/>
  <c r="AA88" i="25"/>
  <c r="AA87" i="25"/>
  <c r="AA86" i="25"/>
  <c r="AA85" i="25"/>
  <c r="AA84" i="25"/>
  <c r="AA83" i="25"/>
  <c r="AA82" i="25"/>
  <c r="AA81" i="25"/>
  <c r="AA80" i="25"/>
  <c r="AA79" i="25"/>
  <c r="AA77" i="25"/>
  <c r="AA76" i="25"/>
  <c r="AA75" i="25"/>
  <c r="AA74" i="25"/>
  <c r="AA73" i="25"/>
  <c r="AA72" i="25"/>
  <c r="AA71" i="25"/>
  <c r="AA69" i="25"/>
  <c r="AA68" i="25"/>
  <c r="AA67" i="25"/>
  <c r="AA66" i="25"/>
  <c r="AA65" i="25"/>
  <c r="AA64" i="25"/>
  <c r="AA63" i="25"/>
  <c r="AA62" i="25"/>
  <c r="AA61" i="25"/>
  <c r="AA60" i="25"/>
  <c r="AA59" i="25"/>
  <c r="AA58" i="25"/>
  <c r="AA57" i="25"/>
  <c r="AA56" i="25"/>
  <c r="AA54" i="25"/>
  <c r="AA53" i="25"/>
  <c r="AA52" i="25"/>
  <c r="AA51" i="25"/>
  <c r="AA50" i="25"/>
  <c r="AA49" i="25"/>
  <c r="AA48" i="25"/>
  <c r="AA46" i="25"/>
  <c r="AA45" i="25"/>
  <c r="AA44" i="25"/>
  <c r="AA43" i="25"/>
  <c r="AA42" i="25"/>
  <c r="AA41" i="25"/>
  <c r="AA40" i="25"/>
  <c r="AA39" i="25"/>
  <c r="AA37" i="25"/>
  <c r="AA36" i="25"/>
  <c r="AA35" i="25"/>
  <c r="AA34" i="25"/>
  <c r="AA33" i="25"/>
  <c r="AA32" i="25"/>
  <c r="AA31" i="25"/>
  <c r="AA30" i="25"/>
  <c r="AA29" i="25"/>
  <c r="AA28" i="25"/>
  <c r="AA27" i="25"/>
  <c r="AA25" i="25"/>
  <c r="AA24" i="25"/>
  <c r="AA23" i="25"/>
  <c r="AA22" i="25"/>
  <c r="AA21" i="25"/>
  <c r="AA20" i="25"/>
  <c r="AA19" i="25"/>
  <c r="AA18" i="25"/>
  <c r="AA17" i="25"/>
  <c r="AA16" i="25"/>
  <c r="AA15" i="25"/>
  <c r="AA14" i="25"/>
  <c r="AA13" i="25"/>
  <c r="AA12" i="25"/>
  <c r="AA11" i="25"/>
  <c r="AA10" i="25"/>
  <c r="AA9" i="25"/>
  <c r="AA8" i="25"/>
  <c r="AF27" i="25"/>
  <c r="P27" i="25"/>
  <c r="P100" i="25"/>
  <c r="P99" i="25"/>
  <c r="P98" i="25"/>
  <c r="P97" i="25"/>
  <c r="P96" i="25"/>
  <c r="P95" i="25"/>
  <c r="P94" i="25"/>
  <c r="P93" i="25"/>
  <c r="P92" i="25"/>
  <c r="P91" i="25"/>
  <c r="P90" i="25"/>
  <c r="P88" i="25"/>
  <c r="P87" i="25"/>
  <c r="P86" i="25"/>
  <c r="P85" i="25"/>
  <c r="P84" i="25"/>
  <c r="P83" i="25"/>
  <c r="P82" i="25"/>
  <c r="P81" i="25"/>
  <c r="P80" i="25"/>
  <c r="P79" i="25"/>
  <c r="P77" i="25"/>
  <c r="P76" i="25"/>
  <c r="P75" i="25"/>
  <c r="P74" i="25"/>
  <c r="P73" i="25"/>
  <c r="P72" i="25"/>
  <c r="P71" i="25"/>
  <c r="P69" i="25"/>
  <c r="P68" i="25"/>
  <c r="P67" i="25"/>
  <c r="P66" i="25"/>
  <c r="P65" i="25"/>
  <c r="P64" i="25"/>
  <c r="P63" i="25"/>
  <c r="P62" i="25"/>
  <c r="P61" i="25"/>
  <c r="P60" i="25"/>
  <c r="P59" i="25"/>
  <c r="P58" i="25"/>
  <c r="P57" i="25"/>
  <c r="P56" i="25"/>
  <c r="P54" i="25"/>
  <c r="P53" i="25"/>
  <c r="P52" i="25"/>
  <c r="P51" i="25"/>
  <c r="P50" i="25"/>
  <c r="P49" i="25"/>
  <c r="P48" i="25"/>
  <c r="P46" i="25"/>
  <c r="P45" i="25"/>
  <c r="P44" i="25"/>
  <c r="P43" i="25"/>
  <c r="P42" i="25"/>
  <c r="P41" i="25"/>
  <c r="P40" i="25"/>
  <c r="P39" i="25"/>
  <c r="P37" i="25"/>
  <c r="P36" i="25"/>
  <c r="P35" i="25"/>
  <c r="P34" i="25"/>
  <c r="P33" i="25"/>
  <c r="P32" i="25"/>
  <c r="P31" i="25"/>
  <c r="P30" i="25"/>
  <c r="P29" i="25"/>
  <c r="P28" i="25"/>
  <c r="F88" i="25"/>
  <c r="F87" i="25"/>
  <c r="AK8" i="25"/>
  <c r="P9" i="25"/>
  <c r="P10" i="25"/>
  <c r="P11" i="25"/>
  <c r="P12" i="25"/>
  <c r="P13" i="25"/>
  <c r="P14" i="25"/>
  <c r="P15" i="25"/>
  <c r="P16" i="25"/>
  <c r="P17" i="25"/>
  <c r="P18" i="25"/>
  <c r="P19" i="25"/>
  <c r="P20" i="25"/>
  <c r="P21" i="25"/>
  <c r="P22" i="25"/>
  <c r="P23" i="25"/>
  <c r="P24" i="25"/>
  <c r="P25" i="25"/>
  <c r="P8" i="25"/>
  <c r="K100" i="25"/>
  <c r="K99" i="25"/>
  <c r="K98" i="25"/>
  <c r="K97" i="25"/>
  <c r="K96" i="25"/>
  <c r="K95" i="25"/>
  <c r="K94" i="25"/>
  <c r="K93" i="25"/>
  <c r="K92" i="25"/>
  <c r="K91" i="25"/>
  <c r="K90" i="25"/>
  <c r="K88" i="25"/>
  <c r="K87" i="25"/>
  <c r="K86" i="25"/>
  <c r="K85" i="25"/>
  <c r="K84" i="25"/>
  <c r="K83" i="25"/>
  <c r="K82" i="25"/>
  <c r="K81" i="25"/>
  <c r="K80" i="25"/>
  <c r="K79" i="25"/>
  <c r="K77" i="25"/>
  <c r="K76" i="25"/>
  <c r="K75" i="25"/>
  <c r="K74" i="25"/>
  <c r="K73" i="25"/>
  <c r="K72" i="25"/>
  <c r="K71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4" i="25"/>
  <c r="K53" i="25"/>
  <c r="K52" i="25"/>
  <c r="K51" i="25"/>
  <c r="K50" i="25"/>
  <c r="K49" i="25"/>
  <c r="K48" i="25"/>
  <c r="K46" i="25"/>
  <c r="K45" i="25"/>
  <c r="K44" i="25"/>
  <c r="K43" i="25"/>
  <c r="K42" i="25"/>
  <c r="K41" i="25"/>
  <c r="K40" i="25"/>
  <c r="K39" i="25"/>
  <c r="K37" i="25"/>
  <c r="K36" i="25"/>
  <c r="K35" i="25"/>
  <c r="K34" i="25"/>
  <c r="K33" i="25"/>
  <c r="K32" i="25"/>
  <c r="K31" i="25"/>
  <c r="K30" i="25"/>
  <c r="K29" i="25"/>
  <c r="K28" i="25"/>
  <c r="K27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6" i="25"/>
  <c r="U100" i="25"/>
  <c r="U99" i="25"/>
  <c r="U98" i="25"/>
  <c r="U97" i="25"/>
  <c r="U96" i="25"/>
  <c r="U95" i="25"/>
  <c r="U94" i="25"/>
  <c r="U93" i="25"/>
  <c r="U92" i="25"/>
  <c r="U91" i="25"/>
  <c r="U90" i="25"/>
  <c r="U88" i="25"/>
  <c r="U87" i="25"/>
  <c r="U86" i="25"/>
  <c r="U85" i="25"/>
  <c r="U84" i="25"/>
  <c r="U83" i="25"/>
  <c r="U82" i="25"/>
  <c r="U81" i="25"/>
  <c r="U80" i="25"/>
  <c r="U79" i="25"/>
  <c r="U77" i="25"/>
  <c r="U76" i="25"/>
  <c r="U75" i="25"/>
  <c r="U74" i="25"/>
  <c r="U73" i="25"/>
  <c r="U72" i="25"/>
  <c r="U71" i="25"/>
  <c r="U69" i="25"/>
  <c r="U68" i="25"/>
  <c r="U67" i="25"/>
  <c r="U66" i="25"/>
  <c r="U65" i="25"/>
  <c r="U64" i="25"/>
  <c r="U63" i="25"/>
  <c r="U62" i="25"/>
  <c r="U61" i="25"/>
  <c r="U60" i="25"/>
  <c r="U59" i="25"/>
  <c r="U58" i="25"/>
  <c r="U57" i="25"/>
  <c r="U56" i="25"/>
  <c r="U54" i="25"/>
  <c r="U53" i="25"/>
  <c r="U52" i="25"/>
  <c r="U51" i="25"/>
  <c r="U50" i="25"/>
  <c r="U49" i="25"/>
  <c r="U48" i="25"/>
  <c r="U46" i="25"/>
  <c r="U45" i="25"/>
  <c r="U44" i="25"/>
  <c r="U43" i="25"/>
  <c r="U42" i="25"/>
  <c r="U41" i="25"/>
  <c r="U40" i="25"/>
  <c r="U39" i="25"/>
  <c r="U37" i="25"/>
  <c r="U36" i="25"/>
  <c r="U35" i="25"/>
  <c r="U34" i="25"/>
  <c r="U33" i="25"/>
  <c r="U32" i="25"/>
  <c r="U31" i="25"/>
  <c r="U30" i="25"/>
  <c r="U29" i="25"/>
  <c r="U28" i="25"/>
  <c r="U27" i="25"/>
  <c r="U25" i="25"/>
  <c r="U24" i="25"/>
  <c r="U23" i="25"/>
  <c r="U22" i="25"/>
  <c r="U21" i="25"/>
  <c r="U20" i="25"/>
  <c r="U19" i="25"/>
  <c r="U18" i="25"/>
  <c r="U17" i="25"/>
  <c r="U16" i="25"/>
  <c r="U15" i="25"/>
  <c r="U14" i="25"/>
  <c r="U13" i="25"/>
  <c r="U12" i="25"/>
  <c r="U11" i="25"/>
  <c r="U10" i="25"/>
  <c r="U9" i="25"/>
  <c r="U8" i="25"/>
  <c r="U6" i="25"/>
  <c r="AL100" i="25"/>
  <c r="AK100" i="25"/>
  <c r="AL99" i="25"/>
  <c r="AK99" i="25"/>
  <c r="AL98" i="25"/>
  <c r="AK98" i="25"/>
  <c r="AL97" i="25"/>
  <c r="AK97" i="25"/>
  <c r="AL96" i="25"/>
  <c r="AK96" i="25"/>
  <c r="AL95" i="25"/>
  <c r="AK95" i="25"/>
  <c r="AL94" i="25"/>
  <c r="AK94" i="25"/>
  <c r="AL93" i="25"/>
  <c r="AK93" i="25"/>
  <c r="AL92" i="25"/>
  <c r="AK92" i="25"/>
  <c r="AL91" i="25"/>
  <c r="AK91" i="25"/>
  <c r="AL90" i="25"/>
  <c r="AK90" i="25"/>
  <c r="AL88" i="25"/>
  <c r="AK88" i="25"/>
  <c r="AL87" i="25"/>
  <c r="AK87" i="25"/>
  <c r="AL86" i="25"/>
  <c r="AK86" i="25"/>
  <c r="AL85" i="25"/>
  <c r="AK85" i="25"/>
  <c r="AL84" i="25"/>
  <c r="AK84" i="25"/>
  <c r="AL83" i="25"/>
  <c r="AK83" i="25"/>
  <c r="AL82" i="25"/>
  <c r="AK82" i="25"/>
  <c r="AL81" i="25"/>
  <c r="AK81" i="25"/>
  <c r="AL80" i="25"/>
  <c r="AK80" i="25"/>
  <c r="AL79" i="25"/>
  <c r="AK79" i="25"/>
  <c r="AL77" i="25"/>
  <c r="AK77" i="25"/>
  <c r="AL76" i="25"/>
  <c r="AK76" i="25"/>
  <c r="AL75" i="25"/>
  <c r="AK75" i="25"/>
  <c r="AL74" i="25"/>
  <c r="AK74" i="25"/>
  <c r="AL73" i="25"/>
  <c r="AK73" i="25"/>
  <c r="AL72" i="25"/>
  <c r="AK72" i="25"/>
  <c r="AL71" i="25"/>
  <c r="AK71" i="25"/>
  <c r="AL69" i="25"/>
  <c r="AK69" i="25"/>
  <c r="AL68" i="25"/>
  <c r="AK68" i="25"/>
  <c r="AL67" i="25"/>
  <c r="AK67" i="25"/>
  <c r="AL66" i="25"/>
  <c r="AK66" i="25"/>
  <c r="AL65" i="25"/>
  <c r="AK65" i="25"/>
  <c r="AL64" i="25"/>
  <c r="AK64" i="25"/>
  <c r="AL63" i="25"/>
  <c r="AK63" i="25"/>
  <c r="AL62" i="25"/>
  <c r="AK62" i="25"/>
  <c r="AL61" i="25"/>
  <c r="AK61" i="25"/>
  <c r="AL60" i="25"/>
  <c r="AK60" i="25"/>
  <c r="AL59" i="25"/>
  <c r="AK59" i="25"/>
  <c r="AL58" i="25"/>
  <c r="AK58" i="25"/>
  <c r="AL57" i="25"/>
  <c r="AK57" i="25"/>
  <c r="AL56" i="25"/>
  <c r="AK56" i="25"/>
  <c r="AL54" i="25"/>
  <c r="AK54" i="25"/>
  <c r="AL53" i="25"/>
  <c r="AK53" i="25"/>
  <c r="AL52" i="25"/>
  <c r="AK52" i="25"/>
  <c r="AL51" i="25"/>
  <c r="AK51" i="25"/>
  <c r="AL50" i="25"/>
  <c r="AK50" i="25"/>
  <c r="AL49" i="25"/>
  <c r="AK49" i="25"/>
  <c r="AL48" i="25"/>
  <c r="AK48" i="25"/>
  <c r="AL46" i="25"/>
  <c r="AK46" i="25"/>
  <c r="AL45" i="25"/>
  <c r="AK45" i="25"/>
  <c r="AL44" i="25"/>
  <c r="AK44" i="25"/>
  <c r="AL43" i="25"/>
  <c r="AK43" i="25"/>
  <c r="AL42" i="25"/>
  <c r="AK42" i="25"/>
  <c r="AL41" i="25"/>
  <c r="AK41" i="25"/>
  <c r="AL40" i="25"/>
  <c r="AK40" i="25"/>
  <c r="AL39" i="25"/>
  <c r="AK39" i="25"/>
  <c r="AL37" i="25"/>
  <c r="AK37" i="25"/>
  <c r="AL36" i="25"/>
  <c r="AK36" i="25"/>
  <c r="AL35" i="25"/>
  <c r="AK35" i="25"/>
  <c r="AL34" i="25"/>
  <c r="AK34" i="25"/>
  <c r="AL33" i="25"/>
  <c r="AK33" i="25"/>
  <c r="AL32" i="25"/>
  <c r="AK32" i="25"/>
  <c r="AL31" i="25"/>
  <c r="AK31" i="25"/>
  <c r="AL30" i="25"/>
  <c r="AK30" i="25"/>
  <c r="AL29" i="25"/>
  <c r="AK29" i="25"/>
  <c r="AL28" i="25"/>
  <c r="AK28" i="25"/>
  <c r="AL27" i="25"/>
  <c r="AK27" i="25"/>
  <c r="AL25" i="25"/>
  <c r="AK25" i="25"/>
  <c r="AL24" i="25"/>
  <c r="AK24" i="25"/>
  <c r="AL23" i="25"/>
  <c r="AK23" i="25"/>
  <c r="AL22" i="25"/>
  <c r="AK22" i="25"/>
  <c r="AL21" i="25"/>
  <c r="AK21" i="25"/>
  <c r="AL20" i="25"/>
  <c r="AK20" i="25"/>
  <c r="AL19" i="25"/>
  <c r="AK19" i="25"/>
  <c r="AL18" i="25"/>
  <c r="AK18" i="25"/>
  <c r="AL17" i="25"/>
  <c r="AK17" i="25"/>
  <c r="AL16" i="25"/>
  <c r="AK16" i="25"/>
  <c r="AL15" i="25"/>
  <c r="AK15" i="25"/>
  <c r="AL14" i="25"/>
  <c r="AK14" i="25"/>
  <c r="AL13" i="25"/>
  <c r="AK13" i="25"/>
  <c r="AL12" i="25"/>
  <c r="AK12" i="25"/>
  <c r="AL11" i="25"/>
  <c r="AK11" i="25"/>
  <c r="AL10" i="25"/>
  <c r="AK10" i="25"/>
  <c r="AL9" i="25"/>
  <c r="AK9" i="25"/>
  <c r="AL8" i="25"/>
  <c r="AL6" i="25"/>
  <c r="AK6" i="25"/>
  <c r="AF100" i="25"/>
  <c r="AF99" i="25"/>
  <c r="AF98" i="25"/>
  <c r="AF97" i="25"/>
  <c r="AF96" i="25"/>
  <c r="AF95" i="25"/>
  <c r="AF94" i="25"/>
  <c r="AF93" i="25"/>
  <c r="AF92" i="25"/>
  <c r="AF91" i="25"/>
  <c r="AF88" i="25"/>
  <c r="AF87" i="25"/>
  <c r="AF86" i="25"/>
  <c r="AF85" i="25"/>
  <c r="AF84" i="25"/>
  <c r="AF83" i="25"/>
  <c r="AF82" i="25"/>
  <c r="AF81" i="25"/>
  <c r="AF80" i="25"/>
  <c r="AF79" i="25"/>
  <c r="AF77" i="25"/>
  <c r="AF76" i="25"/>
  <c r="AF75" i="25"/>
  <c r="AF74" i="25"/>
  <c r="AF73" i="25"/>
  <c r="AF72" i="25"/>
  <c r="AF71" i="25"/>
  <c r="AF69" i="25"/>
  <c r="AF68" i="25"/>
  <c r="AF67" i="25"/>
  <c r="AF66" i="25"/>
  <c r="AF65" i="25"/>
  <c r="AF64" i="25"/>
  <c r="AF63" i="25"/>
  <c r="AF62" i="25"/>
  <c r="AF61" i="25"/>
  <c r="AF60" i="25"/>
  <c r="AF59" i="25"/>
  <c r="AF58" i="25"/>
  <c r="AF57" i="25"/>
  <c r="AF56" i="25"/>
  <c r="AF54" i="25"/>
  <c r="AF53" i="25"/>
  <c r="AF52" i="25"/>
  <c r="AF51" i="25"/>
  <c r="AF50" i="25"/>
  <c r="AF49" i="25"/>
  <c r="AF48" i="25"/>
  <c r="AF46" i="25"/>
  <c r="AF45" i="25"/>
  <c r="AF44" i="25"/>
  <c r="AF43" i="25"/>
  <c r="AF42" i="25"/>
  <c r="AF41" i="25"/>
  <c r="AF40" i="25"/>
  <c r="AF39" i="25"/>
  <c r="AF37" i="25"/>
  <c r="AF36" i="25"/>
  <c r="AF35" i="25"/>
  <c r="AF34" i="25"/>
  <c r="AF33" i="25"/>
  <c r="AF32" i="25"/>
  <c r="AF31" i="25"/>
  <c r="AF30" i="25"/>
  <c r="AF29" i="25"/>
  <c r="AF28" i="25"/>
  <c r="AF25" i="25"/>
  <c r="AF24" i="25"/>
  <c r="AF23" i="25"/>
  <c r="AF22" i="25"/>
  <c r="AF21" i="25"/>
  <c r="AF20" i="25"/>
  <c r="AF19" i="25"/>
  <c r="AF18" i="25"/>
  <c r="AF17" i="25"/>
  <c r="AF16" i="25"/>
  <c r="AF15" i="25"/>
  <c r="AF14" i="25"/>
  <c r="AF13" i="25"/>
  <c r="AF12" i="25"/>
  <c r="AF11" i="25"/>
  <c r="AF10" i="25"/>
  <c r="AF9" i="25"/>
  <c r="AF8" i="25"/>
  <c r="AF6" i="25"/>
  <c r="AG71" i="25" l="1"/>
  <c r="Q94" i="25"/>
  <c r="AG72" i="25"/>
  <c r="AB53" i="25"/>
  <c r="AG74" i="25"/>
  <c r="L76" i="25"/>
  <c r="Q72" i="25"/>
  <c r="AB41" i="25"/>
  <c r="L52" i="25"/>
  <c r="Q87" i="25"/>
  <c r="L54" i="25"/>
  <c r="Q36" i="25"/>
  <c r="Q76" i="25"/>
  <c r="AG54" i="25"/>
  <c r="AM10" i="25"/>
  <c r="AM29" i="25"/>
  <c r="AG29" i="25"/>
  <c r="AG56" i="25"/>
  <c r="AG82" i="25"/>
  <c r="V9" i="25"/>
  <c r="V34" i="25"/>
  <c r="V87" i="25"/>
  <c r="L30" i="25"/>
  <c r="L43" i="25"/>
  <c r="L57" i="25"/>
  <c r="L69" i="25"/>
  <c r="L83" i="25"/>
  <c r="L96" i="25"/>
  <c r="Q19" i="25"/>
  <c r="Q44" i="25"/>
  <c r="Q52" i="25"/>
  <c r="Q65" i="25"/>
  <c r="Q79" i="25"/>
  <c r="Q92" i="25"/>
  <c r="AB9" i="25"/>
  <c r="AB34" i="25"/>
  <c r="AB52" i="25"/>
  <c r="AB61" i="25"/>
  <c r="AB74" i="25"/>
  <c r="AB87" i="25"/>
  <c r="AB100" i="25"/>
  <c r="AG15" i="25"/>
  <c r="AG42" i="25"/>
  <c r="AG68" i="25"/>
  <c r="V21" i="25"/>
  <c r="V50" i="25"/>
  <c r="V100" i="25"/>
  <c r="AM50" i="25"/>
  <c r="AM57" i="25"/>
  <c r="AM63" i="25"/>
  <c r="AM76" i="25"/>
  <c r="AM83" i="25"/>
  <c r="AM90" i="25"/>
  <c r="L75" i="25"/>
  <c r="AG17" i="25"/>
  <c r="AG28" i="25"/>
  <c r="AG39" i="25"/>
  <c r="AG69" i="25"/>
  <c r="AG87" i="25"/>
  <c r="AG95" i="25"/>
  <c r="AM16" i="25"/>
  <c r="AM22" i="25"/>
  <c r="AM35" i="25"/>
  <c r="AM42" i="25"/>
  <c r="AM49" i="25"/>
  <c r="AM56" i="25"/>
  <c r="AM62" i="25"/>
  <c r="AM68" i="25"/>
  <c r="AM75" i="25"/>
  <c r="AM79" i="25"/>
  <c r="AM88" i="25"/>
  <c r="AM95" i="25"/>
  <c r="V17" i="25"/>
  <c r="V20" i="25"/>
  <c r="V33" i="25"/>
  <c r="V45" i="25"/>
  <c r="V61" i="25"/>
  <c r="V73" i="25"/>
  <c r="V85" i="25"/>
  <c r="V94" i="25"/>
  <c r="L17" i="25"/>
  <c r="L36" i="25"/>
  <c r="L39" i="25"/>
  <c r="L65" i="25"/>
  <c r="L68" i="25"/>
  <c r="L82" i="25"/>
  <c r="L92" i="25"/>
  <c r="Q20" i="25"/>
  <c r="Q37" i="25"/>
  <c r="Q51" i="25"/>
  <c r="Q64" i="25"/>
  <c r="Q77" i="25"/>
  <c r="Q91" i="25"/>
  <c r="AB8" i="25"/>
  <c r="AB20" i="25"/>
  <c r="AB27" i="25"/>
  <c r="AB46" i="25"/>
  <c r="AB60" i="25"/>
  <c r="AB73" i="25"/>
  <c r="AB86" i="25"/>
  <c r="AB97" i="25"/>
  <c r="AG83" i="25"/>
  <c r="AM69" i="25"/>
  <c r="AM96" i="25"/>
  <c r="V10" i="25"/>
  <c r="V22" i="25"/>
  <c r="V35" i="25"/>
  <c r="V49" i="25"/>
  <c r="V62" i="25"/>
  <c r="V75" i="25"/>
  <c r="V88" i="25"/>
  <c r="L18" i="25"/>
  <c r="L31" i="25"/>
  <c r="L44" i="25"/>
  <c r="L58" i="25"/>
  <c r="L84" i="25"/>
  <c r="L97" i="25"/>
  <c r="Q18" i="25"/>
  <c r="Q40" i="25"/>
  <c r="Q53" i="25"/>
  <c r="Q66" i="25"/>
  <c r="Q80" i="25"/>
  <c r="AB10" i="25"/>
  <c r="AB22" i="25"/>
  <c r="AB35" i="25"/>
  <c r="AB49" i="25"/>
  <c r="AB62" i="25"/>
  <c r="AB75" i="25"/>
  <c r="AB88" i="25"/>
  <c r="AG90" i="25"/>
  <c r="AM17" i="25"/>
  <c r="AG44" i="25"/>
  <c r="V11" i="25"/>
  <c r="V23" i="25"/>
  <c r="V36" i="25"/>
  <c r="V93" i="25"/>
  <c r="L19" i="25"/>
  <c r="L32" i="25"/>
  <c r="L45" i="25"/>
  <c r="L59" i="25"/>
  <c r="L72" i="25"/>
  <c r="L85" i="25"/>
  <c r="L98" i="25"/>
  <c r="Q17" i="25"/>
  <c r="Q28" i="25"/>
  <c r="Q41" i="25"/>
  <c r="Q67" i="25"/>
  <c r="Q81" i="25"/>
  <c r="AB36" i="25"/>
  <c r="AB50" i="25"/>
  <c r="AB63" i="25"/>
  <c r="AB90" i="25"/>
  <c r="AG43" i="25"/>
  <c r="AM30" i="25"/>
  <c r="AG31" i="25"/>
  <c r="AG58" i="25"/>
  <c r="AG84" i="25"/>
  <c r="AG18" i="25"/>
  <c r="AG32" i="25"/>
  <c r="AG45" i="25"/>
  <c r="AG85" i="25"/>
  <c r="AG99" i="25"/>
  <c r="AM12" i="25"/>
  <c r="AM18" i="25"/>
  <c r="AM24" i="25"/>
  <c r="AM37" i="25"/>
  <c r="AM44" i="25"/>
  <c r="AM58" i="25"/>
  <c r="AM64" i="25"/>
  <c r="AM71" i="25"/>
  <c r="AM84" i="25"/>
  <c r="AM91" i="25"/>
  <c r="V12" i="25"/>
  <c r="V24" i="25"/>
  <c r="V37" i="25"/>
  <c r="V51" i="25"/>
  <c r="V64" i="25"/>
  <c r="V77" i="25"/>
  <c r="V91" i="25"/>
  <c r="L8" i="25"/>
  <c r="L20" i="25"/>
  <c r="L33" i="25"/>
  <c r="L46" i="25"/>
  <c r="L60" i="25"/>
  <c r="L73" i="25"/>
  <c r="L86" i="25"/>
  <c r="Q16" i="25"/>
  <c r="Q29" i="25"/>
  <c r="Q42" i="25"/>
  <c r="Q56" i="25"/>
  <c r="Q68" i="25"/>
  <c r="Q82" i="25"/>
  <c r="AB12" i="25"/>
  <c r="AB24" i="25"/>
  <c r="AB64" i="25"/>
  <c r="AG30" i="25"/>
  <c r="AG46" i="25"/>
  <c r="AG73" i="25"/>
  <c r="AG100" i="25"/>
  <c r="V13" i="25"/>
  <c r="V25" i="25"/>
  <c r="V39" i="25"/>
  <c r="V52" i="25"/>
  <c r="V65" i="25"/>
  <c r="V79" i="25"/>
  <c r="L9" i="25"/>
  <c r="L21" i="25"/>
  <c r="L34" i="25"/>
  <c r="L48" i="25"/>
  <c r="L61" i="25"/>
  <c r="Q15" i="25"/>
  <c r="Q30" i="25"/>
  <c r="Q43" i="25"/>
  <c r="Q57" i="25"/>
  <c r="Q69" i="25"/>
  <c r="Q83" i="25"/>
  <c r="Q96" i="25"/>
  <c r="AB13" i="25"/>
  <c r="AB25" i="25"/>
  <c r="AB39" i="25"/>
  <c r="AB65" i="25"/>
  <c r="AB79" i="25"/>
  <c r="AG97" i="25"/>
  <c r="AM36" i="25"/>
  <c r="AG19" i="25"/>
  <c r="AG33" i="25"/>
  <c r="AG60" i="25"/>
  <c r="AG86" i="25"/>
  <c r="AG8" i="25"/>
  <c r="AG20" i="25"/>
  <c r="AG34" i="25"/>
  <c r="AG61" i="25"/>
  <c r="AM13" i="25"/>
  <c r="AM19" i="25"/>
  <c r="AM25" i="25"/>
  <c r="AM32" i="25"/>
  <c r="AM39" i="25"/>
  <c r="AM52" i="25"/>
  <c r="AM59" i="25"/>
  <c r="AM65" i="25"/>
  <c r="AM72" i="25"/>
  <c r="AM85" i="25"/>
  <c r="AM92" i="25"/>
  <c r="AM98" i="25"/>
  <c r="V14" i="25"/>
  <c r="V27" i="25"/>
  <c r="V40" i="25"/>
  <c r="V53" i="25"/>
  <c r="V66" i="25"/>
  <c r="V80" i="25"/>
  <c r="L10" i="25"/>
  <c r="L22" i="25"/>
  <c r="L35" i="25"/>
  <c r="L62" i="25"/>
  <c r="L88" i="25"/>
  <c r="Q8" i="25"/>
  <c r="Q14" i="25"/>
  <c r="Q31" i="25"/>
  <c r="Q58" i="25"/>
  <c r="Q84" i="25"/>
  <c r="Q97" i="25"/>
  <c r="AB14" i="25"/>
  <c r="AB40" i="25"/>
  <c r="AB66" i="25"/>
  <c r="AB80" i="25"/>
  <c r="AG35" i="25"/>
  <c r="AG75" i="25"/>
  <c r="V15" i="25"/>
  <c r="V28" i="25"/>
  <c r="V41" i="25"/>
  <c r="V54" i="25"/>
  <c r="V67" i="25"/>
  <c r="V81" i="25"/>
  <c r="L11" i="25"/>
  <c r="L23" i="25"/>
  <c r="L49" i="25"/>
  <c r="L63" i="25"/>
  <c r="L91" i="25"/>
  <c r="Q25" i="25"/>
  <c r="Q13" i="25"/>
  <c r="Q27" i="25"/>
  <c r="Q45" i="25"/>
  <c r="Q59" i="25"/>
  <c r="Q98" i="25"/>
  <c r="AB15" i="25"/>
  <c r="AB28" i="25"/>
  <c r="AB54" i="25"/>
  <c r="AB67" i="25"/>
  <c r="AB83" i="25"/>
  <c r="AB93" i="25"/>
  <c r="L50" i="25"/>
  <c r="AG9" i="25"/>
  <c r="AG49" i="25"/>
  <c r="AG88" i="25"/>
  <c r="AG36" i="25"/>
  <c r="AG63" i="25"/>
  <c r="AG91" i="25"/>
  <c r="AM14" i="25"/>
  <c r="AM31" i="25"/>
  <c r="AM46" i="25"/>
  <c r="AM60" i="25"/>
  <c r="AM66" i="25"/>
  <c r="AM73" i="25"/>
  <c r="AM80" i="25"/>
  <c r="AM86" i="25"/>
  <c r="AM93" i="25"/>
  <c r="V16" i="25"/>
  <c r="V29" i="25"/>
  <c r="V42" i="25"/>
  <c r="V56" i="25"/>
  <c r="V68" i="25"/>
  <c r="V82" i="25"/>
  <c r="V95" i="25"/>
  <c r="L12" i="25"/>
  <c r="L24" i="25"/>
  <c r="L37" i="25"/>
  <c r="L51" i="25"/>
  <c r="L64" i="25"/>
  <c r="L77" i="25"/>
  <c r="Q24" i="25"/>
  <c r="Q12" i="25"/>
  <c r="Q33" i="25"/>
  <c r="Q46" i="25"/>
  <c r="Q60" i="25"/>
  <c r="Q73" i="25"/>
  <c r="Q86" i="25"/>
  <c r="Q99" i="25"/>
  <c r="AB16" i="25"/>
  <c r="AB42" i="25"/>
  <c r="AB56" i="25"/>
  <c r="AB68" i="25"/>
  <c r="AB82" i="25"/>
  <c r="AG16" i="25"/>
  <c r="AG21" i="25"/>
  <c r="AG62" i="25"/>
  <c r="AG10" i="25"/>
  <c r="AG22" i="25"/>
  <c r="AG50" i="25"/>
  <c r="AG76" i="25"/>
  <c r="AM8" i="25"/>
  <c r="AM20" i="25"/>
  <c r="AM33" i="25"/>
  <c r="AM40" i="25"/>
  <c r="AG11" i="25"/>
  <c r="AG23" i="25"/>
  <c r="AG37" i="25"/>
  <c r="AG51" i="25"/>
  <c r="AG64" i="25"/>
  <c r="AG77" i="25"/>
  <c r="AG92" i="25"/>
  <c r="V30" i="25"/>
  <c r="V57" i="25"/>
  <c r="V69" i="25"/>
  <c r="L13" i="25"/>
  <c r="L25" i="25"/>
  <c r="Q34" i="25"/>
  <c r="Q54" i="25"/>
  <c r="Q61" i="25"/>
  <c r="Q74" i="25"/>
  <c r="Q100" i="25"/>
  <c r="AB17" i="25"/>
  <c r="AB30" i="25"/>
  <c r="AB43" i="25"/>
  <c r="AB57" i="25"/>
  <c r="AB69" i="25"/>
  <c r="AB96" i="25"/>
  <c r="V48" i="25"/>
  <c r="AB21" i="25"/>
  <c r="AG12" i="25"/>
  <c r="AG24" i="25"/>
  <c r="AG52" i="25"/>
  <c r="AG65" i="25"/>
  <c r="AG79" i="25"/>
  <c r="AG93" i="25"/>
  <c r="AM9" i="25"/>
  <c r="AM15" i="25"/>
  <c r="AM21" i="25"/>
  <c r="AM28" i="25"/>
  <c r="AM34" i="25"/>
  <c r="AM45" i="25"/>
  <c r="AM48" i="25"/>
  <c r="AM54" i="25"/>
  <c r="AM61" i="25"/>
  <c r="AM74" i="25"/>
  <c r="AM81" i="25"/>
  <c r="AM87" i="25"/>
  <c r="AM94" i="25"/>
  <c r="AM100" i="25"/>
  <c r="V18" i="25"/>
  <c r="V31" i="25"/>
  <c r="V44" i="25"/>
  <c r="V58" i="25"/>
  <c r="V71" i="25"/>
  <c r="V84" i="25"/>
  <c r="V97" i="25"/>
  <c r="L14" i="25"/>
  <c r="L27" i="25"/>
  <c r="L40" i="25"/>
  <c r="L53" i="25"/>
  <c r="L66" i="25"/>
  <c r="L80" i="25"/>
  <c r="Q22" i="25"/>
  <c r="Q10" i="25"/>
  <c r="Q35" i="25"/>
  <c r="Q49" i="25"/>
  <c r="Q62" i="25"/>
  <c r="Q75" i="25"/>
  <c r="Q88" i="25"/>
  <c r="AB18" i="25"/>
  <c r="AB31" i="25"/>
  <c r="AB44" i="25"/>
  <c r="AB58" i="25"/>
  <c r="AB77" i="25"/>
  <c r="AB84" i="25"/>
  <c r="AG13" i="25"/>
  <c r="AG25" i="25"/>
  <c r="AG40" i="25"/>
  <c r="AG48" i="25"/>
  <c r="AG66" i="25"/>
  <c r="AG80" i="25"/>
  <c r="AG94" i="25"/>
  <c r="V19" i="25"/>
  <c r="V32" i="25"/>
  <c r="V59" i="25"/>
  <c r="V72" i="25"/>
  <c r="V98" i="25"/>
  <c r="L15" i="25"/>
  <c r="L28" i="25"/>
  <c r="L81" i="25"/>
  <c r="Q21" i="25"/>
  <c r="Q9" i="25"/>
  <c r="Q50" i="25"/>
  <c r="Q90" i="25"/>
  <c r="AG27" i="25"/>
  <c r="AB19" i="25"/>
  <c r="AB29" i="25"/>
  <c r="AB45" i="25"/>
  <c r="AB72" i="25"/>
  <c r="AB94" i="25"/>
  <c r="L79" i="25"/>
  <c r="AM11" i="25"/>
  <c r="L94" i="25"/>
  <c r="V83" i="25"/>
  <c r="L95" i="25"/>
  <c r="AB98" i="25"/>
  <c r="L56" i="25"/>
  <c r="L42" i="25"/>
  <c r="V46" i="25"/>
  <c r="V8" i="25"/>
  <c r="AM97" i="25"/>
  <c r="AB59" i="25"/>
  <c r="AM51" i="25"/>
  <c r="AB11" i="25"/>
  <c r="L93" i="25"/>
  <c r="Q39" i="25"/>
  <c r="AM99" i="25"/>
  <c r="Q71" i="25"/>
  <c r="AG59" i="25"/>
  <c r="L41" i="25"/>
  <c r="AB99" i="25"/>
  <c r="AB71" i="25"/>
  <c r="AB95" i="25"/>
  <c r="AG57" i="25"/>
  <c r="V43" i="25"/>
  <c r="Q23" i="25"/>
  <c r="L87" i="25"/>
  <c r="V76" i="25"/>
  <c r="V63" i="25"/>
  <c r="AG41" i="25"/>
  <c r="V99" i="25"/>
  <c r="AM82" i="25"/>
  <c r="Q48" i="25"/>
  <c r="L29" i="25"/>
  <c r="AB32" i="25"/>
  <c r="AG96" i="25"/>
  <c r="V74" i="25"/>
  <c r="AM43" i="25"/>
  <c r="AG98" i="25"/>
  <c r="L67" i="25"/>
  <c r="AG81" i="25"/>
  <c r="AB33" i="25"/>
  <c r="AB85" i="25"/>
  <c r="Q63" i="25"/>
  <c r="Q11" i="25"/>
  <c r="L99" i="25"/>
  <c r="L71" i="25"/>
  <c r="AB48" i="25"/>
  <c r="AG53" i="25"/>
  <c r="Q32" i="25"/>
  <c r="Q93" i="25"/>
  <c r="AB23" i="25"/>
  <c r="Q85" i="25"/>
  <c r="L100" i="25"/>
  <c r="V90" i="25"/>
  <c r="AB91" i="25"/>
  <c r="AB81" i="25"/>
  <c r="V96" i="25"/>
  <c r="AM53" i="25"/>
  <c r="AB92" i="25"/>
  <c r="AB76" i="25"/>
  <c r="AG14" i="25"/>
  <c r="AM77" i="25"/>
  <c r="AM67" i="25"/>
  <c r="AM23" i="25"/>
  <c r="Q95" i="25"/>
  <c r="L90" i="25"/>
  <c r="V92" i="25"/>
  <c r="L74" i="25"/>
  <c r="AG67" i="25"/>
  <c r="AB51" i="25"/>
  <c r="AM41" i="25"/>
  <c r="AB37" i="25"/>
  <c r="AM27" i="25"/>
  <c r="V86" i="25"/>
  <c r="V60" i="25"/>
  <c r="L16" i="25"/>
</calcChain>
</file>

<file path=xl/sharedStrings.xml><?xml version="1.0" encoding="utf-8"?>
<sst xmlns="http://schemas.openxmlformats.org/spreadsheetml/2006/main" count="133" uniqueCount="132">
  <si>
    <t>Центральный федеральный округ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</si>
  <si>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</si>
  <si>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</si>
  <si>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</si>
  <si>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</si>
  <si>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</si>
  <si>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</si>
  <si>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</si>
  <si>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</si>
  <si>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</si>
  <si>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</si>
  <si>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</si>
  <si>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</si>
  <si>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</si>
  <si>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</si>
  <si>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</si>
  <si>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</si>
  <si>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Северо-Западный федеральный округ</t>
  </si>
  <si>
    <t>Ростовская область</t>
  </si>
  <si>
    <t>Краснодарский край</t>
  </si>
  <si>
    <t>Ставропольский край</t>
  </si>
  <si>
    <t>Белгородская область</t>
  </si>
  <si>
    <t>Брянская область</t>
  </si>
  <si>
    <t xml:space="preserve">г.Санкт-Петербург </t>
  </si>
  <si>
    <t>Республика Карелия</t>
  </si>
  <si>
    <t>Республика Коми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</si>
  <si>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</si>
  <si>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</si>
  <si>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</si>
  <si>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</si>
  <si>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</si>
  <si>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</si>
  <si>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Республика Адыгея</t>
  </si>
  <si>
    <t>Республика Дагестан</t>
  </si>
  <si>
    <t>Республика Ингушетия</t>
  </si>
  <si>
    <t>Кабардино-Балкарская Республика</t>
  </si>
  <si>
    <t>Республика Калмыкия</t>
  </si>
  <si>
    <t>Карачаево-Черкесская Республика</t>
  </si>
  <si>
    <t>Республика Северная Осетия-Алания</t>
  </si>
  <si>
    <t>Чеченская Республика</t>
  </si>
  <si>
    <t>Астраханская область</t>
  </si>
  <si>
    <t>Волгоградская область</t>
  </si>
  <si>
    <t>Республика Башкортостан</t>
  </si>
  <si>
    <t xml:space="preserve">Республика Марий Эл 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</si>
  <si>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</si>
  <si>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</si>
  <si>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</si>
  <si>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</si>
  <si>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</si>
  <si>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</si>
  <si>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</si>
  <si>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</si>
  <si>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</si>
  <si>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</si>
  <si>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</si>
  <si>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Российская Федеpация</t>
  </si>
  <si>
    <t>Приволжский федеральный округ</t>
  </si>
  <si>
    <t>Уральский федеральный округ</t>
  </si>
  <si>
    <t>Курганская область</t>
  </si>
  <si>
    <t>Свердловская область</t>
  </si>
  <si>
    <t>Челябинская область</t>
  </si>
  <si>
    <t>Сибирский федеральный округ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</si>
  <si>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</si>
  <si>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</si>
  <si>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</si>
  <si>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</si>
  <si>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</si>
  <si>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Кемеровская область</t>
  </si>
  <si>
    <t>Новосибирская область</t>
  </si>
  <si>
    <t>Омская область</t>
  </si>
  <si>
    <t>Томская область</t>
  </si>
  <si>
    <t>Дальневосточный федеральный округ</t>
  </si>
  <si>
    <t>Республика Саха (Якутия)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</si>
  <si>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</si>
  <si>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</si>
  <si>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</si>
  <si>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</si>
  <si>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</si>
  <si>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 xml:space="preserve">Тюменская область </t>
  </si>
  <si>
    <t xml:space="preserve">Красноярский край </t>
  </si>
  <si>
    <t>Иркутская область</t>
  </si>
  <si>
    <t>Еврейская автономная область</t>
  </si>
  <si>
    <t>Чукотский автономный округ</t>
  </si>
  <si>
    <t>Ненецкий автономный округ</t>
  </si>
  <si>
    <t>Ханты-Мансийский автономный округ-Югра</t>
  </si>
  <si>
    <t>Ямало-Ненецкий автономный округ</t>
  </si>
  <si>
    <t>Пермский край</t>
  </si>
  <si>
    <t>Тюменская область без автономных округов</t>
  </si>
  <si>
    <t>Камчатский край</t>
  </si>
  <si>
    <t>Забайкальский край</t>
  </si>
  <si>
    <t>Северо-Кавказский федеральный округ</t>
  </si>
  <si>
    <t>Архангельская область без Ненецкого автономного округа</t>
  </si>
  <si>
    <t>Республика Крым</t>
  </si>
  <si>
    <t>г. Севастополь</t>
  </si>
  <si>
    <t>Южный федеральный округ</t>
  </si>
  <si>
    <t>Численность населения, чел</t>
  </si>
  <si>
    <t>Уровень бедности 2018, %</t>
  </si>
  <si>
    <t>Уровень бедности 2019, %</t>
  </si>
  <si>
    <t>Уровень бедности 2020, %</t>
  </si>
  <si>
    <t>Средняя зарплата 2020/2019, %</t>
  </si>
  <si>
    <t>Средняя зарплата 2020/2017, %</t>
  </si>
  <si>
    <t>Темп роста денежного дохода населения в 2020</t>
  </si>
  <si>
    <t>Индекс пр-сти труда 2020 / 2019, %</t>
  </si>
  <si>
    <t>Индекс пр-сти труда 2020 / 2017, %</t>
  </si>
  <si>
    <t>Средняя зарплата 2019/2017, %</t>
  </si>
  <si>
    <r>
      <t>Объем жилищного строительства, тыс м</t>
    </r>
    <r>
      <rPr>
        <vertAlign val="superscript"/>
        <sz val="11"/>
        <color theme="1"/>
        <rFont val="Times New Roman"/>
        <family val="1"/>
        <charset val="204"/>
      </rPr>
      <t>2</t>
    </r>
  </si>
  <si>
    <r>
      <t>Ввод жилья, построенного населением, тыс м</t>
    </r>
    <r>
      <rPr>
        <vertAlign val="superscript"/>
        <sz val="11"/>
        <color theme="1"/>
        <rFont val="Times New Roman"/>
        <family val="1"/>
        <charset val="204"/>
      </rPr>
      <t>2</t>
    </r>
  </si>
  <si>
    <r>
      <t>Ввод жилья  МКД, тыс м</t>
    </r>
    <r>
      <rPr>
        <vertAlign val="superscript"/>
        <sz val="11"/>
        <color theme="1"/>
        <rFont val="Times New Roman"/>
        <family val="1"/>
        <charset val="204"/>
      </rPr>
      <t>2</t>
    </r>
  </si>
  <si>
    <r>
      <t>Объем жилищного строительства,  м</t>
    </r>
    <r>
      <rPr>
        <vertAlign val="super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/чел</t>
    </r>
  </si>
  <si>
    <t>Уровень бедности 2020/2018, %</t>
  </si>
  <si>
    <t>Уровень бедности 2020/2019, %</t>
  </si>
  <si>
    <t>Изменение прироста населения, 2020/2019, %</t>
  </si>
  <si>
    <t>Кол-во высокопр-ных мест труда 2019, тыс</t>
  </si>
  <si>
    <t>Кол-во высокопр-ных мест труда 2020, тыс</t>
  </si>
  <si>
    <t>Прирост населения, 2019, на тыс</t>
  </si>
  <si>
    <t>Прирост населения, 2020, на тыс</t>
  </si>
  <si>
    <t>Прирост населения, 2018, на тыс</t>
  </si>
  <si>
    <t>ОПЖ, 2020 г., лет</t>
  </si>
  <si>
    <t>ОПЖ, 2019 г., лет</t>
  </si>
  <si>
    <t>ОПЖ, 2018 г., лет</t>
  </si>
  <si>
    <t>Увеличение темпа прироста пр-сти труда  (2020/2019), %</t>
  </si>
  <si>
    <t>Изменение ОПЖ 2020/2019</t>
  </si>
  <si>
    <t>Индекс пр-сти труда 2019/2018, %</t>
  </si>
  <si>
    <t>Индекс пр-сти труда 2018/2017 , %</t>
  </si>
  <si>
    <t>Отклонение от среднего по округу изменения ОПЖ, лет</t>
  </si>
  <si>
    <t>Отклонение от среднего по округу объема жилищного строительства, %</t>
  </si>
  <si>
    <t>Отклонение от увеличения средней зарплаты округу, %</t>
  </si>
  <si>
    <t>Отклонение от среднего по округу изменения темпа пр-та пр-сти, %</t>
  </si>
  <si>
    <t>Рост высокопр-ных мест труда 2020/2019, %</t>
  </si>
  <si>
    <t>Отклонение от среднего по округу роста высокопр-ных мест труда, %</t>
  </si>
  <si>
    <t>Отклонение изменения уровня бедности, 2020/2019, %</t>
  </si>
  <si>
    <t xml:space="preserve">Относительное кол-во высокопр-ных мест труда 2020, 1/чел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</si>
</sst>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9" formatCode="0.0"/>
    <numFmt numFmtId="181" formatCode="0&quot;  &quot;"/>
    <numFmt numFmtId="235" formatCode="0.0000"/>
  </numFmts>
  <fonts count="19" x14ac:knownFonts="1">
    <font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10"/>
      <name val="Arial Cyr"/>
      <family val="2"/>
      <charset val="204"/>
    </font>
    <font>
      <b/>
      <sz val="11"/>
      <name val="Arial Cyr"/>
      <family val="2"/>
      <charset val="204"/>
    </font>
    <font>
      <sz val="10"/>
      <name val="Courier New Cyr"/>
      <charset val="204"/>
    </font>
    <font>
      <sz val="10"/>
      <name val="Arial Cyr"/>
      <charset val="204"/>
    </font>
    <font>
      <b/>
      <i/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theme="1"/>
      <name val="Arial Cyr"/>
      <family val="2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0"/>
      <name val="Times New Roman"/>
      <family val="1"/>
      <charset val="204"/>
    </font>
    <font>
      <sz val="10"/>
      <name val="Arial"/>
      <family val="2"/>
      <charset val="204"/>
    </font>
    <font>
      <vertAlign val="superscript"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5" fillId="0" borderId="0"/>
    <xf numFmtId="0" fontId="9" fillId="0" borderId="0"/>
    <xf numFmtId="0" fontId="8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17" fillId="0" borderId="0"/>
    <xf numFmtId="0" fontId="1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Fill="1" applyBorder="1"/>
    <xf numFmtId="0" fontId="0" fillId="0" borderId="0" xfId="0" applyBorder="1"/>
    <xf numFmtId="0" fontId="2" fillId="0" borderId="0" xfId="0" applyFont="1" applyBorder="1"/>
    <xf numFmtId="0" fontId="2" fillId="0" borderId="0" xfId="0" applyFont="1" applyFill="1" applyBorder="1" applyAlignment="1">
      <alignment horizontal="left" vertical="center" wrapText="1" indent="1"/>
    </xf>
    <xf numFmtId="0" fontId="4" fillId="0" borderId="0" xfId="0" applyFont="1" applyFill="1" applyBorder="1" applyAlignment="1">
      <alignment horizontal="center"/>
    </xf>
    <xf numFmtId="181" fontId="2" fillId="0" borderId="0" xfId="0" applyNumberFormat="1" applyFont="1" applyBorder="1"/>
    <xf numFmtId="0" fontId="7" fillId="0" borderId="0" xfId="0" applyFont="1" applyFill="1" applyBorder="1" applyAlignment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9" fontId="12" fillId="0" borderId="1" xfId="3" applyNumberFormat="1" applyFont="1" applyBorder="1" applyAlignment="1">
      <alignment horizontal="center" vertical="center"/>
    </xf>
    <xf numFmtId="179" fontId="14" fillId="0" borderId="0" xfId="2" applyNumberFormat="1" applyFont="1" applyBorder="1" applyAlignment="1">
      <alignment vertical="center" wrapText="1"/>
    </xf>
    <xf numFmtId="0" fontId="0" fillId="0" borderId="0" xfId="0"/>
    <xf numFmtId="0" fontId="16" fillId="0" borderId="1" xfId="0" applyFont="1" applyFill="1" applyBorder="1" applyAlignment="1">
      <alignment horizontal="left" wrapText="1"/>
    </xf>
    <xf numFmtId="0" fontId="13" fillId="0" borderId="1" xfId="0" applyFont="1" applyFill="1" applyBorder="1" applyAlignment="1">
      <alignment horizontal="left" wrapText="1"/>
    </xf>
    <xf numFmtId="0" fontId="13" fillId="0" borderId="1" xfId="0" applyFont="1" applyFill="1" applyBorder="1" applyAlignment="1">
      <alignment horizontal="left" wrapText="1" indent="1"/>
    </xf>
    <xf numFmtId="0" fontId="13" fillId="0" borderId="1" xfId="0" applyFont="1" applyBorder="1" applyAlignment="1">
      <alignment horizontal="left" wrapText="1" indent="1"/>
    </xf>
    <xf numFmtId="0" fontId="11" fillId="0" borderId="1" xfId="3" applyFont="1" applyBorder="1" applyAlignment="1">
      <alignment horizontal="center" vertical="center" wrapText="1"/>
    </xf>
    <xf numFmtId="2" fontId="12" fillId="0" borderId="1" xfId="3" applyNumberFormat="1" applyFont="1" applyBorder="1" applyAlignment="1">
      <alignment horizontal="center" vertical="center"/>
    </xf>
    <xf numFmtId="1" fontId="12" fillId="0" borderId="1" xfId="3" applyNumberFormat="1" applyFont="1" applyBorder="1" applyAlignment="1">
      <alignment horizontal="center" vertical="center"/>
    </xf>
    <xf numFmtId="235" fontId="12" fillId="0" borderId="1" xfId="3" applyNumberFormat="1" applyFont="1" applyBorder="1" applyAlignment="1">
      <alignment horizontal="center" vertical="center"/>
    </xf>
    <xf numFmtId="235" fontId="12" fillId="2" borderId="1" xfId="3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left" wrapText="1"/>
    </xf>
    <xf numFmtId="179" fontId="12" fillId="2" borderId="1" xfId="3" applyNumberFormat="1" applyFont="1" applyFill="1" applyBorder="1" applyAlignment="1">
      <alignment horizontal="center" vertical="center"/>
    </xf>
    <xf numFmtId="1" fontId="12" fillId="2" borderId="1" xfId="3" applyNumberFormat="1" applyFont="1" applyFill="1" applyBorder="1" applyAlignment="1">
      <alignment horizontal="center" vertical="center"/>
    </xf>
    <xf numFmtId="179" fontId="12" fillId="3" borderId="1" xfId="3" applyNumberFormat="1" applyFont="1" applyFill="1" applyBorder="1" applyAlignment="1">
      <alignment horizontal="center" vertical="center"/>
    </xf>
    <xf numFmtId="235" fontId="12" fillId="3" borderId="1" xfId="3" applyNumberFormat="1" applyFont="1" applyFill="1" applyBorder="1" applyAlignment="1">
      <alignment horizontal="center" vertical="center"/>
    </xf>
  </cellXfs>
  <cellStyles count="10">
    <cellStyle name="Îáű÷íűé_ÂŰŐÎÄ" xfId="1"/>
    <cellStyle name="Normal" xfId="4"/>
    <cellStyle name="Обычный" xfId="0" builtinId="0"/>
    <cellStyle name="Обычный 2" xfId="2"/>
    <cellStyle name="Обычный 2 2" xfId="7"/>
    <cellStyle name="Обычный 3" xfId="3"/>
    <cellStyle name="Обычный 3 2" xfId="5"/>
    <cellStyle name="Обычный 3 3" xfId="8"/>
    <cellStyle name="Обычный 4" xfId="6"/>
    <cellStyle name="Обычный 7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94"/>
  <sheetViews>
    <sheetView tabSelected="1" zoomScale="85" zoomScaleNormal="85" workbookViewId="0">
      <selection activeCell="AE90" sqref="AE90:AE100"/>
    </sheetView>
  </sheetViews>
  <sheetFormatPr defaultRowHeight="12.75" x14ac:dyDescent="0.2"/>
  <cols>
    <col min="1" max="1" width="54.7109375" style="3" customWidth="1"/>
    <col min="2" max="2" width="12" style="2" bestFit="1" customWidth="1"/>
    <col min="3" max="5" width="10.7109375" style="2" customWidth="1"/>
    <col min="6" max="6" width="12.28515625" style="2" customWidth="1"/>
    <col min="7" max="7" width="10.7109375" customWidth="1"/>
    <col min="8" max="8" width="12.5703125" customWidth="1"/>
    <col min="9" max="9" width="10.7109375" customWidth="1"/>
    <col min="10" max="10" width="13.42578125" customWidth="1"/>
    <col min="11" max="14" width="13.42578125" style="14" customWidth="1"/>
    <col min="15" max="15" width="10.7109375" customWidth="1"/>
    <col min="16" max="16" width="10.7109375" style="14" customWidth="1"/>
    <col min="17" max="17" width="12.5703125" style="14" customWidth="1"/>
    <col min="18" max="18" width="10.7109375" style="14" customWidth="1"/>
    <col min="19" max="20" width="10.7109375" customWidth="1"/>
    <col min="21" max="21" width="10.7109375" style="14" customWidth="1"/>
    <col min="22" max="22" width="13.140625" style="14" customWidth="1"/>
    <col min="23" max="26" width="10.7109375" customWidth="1"/>
    <col min="27" max="28" width="12.5703125" style="14" customWidth="1"/>
    <col min="29" max="30" width="10.7109375" customWidth="1"/>
    <col min="31" max="31" width="10.7109375" style="14" customWidth="1"/>
    <col min="32" max="33" width="11.7109375" style="14" customWidth="1"/>
    <col min="34" max="37" width="10.7109375" customWidth="1"/>
    <col min="38" max="38" width="11.5703125" customWidth="1"/>
  </cols>
  <sheetData>
    <row r="1" spans="1:39" s="2" customFormat="1" ht="11.1" customHeight="1" x14ac:dyDescent="0.2"/>
    <row r="2" spans="1:39" ht="12.75" customHeight="1" x14ac:dyDescent="0.2">
      <c r="A2" s="9"/>
      <c r="B2" s="9"/>
      <c r="C2" s="9"/>
      <c r="D2" s="9"/>
      <c r="E2" s="9"/>
      <c r="F2" s="9"/>
    </row>
    <row r="3" spans="1:39" ht="15.6" customHeight="1" x14ac:dyDescent="0.2">
      <c r="A3" s="11"/>
      <c r="B3" s="11"/>
      <c r="C3" s="10"/>
      <c r="D3" s="10"/>
      <c r="E3" s="10"/>
      <c r="F3" s="10"/>
      <c r="S3" s="13"/>
      <c r="W3" s="4"/>
    </row>
    <row r="4" spans="1:39" ht="7.5" customHeight="1" x14ac:dyDescent="0.25">
      <c r="A4" s="7"/>
      <c r="B4" s="7"/>
      <c r="C4" s="7"/>
      <c r="D4" s="7"/>
      <c r="E4" s="7"/>
      <c r="F4" s="7"/>
      <c r="S4" s="13"/>
      <c r="W4" s="4"/>
    </row>
    <row r="5" spans="1:39" ht="117.75" customHeight="1" x14ac:dyDescent="0.2">
      <c r="A5" s="19"/>
      <c r="B5" s="19" t="s">
        <v>95</v>
      </c>
      <c r="C5" s="19" t="s">
        <v>104</v>
      </c>
      <c r="D5" s="19" t="s">
        <v>100</v>
      </c>
      <c r="E5" s="19" t="s">
        <v>99</v>
      </c>
      <c r="F5" s="19" t="s">
        <v>126</v>
      </c>
      <c r="G5" s="19" t="s">
        <v>101</v>
      </c>
      <c r="H5" s="19" t="s">
        <v>105</v>
      </c>
      <c r="I5" s="19" t="s">
        <v>107</v>
      </c>
      <c r="J5" s="19" t="s">
        <v>106</v>
      </c>
      <c r="K5" s="19" t="s">
        <v>108</v>
      </c>
      <c r="L5" s="19" t="s">
        <v>125</v>
      </c>
      <c r="M5" s="19" t="s">
        <v>119</v>
      </c>
      <c r="N5" s="19" t="s">
        <v>118</v>
      </c>
      <c r="O5" s="19" t="s">
        <v>117</v>
      </c>
      <c r="P5" s="19" t="s">
        <v>121</v>
      </c>
      <c r="Q5" s="19" t="s">
        <v>124</v>
      </c>
      <c r="R5" s="19" t="s">
        <v>116</v>
      </c>
      <c r="S5" s="19" t="s">
        <v>114</v>
      </c>
      <c r="T5" s="19" t="s">
        <v>115</v>
      </c>
      <c r="U5" s="19" t="s">
        <v>111</v>
      </c>
      <c r="V5" s="19" t="s">
        <v>124</v>
      </c>
      <c r="W5" s="19" t="s">
        <v>123</v>
      </c>
      <c r="X5" s="19" t="s">
        <v>122</v>
      </c>
      <c r="Y5" s="19" t="s">
        <v>102</v>
      </c>
      <c r="Z5" s="19" t="s">
        <v>103</v>
      </c>
      <c r="AA5" s="19" t="s">
        <v>120</v>
      </c>
      <c r="AB5" s="19" t="s">
        <v>127</v>
      </c>
      <c r="AC5" s="19" t="s">
        <v>112</v>
      </c>
      <c r="AD5" s="19" t="s">
        <v>113</v>
      </c>
      <c r="AE5" s="19" t="s">
        <v>131</v>
      </c>
      <c r="AF5" s="19" t="s">
        <v>128</v>
      </c>
      <c r="AG5" s="19" t="s">
        <v>129</v>
      </c>
      <c r="AH5" s="19" t="s">
        <v>96</v>
      </c>
      <c r="AI5" s="19" t="s">
        <v>97</v>
      </c>
      <c r="AJ5" s="19" t="s">
        <v>98</v>
      </c>
      <c r="AK5" s="19" t="s">
        <v>109</v>
      </c>
      <c r="AL5" s="19" t="s">
        <v>110</v>
      </c>
      <c r="AM5" s="19" t="s">
        <v>130</v>
      </c>
    </row>
    <row r="6" spans="1:39" s="1" customFormat="1" ht="17.25" customHeight="1" x14ac:dyDescent="0.2">
      <c r="A6" s="15" t="s">
        <v>55</v>
      </c>
      <c r="B6" s="21">
        <v>146171015</v>
      </c>
      <c r="C6" s="12">
        <v>111.64650000000002</v>
      </c>
      <c r="D6" s="12">
        <v>116.6</v>
      </c>
      <c r="E6" s="12">
        <v>102.5</v>
      </c>
      <c r="F6" s="12"/>
      <c r="G6" s="12"/>
      <c r="H6" s="12">
        <v>82.1845</v>
      </c>
      <c r="I6" s="12">
        <v>42.3827</v>
      </c>
      <c r="J6" s="12">
        <v>39.8018</v>
      </c>
      <c r="K6" s="22">
        <f>H6*1000/B6*1000</f>
        <v>0.56224895202376468</v>
      </c>
      <c r="L6" s="22"/>
      <c r="M6" s="12">
        <v>72.91</v>
      </c>
      <c r="N6" s="12">
        <v>73.34</v>
      </c>
      <c r="O6" s="12">
        <v>71.5</v>
      </c>
      <c r="P6" s="12"/>
      <c r="Q6" s="12"/>
      <c r="R6" s="12">
        <v>-1.5363237369597522</v>
      </c>
      <c r="S6" s="12">
        <v>-2.2000000000000011</v>
      </c>
      <c r="T6" s="12">
        <v>-4.7999999999999989</v>
      </c>
      <c r="U6" s="12">
        <f>T6-S6</f>
        <v>-2.5999999999999979</v>
      </c>
      <c r="V6" s="12"/>
      <c r="W6" s="12">
        <v>104.2</v>
      </c>
      <c r="X6" s="12">
        <v>105</v>
      </c>
      <c r="Y6" s="12">
        <v>106.1</v>
      </c>
      <c r="Z6" s="12">
        <v>116.1</v>
      </c>
      <c r="AA6" s="12"/>
      <c r="AB6" s="12"/>
      <c r="AC6" s="12">
        <v>16245.002</v>
      </c>
      <c r="AD6" s="12">
        <v>16938.284</v>
      </c>
      <c r="AE6" s="12"/>
      <c r="AF6" s="12">
        <f>AD6/AC6*100</f>
        <v>104.26766337117101</v>
      </c>
      <c r="AG6" s="12"/>
      <c r="AH6" s="12">
        <v>12.6</v>
      </c>
      <c r="AI6" s="12">
        <v>12.3</v>
      </c>
      <c r="AJ6" s="12">
        <v>12.1</v>
      </c>
      <c r="AK6" s="12">
        <f>AJ6/AH6*100</f>
        <v>96.031746031746039</v>
      </c>
      <c r="AL6" s="12">
        <f>AJ6/AI6*100</f>
        <v>98.373983739837385</v>
      </c>
      <c r="AM6" s="12"/>
    </row>
    <row r="7" spans="1:39" s="1" customFormat="1" ht="17.25" customHeight="1" x14ac:dyDescent="0.2">
      <c r="A7" s="24" t="s">
        <v>0</v>
      </c>
      <c r="B7" s="26"/>
      <c r="C7" s="25"/>
      <c r="D7" s="25"/>
      <c r="E7" s="25"/>
      <c r="F7" s="25"/>
      <c r="G7" s="25"/>
      <c r="H7" s="25"/>
      <c r="I7" s="25"/>
      <c r="J7" s="25"/>
      <c r="K7" s="23"/>
      <c r="L7" s="23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</row>
    <row r="8" spans="1:39" ht="13.9" customHeight="1" x14ac:dyDescent="0.2">
      <c r="A8" s="16" t="s">
        <v>21</v>
      </c>
      <c r="B8" s="21">
        <v>1541259</v>
      </c>
      <c r="C8" s="12">
        <v>110.00399999999999</v>
      </c>
      <c r="D8" s="12">
        <v>116.1</v>
      </c>
      <c r="E8" s="12">
        <v>104.5</v>
      </c>
      <c r="F8" s="27">
        <f>E8-AVERAGE(E$8:E$25)</f>
        <v>2.705555555555577</v>
      </c>
      <c r="G8" s="12">
        <v>98.4</v>
      </c>
      <c r="H8" s="12">
        <v>1.1485999999999998</v>
      </c>
      <c r="I8" s="12">
        <v>0.21359999999999998</v>
      </c>
      <c r="J8" s="12">
        <v>0.93500000000000005</v>
      </c>
      <c r="K8" s="28">
        <f>H8*1000/B8*1000</f>
        <v>0.74523490211573784</v>
      </c>
      <c r="L8" s="27">
        <f t="shared" ref="L8:L25" si="0">K8-AVERAGE(K$8:K$25)</f>
        <v>0.12946324221973071</v>
      </c>
      <c r="M8" s="12">
        <v>73.67</v>
      </c>
      <c r="N8" s="12">
        <v>74.209999999999994</v>
      </c>
      <c r="O8" s="12">
        <v>72.400000000000006</v>
      </c>
      <c r="P8" s="27">
        <f>O8-N8</f>
        <v>-1.8099999999999881</v>
      </c>
      <c r="Q8" s="27">
        <f t="shared" ref="Q8:Q25" si="1">P8-AVERAGE(P$8:P$25)</f>
        <v>8.8333333333343811E-2</v>
      </c>
      <c r="R8" s="12">
        <v>-4.2698858530590895</v>
      </c>
      <c r="S8" s="12">
        <v>-4.8000000000000007</v>
      </c>
      <c r="T8" s="12">
        <v>-7.6</v>
      </c>
      <c r="U8" s="27">
        <f t="shared" ref="U8:U69" si="2">T8-S8</f>
        <v>-2.7999999999999989</v>
      </c>
      <c r="V8" s="27">
        <f t="shared" ref="V8:V25" si="3">U8-AVERAGE(U$8:U$25)</f>
        <v>3.8888888888889639E-2</v>
      </c>
      <c r="W8" s="12">
        <v>102.1</v>
      </c>
      <c r="X8" s="12">
        <v>107.70292154859899</v>
      </c>
      <c r="Y8" s="12">
        <v>103.5</v>
      </c>
      <c r="Z8" s="12">
        <v>113.8</v>
      </c>
      <c r="AA8" s="27">
        <f>(Y8-100) - (W8-100)</f>
        <v>1.4000000000000057</v>
      </c>
      <c r="AB8" s="27">
        <f t="shared" ref="AB8:AB25" si="4">AA8-AVERAGE(AA$8:AA$25)</f>
        <v>-1.1444444444444395</v>
      </c>
      <c r="AC8" s="12">
        <v>197.87</v>
      </c>
      <c r="AD8" s="12">
        <v>217.078</v>
      </c>
      <c r="AE8" s="20">
        <f>AD8/B8*1000</f>
        <v>0.14084459523026305</v>
      </c>
      <c r="AF8" s="27">
        <f>AD8/AC8*100</f>
        <v>109.70738363572042</v>
      </c>
      <c r="AG8" s="27">
        <f t="shared" ref="AG8:AG25" si="5">AF8-AVERAGE(AF$8:AF$25)</f>
        <v>4.395232274789123</v>
      </c>
      <c r="AH8" s="12">
        <v>7.5</v>
      </c>
      <c r="AI8" s="12">
        <v>7.8</v>
      </c>
      <c r="AJ8" s="12">
        <v>7.2</v>
      </c>
      <c r="AK8" s="27">
        <f>AJ8/AH8*100</f>
        <v>96.000000000000014</v>
      </c>
      <c r="AL8" s="27">
        <f t="shared" ref="AL7:AL70" si="6">AJ8/AI8*100</f>
        <v>92.307692307692307</v>
      </c>
      <c r="AM8" s="27">
        <f t="shared" ref="AM8:AM25" si="7">AL8-AVERAGE(AL$8:AL$25)</f>
        <v>-5.0397056410208165</v>
      </c>
    </row>
    <row r="9" spans="1:39" ht="13.9" customHeight="1" x14ac:dyDescent="0.2">
      <c r="A9" s="16" t="s">
        <v>22</v>
      </c>
      <c r="B9" s="21">
        <v>1182682</v>
      </c>
      <c r="C9" s="12">
        <v>109.24699999999999</v>
      </c>
      <c r="D9" s="12">
        <v>113.7</v>
      </c>
      <c r="E9" s="12">
        <v>102.2</v>
      </c>
      <c r="F9" s="27">
        <f t="shared" ref="F9:F25" si="8">E9-AVERAGE(E$8:E$25)</f>
        <v>0.40555555555557987</v>
      </c>
      <c r="G9" s="12">
        <v>95.8</v>
      </c>
      <c r="H9" s="12">
        <v>0.42669999999999997</v>
      </c>
      <c r="I9" s="12">
        <v>0.2515</v>
      </c>
      <c r="J9" s="12">
        <v>0.17519999999999999</v>
      </c>
      <c r="K9" s="28">
        <f>H9*1000/B9*1000</f>
        <v>0.36079013631728563</v>
      </c>
      <c r="L9" s="27">
        <f t="shared" si="0"/>
        <v>-0.2549815235787215</v>
      </c>
      <c r="M9" s="12">
        <v>71.709999999999994</v>
      </c>
      <c r="N9" s="12">
        <v>72.31</v>
      </c>
      <c r="O9" s="12">
        <v>70.599999999999994</v>
      </c>
      <c r="P9" s="27">
        <f t="shared" ref="P9:P25" si="9">O9-N9</f>
        <v>-1.710000000000008</v>
      </c>
      <c r="Q9" s="27">
        <f t="shared" si="1"/>
        <v>0.18833333333332392</v>
      </c>
      <c r="R9" s="12">
        <v>-6.0405079302804978</v>
      </c>
      <c r="S9" s="12">
        <v>-6.3999999999999986</v>
      </c>
      <c r="T9" s="12">
        <v>-9</v>
      </c>
      <c r="U9" s="27">
        <f t="shared" si="2"/>
        <v>-2.6000000000000014</v>
      </c>
      <c r="V9" s="27">
        <f t="shared" si="3"/>
        <v>0.23888888888888715</v>
      </c>
      <c r="W9" s="12">
        <v>105.6</v>
      </c>
      <c r="X9" s="12">
        <v>110.3</v>
      </c>
      <c r="Y9" s="12">
        <v>108.1</v>
      </c>
      <c r="Z9" s="12">
        <v>125.8</v>
      </c>
      <c r="AA9" s="27">
        <f t="shared" ref="AA9:AA72" si="10">(Y9-100) - (W9-100)</f>
        <v>2.5</v>
      </c>
      <c r="AB9" s="27">
        <f t="shared" si="4"/>
        <v>-4.4444444444445175E-2</v>
      </c>
      <c r="AC9" s="12">
        <v>99.977000000000004</v>
      </c>
      <c r="AD9" s="12">
        <v>99.174000000000007</v>
      </c>
      <c r="AE9" s="20">
        <f t="shared" ref="AE9:AE25" si="11">AD9/B9*1000</f>
        <v>8.3855169859691783E-2</v>
      </c>
      <c r="AF9" s="27">
        <f>AD9/AC9*100</f>
        <v>99.196815267511525</v>
      </c>
      <c r="AG9" s="27">
        <f t="shared" si="5"/>
        <v>-6.1153360934197707</v>
      </c>
      <c r="AH9" s="12">
        <v>13.6</v>
      </c>
      <c r="AI9" s="12">
        <v>13.8</v>
      </c>
      <c r="AJ9" s="12">
        <v>13.8</v>
      </c>
      <c r="AK9" s="27">
        <f t="shared" ref="AK7:AK70" si="12">AJ9/AH9*100</f>
        <v>101.47058823529413</v>
      </c>
      <c r="AL9" s="27">
        <f t="shared" si="6"/>
        <v>100</v>
      </c>
      <c r="AM9" s="27">
        <f t="shared" si="7"/>
        <v>2.6526020512868769</v>
      </c>
    </row>
    <row r="10" spans="1:39" ht="13.9" customHeight="1" x14ac:dyDescent="0.2">
      <c r="A10" s="16" t="s">
        <v>1</v>
      </c>
      <c r="B10" s="21">
        <v>1342099</v>
      </c>
      <c r="C10" s="12">
        <v>112.2079</v>
      </c>
      <c r="D10" s="12">
        <v>116.5</v>
      </c>
      <c r="E10" s="12">
        <v>102.4</v>
      </c>
      <c r="F10" s="27">
        <f t="shared" si="8"/>
        <v>0.60555555555558271</v>
      </c>
      <c r="G10" s="12">
        <v>98.1</v>
      </c>
      <c r="H10" s="12">
        <v>0.72620000000000007</v>
      </c>
      <c r="I10" s="12">
        <v>0.24540000000000001</v>
      </c>
      <c r="J10" s="12">
        <v>0.48089999999999999</v>
      </c>
      <c r="K10" s="28">
        <f>H10*1000/B10*1000</f>
        <v>0.54109272117779694</v>
      </c>
      <c r="L10" s="27">
        <f t="shared" si="0"/>
        <v>-7.4678938718210186E-2</v>
      </c>
      <c r="M10" s="12">
        <v>71.23</v>
      </c>
      <c r="N10" s="12">
        <v>71.87</v>
      </c>
      <c r="O10" s="12">
        <v>70</v>
      </c>
      <c r="P10" s="27">
        <f t="shared" si="9"/>
        <v>-1.8700000000000045</v>
      </c>
      <c r="Q10" s="27">
        <f t="shared" si="1"/>
        <v>2.8333333333327326E-2</v>
      </c>
      <c r="R10" s="12">
        <v>-6.9093263611700779</v>
      </c>
      <c r="S10" s="12">
        <v>-7.5</v>
      </c>
      <c r="T10" s="12">
        <v>-10.8</v>
      </c>
      <c r="U10" s="27">
        <f t="shared" si="2"/>
        <v>-3.3000000000000007</v>
      </c>
      <c r="V10" s="27">
        <f t="shared" si="3"/>
        <v>-0.46111111111111214</v>
      </c>
      <c r="W10" s="12">
        <v>103.7</v>
      </c>
      <c r="X10" s="12">
        <v>108.3</v>
      </c>
      <c r="Y10" s="12">
        <v>120.7</v>
      </c>
      <c r="Z10" s="12">
        <v>135.5</v>
      </c>
      <c r="AA10" s="27">
        <f t="shared" si="10"/>
        <v>17</v>
      </c>
      <c r="AB10" s="27">
        <f t="shared" si="4"/>
        <v>14.455555555555556</v>
      </c>
      <c r="AC10" s="12">
        <v>154.46199999999999</v>
      </c>
      <c r="AD10" s="12">
        <v>154.66200000000001</v>
      </c>
      <c r="AE10" s="20">
        <f t="shared" si="11"/>
        <v>0.11523889072266652</v>
      </c>
      <c r="AF10" s="27">
        <f>AD10/AC10*100</f>
        <v>100.1294816848157</v>
      </c>
      <c r="AG10" s="27">
        <f t="shared" si="5"/>
        <v>-5.1826696761155944</v>
      </c>
      <c r="AH10" s="12">
        <v>13.1</v>
      </c>
      <c r="AI10" s="12">
        <v>12.6</v>
      </c>
      <c r="AJ10" s="12">
        <v>12.5</v>
      </c>
      <c r="AK10" s="27">
        <f t="shared" si="12"/>
        <v>95.419847328244273</v>
      </c>
      <c r="AL10" s="27">
        <f t="shared" si="6"/>
        <v>99.206349206349216</v>
      </c>
      <c r="AM10" s="27">
        <f t="shared" si="7"/>
        <v>1.8589512576360931</v>
      </c>
    </row>
    <row r="11" spans="1:39" ht="13.9" customHeight="1" x14ac:dyDescent="0.2">
      <c r="A11" s="16" t="s">
        <v>2</v>
      </c>
      <c r="B11" s="21">
        <v>2305608</v>
      </c>
      <c r="C11" s="12">
        <v>111.52619999999999</v>
      </c>
      <c r="D11" s="12">
        <v>114.4</v>
      </c>
      <c r="E11" s="12">
        <v>101.8</v>
      </c>
      <c r="F11" s="27">
        <f t="shared" si="8"/>
        <v>5.5555555555741876E-3</v>
      </c>
      <c r="G11" s="12">
        <v>94.6</v>
      </c>
      <c r="H11" s="12">
        <v>1.7258</v>
      </c>
      <c r="I11" s="12">
        <v>0.88120000000000009</v>
      </c>
      <c r="J11" s="12">
        <v>0.84460000000000002</v>
      </c>
      <c r="K11" s="28">
        <f>H11*1000/B11*1000</f>
        <v>0.74852273239856904</v>
      </c>
      <c r="L11" s="27">
        <f t="shared" si="0"/>
        <v>0.13275107250256191</v>
      </c>
      <c r="M11" s="12">
        <v>73.150000000000006</v>
      </c>
      <c r="N11" s="12">
        <v>73.63</v>
      </c>
      <c r="O11" s="12">
        <v>71.900000000000006</v>
      </c>
      <c r="P11" s="27">
        <f t="shared" si="9"/>
        <v>-1.7299999999999898</v>
      </c>
      <c r="Q11" s="27">
        <f t="shared" si="1"/>
        <v>0.16833333333334211</v>
      </c>
      <c r="R11" s="12">
        <v>-5.5560181956342971</v>
      </c>
      <c r="S11" s="12">
        <v>-5.6999999999999993</v>
      </c>
      <c r="T11" s="12">
        <v>-8.3000000000000007</v>
      </c>
      <c r="U11" s="27">
        <f t="shared" si="2"/>
        <v>-2.6000000000000014</v>
      </c>
      <c r="V11" s="27">
        <f t="shared" si="3"/>
        <v>0.23888888888888715</v>
      </c>
      <c r="W11" s="12">
        <v>99.3</v>
      </c>
      <c r="X11" s="12">
        <v>105.1</v>
      </c>
      <c r="Y11" s="12">
        <v>102.5</v>
      </c>
      <c r="Z11" s="12">
        <v>107</v>
      </c>
      <c r="AA11" s="27">
        <f t="shared" si="10"/>
        <v>3.2000000000000028</v>
      </c>
      <c r="AB11" s="27">
        <f t="shared" si="4"/>
        <v>0.65555555555555767</v>
      </c>
      <c r="AC11" s="12">
        <v>250.018</v>
      </c>
      <c r="AD11" s="12">
        <v>275.15300000000002</v>
      </c>
      <c r="AE11" s="20">
        <f t="shared" si="11"/>
        <v>0.11934075523679656</v>
      </c>
      <c r="AF11" s="27">
        <f>AD11/AC11*100</f>
        <v>110.0532761641162</v>
      </c>
      <c r="AG11" s="27">
        <f t="shared" si="5"/>
        <v>4.7411248031849027</v>
      </c>
      <c r="AH11" s="12">
        <v>8.9</v>
      </c>
      <c r="AI11" s="12">
        <v>8.9</v>
      </c>
      <c r="AJ11" s="12">
        <v>8.5</v>
      </c>
      <c r="AK11" s="27">
        <f t="shared" si="12"/>
        <v>95.50561797752809</v>
      </c>
      <c r="AL11" s="27">
        <f t="shared" si="6"/>
        <v>95.50561797752809</v>
      </c>
      <c r="AM11" s="27">
        <f t="shared" si="7"/>
        <v>-1.8417799711850336</v>
      </c>
    </row>
    <row r="12" spans="1:39" ht="13.9" customHeight="1" x14ac:dyDescent="0.2">
      <c r="A12" s="16" t="s">
        <v>3</v>
      </c>
      <c r="B12" s="21">
        <v>987032</v>
      </c>
      <c r="C12" s="12">
        <v>108.33200000000001</v>
      </c>
      <c r="D12" s="12">
        <v>108.9</v>
      </c>
      <c r="E12" s="12">
        <v>100.6</v>
      </c>
      <c r="F12" s="27">
        <f t="shared" si="8"/>
        <v>-1.1944444444444287</v>
      </c>
      <c r="G12" s="12">
        <v>96.6</v>
      </c>
      <c r="H12" s="12">
        <v>0.3332</v>
      </c>
      <c r="I12" s="12">
        <v>0.13830000000000001</v>
      </c>
      <c r="J12" s="12">
        <v>0.19490000000000002</v>
      </c>
      <c r="K12" s="28">
        <f>H12*1000/B12*1000</f>
        <v>0.33757770771363038</v>
      </c>
      <c r="L12" s="27">
        <f t="shared" si="0"/>
        <v>-0.27819395218237675</v>
      </c>
      <c r="M12" s="12">
        <v>71.290000000000006</v>
      </c>
      <c r="N12" s="12">
        <v>71.84</v>
      </c>
      <c r="O12" s="12">
        <v>70.7</v>
      </c>
      <c r="P12" s="27">
        <f t="shared" si="9"/>
        <v>-1.1400000000000006</v>
      </c>
      <c r="Q12" s="27">
        <f t="shared" si="1"/>
        <v>0.75833333333333131</v>
      </c>
      <c r="R12" s="12">
        <v>-7.2024007327016752</v>
      </c>
      <c r="S12" s="12">
        <v>-7.9</v>
      </c>
      <c r="T12" s="12">
        <v>-10.1</v>
      </c>
      <c r="U12" s="27">
        <f t="shared" si="2"/>
        <v>-2.1999999999999993</v>
      </c>
      <c r="V12" s="27">
        <f t="shared" si="3"/>
        <v>0.63888888888888928</v>
      </c>
      <c r="W12" s="12">
        <v>101.7</v>
      </c>
      <c r="X12" s="12">
        <v>107</v>
      </c>
      <c r="Y12" s="12">
        <v>109.2</v>
      </c>
      <c r="Z12" s="12">
        <v>118.8</v>
      </c>
      <c r="AA12" s="27">
        <f t="shared" si="10"/>
        <v>7.5</v>
      </c>
      <c r="AB12" s="27">
        <f t="shared" si="4"/>
        <v>4.9555555555555548</v>
      </c>
      <c r="AC12" s="12">
        <v>57.87</v>
      </c>
      <c r="AD12" s="12">
        <v>60.085000000000001</v>
      </c>
      <c r="AE12" s="20">
        <f t="shared" si="11"/>
        <v>6.0874419471709122E-2</v>
      </c>
      <c r="AF12" s="27">
        <f>AD12/AC12*100</f>
        <v>103.82754449628477</v>
      </c>
      <c r="AG12" s="27">
        <f t="shared" si="5"/>
        <v>-1.4846068646465227</v>
      </c>
      <c r="AH12" s="12">
        <v>14.7</v>
      </c>
      <c r="AI12" s="12">
        <v>14.2</v>
      </c>
      <c r="AJ12" s="12">
        <v>13.7</v>
      </c>
      <c r="AK12" s="27">
        <f t="shared" si="12"/>
        <v>93.197278911564624</v>
      </c>
      <c r="AL12" s="27">
        <f t="shared" si="6"/>
        <v>96.478873239436624</v>
      </c>
      <c r="AM12" s="27">
        <f t="shared" si="7"/>
        <v>-0.86852470927649961</v>
      </c>
    </row>
    <row r="13" spans="1:39" ht="13.9" customHeight="1" x14ac:dyDescent="0.2">
      <c r="A13" s="16" t="s">
        <v>4</v>
      </c>
      <c r="B13" s="21">
        <v>1000980</v>
      </c>
      <c r="C13" s="12">
        <v>110.38720000000001</v>
      </c>
      <c r="D13" s="12">
        <v>112.9</v>
      </c>
      <c r="E13" s="12">
        <v>100.8</v>
      </c>
      <c r="F13" s="27">
        <f t="shared" si="8"/>
        <v>-0.99444444444442581</v>
      </c>
      <c r="G13" s="12">
        <v>98.9</v>
      </c>
      <c r="H13" s="12">
        <v>0.81929999999999992</v>
      </c>
      <c r="I13" s="12">
        <v>0.20780000000000001</v>
      </c>
      <c r="J13" s="12">
        <v>0.61150000000000004</v>
      </c>
      <c r="K13" s="28">
        <f>H13*1000/B13*1000</f>
        <v>0.8184978720853564</v>
      </c>
      <c r="L13" s="27">
        <f t="shared" si="0"/>
        <v>0.20272621218934928</v>
      </c>
      <c r="M13" s="12">
        <v>71.89</v>
      </c>
      <c r="N13" s="12">
        <v>72.349999999999994</v>
      </c>
      <c r="O13" s="12">
        <v>70.400000000000006</v>
      </c>
      <c r="P13" s="27">
        <f t="shared" si="9"/>
        <v>-1.9499999999999886</v>
      </c>
      <c r="Q13" s="27">
        <f t="shared" si="1"/>
        <v>-5.1666666666656758E-2</v>
      </c>
      <c r="R13" s="12">
        <v>-4.707386760974245</v>
      </c>
      <c r="S13" s="12">
        <v>-5.6999999999999993</v>
      </c>
      <c r="T13" s="12">
        <v>-8.3000000000000007</v>
      </c>
      <c r="U13" s="27">
        <f t="shared" si="2"/>
        <v>-2.6000000000000014</v>
      </c>
      <c r="V13" s="27">
        <f t="shared" si="3"/>
        <v>0.23888888888888715</v>
      </c>
      <c r="W13" s="12">
        <v>104.3</v>
      </c>
      <c r="X13" s="12">
        <v>109</v>
      </c>
      <c r="Y13" s="12">
        <v>102.4</v>
      </c>
      <c r="Z13" s="12">
        <v>116.4</v>
      </c>
      <c r="AA13" s="27">
        <f t="shared" si="10"/>
        <v>-1.8999999999999915</v>
      </c>
      <c r="AB13" s="27">
        <f t="shared" si="4"/>
        <v>-4.4444444444444366</v>
      </c>
      <c r="AC13" s="12">
        <v>132.673</v>
      </c>
      <c r="AD13" s="12">
        <v>126.20699999999999</v>
      </c>
      <c r="AE13" s="20">
        <f t="shared" si="11"/>
        <v>0.12608343823053406</v>
      </c>
      <c r="AF13" s="27">
        <f>AD13/AC13*100</f>
        <v>95.126363314314133</v>
      </c>
      <c r="AG13" s="27">
        <f t="shared" si="5"/>
        <v>-10.185788046617162</v>
      </c>
      <c r="AH13" s="12">
        <v>10.4</v>
      </c>
      <c r="AI13" s="12">
        <v>10.199999999999999</v>
      </c>
      <c r="AJ13" s="12">
        <v>9.6999999999999993</v>
      </c>
      <c r="AK13" s="27">
        <f t="shared" si="12"/>
        <v>93.269230769230759</v>
      </c>
      <c r="AL13" s="27">
        <f t="shared" si="6"/>
        <v>95.098039215686271</v>
      </c>
      <c r="AM13" s="27">
        <f t="shared" si="7"/>
        <v>-2.2493587330268525</v>
      </c>
    </row>
    <row r="14" spans="1:39" ht="13.9" customHeight="1" x14ac:dyDescent="0.2">
      <c r="A14" s="16" t="s">
        <v>5</v>
      </c>
      <c r="B14" s="21">
        <v>628423</v>
      </c>
      <c r="C14" s="12">
        <v>115.73759999999999</v>
      </c>
      <c r="D14" s="12">
        <v>116.3</v>
      </c>
      <c r="E14" s="12">
        <v>98.2</v>
      </c>
      <c r="F14" s="27">
        <f t="shared" si="8"/>
        <v>-3.5944444444444201</v>
      </c>
      <c r="G14" s="12">
        <v>96</v>
      </c>
      <c r="H14" s="12">
        <v>0.25850000000000001</v>
      </c>
      <c r="I14" s="12">
        <v>0.1216</v>
      </c>
      <c r="J14" s="12">
        <v>0.13689999999999999</v>
      </c>
      <c r="K14" s="28">
        <f>H14*1000/B14*1000</f>
        <v>0.41134713401641887</v>
      </c>
      <c r="L14" s="27">
        <f t="shared" si="0"/>
        <v>-0.20442452587958826</v>
      </c>
      <c r="M14" s="12">
        <v>71.87</v>
      </c>
      <c r="N14" s="12">
        <v>72.349999999999994</v>
      </c>
      <c r="O14" s="12">
        <v>70.900000000000006</v>
      </c>
      <c r="P14" s="27">
        <f t="shared" si="9"/>
        <v>-1.4499999999999886</v>
      </c>
      <c r="Q14" s="27">
        <f t="shared" si="1"/>
        <v>0.44833333333334324</v>
      </c>
      <c r="R14" s="12">
        <v>-5.2194143116976939</v>
      </c>
      <c r="S14" s="12">
        <v>-5.6</v>
      </c>
      <c r="T14" s="12">
        <v>-8.1999999999999993</v>
      </c>
      <c r="U14" s="27">
        <f t="shared" si="2"/>
        <v>-2.5999999999999996</v>
      </c>
      <c r="V14" s="27">
        <f t="shared" si="3"/>
        <v>0.23888888888888893</v>
      </c>
      <c r="W14" s="12">
        <v>101.8</v>
      </c>
      <c r="X14" s="12">
        <v>104.4</v>
      </c>
      <c r="Y14" s="12">
        <v>98.2</v>
      </c>
      <c r="Z14" s="12">
        <v>104.4</v>
      </c>
      <c r="AA14" s="27">
        <f t="shared" si="10"/>
        <v>-3.5999999999999943</v>
      </c>
      <c r="AB14" s="27">
        <f t="shared" si="4"/>
        <v>-6.1444444444444395</v>
      </c>
      <c r="AC14" s="12">
        <v>50.377000000000002</v>
      </c>
      <c r="AD14" s="12">
        <v>54.06</v>
      </c>
      <c r="AE14" s="20">
        <f t="shared" si="11"/>
        <v>8.6024859051944319E-2</v>
      </c>
      <c r="AF14" s="27">
        <f>AD14/AC14*100</f>
        <v>107.31087599499772</v>
      </c>
      <c r="AG14" s="27">
        <f t="shared" si="5"/>
        <v>1.99872463406642</v>
      </c>
      <c r="AH14" s="12">
        <v>12.7</v>
      </c>
      <c r="AI14" s="12">
        <v>12.6</v>
      </c>
      <c r="AJ14" s="12">
        <v>12.7</v>
      </c>
      <c r="AK14" s="27">
        <f t="shared" si="12"/>
        <v>100</v>
      </c>
      <c r="AL14" s="27">
        <f t="shared" si="6"/>
        <v>100.79365079365078</v>
      </c>
      <c r="AM14" s="27">
        <f t="shared" si="7"/>
        <v>3.4462528449376606</v>
      </c>
    </row>
    <row r="15" spans="1:39" ht="13.9" customHeight="1" x14ac:dyDescent="0.2">
      <c r="A15" s="16" t="s">
        <v>6</v>
      </c>
      <c r="B15" s="21">
        <v>1096488</v>
      </c>
      <c r="C15" s="12">
        <v>109.49799999999999</v>
      </c>
      <c r="D15" s="12">
        <v>115.4</v>
      </c>
      <c r="E15" s="12">
        <v>104.9</v>
      </c>
      <c r="F15" s="27">
        <f t="shared" si="8"/>
        <v>3.1055555555555827</v>
      </c>
      <c r="G15" s="12">
        <v>97.7</v>
      </c>
      <c r="H15" s="12">
        <v>0.52290000000000003</v>
      </c>
      <c r="I15" s="12">
        <v>0.19290000000000002</v>
      </c>
      <c r="J15" s="12">
        <v>0.33</v>
      </c>
      <c r="K15" s="28">
        <f>H15*1000/B15*1000</f>
        <v>0.47688620395298442</v>
      </c>
      <c r="L15" s="27">
        <f t="shared" si="0"/>
        <v>-0.13888545594302271</v>
      </c>
      <c r="M15" s="12">
        <v>71.91</v>
      </c>
      <c r="N15" s="12">
        <v>72.27</v>
      </c>
      <c r="O15" s="12">
        <v>70.5</v>
      </c>
      <c r="P15" s="27">
        <f t="shared" si="9"/>
        <v>-1.769999999999996</v>
      </c>
      <c r="Q15" s="27">
        <f t="shared" si="1"/>
        <v>0.12833333333333585</v>
      </c>
      <c r="R15" s="12">
        <v>-6.2928185260577409</v>
      </c>
      <c r="S15" s="12">
        <v>-6.6</v>
      </c>
      <c r="T15" s="12">
        <v>-9.3999999999999986</v>
      </c>
      <c r="U15" s="27">
        <f t="shared" si="2"/>
        <v>-2.7999999999999989</v>
      </c>
      <c r="V15" s="27">
        <f t="shared" si="3"/>
        <v>3.8888888888889639E-2</v>
      </c>
      <c r="W15" s="12">
        <v>104.8</v>
      </c>
      <c r="X15" s="12">
        <v>109.5</v>
      </c>
      <c r="Y15" s="12">
        <v>106.3</v>
      </c>
      <c r="Z15" s="12">
        <v>122.1</v>
      </c>
      <c r="AA15" s="27">
        <f t="shared" si="10"/>
        <v>1.5</v>
      </c>
      <c r="AB15" s="27">
        <f t="shared" si="4"/>
        <v>-1.0444444444444452</v>
      </c>
      <c r="AC15" s="12">
        <v>111.351</v>
      </c>
      <c r="AD15" s="12">
        <v>119.79900000000001</v>
      </c>
      <c r="AE15" s="20">
        <f t="shared" si="11"/>
        <v>0.10925700965263642</v>
      </c>
      <c r="AF15" s="27">
        <f>AD15/AC15*100</f>
        <v>107.58682005550017</v>
      </c>
      <c r="AG15" s="27">
        <f t="shared" si="5"/>
        <v>2.2746686945688737</v>
      </c>
      <c r="AH15" s="12">
        <v>9.9</v>
      </c>
      <c r="AI15" s="12">
        <v>9.9</v>
      </c>
      <c r="AJ15" s="12">
        <v>9.9</v>
      </c>
      <c r="AK15" s="27">
        <f t="shared" si="12"/>
        <v>100</v>
      </c>
      <c r="AL15" s="27">
        <f t="shared" si="6"/>
        <v>100</v>
      </c>
      <c r="AM15" s="27">
        <f t="shared" si="7"/>
        <v>2.6526020512868769</v>
      </c>
    </row>
    <row r="16" spans="1:39" ht="13.9" customHeight="1" x14ac:dyDescent="0.2">
      <c r="A16" s="16" t="s">
        <v>7</v>
      </c>
      <c r="B16" s="21">
        <v>1128192</v>
      </c>
      <c r="C16" s="12">
        <v>112.65100000000001</v>
      </c>
      <c r="D16" s="12">
        <v>113.8</v>
      </c>
      <c r="E16" s="12">
        <v>102.2</v>
      </c>
      <c r="F16" s="27">
        <f t="shared" si="8"/>
        <v>0.40555555555557987</v>
      </c>
      <c r="G16" s="12">
        <v>95.2</v>
      </c>
      <c r="H16" s="12">
        <v>1.2318</v>
      </c>
      <c r="I16" s="12">
        <v>0.17899999999999999</v>
      </c>
      <c r="J16" s="12">
        <v>1.0528</v>
      </c>
      <c r="K16" s="28">
        <f>H16*1000/B16*1000</f>
        <v>1.0918354322668482</v>
      </c>
      <c r="L16" s="27">
        <f t="shared" si="0"/>
        <v>0.47606377237084108</v>
      </c>
      <c r="M16" s="12">
        <v>72.62</v>
      </c>
      <c r="N16" s="12">
        <v>73.34</v>
      </c>
      <c r="O16" s="12">
        <v>70.599999999999994</v>
      </c>
      <c r="P16" s="27">
        <f t="shared" si="9"/>
        <v>-2.7400000000000091</v>
      </c>
      <c r="Q16" s="27">
        <f t="shared" si="1"/>
        <v>-0.84166666666667722</v>
      </c>
      <c r="R16" s="12">
        <v>-5.1028548332198769</v>
      </c>
      <c r="S16" s="12">
        <v>-5.7000000000000011</v>
      </c>
      <c r="T16" s="12">
        <v>-9.5</v>
      </c>
      <c r="U16" s="27">
        <f t="shared" si="2"/>
        <v>-3.7999999999999989</v>
      </c>
      <c r="V16" s="27">
        <f t="shared" si="3"/>
        <v>-0.96111111111111036</v>
      </c>
      <c r="W16" s="12">
        <v>99.7</v>
      </c>
      <c r="X16" s="12">
        <v>100.9</v>
      </c>
      <c r="Y16" s="12">
        <v>109.6</v>
      </c>
      <c r="Z16" s="12">
        <v>110.2</v>
      </c>
      <c r="AA16" s="27">
        <f t="shared" si="10"/>
        <v>9.8999999999999915</v>
      </c>
      <c r="AB16" s="27">
        <f t="shared" si="4"/>
        <v>7.3555555555555463</v>
      </c>
      <c r="AC16" s="12">
        <v>135.69399999999999</v>
      </c>
      <c r="AD16" s="12">
        <v>142.01900000000001</v>
      </c>
      <c r="AE16" s="20">
        <f t="shared" si="11"/>
        <v>0.12588194208078057</v>
      </c>
      <c r="AF16" s="27">
        <f>AD16/AC16*100</f>
        <v>104.6612230459711</v>
      </c>
      <c r="AG16" s="27">
        <f t="shared" si="5"/>
        <v>-0.65092831496019699</v>
      </c>
      <c r="AH16" s="12">
        <v>8.6999999999999993</v>
      </c>
      <c r="AI16" s="12">
        <v>8.6999999999999993</v>
      </c>
      <c r="AJ16" s="12">
        <v>8.5</v>
      </c>
      <c r="AK16" s="27">
        <f t="shared" si="12"/>
        <v>97.701149425287355</v>
      </c>
      <c r="AL16" s="27">
        <f t="shared" si="6"/>
        <v>97.701149425287355</v>
      </c>
      <c r="AM16" s="27">
        <f t="shared" si="7"/>
        <v>0.35375147657423156</v>
      </c>
    </row>
    <row r="17" spans="1:39" ht="13.9" customHeight="1" x14ac:dyDescent="0.2">
      <c r="A17" s="16" t="s">
        <v>8</v>
      </c>
      <c r="B17" s="21">
        <v>7708499</v>
      </c>
      <c r="C17" s="12">
        <v>108.20399999999999</v>
      </c>
      <c r="D17" s="12">
        <v>108.3</v>
      </c>
      <c r="E17" s="12">
        <v>99.5</v>
      </c>
      <c r="F17" s="27">
        <f t="shared" si="8"/>
        <v>-2.294444444444423</v>
      </c>
      <c r="G17" s="12">
        <v>95.4</v>
      </c>
      <c r="H17" s="12">
        <v>9.0402999999999984</v>
      </c>
      <c r="I17" s="12">
        <v>4.5543999999999993</v>
      </c>
      <c r="J17" s="12">
        <v>4.4858000000000002</v>
      </c>
      <c r="K17" s="28">
        <f>H17*1000/B17*1000</f>
        <v>1.172770470619507</v>
      </c>
      <c r="L17" s="27">
        <f t="shared" si="0"/>
        <v>0.55699881072349988</v>
      </c>
      <c r="M17" s="12">
        <v>73.52</v>
      </c>
      <c r="N17" s="12">
        <v>73.86</v>
      </c>
      <c r="O17" s="12">
        <v>71.7</v>
      </c>
      <c r="P17" s="27">
        <f t="shared" si="9"/>
        <v>-2.1599999999999966</v>
      </c>
      <c r="Q17" s="27">
        <f t="shared" si="1"/>
        <v>-0.26166666666666472</v>
      </c>
      <c r="R17" s="12">
        <v>-1.1956932212094729</v>
      </c>
      <c r="S17" s="12">
        <v>-2.5</v>
      </c>
      <c r="T17" s="12">
        <v>-4.1999999999999993</v>
      </c>
      <c r="U17" s="27">
        <f t="shared" si="2"/>
        <v>-1.6999999999999993</v>
      </c>
      <c r="V17" s="27">
        <f t="shared" si="3"/>
        <v>1.1388888888888893</v>
      </c>
      <c r="W17" s="12">
        <v>109.1</v>
      </c>
      <c r="X17" s="12">
        <v>110.6</v>
      </c>
      <c r="Y17" s="12">
        <v>113.5</v>
      </c>
      <c r="Z17" s="12">
        <v>136.9</v>
      </c>
      <c r="AA17" s="27">
        <f t="shared" si="10"/>
        <v>4.4000000000000057</v>
      </c>
      <c r="AB17" s="27">
        <f t="shared" si="4"/>
        <v>1.8555555555555605</v>
      </c>
      <c r="AC17" s="12">
        <v>924.09500000000003</v>
      </c>
      <c r="AD17" s="12">
        <v>957.77700000000004</v>
      </c>
      <c r="AE17" s="20">
        <f t="shared" si="11"/>
        <v>0.12424948099493818</v>
      </c>
      <c r="AF17" s="27">
        <f>AD17/AC17*100</f>
        <v>103.64486335279382</v>
      </c>
      <c r="AG17" s="27">
        <f t="shared" si="5"/>
        <v>-1.6672880081374757</v>
      </c>
      <c r="AH17" s="12">
        <v>7.3</v>
      </c>
      <c r="AI17" s="12">
        <v>7.3</v>
      </c>
      <c r="AJ17" s="12">
        <v>6.8</v>
      </c>
      <c r="AK17" s="27">
        <f t="shared" si="12"/>
        <v>93.150684931506845</v>
      </c>
      <c r="AL17" s="27">
        <f t="shared" si="6"/>
        <v>93.150684931506845</v>
      </c>
      <c r="AM17" s="27">
        <f t="shared" si="7"/>
        <v>-4.1967130172062781</v>
      </c>
    </row>
    <row r="18" spans="1:39" ht="13.9" customHeight="1" x14ac:dyDescent="0.2">
      <c r="A18" s="16" t="s">
        <v>9</v>
      </c>
      <c r="B18" s="21">
        <v>724686</v>
      </c>
      <c r="C18" s="12">
        <v>110.58040000000001</v>
      </c>
      <c r="D18" s="12">
        <v>115.5</v>
      </c>
      <c r="E18" s="12">
        <v>103.4</v>
      </c>
      <c r="F18" s="27">
        <f t="shared" si="8"/>
        <v>1.6055555555555827</v>
      </c>
      <c r="G18" s="12">
        <v>97.6</v>
      </c>
      <c r="H18" s="12">
        <v>0.44030000000000002</v>
      </c>
      <c r="I18" s="12">
        <v>0.22169999999999998</v>
      </c>
      <c r="J18" s="12">
        <v>0.21859999999999999</v>
      </c>
      <c r="K18" s="28">
        <f>H18*1000/B18*1000</f>
        <v>0.60757348699988689</v>
      </c>
      <c r="L18" s="27">
        <f t="shared" si="0"/>
        <v>-8.1981728961202371E-3</v>
      </c>
      <c r="M18" s="12">
        <v>71.56</v>
      </c>
      <c r="N18" s="12">
        <v>72.56</v>
      </c>
      <c r="O18" s="12">
        <v>70.099999999999994</v>
      </c>
      <c r="P18" s="27">
        <f t="shared" si="9"/>
        <v>-2.460000000000008</v>
      </c>
      <c r="Q18" s="27">
        <f t="shared" si="1"/>
        <v>-0.56166666666667608</v>
      </c>
      <c r="R18" s="12">
        <v>-6.9892339578796889</v>
      </c>
      <c r="S18" s="12">
        <v>-7.2000000000000011</v>
      </c>
      <c r="T18" s="12">
        <v>-10.499999999999998</v>
      </c>
      <c r="U18" s="27">
        <f t="shared" si="2"/>
        <v>-3.2999999999999972</v>
      </c>
      <c r="V18" s="27">
        <f t="shared" si="3"/>
        <v>-0.46111111111110858</v>
      </c>
      <c r="W18" s="12">
        <v>100.2</v>
      </c>
      <c r="X18" s="12">
        <v>113.3</v>
      </c>
      <c r="Y18" s="12">
        <v>103.4</v>
      </c>
      <c r="Z18" s="12">
        <v>117.4</v>
      </c>
      <c r="AA18" s="27">
        <f t="shared" si="10"/>
        <v>3.2000000000000028</v>
      </c>
      <c r="AB18" s="27">
        <f t="shared" si="4"/>
        <v>0.65555555555555767</v>
      </c>
      <c r="AC18" s="12">
        <v>63.182000000000002</v>
      </c>
      <c r="AD18" s="12">
        <v>68.849999999999994</v>
      </c>
      <c r="AE18" s="20">
        <f t="shared" si="11"/>
        <v>9.5006664955580758E-2</v>
      </c>
      <c r="AF18" s="27">
        <f>AD18/AC18*100</f>
        <v>108.97090943623182</v>
      </c>
      <c r="AG18" s="27">
        <f t="shared" si="5"/>
        <v>3.6587580753005255</v>
      </c>
      <c r="AH18" s="12">
        <v>13.5</v>
      </c>
      <c r="AI18" s="12">
        <v>13.7</v>
      </c>
      <c r="AJ18" s="12">
        <v>13</v>
      </c>
      <c r="AK18" s="27">
        <f t="shared" si="12"/>
        <v>96.296296296296291</v>
      </c>
      <c r="AL18" s="27">
        <f t="shared" si="6"/>
        <v>94.890510948905117</v>
      </c>
      <c r="AM18" s="27">
        <f t="shared" si="7"/>
        <v>-2.4568869998080061</v>
      </c>
    </row>
    <row r="19" spans="1:39" ht="13.9" customHeight="1" x14ac:dyDescent="0.2">
      <c r="A19" s="16" t="s">
        <v>10</v>
      </c>
      <c r="B19" s="21">
        <v>1098257</v>
      </c>
      <c r="C19" s="12">
        <v>107.67149999999999</v>
      </c>
      <c r="D19" s="12">
        <v>111.7</v>
      </c>
      <c r="E19" s="12">
        <v>102.1</v>
      </c>
      <c r="F19" s="27">
        <f t="shared" si="8"/>
        <v>0.30555555555557135</v>
      </c>
      <c r="G19" s="12">
        <v>97.4</v>
      </c>
      <c r="H19" s="12">
        <v>0.64700000000000002</v>
      </c>
      <c r="I19" s="12">
        <v>0.38</v>
      </c>
      <c r="J19" s="12">
        <v>0.26700000000000002</v>
      </c>
      <c r="K19" s="28">
        <f>H19*1000/B19*1000</f>
        <v>0.58911529814970442</v>
      </c>
      <c r="L19" s="27">
        <f t="shared" si="0"/>
        <v>-2.6656361746302704E-2</v>
      </c>
      <c r="M19" s="12">
        <v>72.84</v>
      </c>
      <c r="N19" s="12">
        <v>73.2</v>
      </c>
      <c r="O19" s="12">
        <v>71</v>
      </c>
      <c r="P19" s="27">
        <f t="shared" si="9"/>
        <v>-2.2000000000000028</v>
      </c>
      <c r="Q19" s="27">
        <f t="shared" si="1"/>
        <v>-0.30166666666667097</v>
      </c>
      <c r="R19" s="12">
        <v>-6.2936088729687132</v>
      </c>
      <c r="S19" s="12">
        <v>-6.8999999999999986</v>
      </c>
      <c r="T19" s="12">
        <v>-10.200000000000001</v>
      </c>
      <c r="U19" s="27">
        <f t="shared" si="2"/>
        <v>-3.3000000000000025</v>
      </c>
      <c r="V19" s="27">
        <f t="shared" si="3"/>
        <v>-0.46111111111111391</v>
      </c>
      <c r="W19" s="12">
        <v>104.8</v>
      </c>
      <c r="X19" s="12">
        <v>105.7</v>
      </c>
      <c r="Y19" s="12">
        <v>113.2</v>
      </c>
      <c r="Z19" s="12">
        <v>125.4</v>
      </c>
      <c r="AA19" s="27">
        <f t="shared" si="10"/>
        <v>8.4000000000000057</v>
      </c>
      <c r="AB19" s="27">
        <f t="shared" si="4"/>
        <v>5.8555555555555605</v>
      </c>
      <c r="AC19" s="12">
        <v>135.94399999999999</v>
      </c>
      <c r="AD19" s="12">
        <v>141.34800000000001</v>
      </c>
      <c r="AE19" s="20">
        <f t="shared" si="11"/>
        <v>0.12870211617135152</v>
      </c>
      <c r="AF19" s="27">
        <f>AD19/AC19*100</f>
        <v>103.9751662449244</v>
      </c>
      <c r="AG19" s="27">
        <f t="shared" si="5"/>
        <v>-1.3369851160069004</v>
      </c>
      <c r="AH19" s="12">
        <v>13</v>
      </c>
      <c r="AI19" s="12">
        <v>12.7</v>
      </c>
      <c r="AJ19" s="12">
        <v>12.9</v>
      </c>
      <c r="AK19" s="27">
        <f t="shared" si="12"/>
        <v>99.230769230769226</v>
      </c>
      <c r="AL19" s="27">
        <f t="shared" si="6"/>
        <v>101.57480314960632</v>
      </c>
      <c r="AM19" s="27">
        <f t="shared" si="7"/>
        <v>4.2274052008932017</v>
      </c>
    </row>
    <row r="20" spans="1:39" ht="13.9" customHeight="1" x14ac:dyDescent="0.2">
      <c r="A20" s="16" t="s">
        <v>11</v>
      </c>
      <c r="B20" s="21">
        <v>921127</v>
      </c>
      <c r="C20" s="12">
        <v>110.6566</v>
      </c>
      <c r="D20" s="12">
        <v>111.5</v>
      </c>
      <c r="E20" s="12">
        <v>100.8</v>
      </c>
      <c r="F20" s="27">
        <f t="shared" si="8"/>
        <v>-0.99444444444442581</v>
      </c>
      <c r="G20" s="12">
        <v>97.4</v>
      </c>
      <c r="H20" s="12">
        <v>0.44419999999999998</v>
      </c>
      <c r="I20" s="12">
        <v>0.2072</v>
      </c>
      <c r="J20" s="12">
        <v>0.23699999999999999</v>
      </c>
      <c r="K20" s="28">
        <f>H20*1000/B20*1000</f>
        <v>0.48223534865442008</v>
      </c>
      <c r="L20" s="27">
        <f t="shared" si="0"/>
        <v>-0.13353631124158705</v>
      </c>
      <c r="M20" s="12">
        <v>71.16</v>
      </c>
      <c r="N20" s="12">
        <v>71.89</v>
      </c>
      <c r="O20" s="12">
        <v>70.099999999999994</v>
      </c>
      <c r="P20" s="27">
        <f t="shared" si="9"/>
        <v>-1.7900000000000063</v>
      </c>
      <c r="Q20" s="27">
        <f t="shared" si="1"/>
        <v>0.10833333333332562</v>
      </c>
      <c r="R20" s="12">
        <v>-7.423514889912032</v>
      </c>
      <c r="S20" s="12">
        <v>-7.6</v>
      </c>
      <c r="T20" s="12">
        <v>-10.199999999999999</v>
      </c>
      <c r="U20" s="27">
        <f t="shared" si="2"/>
        <v>-2.5999999999999996</v>
      </c>
      <c r="V20" s="27">
        <f t="shared" si="3"/>
        <v>0.23888888888888893</v>
      </c>
      <c r="W20" s="12">
        <v>109.9</v>
      </c>
      <c r="X20" s="12">
        <v>104.4</v>
      </c>
      <c r="Y20" s="12">
        <v>102.1</v>
      </c>
      <c r="Z20" s="12">
        <v>117.1</v>
      </c>
      <c r="AA20" s="27">
        <f t="shared" si="10"/>
        <v>-7.8000000000000114</v>
      </c>
      <c r="AB20" s="27">
        <f t="shared" si="4"/>
        <v>-10.344444444444456</v>
      </c>
      <c r="AC20" s="12">
        <v>85.748000000000005</v>
      </c>
      <c r="AD20" s="12">
        <v>90.340999999999994</v>
      </c>
      <c r="AE20" s="20">
        <f t="shared" si="11"/>
        <v>9.8076595301190811E-2</v>
      </c>
      <c r="AF20" s="27">
        <f>AD20/AC20*100</f>
        <v>105.35639315202685</v>
      </c>
      <c r="AG20" s="27">
        <f t="shared" si="5"/>
        <v>4.4241791095558369E-2</v>
      </c>
      <c r="AH20" s="12">
        <v>16.399999999999999</v>
      </c>
      <c r="AI20" s="12">
        <v>16.3</v>
      </c>
      <c r="AJ20" s="12">
        <v>15.9</v>
      </c>
      <c r="AK20" s="27">
        <f t="shared" si="12"/>
        <v>96.951219512195124</v>
      </c>
      <c r="AL20" s="27">
        <f t="shared" si="6"/>
        <v>97.546012269938657</v>
      </c>
      <c r="AM20" s="27">
        <f t="shared" si="7"/>
        <v>0.19861432122553424</v>
      </c>
    </row>
    <row r="21" spans="1:39" ht="13.9" customHeight="1" x14ac:dyDescent="0.2">
      <c r="A21" s="16" t="s">
        <v>12</v>
      </c>
      <c r="B21" s="21">
        <v>994420</v>
      </c>
      <c r="C21" s="12">
        <v>108.51390000000001</v>
      </c>
      <c r="D21" s="12">
        <v>111.2</v>
      </c>
      <c r="E21" s="12">
        <v>102.3</v>
      </c>
      <c r="F21" s="27">
        <f t="shared" si="8"/>
        <v>0.50555555555557419</v>
      </c>
      <c r="G21" s="12">
        <v>94.4</v>
      </c>
      <c r="H21" s="12">
        <v>0.70269999999999999</v>
      </c>
      <c r="I21" s="12">
        <v>0.15590000000000001</v>
      </c>
      <c r="J21" s="12">
        <v>0.54679999999999995</v>
      </c>
      <c r="K21" s="28">
        <f>H21*1000/B21*1000</f>
        <v>0.70664306832123258</v>
      </c>
      <c r="L21" s="27">
        <f t="shared" si="0"/>
        <v>9.0871408425225453E-2</v>
      </c>
      <c r="M21" s="12">
        <v>72.95</v>
      </c>
      <c r="N21" s="12">
        <v>73.56</v>
      </c>
      <c r="O21" s="12">
        <v>71.8</v>
      </c>
      <c r="P21" s="27">
        <f t="shared" si="9"/>
        <v>-1.7600000000000051</v>
      </c>
      <c r="Q21" s="27">
        <f t="shared" si="1"/>
        <v>0.13833333333332676</v>
      </c>
      <c r="R21" s="12">
        <v>-7.7120331449488146</v>
      </c>
      <c r="S21" s="12">
        <v>-7.3</v>
      </c>
      <c r="T21" s="12">
        <v>-10.4</v>
      </c>
      <c r="U21" s="27">
        <f t="shared" si="2"/>
        <v>-3.1000000000000005</v>
      </c>
      <c r="V21" s="27">
        <f t="shared" si="3"/>
        <v>-0.26111111111111196</v>
      </c>
      <c r="W21" s="12">
        <v>103.8</v>
      </c>
      <c r="X21" s="12">
        <v>99.5</v>
      </c>
      <c r="Y21" s="12">
        <v>103.1</v>
      </c>
      <c r="Z21" s="12">
        <v>106.5</v>
      </c>
      <c r="AA21" s="27">
        <f t="shared" si="10"/>
        <v>-0.70000000000000284</v>
      </c>
      <c r="AB21" s="27">
        <f t="shared" si="4"/>
        <v>-3.244444444444448</v>
      </c>
      <c r="AC21" s="12">
        <v>81.406999999999996</v>
      </c>
      <c r="AD21" s="12">
        <v>89.290999999999997</v>
      </c>
      <c r="AE21" s="20">
        <f t="shared" si="11"/>
        <v>8.979203958086121E-2</v>
      </c>
      <c r="AF21" s="27">
        <f>AD21/AC21*100</f>
        <v>109.68467085140099</v>
      </c>
      <c r="AG21" s="27">
        <f t="shared" si="5"/>
        <v>4.3725194904696991</v>
      </c>
      <c r="AH21" s="12">
        <v>9.8000000000000007</v>
      </c>
      <c r="AI21" s="12">
        <v>10.7</v>
      </c>
      <c r="AJ21" s="12">
        <v>10.8</v>
      </c>
      <c r="AK21" s="27">
        <f t="shared" si="12"/>
        <v>110.20408163265304</v>
      </c>
      <c r="AL21" s="27">
        <f t="shared" si="6"/>
        <v>100.93457943925235</v>
      </c>
      <c r="AM21" s="27">
        <f t="shared" si="7"/>
        <v>3.5871814905392228</v>
      </c>
    </row>
    <row r="22" spans="1:39" ht="13.9" customHeight="1" x14ac:dyDescent="0.2">
      <c r="A22" s="16" t="s">
        <v>13</v>
      </c>
      <c r="B22" s="21">
        <v>1245619</v>
      </c>
      <c r="C22" s="12">
        <v>112.76459999999999</v>
      </c>
      <c r="D22" s="12">
        <v>115</v>
      </c>
      <c r="E22" s="12">
        <v>100.8</v>
      </c>
      <c r="F22" s="27">
        <f t="shared" si="8"/>
        <v>-0.99444444444442581</v>
      </c>
      <c r="G22" s="12">
        <v>97.3</v>
      </c>
      <c r="H22" s="12">
        <v>0.66020000000000001</v>
      </c>
      <c r="I22" s="12">
        <v>0.29039999999999999</v>
      </c>
      <c r="J22" s="12">
        <v>0.36980000000000002</v>
      </c>
      <c r="K22" s="28">
        <f>H22*1000/B22*1000</f>
        <v>0.53001760570447309</v>
      </c>
      <c r="L22" s="27">
        <f t="shared" si="0"/>
        <v>-8.5754054191534035E-2</v>
      </c>
      <c r="M22" s="12">
        <v>70.47</v>
      </c>
      <c r="N22" s="12">
        <v>71.239999999999995</v>
      </c>
      <c r="O22" s="12">
        <v>69.8</v>
      </c>
      <c r="P22" s="27">
        <f t="shared" si="9"/>
        <v>-1.4399999999999977</v>
      </c>
      <c r="Q22" s="27">
        <f t="shared" si="1"/>
        <v>0.45833333333333415</v>
      </c>
      <c r="R22" s="12">
        <v>-7.9390246937466431</v>
      </c>
      <c r="S22" s="12">
        <v>-7.9</v>
      </c>
      <c r="T22" s="12">
        <v>-10.5</v>
      </c>
      <c r="U22" s="27">
        <f t="shared" si="2"/>
        <v>-2.5999999999999996</v>
      </c>
      <c r="V22" s="27">
        <f t="shared" si="3"/>
        <v>0.23888888888888893</v>
      </c>
      <c r="W22" s="12">
        <v>106</v>
      </c>
      <c r="X22" s="12">
        <v>101</v>
      </c>
      <c r="Y22" s="12">
        <v>102.8</v>
      </c>
      <c r="Z22" s="12">
        <v>110.1</v>
      </c>
      <c r="AA22" s="27">
        <f t="shared" si="10"/>
        <v>-3.2000000000000028</v>
      </c>
      <c r="AB22" s="27">
        <f t="shared" si="4"/>
        <v>-5.744444444444448</v>
      </c>
      <c r="AC22" s="12">
        <v>122.533</v>
      </c>
      <c r="AD22" s="12">
        <v>135.06100000000001</v>
      </c>
      <c r="AE22" s="20">
        <f t="shared" si="11"/>
        <v>0.10842882133300792</v>
      </c>
      <c r="AF22" s="27">
        <f>AD22/AC22*100</f>
        <v>110.22418450539855</v>
      </c>
      <c r="AG22" s="27">
        <f t="shared" si="5"/>
        <v>4.9120331444672587</v>
      </c>
      <c r="AH22" s="12">
        <v>12.2</v>
      </c>
      <c r="AI22" s="12">
        <v>11.7</v>
      </c>
      <c r="AJ22" s="12">
        <v>11.4</v>
      </c>
      <c r="AK22" s="27">
        <f t="shared" si="12"/>
        <v>93.442622950819683</v>
      </c>
      <c r="AL22" s="27">
        <f t="shared" si="6"/>
        <v>97.435897435897445</v>
      </c>
      <c r="AM22" s="27">
        <f t="shared" si="7"/>
        <v>8.8499487184321879E-2</v>
      </c>
    </row>
    <row r="23" spans="1:39" ht="13.9" customHeight="1" x14ac:dyDescent="0.2">
      <c r="A23" s="16" t="s">
        <v>14</v>
      </c>
      <c r="B23" s="21">
        <v>1449115</v>
      </c>
      <c r="C23" s="12">
        <v>109.49799999999999</v>
      </c>
      <c r="D23" s="12">
        <v>113.3</v>
      </c>
      <c r="E23" s="12">
        <v>101.1</v>
      </c>
      <c r="F23" s="27">
        <f t="shared" si="8"/>
        <v>-0.69444444444442865</v>
      </c>
      <c r="G23" s="12">
        <v>98</v>
      </c>
      <c r="H23" s="12">
        <v>0.67979999999999996</v>
      </c>
      <c r="I23" s="12">
        <v>0.36169999999999997</v>
      </c>
      <c r="J23" s="12">
        <v>0.31819999999999998</v>
      </c>
      <c r="K23" s="28">
        <f>H23*1000/B23*1000</f>
        <v>0.46911390745385972</v>
      </c>
      <c r="L23" s="27">
        <f t="shared" si="0"/>
        <v>-0.1466577524421474</v>
      </c>
      <c r="M23" s="12">
        <v>71.77</v>
      </c>
      <c r="N23" s="12">
        <v>72.209999999999994</v>
      </c>
      <c r="O23" s="12">
        <v>70.2</v>
      </c>
      <c r="P23" s="27">
        <f t="shared" si="9"/>
        <v>-2.0099999999999909</v>
      </c>
      <c r="Q23" s="27">
        <f t="shared" si="1"/>
        <v>-0.11166666666665903</v>
      </c>
      <c r="R23" s="12">
        <v>-8.0952857433675032</v>
      </c>
      <c r="S23" s="12">
        <v>-8.3000000000000007</v>
      </c>
      <c r="T23" s="12">
        <v>-11.299999999999999</v>
      </c>
      <c r="U23" s="27">
        <f t="shared" si="2"/>
        <v>-2.9999999999999982</v>
      </c>
      <c r="V23" s="27">
        <f t="shared" si="3"/>
        <v>-0.16111111111110965</v>
      </c>
      <c r="W23" s="12">
        <v>100.6</v>
      </c>
      <c r="X23" s="12">
        <v>108.4</v>
      </c>
      <c r="Y23" s="12">
        <v>108.3</v>
      </c>
      <c r="Z23" s="12">
        <v>118</v>
      </c>
      <c r="AA23" s="27">
        <f t="shared" si="10"/>
        <v>7.7000000000000028</v>
      </c>
      <c r="AB23" s="27">
        <f t="shared" si="4"/>
        <v>5.1555555555555577</v>
      </c>
      <c r="AC23" s="12">
        <v>185.84800000000001</v>
      </c>
      <c r="AD23" s="12">
        <v>192.42500000000001</v>
      </c>
      <c r="AE23" s="20">
        <f t="shared" si="11"/>
        <v>0.13278794298589139</v>
      </c>
      <c r="AF23" s="27">
        <f>AD23/AC23*100</f>
        <v>103.53891352072662</v>
      </c>
      <c r="AG23" s="27">
        <f t="shared" si="5"/>
        <v>-1.773237840204672</v>
      </c>
      <c r="AH23" s="12">
        <v>10</v>
      </c>
      <c r="AI23" s="12">
        <v>10.3</v>
      </c>
      <c r="AJ23" s="12">
        <v>10.1</v>
      </c>
      <c r="AK23" s="27">
        <f t="shared" si="12"/>
        <v>101</v>
      </c>
      <c r="AL23" s="27">
        <f t="shared" si="6"/>
        <v>98.058252427184456</v>
      </c>
      <c r="AM23" s="27">
        <f t="shared" si="7"/>
        <v>0.7108544784713331</v>
      </c>
    </row>
    <row r="24" spans="1:39" ht="13.9" customHeight="1" x14ac:dyDescent="0.2">
      <c r="A24" s="16" t="s">
        <v>15</v>
      </c>
      <c r="B24" s="21">
        <v>1241424</v>
      </c>
      <c r="C24" s="12">
        <v>105.89400000000002</v>
      </c>
      <c r="D24" s="12">
        <v>108.4</v>
      </c>
      <c r="E24" s="12">
        <v>100.7</v>
      </c>
      <c r="F24" s="27">
        <f t="shared" si="8"/>
        <v>-1.0944444444444201</v>
      </c>
      <c r="G24" s="12">
        <v>95.1</v>
      </c>
      <c r="H24" s="12">
        <v>0.74629999999999996</v>
      </c>
      <c r="I24" s="12">
        <v>0.40179999999999999</v>
      </c>
      <c r="J24" s="12">
        <v>0.34460000000000002</v>
      </c>
      <c r="K24" s="28">
        <f>H24*1000/B24*1000</f>
        <v>0.60116446919022026</v>
      </c>
      <c r="L24" s="27">
        <f t="shared" si="0"/>
        <v>-1.4607190705786866E-2</v>
      </c>
      <c r="M24" s="12">
        <v>72.25</v>
      </c>
      <c r="N24" s="12">
        <v>72.92</v>
      </c>
      <c r="O24" s="12">
        <v>70.900000000000006</v>
      </c>
      <c r="P24" s="27">
        <f t="shared" si="9"/>
        <v>-2.019999999999996</v>
      </c>
      <c r="Q24" s="27">
        <f t="shared" si="1"/>
        <v>-0.12166666666666415</v>
      </c>
      <c r="R24" s="12">
        <v>-5.210145768085682</v>
      </c>
      <c r="S24" s="12">
        <v>-5.7999999999999989</v>
      </c>
      <c r="T24" s="12">
        <v>-8.8000000000000007</v>
      </c>
      <c r="U24" s="27">
        <f t="shared" si="2"/>
        <v>-3.0000000000000018</v>
      </c>
      <c r="V24" s="27">
        <f t="shared" si="3"/>
        <v>-0.1611111111111132</v>
      </c>
      <c r="W24" s="12">
        <v>100.9</v>
      </c>
      <c r="X24" s="12">
        <v>105.4</v>
      </c>
      <c r="Y24" s="12">
        <v>100.6</v>
      </c>
      <c r="Z24" s="12">
        <v>106.9</v>
      </c>
      <c r="AA24" s="27">
        <f t="shared" si="10"/>
        <v>-0.30000000000001137</v>
      </c>
      <c r="AB24" s="27">
        <f t="shared" si="4"/>
        <v>-2.8444444444444565</v>
      </c>
      <c r="AC24" s="12">
        <v>140.23599999999999</v>
      </c>
      <c r="AD24" s="12">
        <v>148.71100000000001</v>
      </c>
      <c r="AE24" s="20">
        <f t="shared" si="11"/>
        <v>0.11979065975847092</v>
      </c>
      <c r="AF24" s="27">
        <f>AD24/AC24*100</f>
        <v>106.04338400981206</v>
      </c>
      <c r="AG24" s="27">
        <f t="shared" si="5"/>
        <v>0.73123264888076278</v>
      </c>
      <c r="AH24" s="12">
        <v>10.199999999999999</v>
      </c>
      <c r="AI24" s="12">
        <v>10.3</v>
      </c>
      <c r="AJ24" s="12">
        <v>9.9</v>
      </c>
      <c r="AK24" s="27">
        <f t="shared" si="12"/>
        <v>97.058823529411768</v>
      </c>
      <c r="AL24" s="27">
        <f t="shared" si="6"/>
        <v>96.116504854368941</v>
      </c>
      <c r="AM24" s="27">
        <f t="shared" si="7"/>
        <v>-1.2308930943441823</v>
      </c>
    </row>
    <row r="25" spans="1:39" ht="13.9" customHeight="1" x14ac:dyDescent="0.2">
      <c r="A25" s="16" t="s">
        <v>16</v>
      </c>
      <c r="B25" s="21">
        <v>12655050</v>
      </c>
      <c r="C25" s="12">
        <v>114.53199999999998</v>
      </c>
      <c r="D25" s="12">
        <v>122.6</v>
      </c>
      <c r="E25" s="12">
        <v>104</v>
      </c>
      <c r="F25" s="27">
        <f t="shared" si="8"/>
        <v>2.205555555555577</v>
      </c>
      <c r="G25" s="12">
        <v>98.8</v>
      </c>
      <c r="H25" s="12">
        <v>4.9794</v>
      </c>
      <c r="I25" s="12">
        <v>4.4753999999999996</v>
      </c>
      <c r="J25" s="12">
        <v>0.504</v>
      </c>
      <c r="K25" s="28">
        <f>H25*1000/B25*1000</f>
        <v>0.39347138099019757</v>
      </c>
      <c r="L25" s="27">
        <f t="shared" si="0"/>
        <v>-0.22230027890580956</v>
      </c>
      <c r="M25" s="12">
        <v>77.84</v>
      </c>
      <c r="N25" s="12">
        <v>78.36</v>
      </c>
      <c r="O25" s="12">
        <v>76.2</v>
      </c>
      <c r="P25" s="27">
        <f t="shared" si="9"/>
        <v>-2.1599999999999966</v>
      </c>
      <c r="Q25" s="27">
        <f t="shared" si="1"/>
        <v>-0.26166666666666472</v>
      </c>
      <c r="R25" s="12">
        <v>0.79399133152377899</v>
      </c>
      <c r="S25" s="12">
        <v>1.1999999999999993</v>
      </c>
      <c r="T25" s="12">
        <v>-2</v>
      </c>
      <c r="U25" s="27">
        <f t="shared" si="2"/>
        <v>-3.1999999999999993</v>
      </c>
      <c r="V25" s="27">
        <f t="shared" si="3"/>
        <v>-0.36111111111111072</v>
      </c>
      <c r="W25" s="12">
        <v>105.1</v>
      </c>
      <c r="X25" s="12">
        <v>108.1</v>
      </c>
      <c r="Y25" s="12">
        <v>101.7</v>
      </c>
      <c r="Z25" s="12">
        <v>115.6</v>
      </c>
      <c r="AA25" s="27">
        <f t="shared" si="10"/>
        <v>-3.3999999999999915</v>
      </c>
      <c r="AB25" s="27">
        <f t="shared" si="4"/>
        <v>-5.9444444444444366</v>
      </c>
      <c r="AC25" s="12">
        <v>2087.4389999999999</v>
      </c>
      <c r="AD25" s="12">
        <v>2224.8020000000001</v>
      </c>
      <c r="AE25" s="20">
        <f t="shared" si="11"/>
        <v>0.17580349346703492</v>
      </c>
      <c r="AF25" s="27">
        <f>AD25/AC25*100</f>
        <v>106.58045576421635</v>
      </c>
      <c r="AG25" s="27">
        <f t="shared" si="5"/>
        <v>1.2683044032850574</v>
      </c>
      <c r="AH25" s="12">
        <v>6.8</v>
      </c>
      <c r="AI25" s="12">
        <v>6.6</v>
      </c>
      <c r="AJ25" s="12">
        <v>6.3</v>
      </c>
      <c r="AK25" s="27">
        <f t="shared" si="12"/>
        <v>92.64705882352942</v>
      </c>
      <c r="AL25" s="27">
        <f t="shared" si="6"/>
        <v>95.454545454545453</v>
      </c>
      <c r="AM25" s="27">
        <f t="shared" si="7"/>
        <v>-1.8928524941676699</v>
      </c>
    </row>
    <row r="26" spans="1:39" s="1" customFormat="1" ht="13.9" customHeight="1" x14ac:dyDescent="0.2">
      <c r="A26" s="24" t="s">
        <v>17</v>
      </c>
      <c r="B26" s="26"/>
      <c r="C26" s="25"/>
      <c r="D26" s="25"/>
      <c r="E26" s="25"/>
      <c r="F26" s="25"/>
      <c r="G26" s="25"/>
      <c r="H26" s="25"/>
      <c r="I26" s="25"/>
      <c r="J26" s="25"/>
      <c r="K26" s="23"/>
      <c r="L26" s="23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</row>
    <row r="27" spans="1:39" s="2" customFormat="1" ht="13.9" customHeight="1" x14ac:dyDescent="0.2">
      <c r="A27" s="16" t="s">
        <v>24</v>
      </c>
      <c r="B27" s="21">
        <v>609071</v>
      </c>
      <c r="C27" s="12">
        <v>115.0996</v>
      </c>
      <c r="D27" s="12">
        <v>120.6</v>
      </c>
      <c r="E27" s="12">
        <v>103.9</v>
      </c>
      <c r="F27" s="27">
        <f>E27-AVERAGE(E$27:E$37)</f>
        <v>1.9090909090909207</v>
      </c>
      <c r="G27" s="12">
        <v>99.3</v>
      </c>
      <c r="H27" s="12">
        <v>0.29419999999999996</v>
      </c>
      <c r="I27" s="12">
        <v>0.16200000000000001</v>
      </c>
      <c r="J27" s="12">
        <v>0.13219999999999998</v>
      </c>
      <c r="K27" s="28">
        <f>H27*1000/B27*1000</f>
        <v>0.48303071398900949</v>
      </c>
      <c r="L27" s="27">
        <f t="shared" ref="L27:L37" si="13">K27-AVERAGE(K$27:K$37)</f>
        <v>-7.4537500657404332E-2</v>
      </c>
      <c r="M27" s="12">
        <v>70.56</v>
      </c>
      <c r="N27" s="12">
        <v>71.459999999999994</v>
      </c>
      <c r="O27" s="12">
        <v>69.599999999999994</v>
      </c>
      <c r="P27" s="27">
        <f>O27-N27</f>
        <v>-1.8599999999999994</v>
      </c>
      <c r="Q27" s="27">
        <f t="shared" ref="Q27:Q37" si="14">P27-AVERAGE(P$27:P$37)</f>
        <v>-0.2200000000000002</v>
      </c>
      <c r="R27" s="12">
        <v>-5.102853361923323</v>
      </c>
      <c r="S27" s="12">
        <v>-5.2999999999999989</v>
      </c>
      <c r="T27" s="12">
        <v>-8.1000000000000014</v>
      </c>
      <c r="U27" s="27">
        <f t="shared" si="2"/>
        <v>-2.8000000000000025</v>
      </c>
      <c r="V27" s="27">
        <f t="shared" ref="V27:V37" si="15">U27-AVERAGE(U$27:U$37)</f>
        <v>-0.57272727272727542</v>
      </c>
      <c r="W27" s="12">
        <v>107.5</v>
      </c>
      <c r="X27" s="12">
        <v>106.1</v>
      </c>
      <c r="Y27" s="12">
        <v>104.9</v>
      </c>
      <c r="Z27" s="12">
        <v>119.7</v>
      </c>
      <c r="AA27" s="27">
        <f t="shared" si="10"/>
        <v>-2.5999999999999943</v>
      </c>
      <c r="AB27" s="27">
        <f t="shared" ref="AB27:AB37" si="16">AA27-AVERAGE(AA$27:AA$37)</f>
        <v>-3.2545454545454491</v>
      </c>
      <c r="AC27" s="12">
        <v>63.972999999999999</v>
      </c>
      <c r="AD27" s="12">
        <v>68.457999999999998</v>
      </c>
      <c r="AE27" s="20">
        <f t="shared" ref="AE27:AE37" si="17">AD27/B27*1000</f>
        <v>0.11239740522861866</v>
      </c>
      <c r="AF27" s="27">
        <f>AD27/AC27*100</f>
        <v>107.01077016866492</v>
      </c>
      <c r="AG27" s="27">
        <f t="shared" ref="AG27:AG37" si="18">AF27-AVERAGE(AF$27:AF$37)</f>
        <v>4.0971548613471924</v>
      </c>
      <c r="AH27" s="12">
        <v>15.6</v>
      </c>
      <c r="AI27" s="12">
        <v>15.7</v>
      </c>
      <c r="AJ27" s="12">
        <v>15.5</v>
      </c>
      <c r="AK27" s="27">
        <f t="shared" si="12"/>
        <v>99.358974358974365</v>
      </c>
      <c r="AL27" s="27">
        <f t="shared" si="6"/>
        <v>98.726114649681534</v>
      </c>
      <c r="AM27" s="27">
        <f t="shared" ref="AM27:AM37" si="19">AL27-AVERAGE(AL$27:AL$37)</f>
        <v>0.24361934680095487</v>
      </c>
    </row>
    <row r="28" spans="1:39" ht="13.9" customHeight="1" x14ac:dyDescent="0.2">
      <c r="A28" s="16" t="s">
        <v>25</v>
      </c>
      <c r="B28" s="21">
        <v>813590</v>
      </c>
      <c r="C28" s="12">
        <v>107.10699999999999</v>
      </c>
      <c r="D28" s="12">
        <v>108.9</v>
      </c>
      <c r="E28" s="12">
        <v>101.4</v>
      </c>
      <c r="F28" s="27">
        <f t="shared" ref="F28:F37" si="20">E28-AVERAGE(E$27:E$37)</f>
        <v>-0.59090909090907928</v>
      </c>
      <c r="G28" s="12">
        <v>97.8</v>
      </c>
      <c r="H28" s="12">
        <v>0.20419999999999999</v>
      </c>
      <c r="I28" s="12">
        <v>9.8900000000000002E-2</v>
      </c>
      <c r="J28" s="12">
        <v>0.10540000000000001</v>
      </c>
      <c r="K28" s="28">
        <f>H28*1000/B28*1000</f>
        <v>0.25098636905566685</v>
      </c>
      <c r="L28" s="27">
        <f t="shared" si="13"/>
        <v>-0.30658184559074697</v>
      </c>
      <c r="M28" s="12">
        <v>72.099999999999994</v>
      </c>
      <c r="N28" s="12">
        <v>72.34</v>
      </c>
      <c r="O28" s="12">
        <v>70.3</v>
      </c>
      <c r="P28" s="27">
        <f t="shared" ref="P27:P37" si="21">O28-N28</f>
        <v>-2.0400000000000063</v>
      </c>
      <c r="Q28" s="27">
        <f t="shared" si="14"/>
        <v>-0.40000000000000702</v>
      </c>
      <c r="R28" s="12">
        <v>-85.967244137060987</v>
      </c>
      <c r="S28" s="12">
        <v>-2.4000000000000004</v>
      </c>
      <c r="T28" s="12">
        <v>-4.1999999999999993</v>
      </c>
      <c r="U28" s="27">
        <f t="shared" si="2"/>
        <v>-1.7999999999999989</v>
      </c>
      <c r="V28" s="27">
        <f t="shared" si="15"/>
        <v>0.42727272727272814</v>
      </c>
      <c r="W28" s="12">
        <v>100.3</v>
      </c>
      <c r="X28" s="12">
        <v>97.8</v>
      </c>
      <c r="Y28" s="12">
        <v>112.6</v>
      </c>
      <c r="Z28" s="12">
        <v>110.5</v>
      </c>
      <c r="AA28" s="27">
        <f t="shared" si="10"/>
        <v>12.299999999999997</v>
      </c>
      <c r="AB28" s="27">
        <f t="shared" si="16"/>
        <v>11.645454545454543</v>
      </c>
      <c r="AC28" s="12">
        <v>110.953</v>
      </c>
      <c r="AD28" s="12">
        <v>107.014</v>
      </c>
      <c r="AE28" s="20">
        <f t="shared" si="17"/>
        <v>0.1315330817733748</v>
      </c>
      <c r="AF28" s="27">
        <f>AD28/AC28*100</f>
        <v>96.44984813389452</v>
      </c>
      <c r="AG28" s="27">
        <f t="shared" si="18"/>
        <v>-6.4637671734232072</v>
      </c>
      <c r="AH28" s="12">
        <v>14.9</v>
      </c>
      <c r="AI28" s="12">
        <v>15.5</v>
      </c>
      <c r="AJ28" s="12">
        <v>15.5</v>
      </c>
      <c r="AK28" s="27">
        <f t="shared" si="12"/>
        <v>104.02684563758389</v>
      </c>
      <c r="AL28" s="27">
        <f t="shared" si="6"/>
        <v>100</v>
      </c>
      <c r="AM28" s="27">
        <f t="shared" si="19"/>
        <v>1.5175046971194206</v>
      </c>
    </row>
    <row r="29" spans="1:39" ht="13.9" customHeight="1" x14ac:dyDescent="0.2">
      <c r="A29" s="17" t="s">
        <v>83</v>
      </c>
      <c r="B29" s="21">
        <v>44389</v>
      </c>
      <c r="C29" s="12">
        <v>110.88</v>
      </c>
      <c r="D29" s="12">
        <v>114</v>
      </c>
      <c r="E29" s="12">
        <v>100.9</v>
      </c>
      <c r="F29" s="27">
        <f t="shared" si="20"/>
        <v>-1.0909090909090793</v>
      </c>
      <c r="G29" s="12">
        <v>100.6</v>
      </c>
      <c r="H29" s="12">
        <v>2.2100000000000002E-2</v>
      </c>
      <c r="I29" s="12">
        <v>1.3300000000000001E-2</v>
      </c>
      <c r="J29" s="12">
        <v>8.8000000000000005E-3</v>
      </c>
      <c r="K29" s="28">
        <f>H29*1000/B29*1000</f>
        <v>0.49787109419000203</v>
      </c>
      <c r="L29" s="27">
        <f t="shared" si="13"/>
        <v>-5.969712045641179E-2</v>
      </c>
      <c r="M29" s="12">
        <v>71.849999999999994</v>
      </c>
      <c r="N29" s="12">
        <v>73.19</v>
      </c>
      <c r="O29" s="12">
        <v>70.5</v>
      </c>
      <c r="P29" s="27">
        <f t="shared" si="21"/>
        <v>-2.6899999999999977</v>
      </c>
      <c r="Q29" s="27">
        <f t="shared" si="14"/>
        <v>-1.0499999999999985</v>
      </c>
      <c r="R29" s="12">
        <v>0.20689744352346348</v>
      </c>
      <c r="S29" s="12">
        <v>4.7000000000000011</v>
      </c>
      <c r="T29" s="12">
        <v>3.4000000000000004</v>
      </c>
      <c r="U29" s="27">
        <f t="shared" si="2"/>
        <v>-1.3000000000000007</v>
      </c>
      <c r="V29" s="27">
        <f t="shared" si="15"/>
        <v>0.92727272727272636</v>
      </c>
      <c r="W29" s="12">
        <v>74.599999999999994</v>
      </c>
      <c r="X29" s="12">
        <v>109</v>
      </c>
      <c r="Y29" s="12">
        <v>76.5</v>
      </c>
      <c r="Z29" s="12">
        <v>62.2</v>
      </c>
      <c r="AA29" s="27">
        <f t="shared" si="10"/>
        <v>1.9000000000000057</v>
      </c>
      <c r="AB29" s="27">
        <f t="shared" si="16"/>
        <v>1.2454545454545509</v>
      </c>
      <c r="AC29" s="12">
        <v>15.327</v>
      </c>
      <c r="AD29" s="12">
        <v>15.456</v>
      </c>
      <c r="AE29" s="20">
        <f t="shared" si="17"/>
        <v>0.34819437247966839</v>
      </c>
      <c r="AF29" s="27">
        <f>AD29/AC29*100</f>
        <v>100.84165198669015</v>
      </c>
      <c r="AG29" s="27">
        <f t="shared" si="18"/>
        <v>-2.0719633206275745</v>
      </c>
      <c r="AH29" s="12">
        <v>9.6999999999999993</v>
      </c>
      <c r="AI29" s="12">
        <v>9.4</v>
      </c>
      <c r="AJ29" s="12">
        <v>9.4</v>
      </c>
      <c r="AK29" s="27">
        <f t="shared" si="12"/>
        <v>96.907216494845372</v>
      </c>
      <c r="AL29" s="27">
        <f t="shared" si="6"/>
        <v>100</v>
      </c>
      <c r="AM29" s="27">
        <f t="shared" si="19"/>
        <v>1.5175046971194206</v>
      </c>
    </row>
    <row r="30" spans="1:39" x14ac:dyDescent="0.2">
      <c r="A30" s="17" t="s">
        <v>91</v>
      </c>
      <c r="B30" s="21">
        <v>1082662</v>
      </c>
      <c r="C30" s="12">
        <v>113.4675</v>
      </c>
      <c r="D30" s="12">
        <v>116.2</v>
      </c>
      <c r="E30" s="12">
        <v>100.9</v>
      </c>
      <c r="F30" s="27">
        <f t="shared" si="20"/>
        <v>-1.0909090909090793</v>
      </c>
      <c r="G30" s="12">
        <v>98</v>
      </c>
      <c r="H30" s="12">
        <v>0.3518</v>
      </c>
      <c r="I30" s="12">
        <v>0.20899999999999999</v>
      </c>
      <c r="J30" s="12">
        <v>0.14280000000000001</v>
      </c>
      <c r="K30" s="28">
        <f>H30*1000/B30*1000</f>
        <v>0.32493982424801093</v>
      </c>
      <c r="L30" s="27">
        <f t="shared" si="13"/>
        <v>-0.23262839039840288</v>
      </c>
      <c r="M30" s="12">
        <v>72.09</v>
      </c>
      <c r="N30" s="12">
        <v>72.3</v>
      </c>
      <c r="O30" s="12">
        <v>71.400000000000006</v>
      </c>
      <c r="P30" s="27">
        <f t="shared" si="21"/>
        <v>-0.89999999999999147</v>
      </c>
      <c r="Q30" s="27">
        <f t="shared" si="14"/>
        <v>0.74000000000000776</v>
      </c>
      <c r="R30" s="12">
        <v>-3.5098632369626825</v>
      </c>
      <c r="S30" s="12">
        <v>-4.3999999999999986</v>
      </c>
      <c r="T30" s="12">
        <v>-6.7000000000000011</v>
      </c>
      <c r="U30" s="27">
        <f t="shared" si="2"/>
        <v>-2.3000000000000025</v>
      </c>
      <c r="V30" s="27">
        <f t="shared" si="15"/>
        <v>-7.2727272727275416E-2</v>
      </c>
      <c r="W30" s="12">
        <v>101.1</v>
      </c>
      <c r="X30" s="12">
        <v>103.9</v>
      </c>
      <c r="Y30" s="12">
        <v>100.2</v>
      </c>
      <c r="Z30" s="12">
        <v>105.2</v>
      </c>
      <c r="AA30" s="27">
        <f t="shared" si="10"/>
        <v>-0.89999999999999147</v>
      </c>
      <c r="AB30" s="27">
        <f t="shared" si="16"/>
        <v>-1.5545454545454462</v>
      </c>
      <c r="AC30" s="12">
        <v>157.74199999999999</v>
      </c>
      <c r="AD30" s="12">
        <v>152.285</v>
      </c>
      <c r="AE30" s="20">
        <f t="shared" si="17"/>
        <v>0.14065793387040462</v>
      </c>
      <c r="AF30" s="27">
        <f>AD30/AC30*100</f>
        <v>96.540553562145774</v>
      </c>
      <c r="AG30" s="27">
        <f t="shared" si="18"/>
        <v>-6.3730617451719525</v>
      </c>
      <c r="AH30" s="12">
        <v>12.5</v>
      </c>
      <c r="AI30" s="12">
        <v>12.7</v>
      </c>
      <c r="AJ30" s="12">
        <v>12.3</v>
      </c>
      <c r="AK30" s="27">
        <f t="shared" si="12"/>
        <v>98.4</v>
      </c>
      <c r="AL30" s="27">
        <f t="shared" si="6"/>
        <v>96.850393700787407</v>
      </c>
      <c r="AM30" s="27">
        <f t="shared" si="19"/>
        <v>-1.6321016020931722</v>
      </c>
    </row>
    <row r="31" spans="1:39" ht="13.9" customHeight="1" x14ac:dyDescent="0.2">
      <c r="A31" s="16" t="s">
        <v>26</v>
      </c>
      <c r="B31" s="21">
        <v>1151042</v>
      </c>
      <c r="C31" s="12">
        <v>113.1367</v>
      </c>
      <c r="D31" s="12">
        <v>120.9</v>
      </c>
      <c r="E31" s="12">
        <v>104.5</v>
      </c>
      <c r="F31" s="27">
        <f t="shared" si="20"/>
        <v>2.509090909090915</v>
      </c>
      <c r="G31" s="12">
        <v>98.5</v>
      </c>
      <c r="H31" s="12">
        <v>0.5</v>
      </c>
      <c r="I31" s="12">
        <v>0.2555</v>
      </c>
      <c r="J31" s="12">
        <v>0.2445</v>
      </c>
      <c r="K31" s="28">
        <f>H31*1000/B31*1000</f>
        <v>0.43438901447557954</v>
      </c>
      <c r="L31" s="27">
        <f t="shared" si="13"/>
        <v>-0.12317920017083428</v>
      </c>
      <c r="M31" s="12">
        <v>71.430000000000007</v>
      </c>
      <c r="N31" s="12">
        <v>71.819999999999993</v>
      </c>
      <c r="O31" s="12">
        <v>70.7</v>
      </c>
      <c r="P31" s="27">
        <f t="shared" si="21"/>
        <v>-1.1199999999999903</v>
      </c>
      <c r="Q31" s="27">
        <f t="shared" si="14"/>
        <v>0.5200000000000089</v>
      </c>
      <c r="R31" s="12">
        <v>-4.4481575144508669</v>
      </c>
      <c r="S31" s="12">
        <v>-4.5</v>
      </c>
      <c r="T31" s="12">
        <v>-6.3999999999999986</v>
      </c>
      <c r="U31" s="27">
        <f t="shared" si="2"/>
        <v>-1.8999999999999986</v>
      </c>
      <c r="V31" s="27">
        <f t="shared" si="15"/>
        <v>0.32727272727272849</v>
      </c>
      <c r="W31" s="12">
        <v>104.1</v>
      </c>
      <c r="X31" s="12">
        <v>106.1</v>
      </c>
      <c r="Y31" s="12">
        <v>104</v>
      </c>
      <c r="Z31" s="12">
        <v>114.9</v>
      </c>
      <c r="AA31" s="27">
        <f t="shared" si="10"/>
        <v>-9.9999999999994316E-2</v>
      </c>
      <c r="AB31" s="27">
        <f t="shared" si="16"/>
        <v>-0.75454545454544908</v>
      </c>
      <c r="AC31" s="12">
        <v>132.19</v>
      </c>
      <c r="AD31" s="12">
        <v>145.005</v>
      </c>
      <c r="AE31" s="20">
        <f t="shared" si="17"/>
        <v>0.12597715808806281</v>
      </c>
      <c r="AF31" s="27">
        <f>AD31/AC31*100</f>
        <v>109.69437930251911</v>
      </c>
      <c r="AG31" s="27">
        <f t="shared" si="18"/>
        <v>6.780763995201383</v>
      </c>
      <c r="AH31" s="12">
        <v>13.6</v>
      </c>
      <c r="AI31" s="12">
        <v>12.9</v>
      </c>
      <c r="AJ31" s="12">
        <v>12.9</v>
      </c>
      <c r="AK31" s="27">
        <f t="shared" si="12"/>
        <v>94.852941176470594</v>
      </c>
      <c r="AL31" s="27">
        <f t="shared" si="6"/>
        <v>100</v>
      </c>
      <c r="AM31" s="27">
        <f t="shared" si="19"/>
        <v>1.5175046971194206</v>
      </c>
    </row>
    <row r="32" spans="1:39" ht="13.9" customHeight="1" x14ac:dyDescent="0.2">
      <c r="A32" s="16" t="s">
        <v>27</v>
      </c>
      <c r="B32" s="21">
        <v>1018624</v>
      </c>
      <c r="C32" s="12">
        <v>106.40629999999999</v>
      </c>
      <c r="D32" s="12">
        <v>108.5</v>
      </c>
      <c r="E32" s="12">
        <v>100.4</v>
      </c>
      <c r="F32" s="27">
        <f t="shared" si="20"/>
        <v>-1.5909090909090793</v>
      </c>
      <c r="G32" s="12">
        <v>97</v>
      </c>
      <c r="H32" s="12">
        <v>1.1639999999999999</v>
      </c>
      <c r="I32" s="12">
        <v>0.75479999999999992</v>
      </c>
      <c r="J32" s="12">
        <v>0.40910000000000002</v>
      </c>
      <c r="K32" s="28">
        <f>H32*1000/B32*1000</f>
        <v>1.1427180196029152</v>
      </c>
      <c r="L32" s="27">
        <f t="shared" si="13"/>
        <v>0.58514980495650137</v>
      </c>
      <c r="M32" s="12">
        <v>72.92</v>
      </c>
      <c r="N32" s="12">
        <v>73.56</v>
      </c>
      <c r="O32" s="12">
        <v>72.900000000000006</v>
      </c>
      <c r="P32" s="27">
        <f t="shared" si="21"/>
        <v>-0.65999999999999659</v>
      </c>
      <c r="Q32" s="27">
        <f t="shared" si="14"/>
        <v>0.98000000000000265</v>
      </c>
      <c r="R32" s="12">
        <v>-0.99275589353049665</v>
      </c>
      <c r="S32" s="12">
        <v>-2.6000000000000014</v>
      </c>
      <c r="T32" s="12">
        <v>-4.0999999999999996</v>
      </c>
      <c r="U32" s="27">
        <f t="shared" si="2"/>
        <v>-1.4999999999999982</v>
      </c>
      <c r="V32" s="27">
        <f t="shared" si="15"/>
        <v>0.72727272727272885</v>
      </c>
      <c r="W32" s="12">
        <v>103</v>
      </c>
      <c r="X32" s="12">
        <v>96.3</v>
      </c>
      <c r="Y32" s="12">
        <v>99.7</v>
      </c>
      <c r="Z32" s="12">
        <v>98.9</v>
      </c>
      <c r="AA32" s="27">
        <f t="shared" si="10"/>
        <v>-3.2999999999999972</v>
      </c>
      <c r="AB32" s="27">
        <f t="shared" si="16"/>
        <v>-3.9545454545454519</v>
      </c>
      <c r="AC32" s="12">
        <v>85.861999999999995</v>
      </c>
      <c r="AD32" s="12">
        <v>95.59</v>
      </c>
      <c r="AE32" s="20">
        <f t="shared" si="17"/>
        <v>9.3842281352098517E-2</v>
      </c>
      <c r="AF32" s="27">
        <f>AD32/AC32*100</f>
        <v>111.32980829703479</v>
      </c>
      <c r="AG32" s="27">
        <f t="shared" si="18"/>
        <v>8.4161929897170609</v>
      </c>
      <c r="AH32" s="12">
        <v>13.7</v>
      </c>
      <c r="AI32" s="12">
        <v>13.6</v>
      </c>
      <c r="AJ32" s="12">
        <v>13.7</v>
      </c>
      <c r="AK32" s="27">
        <f t="shared" si="12"/>
        <v>100</v>
      </c>
      <c r="AL32" s="27">
        <f t="shared" si="6"/>
        <v>100.73529411764706</v>
      </c>
      <c r="AM32" s="27">
        <f t="shared" si="19"/>
        <v>2.2527988147664786</v>
      </c>
    </row>
    <row r="33" spans="1:39" ht="13.9" customHeight="1" x14ac:dyDescent="0.2">
      <c r="A33" s="16" t="s">
        <v>28</v>
      </c>
      <c r="B33" s="21">
        <v>1892711</v>
      </c>
      <c r="C33" s="12">
        <v>109.7343</v>
      </c>
      <c r="D33" s="12">
        <v>110.1</v>
      </c>
      <c r="E33" s="12">
        <v>99.8</v>
      </c>
      <c r="F33" s="27">
        <f t="shared" si="20"/>
        <v>-2.1909090909090878</v>
      </c>
      <c r="G33" s="12">
        <v>99.5</v>
      </c>
      <c r="H33" s="12">
        <v>2.6659999999999999</v>
      </c>
      <c r="I33" s="12">
        <v>1.0012999999999999</v>
      </c>
      <c r="J33" s="12">
        <v>1.6647000000000001</v>
      </c>
      <c r="K33" s="28">
        <f>H33*1000/B33*1000</f>
        <v>1.4085615817734456</v>
      </c>
      <c r="L33" s="27">
        <f t="shared" si="13"/>
        <v>0.85099336712703177</v>
      </c>
      <c r="M33" s="12">
        <v>73.069999999999993</v>
      </c>
      <c r="N33" s="12">
        <v>73.64</v>
      </c>
      <c r="O33" s="12">
        <v>71.5</v>
      </c>
      <c r="P33" s="27">
        <f t="shared" si="21"/>
        <v>-2.1400000000000006</v>
      </c>
      <c r="Q33" s="27">
        <f t="shared" si="14"/>
        <v>-0.50000000000000133</v>
      </c>
      <c r="R33" s="12">
        <v>-13.22209850668064</v>
      </c>
      <c r="S33" s="12">
        <v>-5.3</v>
      </c>
      <c r="T33" s="12">
        <v>-7.8000000000000007</v>
      </c>
      <c r="U33" s="27">
        <f t="shared" si="2"/>
        <v>-2.5000000000000009</v>
      </c>
      <c r="V33" s="27">
        <f t="shared" si="15"/>
        <v>-0.27272727272727382</v>
      </c>
      <c r="W33" s="12">
        <v>107.9</v>
      </c>
      <c r="X33" s="12">
        <v>105.7</v>
      </c>
      <c r="Y33" s="12">
        <v>100.6</v>
      </c>
      <c r="Z33" s="12">
        <v>114.7</v>
      </c>
      <c r="AA33" s="27">
        <f t="shared" si="10"/>
        <v>-7.3000000000000114</v>
      </c>
      <c r="AB33" s="27">
        <f t="shared" si="16"/>
        <v>-7.9545454545454657</v>
      </c>
      <c r="AC33" s="12">
        <v>229.82</v>
      </c>
      <c r="AD33" s="12">
        <v>234.49700000000001</v>
      </c>
      <c r="AE33" s="20">
        <f t="shared" si="17"/>
        <v>0.12389477315871256</v>
      </c>
      <c r="AF33" s="27">
        <f>AD33/AC33*100</f>
        <v>102.03507092507181</v>
      </c>
      <c r="AG33" s="27">
        <f t="shared" si="18"/>
        <v>-0.87854438224592002</v>
      </c>
      <c r="AH33" s="12">
        <v>8.4</v>
      </c>
      <c r="AI33" s="12">
        <v>8.8000000000000007</v>
      </c>
      <c r="AJ33" s="12">
        <v>8.8000000000000007</v>
      </c>
      <c r="AK33" s="27">
        <f t="shared" si="12"/>
        <v>104.76190476190477</v>
      </c>
      <c r="AL33" s="27">
        <f t="shared" si="6"/>
        <v>100</v>
      </c>
      <c r="AM33" s="27">
        <f t="shared" si="19"/>
        <v>1.5175046971194206</v>
      </c>
    </row>
    <row r="34" spans="1:39" ht="13.9" customHeight="1" x14ac:dyDescent="0.2">
      <c r="A34" s="16" t="s">
        <v>29</v>
      </c>
      <c r="B34" s="21">
        <v>732864</v>
      </c>
      <c r="C34" s="12">
        <v>111.652</v>
      </c>
      <c r="D34" s="12">
        <v>118</v>
      </c>
      <c r="E34" s="12">
        <v>103.9</v>
      </c>
      <c r="F34" s="27">
        <f t="shared" si="20"/>
        <v>1.9090909090909207</v>
      </c>
      <c r="G34" s="12">
        <v>100.5</v>
      </c>
      <c r="H34" s="12">
        <v>3.56E-2</v>
      </c>
      <c r="I34" s="12">
        <v>3.3E-3</v>
      </c>
      <c r="J34" s="12">
        <v>3.2199999999999999E-2</v>
      </c>
      <c r="K34" s="28">
        <f>H34*1000/B34*1000</f>
        <v>4.8576543533315863E-2</v>
      </c>
      <c r="L34" s="27">
        <f t="shared" si="13"/>
        <v>-0.50899167111309795</v>
      </c>
      <c r="M34" s="12">
        <v>71.680000000000007</v>
      </c>
      <c r="N34" s="12">
        <v>71.75</v>
      </c>
      <c r="O34" s="12">
        <v>69.8</v>
      </c>
      <c r="P34" s="27">
        <f t="shared" si="21"/>
        <v>-1.9500000000000028</v>
      </c>
      <c r="Q34" s="27">
        <f t="shared" si="14"/>
        <v>-0.31000000000000361</v>
      </c>
      <c r="R34" s="12">
        <v>-1.8551184558122262</v>
      </c>
      <c r="S34" s="12">
        <v>-2.4000000000000004</v>
      </c>
      <c r="T34" s="12">
        <v>-4.6999999999999993</v>
      </c>
      <c r="U34" s="27">
        <f t="shared" si="2"/>
        <v>-2.2999999999999989</v>
      </c>
      <c r="V34" s="27">
        <f t="shared" si="15"/>
        <v>-7.2727272727271863E-2</v>
      </c>
      <c r="W34" s="12">
        <v>102.3</v>
      </c>
      <c r="X34" s="12">
        <v>105.4</v>
      </c>
      <c r="Y34" s="12">
        <v>104.1</v>
      </c>
      <c r="Z34" s="12">
        <v>112.3</v>
      </c>
      <c r="AA34" s="27">
        <f t="shared" si="10"/>
        <v>1.7999999999999972</v>
      </c>
      <c r="AB34" s="27">
        <f t="shared" si="16"/>
        <v>1.1454545454545424</v>
      </c>
      <c r="AC34" s="12">
        <v>96.123000000000005</v>
      </c>
      <c r="AD34" s="12">
        <v>102.512</v>
      </c>
      <c r="AE34" s="20">
        <f t="shared" si="17"/>
        <v>0.13987861322155271</v>
      </c>
      <c r="AF34" s="27">
        <f>AD34/AC34*100</f>
        <v>106.64669225887664</v>
      </c>
      <c r="AG34" s="27">
        <f t="shared" si="18"/>
        <v>3.7330769515589139</v>
      </c>
      <c r="AH34" s="12">
        <v>9.9</v>
      </c>
      <c r="AI34" s="12">
        <v>10.6</v>
      </c>
      <c r="AJ34" s="12">
        <v>10.199999999999999</v>
      </c>
      <c r="AK34" s="27">
        <f t="shared" si="12"/>
        <v>103.03030303030303</v>
      </c>
      <c r="AL34" s="27">
        <f t="shared" si="6"/>
        <v>96.226415094339629</v>
      </c>
      <c r="AM34" s="27">
        <f t="shared" si="19"/>
        <v>-2.2560802085409506</v>
      </c>
    </row>
    <row r="35" spans="1:39" ht="13.9" customHeight="1" x14ac:dyDescent="0.2">
      <c r="A35" s="16" t="s">
        <v>30</v>
      </c>
      <c r="B35" s="21">
        <v>592415</v>
      </c>
      <c r="C35" s="12">
        <v>103.68800000000002</v>
      </c>
      <c r="D35" s="12">
        <v>104.4</v>
      </c>
      <c r="E35" s="12">
        <v>102.4</v>
      </c>
      <c r="F35" s="27">
        <f t="shared" si="20"/>
        <v>0.40909090909092072</v>
      </c>
      <c r="G35" s="12">
        <v>95.6</v>
      </c>
      <c r="H35" s="12">
        <v>0.28249999999999997</v>
      </c>
      <c r="I35" s="12">
        <v>9.7900000000000001E-2</v>
      </c>
      <c r="J35" s="12">
        <v>0.18459999999999999</v>
      </c>
      <c r="K35" s="28">
        <f>H35*1000/B35*1000</f>
        <v>0.47686165947857495</v>
      </c>
      <c r="L35" s="27">
        <f t="shared" si="13"/>
        <v>-8.0706555167838867E-2</v>
      </c>
      <c r="M35" s="12">
        <v>70.260000000000005</v>
      </c>
      <c r="N35" s="12">
        <v>70.52</v>
      </c>
      <c r="O35" s="12">
        <v>69.599999999999994</v>
      </c>
      <c r="P35" s="27">
        <f t="shared" si="21"/>
        <v>-0.92000000000000171</v>
      </c>
      <c r="Q35" s="27">
        <f t="shared" si="14"/>
        <v>0.71999999999999753</v>
      </c>
      <c r="R35" s="12">
        <v>-6.8488623117489906</v>
      </c>
      <c r="S35" s="12">
        <v>-7.6999999999999993</v>
      </c>
      <c r="T35" s="12">
        <v>-10</v>
      </c>
      <c r="U35" s="27">
        <f t="shared" si="2"/>
        <v>-2.3000000000000007</v>
      </c>
      <c r="V35" s="27">
        <f t="shared" si="15"/>
        <v>-7.272727272727364E-2</v>
      </c>
      <c r="W35" s="12">
        <v>101.8</v>
      </c>
      <c r="X35" s="12">
        <v>106.3</v>
      </c>
      <c r="Y35" s="12">
        <v>106.6</v>
      </c>
      <c r="Z35" s="12">
        <v>115.4</v>
      </c>
      <c r="AA35" s="27">
        <f t="shared" si="10"/>
        <v>4.7999999999999972</v>
      </c>
      <c r="AB35" s="27">
        <f t="shared" si="16"/>
        <v>4.1454545454545428</v>
      </c>
      <c r="AC35" s="12">
        <v>57.216000000000001</v>
      </c>
      <c r="AD35" s="12">
        <v>55.131</v>
      </c>
      <c r="AE35" s="20">
        <f t="shared" si="17"/>
        <v>9.306145185385245E-2</v>
      </c>
      <c r="AF35" s="27">
        <f>AD35/AC35*100</f>
        <v>96.355914429530202</v>
      </c>
      <c r="AG35" s="27">
        <f t="shared" si="18"/>
        <v>-6.557700877787525</v>
      </c>
      <c r="AH35" s="12">
        <v>13.8</v>
      </c>
      <c r="AI35" s="12">
        <v>13.9</v>
      </c>
      <c r="AJ35" s="12">
        <v>13.9</v>
      </c>
      <c r="AK35" s="27">
        <f t="shared" si="12"/>
        <v>100.72463768115942</v>
      </c>
      <c r="AL35" s="27">
        <f t="shared" si="6"/>
        <v>100</v>
      </c>
      <c r="AM35" s="27">
        <f t="shared" si="19"/>
        <v>1.5175046971194206</v>
      </c>
    </row>
    <row r="36" spans="1:39" ht="13.9" customHeight="1" x14ac:dyDescent="0.2">
      <c r="A36" s="16" t="s">
        <v>31</v>
      </c>
      <c r="B36" s="21">
        <v>620249</v>
      </c>
      <c r="C36" s="12">
        <v>114.16719999999999</v>
      </c>
      <c r="D36" s="12">
        <v>119.4</v>
      </c>
      <c r="E36" s="12">
        <v>103.3</v>
      </c>
      <c r="F36" s="27">
        <f t="shared" si="20"/>
        <v>1.3090909090909122</v>
      </c>
      <c r="G36" s="12">
        <v>99.3</v>
      </c>
      <c r="H36" s="12">
        <v>0.27260000000000001</v>
      </c>
      <c r="I36" s="12">
        <v>0.1087</v>
      </c>
      <c r="J36" s="12">
        <v>0.16390000000000002</v>
      </c>
      <c r="K36" s="28">
        <f>H36*1000/B36*1000</f>
        <v>0.43950091011835574</v>
      </c>
      <c r="L36" s="27">
        <f t="shared" si="13"/>
        <v>-0.11806730452805808</v>
      </c>
      <c r="M36" s="12">
        <v>70.16</v>
      </c>
      <c r="N36" s="12">
        <v>70.650000000000006</v>
      </c>
      <c r="O36" s="12">
        <v>69.2</v>
      </c>
      <c r="P36" s="27">
        <f t="shared" si="21"/>
        <v>-1.4500000000000028</v>
      </c>
      <c r="Q36" s="27">
        <f t="shared" si="14"/>
        <v>0.18999999999999639</v>
      </c>
      <c r="R36" s="12">
        <v>-0.93530462960933758</v>
      </c>
      <c r="S36" s="12">
        <v>-8.4</v>
      </c>
      <c r="T36" s="12">
        <v>-11</v>
      </c>
      <c r="U36" s="27">
        <f t="shared" si="2"/>
        <v>-2.5999999999999996</v>
      </c>
      <c r="V36" s="27">
        <f t="shared" si="15"/>
        <v>-0.37272727272727257</v>
      </c>
      <c r="W36" s="12">
        <v>107.5</v>
      </c>
      <c r="X36" s="12">
        <v>108.2</v>
      </c>
      <c r="Y36" s="12">
        <v>106.5</v>
      </c>
      <c r="Z36" s="12">
        <v>123.8</v>
      </c>
      <c r="AA36" s="27">
        <f t="shared" si="10"/>
        <v>-1</v>
      </c>
      <c r="AB36" s="27">
        <f t="shared" si="16"/>
        <v>-1.6545454545454548</v>
      </c>
      <c r="AC36" s="12">
        <v>48.238999999999997</v>
      </c>
      <c r="AD36" s="12">
        <v>51.048000000000002</v>
      </c>
      <c r="AE36" s="20">
        <f t="shared" si="17"/>
        <v>8.2302430153051442E-2</v>
      </c>
      <c r="AF36" s="27">
        <f>AD36/AC36*100</f>
        <v>105.82308920168329</v>
      </c>
      <c r="AG36" s="27">
        <f t="shared" si="18"/>
        <v>2.9094738943655614</v>
      </c>
      <c r="AH36" s="12">
        <v>17</v>
      </c>
      <c r="AI36" s="12">
        <v>16.2</v>
      </c>
      <c r="AJ36" s="12">
        <v>16.2</v>
      </c>
      <c r="AK36" s="27">
        <f t="shared" si="12"/>
        <v>95.294117647058812</v>
      </c>
      <c r="AL36" s="27">
        <f t="shared" si="6"/>
        <v>100</v>
      </c>
      <c r="AM36" s="27">
        <f t="shared" si="19"/>
        <v>1.5175046971194206</v>
      </c>
    </row>
    <row r="37" spans="1:39" ht="13.9" customHeight="1" x14ac:dyDescent="0.2">
      <c r="A37" s="16" t="s">
        <v>23</v>
      </c>
      <c r="B37" s="21">
        <v>5384342</v>
      </c>
      <c r="C37" s="12">
        <v>109.1</v>
      </c>
      <c r="D37" s="12">
        <v>114.8</v>
      </c>
      <c r="E37" s="12">
        <v>100.5</v>
      </c>
      <c r="F37" s="27">
        <f t="shared" si="20"/>
        <v>-1.490909090909085</v>
      </c>
      <c r="G37" s="12">
        <v>99.9</v>
      </c>
      <c r="H37" s="12">
        <v>3.3695999999999997</v>
      </c>
      <c r="I37" s="12">
        <v>3.1629999999999998</v>
      </c>
      <c r="J37" s="12">
        <v>0.20660000000000001</v>
      </c>
      <c r="K37" s="28">
        <f>H37*1000/B37*1000</f>
        <v>0.62581463064567588</v>
      </c>
      <c r="L37" s="27">
        <f t="shared" si="13"/>
        <v>6.8246415999262067E-2</v>
      </c>
      <c r="M37" s="12">
        <v>75.930000000000007</v>
      </c>
      <c r="N37" s="12">
        <v>76.31</v>
      </c>
      <c r="O37" s="12">
        <v>74</v>
      </c>
      <c r="P37" s="27">
        <f t="shared" si="21"/>
        <v>-2.3100000000000023</v>
      </c>
      <c r="Q37" s="27">
        <f t="shared" si="14"/>
        <v>-0.67000000000000304</v>
      </c>
      <c r="R37" s="12">
        <v>0.25354181965732359</v>
      </c>
      <c r="S37" s="12">
        <v>-9.9999999999999645E-2</v>
      </c>
      <c r="T37" s="12">
        <v>-3.2999999999999989</v>
      </c>
      <c r="U37" s="27">
        <f t="shared" si="2"/>
        <v>-3.1999999999999993</v>
      </c>
      <c r="V37" s="27">
        <f t="shared" si="15"/>
        <v>-0.97272727272727222</v>
      </c>
      <c r="W37" s="12">
        <v>100.4</v>
      </c>
      <c r="X37" s="12">
        <v>102.1</v>
      </c>
      <c r="Y37" s="12">
        <v>102</v>
      </c>
      <c r="Z37" s="12">
        <v>104.5</v>
      </c>
      <c r="AA37" s="27">
        <f t="shared" si="10"/>
        <v>1.5999999999999943</v>
      </c>
      <c r="AB37" s="27">
        <f t="shared" si="16"/>
        <v>0.94545454545453955</v>
      </c>
      <c r="AC37" s="12">
        <v>1068.421</v>
      </c>
      <c r="AD37" s="12">
        <v>1061.1769999999999</v>
      </c>
      <c r="AE37" s="20">
        <f t="shared" si="17"/>
        <v>0.19708573489574027</v>
      </c>
      <c r="AF37" s="27">
        <f>AD37/AC37*100</f>
        <v>99.321990114383738</v>
      </c>
      <c r="AG37" s="27">
        <f t="shared" si="18"/>
        <v>-3.5916251929339893</v>
      </c>
      <c r="AH37" s="12">
        <v>6.6</v>
      </c>
      <c r="AI37" s="12">
        <v>6.5</v>
      </c>
      <c r="AJ37" s="12">
        <v>5.9</v>
      </c>
      <c r="AK37" s="27">
        <f t="shared" si="12"/>
        <v>89.393939393939405</v>
      </c>
      <c r="AL37" s="27">
        <f t="shared" si="6"/>
        <v>90.769230769230774</v>
      </c>
      <c r="AM37" s="27">
        <f t="shared" si="19"/>
        <v>-7.7132645336498058</v>
      </c>
    </row>
    <row r="38" spans="1:39" s="1" customFormat="1" ht="19.5" customHeight="1" x14ac:dyDescent="0.2">
      <c r="A38" s="24" t="s">
        <v>94</v>
      </c>
      <c r="B38" s="26"/>
      <c r="C38" s="25"/>
      <c r="D38" s="25"/>
      <c r="E38" s="25"/>
      <c r="F38" s="25"/>
      <c r="G38" s="25"/>
      <c r="H38" s="25"/>
      <c r="I38" s="25"/>
      <c r="J38" s="25"/>
      <c r="K38" s="23"/>
      <c r="L38" s="23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</row>
    <row r="39" spans="1:39" ht="15.75" customHeight="1" x14ac:dyDescent="0.2">
      <c r="A39" s="16" t="s">
        <v>32</v>
      </c>
      <c r="B39" s="21">
        <v>463167</v>
      </c>
      <c r="C39" s="12">
        <v>113.9468</v>
      </c>
      <c r="D39" s="12">
        <v>118.5</v>
      </c>
      <c r="E39" s="12">
        <v>101.7</v>
      </c>
      <c r="F39" s="27">
        <f>E39-AVERAGE(E$39:E$46)</f>
        <v>-0.19999999999998863</v>
      </c>
      <c r="G39" s="12">
        <v>99.3</v>
      </c>
      <c r="H39" s="12">
        <v>0.2581</v>
      </c>
      <c r="I39" s="12">
        <v>0.106</v>
      </c>
      <c r="J39" s="12">
        <v>0.152</v>
      </c>
      <c r="K39" s="28">
        <f>H39*1000/B39*1000</f>
        <v>0.55725040859992192</v>
      </c>
      <c r="L39" s="27">
        <f t="shared" ref="L39:L46" si="22">K39-AVERAGE(K$39:K$46)</f>
        <v>-3.9948583420810646E-2</v>
      </c>
      <c r="M39" s="12">
        <v>73.56</v>
      </c>
      <c r="N39" s="12">
        <v>73.849999999999994</v>
      </c>
      <c r="O39" s="12">
        <v>73.3</v>
      </c>
      <c r="P39" s="27">
        <f t="shared" ref="P39:P46" si="23">O39-N39</f>
        <v>-0.54999999999999716</v>
      </c>
      <c r="Q39" s="27">
        <f>P39-AVERAGE($P$39:$P$46)</f>
        <v>0.85749999999999993</v>
      </c>
      <c r="R39" s="12">
        <v>-4.0891312077752753</v>
      </c>
      <c r="S39" s="12">
        <v>-3.2000000000000011</v>
      </c>
      <c r="T39" s="12">
        <v>-3.8000000000000007</v>
      </c>
      <c r="U39" s="27">
        <f t="shared" si="2"/>
        <v>-0.59999999999999964</v>
      </c>
      <c r="V39" s="27">
        <f t="shared" ref="V39:V46" si="24">U39-AVERAGE(U$39:U$46)</f>
        <v>1.4375000000000004</v>
      </c>
      <c r="W39" s="12">
        <v>106.6</v>
      </c>
      <c r="X39" s="12">
        <v>106</v>
      </c>
      <c r="Y39" s="12">
        <v>111.9</v>
      </c>
      <c r="Z39" s="12">
        <v>126.5</v>
      </c>
      <c r="AA39" s="27">
        <f t="shared" si="10"/>
        <v>5.3000000000000114</v>
      </c>
      <c r="AB39" s="27">
        <f t="shared" ref="AB39:AB46" si="25">AA39-AVERAGE(AA$39:AA$46)</f>
        <v>-1.6374999999999869</v>
      </c>
      <c r="AC39" s="12">
        <v>24.405999999999999</v>
      </c>
      <c r="AD39" s="12">
        <v>25.154</v>
      </c>
      <c r="AE39" s="20">
        <f t="shared" ref="AE39:AE46" si="26">AD39/B39*1000</f>
        <v>5.4308705067502648E-2</v>
      </c>
      <c r="AF39" s="27">
        <f>AD39/AC39*100</f>
        <v>103.06482012619848</v>
      </c>
      <c r="AG39" s="27">
        <f t="shared" ref="AG39:AG46" si="27">AF39-AVERAGE(AF$39:AF$46)</f>
        <v>-4.6260866758167367</v>
      </c>
      <c r="AH39" s="12">
        <v>12.8</v>
      </c>
      <c r="AI39" s="12">
        <v>12.6</v>
      </c>
      <c r="AJ39" s="12">
        <v>12.5</v>
      </c>
      <c r="AK39" s="27">
        <f t="shared" si="12"/>
        <v>97.65625</v>
      </c>
      <c r="AL39" s="27">
        <f t="shared" si="6"/>
        <v>99.206349206349216</v>
      </c>
      <c r="AM39" s="27">
        <f t="shared" ref="AM39:AM46" si="28">AL39-AVERAGE(AL$39:AL$46)</f>
        <v>1.586369396212703</v>
      </c>
    </row>
    <row r="40" spans="1:39" ht="15.75" customHeight="1" x14ac:dyDescent="0.2">
      <c r="A40" s="16" t="s">
        <v>36</v>
      </c>
      <c r="B40" s="21">
        <v>269984</v>
      </c>
      <c r="C40" s="12">
        <v>113.1438</v>
      </c>
      <c r="D40" s="12">
        <v>124.7</v>
      </c>
      <c r="E40" s="12">
        <v>107.5</v>
      </c>
      <c r="F40" s="27">
        <f t="shared" ref="F40:F46" si="29">E40-AVERAGE(E$39:E$46)</f>
        <v>5.6000000000000085</v>
      </c>
      <c r="G40" s="12">
        <v>104.7</v>
      </c>
      <c r="H40" s="12">
        <v>8.7499999999999994E-2</v>
      </c>
      <c r="I40" s="12">
        <v>3.1E-2</v>
      </c>
      <c r="J40" s="12">
        <v>5.6399999999999999E-2</v>
      </c>
      <c r="K40" s="28">
        <f>H40*1000/B40*1000</f>
        <v>0.32409327960175421</v>
      </c>
      <c r="L40" s="27">
        <f t="shared" si="22"/>
        <v>-0.27310571241897835</v>
      </c>
      <c r="M40" s="12">
        <v>73.84</v>
      </c>
      <c r="N40" s="12">
        <v>74.84</v>
      </c>
      <c r="O40" s="12">
        <v>72.900000000000006</v>
      </c>
      <c r="P40" s="27">
        <f t="shared" si="23"/>
        <v>-1.9399999999999977</v>
      </c>
      <c r="Q40" s="27">
        <f t="shared" ref="Q40:Q46" si="30">P40-AVERAGE($P$39:$P$46)</f>
        <v>-0.53250000000000064</v>
      </c>
      <c r="R40" s="12">
        <v>0.20929985517291427</v>
      </c>
      <c r="S40" s="12">
        <v>0.90000000000000036</v>
      </c>
      <c r="T40" s="12">
        <v>-0.90000000000000036</v>
      </c>
      <c r="U40" s="27">
        <f t="shared" si="2"/>
        <v>-1.8000000000000007</v>
      </c>
      <c r="V40" s="27">
        <f t="shared" si="24"/>
        <v>0.23749999999999938</v>
      </c>
      <c r="W40" s="12">
        <v>105.5</v>
      </c>
      <c r="X40" s="12">
        <v>94.6</v>
      </c>
      <c r="Y40" s="12">
        <v>119</v>
      </c>
      <c r="Z40" s="12">
        <v>118.8</v>
      </c>
      <c r="AA40" s="27">
        <f t="shared" si="10"/>
        <v>13.5</v>
      </c>
      <c r="AB40" s="27">
        <f t="shared" si="25"/>
        <v>6.5625000000000018</v>
      </c>
      <c r="AC40" s="12">
        <v>8.7010000000000005</v>
      </c>
      <c r="AD40" s="12">
        <v>10.727</v>
      </c>
      <c r="AE40" s="20">
        <f t="shared" si="26"/>
        <v>3.9731984117577335E-2</v>
      </c>
      <c r="AF40" s="27">
        <f>AD40/AC40*100</f>
        <v>123.28467992184807</v>
      </c>
      <c r="AG40" s="27">
        <f t="shared" si="27"/>
        <v>15.593773119832846</v>
      </c>
      <c r="AH40" s="12">
        <v>23.6</v>
      </c>
      <c r="AI40" s="12">
        <v>23.5</v>
      </c>
      <c r="AJ40" s="12">
        <v>22.7</v>
      </c>
      <c r="AK40" s="27">
        <f t="shared" si="12"/>
        <v>96.18644067796609</v>
      </c>
      <c r="AL40" s="27">
        <f t="shared" si="6"/>
        <v>96.595744680851055</v>
      </c>
      <c r="AM40" s="27">
        <f t="shared" si="28"/>
        <v>-1.0242351292854579</v>
      </c>
    </row>
    <row r="41" spans="1:39" ht="15.75" customHeight="1" x14ac:dyDescent="0.2">
      <c r="A41" s="16" t="s">
        <v>92</v>
      </c>
      <c r="B41" s="21">
        <v>1901578</v>
      </c>
      <c r="C41" s="12">
        <v>118.014</v>
      </c>
      <c r="D41" s="12">
        <v>115.2</v>
      </c>
      <c r="E41" s="12">
        <v>99</v>
      </c>
      <c r="F41" s="27">
        <f t="shared" si="29"/>
        <v>-2.8999999999999915</v>
      </c>
      <c r="G41" s="12">
        <v>96</v>
      </c>
      <c r="H41" s="12">
        <v>0.80900000000000005</v>
      </c>
      <c r="I41" s="12">
        <v>0.2024</v>
      </c>
      <c r="J41" s="12">
        <v>0.60660000000000003</v>
      </c>
      <c r="K41" s="28">
        <f>H41*1000/B41*1000</f>
        <v>0.42543613777609962</v>
      </c>
      <c r="L41" s="27">
        <f t="shared" si="22"/>
        <v>-0.17176285424463295</v>
      </c>
      <c r="M41" s="12">
        <v>72.22</v>
      </c>
      <c r="N41" s="12">
        <v>72.709999999999994</v>
      </c>
      <c r="O41" s="12">
        <v>71.2</v>
      </c>
      <c r="P41" s="27">
        <f t="shared" si="23"/>
        <v>-1.5099999999999909</v>
      </c>
      <c r="Q41" s="27">
        <f t="shared" si="30"/>
        <v>-0.10249999999999382</v>
      </c>
      <c r="R41" s="12">
        <v>-1.1777027477560928</v>
      </c>
      <c r="S41" s="12">
        <v>-4</v>
      </c>
      <c r="T41" s="12">
        <v>-6.2000000000000011</v>
      </c>
      <c r="U41" s="27">
        <f t="shared" si="2"/>
        <v>-2.2000000000000011</v>
      </c>
      <c r="V41" s="27">
        <f t="shared" si="24"/>
        <v>-0.16250000000000098</v>
      </c>
      <c r="W41" s="12">
        <v>108.5</v>
      </c>
      <c r="X41" s="12">
        <v>85.3</v>
      </c>
      <c r="Y41" s="12">
        <v>99.6</v>
      </c>
      <c r="Z41" s="12">
        <v>92.2</v>
      </c>
      <c r="AA41" s="27">
        <f t="shared" si="10"/>
        <v>-8.9000000000000057</v>
      </c>
      <c r="AB41" s="27">
        <f t="shared" si="25"/>
        <v>-15.837500000000004</v>
      </c>
      <c r="AC41" s="12">
        <v>132.18899999999999</v>
      </c>
      <c r="AD41" s="12">
        <v>130.68299999999999</v>
      </c>
      <c r="AE41" s="20">
        <f t="shared" si="26"/>
        <v>6.8723449682316473E-2</v>
      </c>
      <c r="AF41" s="27">
        <f>AD41/AC41*100</f>
        <v>98.860722147833783</v>
      </c>
      <c r="AG41" s="27">
        <f t="shared" si="27"/>
        <v>-8.8301846541814371</v>
      </c>
      <c r="AH41" s="12">
        <v>17.3</v>
      </c>
      <c r="AI41" s="12">
        <v>17.2</v>
      </c>
      <c r="AJ41" s="12">
        <v>17.3</v>
      </c>
      <c r="AK41" s="27">
        <f t="shared" si="12"/>
        <v>100</v>
      </c>
      <c r="AL41" s="27">
        <f t="shared" si="6"/>
        <v>100.58139534883721</v>
      </c>
      <c r="AM41" s="27">
        <f t="shared" si="28"/>
        <v>2.9614155387006917</v>
      </c>
    </row>
    <row r="42" spans="1:39" ht="15.75" customHeight="1" x14ac:dyDescent="0.2">
      <c r="A42" s="16" t="s">
        <v>19</v>
      </c>
      <c r="B42" s="21">
        <v>5683947</v>
      </c>
      <c r="C42" s="12">
        <v>111.0848</v>
      </c>
      <c r="D42" s="12">
        <v>110.7</v>
      </c>
      <c r="E42" s="12">
        <v>99.6</v>
      </c>
      <c r="F42" s="27">
        <f t="shared" si="29"/>
        <v>-2.2999999999999972</v>
      </c>
      <c r="G42" s="12">
        <v>96.8</v>
      </c>
      <c r="H42" s="12">
        <v>5.1242999999999999</v>
      </c>
      <c r="I42" s="12">
        <v>2.9360999999999997</v>
      </c>
      <c r="J42" s="12">
        <v>2.1881999999999997</v>
      </c>
      <c r="K42" s="28">
        <f>H42*1000/B42*1000</f>
        <v>0.90153901857283325</v>
      </c>
      <c r="L42" s="27">
        <f t="shared" si="22"/>
        <v>0.30434002655210068</v>
      </c>
      <c r="M42" s="12">
        <v>74.3</v>
      </c>
      <c r="N42" s="12">
        <v>73.91</v>
      </c>
      <c r="O42" s="12">
        <v>72.2</v>
      </c>
      <c r="P42" s="27">
        <f t="shared" si="23"/>
        <v>-1.7099999999999937</v>
      </c>
      <c r="Q42" s="27">
        <f t="shared" si="30"/>
        <v>-0.30249999999999666</v>
      </c>
      <c r="R42" s="12">
        <v>-2.7611352425088547</v>
      </c>
      <c r="S42" s="12">
        <v>-1.5</v>
      </c>
      <c r="T42" s="12">
        <v>-4</v>
      </c>
      <c r="U42" s="27">
        <f t="shared" si="2"/>
        <v>-2.5</v>
      </c>
      <c r="V42" s="27">
        <f t="shared" si="24"/>
        <v>-0.46249999999999991</v>
      </c>
      <c r="W42" s="12">
        <v>98.9</v>
      </c>
      <c r="X42" s="12">
        <v>105.5</v>
      </c>
      <c r="Y42" s="12">
        <v>102.6</v>
      </c>
      <c r="Z42" s="12">
        <v>107</v>
      </c>
      <c r="AA42" s="27">
        <f t="shared" si="10"/>
        <v>3.6999999999999886</v>
      </c>
      <c r="AB42" s="27">
        <f t="shared" si="25"/>
        <v>-3.2375000000000096</v>
      </c>
      <c r="AC42" s="12">
        <v>397.803</v>
      </c>
      <c r="AD42" s="12">
        <v>455.43200000000002</v>
      </c>
      <c r="AE42" s="20">
        <f t="shared" si="26"/>
        <v>8.0126011027196423E-2</v>
      </c>
      <c r="AF42" s="27">
        <f>AD42/AC42*100</f>
        <v>114.48681885254763</v>
      </c>
      <c r="AG42" s="27">
        <f t="shared" si="27"/>
        <v>6.795912050532408</v>
      </c>
      <c r="AH42" s="12">
        <v>10.5</v>
      </c>
      <c r="AI42" s="12">
        <v>10.7</v>
      </c>
      <c r="AJ42" s="12">
        <v>10.6</v>
      </c>
      <c r="AK42" s="27">
        <f t="shared" si="12"/>
        <v>100.95238095238095</v>
      </c>
      <c r="AL42" s="27">
        <f t="shared" si="6"/>
        <v>99.065420560747668</v>
      </c>
      <c r="AM42" s="27">
        <f t="shared" si="28"/>
        <v>1.4454407506111551</v>
      </c>
    </row>
    <row r="43" spans="1:39" ht="15.75" customHeight="1" x14ac:dyDescent="0.2">
      <c r="A43" s="16" t="s">
        <v>40</v>
      </c>
      <c r="B43" s="21">
        <v>997778</v>
      </c>
      <c r="C43" s="12">
        <v>112.6926</v>
      </c>
      <c r="D43" s="12">
        <v>116.9</v>
      </c>
      <c r="E43" s="12">
        <v>102.5</v>
      </c>
      <c r="F43" s="27">
        <f t="shared" si="29"/>
        <v>0.60000000000000853</v>
      </c>
      <c r="G43" s="12">
        <v>97.2</v>
      </c>
      <c r="H43" s="12">
        <v>0.36499999999999999</v>
      </c>
      <c r="I43" s="12">
        <v>7.3999999999999996E-2</v>
      </c>
      <c r="J43" s="12">
        <v>0.29099999999999998</v>
      </c>
      <c r="K43" s="28">
        <f>H43*1000/B43*1000</f>
        <v>0.36581283612186277</v>
      </c>
      <c r="L43" s="27">
        <f t="shared" si="22"/>
        <v>-0.23138615589886979</v>
      </c>
      <c r="M43" s="12">
        <v>73.48</v>
      </c>
      <c r="N43" s="12">
        <v>73.86</v>
      </c>
      <c r="O43" s="12">
        <v>72</v>
      </c>
      <c r="P43" s="27">
        <f t="shared" si="23"/>
        <v>-1.8599999999999994</v>
      </c>
      <c r="Q43" s="27">
        <f t="shared" si="30"/>
        <v>-0.45250000000000234</v>
      </c>
      <c r="R43" s="12">
        <v>1.8993306273933586E-2</v>
      </c>
      <c r="S43" s="12">
        <v>-0.40000000000000036</v>
      </c>
      <c r="T43" s="12">
        <v>-2.6999999999999993</v>
      </c>
      <c r="U43" s="27">
        <f t="shared" si="2"/>
        <v>-2.2999999999999989</v>
      </c>
      <c r="V43" s="27">
        <f t="shared" si="24"/>
        <v>-0.26249999999999885</v>
      </c>
      <c r="W43" s="12">
        <v>94.5</v>
      </c>
      <c r="X43" s="12">
        <v>97.6</v>
      </c>
      <c r="Y43" s="12">
        <v>108.2</v>
      </c>
      <c r="Z43" s="12">
        <v>99.9</v>
      </c>
      <c r="AA43" s="27">
        <f t="shared" si="10"/>
        <v>13.700000000000003</v>
      </c>
      <c r="AB43" s="27">
        <f t="shared" si="25"/>
        <v>6.7625000000000046</v>
      </c>
      <c r="AC43" s="12">
        <v>63.694000000000003</v>
      </c>
      <c r="AD43" s="12">
        <v>69.094999999999999</v>
      </c>
      <c r="AE43" s="20">
        <f t="shared" si="26"/>
        <v>6.9248870991342762E-2</v>
      </c>
      <c r="AF43" s="27">
        <f>AD43/AC43*100</f>
        <v>108.47960561434358</v>
      </c>
      <c r="AG43" s="27">
        <f t="shared" si="27"/>
        <v>0.78869881232836292</v>
      </c>
      <c r="AH43" s="12">
        <v>15.1</v>
      </c>
      <c r="AI43" s="12">
        <v>15.5</v>
      </c>
      <c r="AJ43" s="12">
        <v>15.6</v>
      </c>
      <c r="AK43" s="27">
        <f t="shared" si="12"/>
        <v>103.31125827814569</v>
      </c>
      <c r="AL43" s="27">
        <f t="shared" si="6"/>
        <v>100.64516129032258</v>
      </c>
      <c r="AM43" s="27">
        <f t="shared" si="28"/>
        <v>3.0251814801860633</v>
      </c>
    </row>
    <row r="44" spans="1:39" ht="15.75" customHeight="1" x14ac:dyDescent="0.2">
      <c r="A44" s="16" t="s">
        <v>41</v>
      </c>
      <c r="B44" s="21">
        <v>2474556</v>
      </c>
      <c r="C44" s="12">
        <v>108.15180000000001</v>
      </c>
      <c r="D44" s="12">
        <v>114.4</v>
      </c>
      <c r="E44" s="12">
        <v>102.8</v>
      </c>
      <c r="F44" s="27">
        <f t="shared" si="29"/>
        <v>0.90000000000000568</v>
      </c>
      <c r="G44" s="12">
        <v>100.3</v>
      </c>
      <c r="H44" s="12">
        <v>0.77070000000000005</v>
      </c>
      <c r="I44" s="12">
        <v>0.43219999999999997</v>
      </c>
      <c r="J44" s="12">
        <v>0.33850000000000002</v>
      </c>
      <c r="K44" s="28">
        <f>H44*1000/B44*1000</f>
        <v>0.3114498116025663</v>
      </c>
      <c r="L44" s="27">
        <f t="shared" si="22"/>
        <v>-0.28574918041816627</v>
      </c>
      <c r="M44" s="12">
        <v>73.47</v>
      </c>
      <c r="N44" s="12">
        <v>74.069999999999993</v>
      </c>
      <c r="O44" s="12">
        <v>72</v>
      </c>
      <c r="P44" s="27">
        <f t="shared" si="23"/>
        <v>-2.0699999999999932</v>
      </c>
      <c r="Q44" s="27">
        <f t="shared" si="30"/>
        <v>-0.66249999999999609</v>
      </c>
      <c r="R44" s="12">
        <v>-2.3914943156571611</v>
      </c>
      <c r="S44" s="12">
        <v>-4.6999999999999993</v>
      </c>
      <c r="T44" s="12">
        <v>-8</v>
      </c>
      <c r="U44" s="27">
        <f t="shared" si="2"/>
        <v>-3.3000000000000007</v>
      </c>
      <c r="V44" s="27">
        <f t="shared" si="24"/>
        <v>-1.2625000000000006</v>
      </c>
      <c r="W44" s="12">
        <v>96.9</v>
      </c>
      <c r="X44" s="12">
        <v>102.6</v>
      </c>
      <c r="Y44" s="12">
        <v>106.1</v>
      </c>
      <c r="Z44" s="12">
        <v>105.5</v>
      </c>
      <c r="AA44" s="27">
        <f t="shared" si="10"/>
        <v>9.1999999999999886</v>
      </c>
      <c r="AB44" s="27">
        <f t="shared" si="25"/>
        <v>2.2624999999999904</v>
      </c>
      <c r="AC44" s="12">
        <v>211.38</v>
      </c>
      <c r="AD44" s="12">
        <v>224.42</v>
      </c>
      <c r="AE44" s="20">
        <f t="shared" si="26"/>
        <v>9.0691016893535648E-2</v>
      </c>
      <c r="AF44" s="27">
        <f>AD44/AC44*100</f>
        <v>106.16898476677075</v>
      </c>
      <c r="AG44" s="27">
        <f t="shared" si="27"/>
        <v>-1.5219220352444722</v>
      </c>
      <c r="AH44" s="12">
        <v>13.4</v>
      </c>
      <c r="AI44" s="12">
        <v>12.9</v>
      </c>
      <c r="AJ44" s="12">
        <v>12</v>
      </c>
      <c r="AK44" s="27">
        <f t="shared" si="12"/>
        <v>89.552238805970148</v>
      </c>
      <c r="AL44" s="27">
        <f t="shared" si="6"/>
        <v>93.023255813953483</v>
      </c>
      <c r="AM44" s="27">
        <f t="shared" si="28"/>
        <v>-4.5967239961830302</v>
      </c>
    </row>
    <row r="45" spans="1:39" ht="15.75" customHeight="1" x14ac:dyDescent="0.2">
      <c r="A45" s="16" t="s">
        <v>18</v>
      </c>
      <c r="B45" s="21">
        <v>4181486</v>
      </c>
      <c r="C45" s="12">
        <v>111.456</v>
      </c>
      <c r="D45" s="12">
        <v>113</v>
      </c>
      <c r="E45" s="12">
        <v>101.9</v>
      </c>
      <c r="F45" s="27">
        <f t="shared" si="29"/>
        <v>0</v>
      </c>
      <c r="G45" s="12">
        <v>98.6</v>
      </c>
      <c r="H45" s="12">
        <v>2.6443000000000003</v>
      </c>
      <c r="I45" s="12">
        <v>1.3227</v>
      </c>
      <c r="J45" s="12">
        <v>1.3215999999999999</v>
      </c>
      <c r="K45" s="28">
        <f>H45*1000/B45*1000</f>
        <v>0.63238284188922322</v>
      </c>
      <c r="L45" s="27">
        <f t="shared" si="22"/>
        <v>3.5183849868490658E-2</v>
      </c>
      <c r="M45" s="12">
        <v>73.209999999999994</v>
      </c>
      <c r="N45" s="12">
        <v>73.69</v>
      </c>
      <c r="O45" s="12">
        <v>72</v>
      </c>
      <c r="P45" s="27">
        <f t="shared" si="23"/>
        <v>-1.6899999999999977</v>
      </c>
      <c r="Q45" s="27">
        <f t="shared" si="30"/>
        <v>-0.28250000000000064</v>
      </c>
      <c r="R45" s="12">
        <v>-30.867150857268349</v>
      </c>
      <c r="S45" s="12">
        <v>-4.3000000000000007</v>
      </c>
      <c r="T45" s="12">
        <v>-6.8000000000000007</v>
      </c>
      <c r="U45" s="27">
        <f t="shared" si="2"/>
        <v>-2.5</v>
      </c>
      <c r="V45" s="27">
        <f t="shared" si="24"/>
        <v>-0.46249999999999991</v>
      </c>
      <c r="W45" s="12">
        <v>104.1</v>
      </c>
      <c r="X45" s="12">
        <v>106</v>
      </c>
      <c r="Y45" s="12">
        <v>105.7</v>
      </c>
      <c r="Z45" s="12">
        <v>116.7</v>
      </c>
      <c r="AA45" s="27">
        <f t="shared" si="10"/>
        <v>1.6000000000000085</v>
      </c>
      <c r="AB45" s="27">
        <f t="shared" si="25"/>
        <v>-5.3374999999999897</v>
      </c>
      <c r="AC45" s="12">
        <v>346.33199999999999</v>
      </c>
      <c r="AD45" s="12">
        <v>364.33199999999999</v>
      </c>
      <c r="AE45" s="20">
        <f t="shared" si="26"/>
        <v>8.7129790701200471E-2</v>
      </c>
      <c r="AF45" s="27">
        <f>AD45/AC45*100</f>
        <v>105.19732511001006</v>
      </c>
      <c r="AG45" s="27">
        <f t="shared" si="27"/>
        <v>-2.493581692005165</v>
      </c>
      <c r="AH45" s="12">
        <v>13.2</v>
      </c>
      <c r="AI45" s="12">
        <v>13.4</v>
      </c>
      <c r="AJ45" s="12">
        <v>13</v>
      </c>
      <c r="AK45" s="27">
        <f t="shared" si="12"/>
        <v>98.484848484848484</v>
      </c>
      <c r="AL45" s="27">
        <f t="shared" si="6"/>
        <v>97.014925373134332</v>
      </c>
      <c r="AM45" s="27">
        <f t="shared" si="28"/>
        <v>-0.60505443700218109</v>
      </c>
    </row>
    <row r="46" spans="1:39" ht="15.75" customHeight="1" x14ac:dyDescent="0.2">
      <c r="A46" s="16" t="s">
        <v>93</v>
      </c>
      <c r="B46" s="21">
        <v>509992</v>
      </c>
      <c r="C46" s="12">
        <v>118.9552</v>
      </c>
      <c r="D46" s="12">
        <v>115.9</v>
      </c>
      <c r="E46" s="12">
        <v>100.2</v>
      </c>
      <c r="F46" s="27">
        <f t="shared" si="29"/>
        <v>-1.6999999999999886</v>
      </c>
      <c r="G46" s="12">
        <v>100</v>
      </c>
      <c r="H46" s="12">
        <v>0.64239999999999997</v>
      </c>
      <c r="I46" s="12">
        <v>0.17100000000000001</v>
      </c>
      <c r="J46" s="12">
        <v>0.47139999999999999</v>
      </c>
      <c r="K46" s="28">
        <f>H46*1000/B46*1000</f>
        <v>1.2596276020016</v>
      </c>
      <c r="L46" s="27">
        <f t="shared" si="22"/>
        <v>0.66242860998086739</v>
      </c>
      <c r="M46" s="12">
        <v>73.63</v>
      </c>
      <c r="N46" s="12">
        <v>73.53</v>
      </c>
      <c r="O46" s="12">
        <v>73.599999999999994</v>
      </c>
      <c r="P46" s="27">
        <f t="shared" si="23"/>
        <v>6.9999999999993179E-2</v>
      </c>
      <c r="Q46" s="27">
        <f t="shared" si="30"/>
        <v>1.4774999999999903</v>
      </c>
      <c r="R46" s="12">
        <v>-0.12009269109059714</v>
      </c>
      <c r="S46" s="12">
        <v>-3.4000000000000004</v>
      </c>
      <c r="T46" s="12">
        <v>-4.5</v>
      </c>
      <c r="U46" s="27">
        <f t="shared" si="2"/>
        <v>-1.0999999999999996</v>
      </c>
      <c r="V46" s="27">
        <f t="shared" si="24"/>
        <v>0.93750000000000044</v>
      </c>
      <c r="W46" s="12">
        <v>76.900000000000006</v>
      </c>
      <c r="X46" s="12">
        <v>115.7</v>
      </c>
      <c r="Y46" s="12">
        <v>94.3</v>
      </c>
      <c r="Z46" s="12">
        <v>83.9</v>
      </c>
      <c r="AA46" s="27">
        <f t="shared" si="10"/>
        <v>17.399999999999991</v>
      </c>
      <c r="AB46" s="27">
        <f t="shared" si="25"/>
        <v>10.462499999999993</v>
      </c>
      <c r="AC46" s="12">
        <v>30.187000000000001</v>
      </c>
      <c r="AD46" s="12">
        <v>30.786000000000001</v>
      </c>
      <c r="AE46" s="20">
        <f t="shared" si="26"/>
        <v>6.0365652794553644E-2</v>
      </c>
      <c r="AF46" s="27">
        <f>AD46/AC46*100</f>
        <v>101.98429787656937</v>
      </c>
      <c r="AG46" s="27">
        <f t="shared" si="27"/>
        <v>-5.706608925445849</v>
      </c>
      <c r="AH46" s="12">
        <v>10.8</v>
      </c>
      <c r="AI46" s="12">
        <v>11.6</v>
      </c>
      <c r="AJ46" s="12">
        <v>11</v>
      </c>
      <c r="AK46" s="27">
        <f t="shared" si="12"/>
        <v>101.85185185185183</v>
      </c>
      <c r="AL46" s="27">
        <f t="shared" si="6"/>
        <v>94.827586206896555</v>
      </c>
      <c r="AM46" s="27">
        <f t="shared" si="28"/>
        <v>-2.7923936032399581</v>
      </c>
    </row>
    <row r="47" spans="1:39" s="1" customFormat="1" ht="15" customHeight="1" x14ac:dyDescent="0.2">
      <c r="A47" s="24" t="s">
        <v>90</v>
      </c>
      <c r="B47" s="26"/>
      <c r="C47" s="25"/>
      <c r="D47" s="25"/>
      <c r="E47" s="25"/>
      <c r="F47" s="25"/>
      <c r="G47" s="25"/>
      <c r="H47" s="25"/>
      <c r="I47" s="25"/>
      <c r="J47" s="25"/>
      <c r="K47" s="23"/>
      <c r="L47" s="23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</row>
    <row r="48" spans="1:39" ht="15.75" customHeight="1" x14ac:dyDescent="0.2">
      <c r="A48" s="16" t="s">
        <v>33</v>
      </c>
      <c r="B48" s="21">
        <v>3133303</v>
      </c>
      <c r="C48" s="12">
        <v>116.80200000000001</v>
      </c>
      <c r="D48" s="12">
        <v>122</v>
      </c>
      <c r="E48" s="12">
        <v>105.5</v>
      </c>
      <c r="F48" s="27">
        <f>E48-AVERAGE(E$48:E$54)</f>
        <v>0.82857142857143629</v>
      </c>
      <c r="G48" s="12">
        <v>96.7</v>
      </c>
      <c r="H48" s="12">
        <v>0.96970000000000001</v>
      </c>
      <c r="I48" s="12">
        <v>0.48169999999999996</v>
      </c>
      <c r="J48" s="12">
        <v>0.48810000000000003</v>
      </c>
      <c r="K48" s="28">
        <f>H48*1000/B48*1000</f>
        <v>0.30948171945068831</v>
      </c>
      <c r="L48" s="27">
        <f t="shared" ref="L48:L54" si="31">K48-AVERAGE(K$48:K$54)</f>
        <v>-9.0163347808220717E-2</v>
      </c>
      <c r="M48" s="12">
        <v>78.69</v>
      </c>
      <c r="N48" s="12">
        <v>79.099999999999994</v>
      </c>
      <c r="O48" s="12">
        <v>76.400000000000006</v>
      </c>
      <c r="P48" s="27">
        <f t="shared" ref="P48:P54" si="32">O48-N48</f>
        <v>-2.6999999999999886</v>
      </c>
      <c r="Q48" s="27">
        <f t="shared" ref="Q48:Q54" si="33">P48-AVERAGE(P$48:P$54)</f>
        <v>-0.51999999999999202</v>
      </c>
      <c r="R48" s="12">
        <v>64.490538517041529</v>
      </c>
      <c r="S48" s="12">
        <v>10</v>
      </c>
      <c r="T48" s="12">
        <v>8.8000000000000007</v>
      </c>
      <c r="U48" s="27">
        <f t="shared" si="2"/>
        <v>-1.1999999999999993</v>
      </c>
      <c r="V48" s="27">
        <f t="shared" ref="V48:V54" si="34">U48-AVERAGE(U$48:U$54)</f>
        <v>0.45714285714285752</v>
      </c>
      <c r="W48" s="12">
        <v>99.1</v>
      </c>
      <c r="X48" s="12">
        <v>104.8</v>
      </c>
      <c r="Y48" s="12">
        <v>112.5</v>
      </c>
      <c r="Z48" s="12">
        <v>116.9</v>
      </c>
      <c r="AA48" s="27">
        <f t="shared" si="10"/>
        <v>13.400000000000006</v>
      </c>
      <c r="AB48" s="27">
        <f t="shared" ref="AB48:AB54" si="35">AA48-AVERAGE(AA$48:AA$54)</f>
        <v>6.8857142857142906</v>
      </c>
      <c r="AC48" s="12">
        <v>31.696000000000002</v>
      </c>
      <c r="AD48" s="12">
        <v>27.363</v>
      </c>
      <c r="AE48" s="20">
        <f t="shared" ref="AE48:AE54" si="36">AD48/B48*1000</f>
        <v>8.7329568828804615E-3</v>
      </c>
      <c r="AF48" s="27">
        <f>AD48/AC48*100</f>
        <v>86.329505300353347</v>
      </c>
      <c r="AG48" s="27">
        <f t="shared" ref="AG48:AG54" si="37">AF48-AVERAGE(AF$48:AF$54)</f>
        <v>-11.382666533161753</v>
      </c>
      <c r="AH48" s="12">
        <v>14.7</v>
      </c>
      <c r="AI48" s="12">
        <v>14.6</v>
      </c>
      <c r="AJ48" s="12">
        <v>14.8</v>
      </c>
      <c r="AK48" s="27">
        <f t="shared" si="12"/>
        <v>100.68027210884354</v>
      </c>
      <c r="AL48" s="27">
        <f t="shared" si="6"/>
        <v>101.36986301369863</v>
      </c>
      <c r="AM48" s="27">
        <f t="shared" ref="AM48:AM54" si="38">AL48-AVERAGE(AL$48:AL$54)</f>
        <v>1.4510897301075261</v>
      </c>
    </row>
    <row r="49" spans="1:39" ht="15.75" customHeight="1" x14ac:dyDescent="0.2">
      <c r="A49" s="16" t="s">
        <v>34</v>
      </c>
      <c r="B49" s="21">
        <v>515564</v>
      </c>
      <c r="C49" s="12">
        <v>112.53209999999999</v>
      </c>
      <c r="D49" s="12">
        <v>118.6</v>
      </c>
      <c r="E49" s="12">
        <v>104.6</v>
      </c>
      <c r="F49" s="27">
        <f t="shared" ref="F49:F54" si="39">E49-AVERAGE(E$48:E$54)</f>
        <v>-7.1428571428569398E-2</v>
      </c>
      <c r="G49" s="12">
        <v>99.3</v>
      </c>
      <c r="H49" s="12">
        <v>0.18030000000000002</v>
      </c>
      <c r="I49" s="12">
        <v>8.4599999999999995E-2</v>
      </c>
      <c r="J49" s="12">
        <v>9.5700000000000007E-2</v>
      </c>
      <c r="K49" s="28">
        <f>H49*1000/B49*1000</f>
        <v>0.34971409951043908</v>
      </c>
      <c r="L49" s="27">
        <f t="shared" si="31"/>
        <v>-4.9930967748469945E-2</v>
      </c>
      <c r="M49" s="12">
        <v>82.41</v>
      </c>
      <c r="N49" s="12">
        <v>83.4</v>
      </c>
      <c r="O49" s="12">
        <v>81.2</v>
      </c>
      <c r="P49" s="27">
        <f t="shared" si="32"/>
        <v>-2.2000000000000028</v>
      </c>
      <c r="Q49" s="27">
        <f t="shared" si="33"/>
        <v>-2.0000000000006235E-2</v>
      </c>
      <c r="R49" s="12">
        <v>7.4782182512244146</v>
      </c>
      <c r="S49" s="12">
        <v>13.399999999999999</v>
      </c>
      <c r="T49" s="12">
        <v>12.5</v>
      </c>
      <c r="U49" s="27">
        <f t="shared" si="2"/>
        <v>-0.89999999999999858</v>
      </c>
      <c r="V49" s="27">
        <f t="shared" si="34"/>
        <v>0.75714285714285823</v>
      </c>
      <c r="W49" s="12">
        <v>103</v>
      </c>
      <c r="X49" s="12">
        <v>113.9</v>
      </c>
      <c r="Y49" s="12">
        <v>100.4</v>
      </c>
      <c r="Z49" s="12">
        <v>117.7</v>
      </c>
      <c r="AA49" s="27">
        <f t="shared" si="10"/>
        <v>-2.5999999999999943</v>
      </c>
      <c r="AB49" s="27">
        <f t="shared" si="35"/>
        <v>-9.1142857142857103</v>
      </c>
      <c r="AC49" s="12">
        <v>5.415</v>
      </c>
      <c r="AD49" s="12">
        <v>5.3639999999999999</v>
      </c>
      <c r="AE49" s="20">
        <f t="shared" si="36"/>
        <v>1.0404139932190765E-2</v>
      </c>
      <c r="AF49" s="27">
        <f>AD49/AC49*100</f>
        <v>99.05817174515235</v>
      </c>
      <c r="AG49" s="27">
        <f t="shared" si="37"/>
        <v>1.3459999116372501</v>
      </c>
      <c r="AH49" s="12">
        <v>30.4</v>
      </c>
      <c r="AI49" s="12">
        <v>30.5</v>
      </c>
      <c r="AJ49" s="12">
        <v>30</v>
      </c>
      <c r="AK49" s="27">
        <f t="shared" si="12"/>
        <v>98.684210526315795</v>
      </c>
      <c r="AL49" s="27">
        <f t="shared" si="6"/>
        <v>98.360655737704917</v>
      </c>
      <c r="AM49" s="27">
        <f t="shared" si="38"/>
        <v>-1.5581175458861907</v>
      </c>
    </row>
    <row r="50" spans="1:39" ht="15.75" customHeight="1" x14ac:dyDescent="0.2">
      <c r="A50" s="16" t="s">
        <v>35</v>
      </c>
      <c r="B50" s="21">
        <v>869191</v>
      </c>
      <c r="C50" s="12">
        <v>116.5616</v>
      </c>
      <c r="D50" s="12">
        <v>119.1</v>
      </c>
      <c r="E50" s="12">
        <v>105.8</v>
      </c>
      <c r="F50" s="27">
        <f t="shared" si="39"/>
        <v>1.1285714285714334</v>
      </c>
      <c r="G50" s="12">
        <v>97.6</v>
      </c>
      <c r="H50" s="12">
        <v>0.50039999999999996</v>
      </c>
      <c r="I50" s="12">
        <v>0.11550000000000001</v>
      </c>
      <c r="J50" s="12">
        <v>0.38489999999999996</v>
      </c>
      <c r="K50" s="28">
        <f>H50*1000/B50*1000</f>
        <v>0.57570775583272249</v>
      </c>
      <c r="L50" s="27">
        <f t="shared" si="31"/>
        <v>0.17606268857381346</v>
      </c>
      <c r="M50" s="12">
        <v>76.28</v>
      </c>
      <c r="N50" s="12">
        <v>76.459999999999994</v>
      </c>
      <c r="O50" s="12">
        <v>74.400000000000006</v>
      </c>
      <c r="P50" s="27">
        <f t="shared" si="32"/>
        <v>-2.0599999999999881</v>
      </c>
      <c r="Q50" s="27">
        <f t="shared" si="33"/>
        <v>0.12000000000000854</v>
      </c>
      <c r="R50" s="12">
        <v>8.0776694022008915</v>
      </c>
      <c r="S50" s="12">
        <v>3.1999999999999993</v>
      </c>
      <c r="T50" s="12">
        <v>2</v>
      </c>
      <c r="U50" s="27">
        <f t="shared" si="2"/>
        <v>-1.1999999999999993</v>
      </c>
      <c r="V50" s="27">
        <f t="shared" si="34"/>
        <v>0.45714285714285752</v>
      </c>
      <c r="W50" s="12">
        <v>96.3</v>
      </c>
      <c r="X50" s="12">
        <v>99.8</v>
      </c>
      <c r="Y50" s="12">
        <v>105.3</v>
      </c>
      <c r="Z50" s="12">
        <v>101.2</v>
      </c>
      <c r="AA50" s="27">
        <f t="shared" si="10"/>
        <v>9</v>
      </c>
      <c r="AB50" s="27">
        <f t="shared" si="35"/>
        <v>2.4857142857142849</v>
      </c>
      <c r="AC50" s="12">
        <v>18.152000000000001</v>
      </c>
      <c r="AD50" s="12">
        <v>17.984000000000002</v>
      </c>
      <c r="AE50" s="20">
        <f t="shared" si="36"/>
        <v>2.0690504158464598E-2</v>
      </c>
      <c r="AF50" s="27">
        <f>AD50/AC50*100</f>
        <v>99.074482150727192</v>
      </c>
      <c r="AG50" s="27">
        <f t="shared" si="37"/>
        <v>1.3623103172120921</v>
      </c>
      <c r="AH50" s="12">
        <v>24.2</v>
      </c>
      <c r="AI50" s="12">
        <v>24.2</v>
      </c>
      <c r="AJ50" s="12">
        <v>24.2</v>
      </c>
      <c r="AK50" s="27">
        <f t="shared" si="12"/>
        <v>100</v>
      </c>
      <c r="AL50" s="27">
        <f t="shared" si="6"/>
        <v>100</v>
      </c>
      <c r="AM50" s="27">
        <f t="shared" si="38"/>
        <v>8.122671640889223E-2</v>
      </c>
    </row>
    <row r="51" spans="1:39" ht="15.75" customHeight="1" x14ac:dyDescent="0.2">
      <c r="A51" s="16" t="s">
        <v>37</v>
      </c>
      <c r="B51" s="21">
        <v>465357</v>
      </c>
      <c r="C51" s="12">
        <v>111.21</v>
      </c>
      <c r="D51" s="12">
        <v>119.5</v>
      </c>
      <c r="E51" s="12">
        <v>107.1</v>
      </c>
      <c r="F51" s="27">
        <f t="shared" si="39"/>
        <v>2.4285714285714306</v>
      </c>
      <c r="G51" s="12">
        <v>95.1</v>
      </c>
      <c r="H51" s="12">
        <v>0.12790000000000001</v>
      </c>
      <c r="I51" s="12">
        <v>2.1399999999999999E-2</v>
      </c>
      <c r="J51" s="12">
        <v>0.10640000000000001</v>
      </c>
      <c r="K51" s="28">
        <f>H51*1000/B51*1000</f>
        <v>0.27484275513208145</v>
      </c>
      <c r="L51" s="27">
        <f t="shared" si="31"/>
        <v>-0.12480231212682757</v>
      </c>
      <c r="M51" s="12">
        <v>76.09</v>
      </c>
      <c r="N51" s="12">
        <v>76.209999999999994</v>
      </c>
      <c r="O51" s="12">
        <v>74.8</v>
      </c>
      <c r="P51" s="27">
        <f t="shared" si="32"/>
        <v>-1.4099999999999966</v>
      </c>
      <c r="Q51" s="27">
        <f t="shared" si="33"/>
        <v>0.77</v>
      </c>
      <c r="R51" s="12">
        <v>1.1787654848232139</v>
      </c>
      <c r="S51" s="12">
        <v>1.7000000000000011</v>
      </c>
      <c r="T51" s="12">
        <v>0.19999999999999929</v>
      </c>
      <c r="U51" s="27">
        <f t="shared" si="2"/>
        <v>-1.5000000000000018</v>
      </c>
      <c r="V51" s="27">
        <f t="shared" si="34"/>
        <v>0.15714285714285503</v>
      </c>
      <c r="W51" s="12">
        <v>97</v>
      </c>
      <c r="X51" s="12">
        <v>107.9</v>
      </c>
      <c r="Y51" s="12">
        <v>97.4</v>
      </c>
      <c r="Z51" s="12">
        <v>102</v>
      </c>
      <c r="AA51" s="27">
        <f t="shared" si="10"/>
        <v>0.40000000000000568</v>
      </c>
      <c r="AB51" s="27">
        <f t="shared" si="35"/>
        <v>-6.1142857142857094</v>
      </c>
      <c r="AC51" s="12">
        <v>12.028</v>
      </c>
      <c r="AD51" s="12">
        <v>13.122999999999999</v>
      </c>
      <c r="AE51" s="20">
        <f t="shared" si="36"/>
        <v>2.8199855164959372E-2</v>
      </c>
      <c r="AF51" s="27">
        <f>AD51/AC51*100</f>
        <v>109.10375789823743</v>
      </c>
      <c r="AG51" s="27">
        <f t="shared" si="37"/>
        <v>11.391586064722333</v>
      </c>
      <c r="AH51" s="12">
        <v>22.9</v>
      </c>
      <c r="AI51" s="12">
        <v>23.5</v>
      </c>
      <c r="AJ51" s="12">
        <v>23.6</v>
      </c>
      <c r="AK51" s="27">
        <f t="shared" si="12"/>
        <v>103.05676855895199</v>
      </c>
      <c r="AL51" s="27">
        <f t="shared" si="6"/>
        <v>100.42553191489363</v>
      </c>
      <c r="AM51" s="27">
        <f t="shared" si="38"/>
        <v>0.50675863130251741</v>
      </c>
    </row>
    <row r="52" spans="1:39" ht="15.75" customHeight="1" x14ac:dyDescent="0.2">
      <c r="A52" s="16" t="s">
        <v>38</v>
      </c>
      <c r="B52" s="21">
        <v>693098</v>
      </c>
      <c r="C52" s="12">
        <v>107.5536</v>
      </c>
      <c r="D52" s="12">
        <v>113.5</v>
      </c>
      <c r="E52" s="12">
        <v>103.4</v>
      </c>
      <c r="F52" s="27">
        <f t="shared" si="39"/>
        <v>-1.271428571428558</v>
      </c>
      <c r="G52" s="12">
        <v>95</v>
      </c>
      <c r="H52" s="12">
        <v>0.2394</v>
      </c>
      <c r="I52" s="12">
        <v>0.15340000000000001</v>
      </c>
      <c r="J52" s="12">
        <v>8.5999999999999993E-2</v>
      </c>
      <c r="K52" s="28">
        <f>H52*1000/B52*1000</f>
        <v>0.34540570020401157</v>
      </c>
      <c r="L52" s="27">
        <f t="shared" si="31"/>
        <v>-5.4239367054897458E-2</v>
      </c>
      <c r="M52" s="12">
        <v>75.680000000000007</v>
      </c>
      <c r="N52" s="12">
        <v>75.75</v>
      </c>
      <c r="O52" s="12">
        <v>74.099999999999994</v>
      </c>
      <c r="P52" s="27">
        <f t="shared" si="32"/>
        <v>-1.6500000000000057</v>
      </c>
      <c r="Q52" s="27">
        <f t="shared" si="33"/>
        <v>0.52999999999999092</v>
      </c>
      <c r="R52" s="12">
        <v>1.3351206147963408</v>
      </c>
      <c r="S52" s="12">
        <v>2</v>
      </c>
      <c r="T52" s="12">
        <v>-0.5</v>
      </c>
      <c r="U52" s="27">
        <f t="shared" si="2"/>
        <v>-2.5</v>
      </c>
      <c r="V52" s="27">
        <f t="shared" si="34"/>
        <v>-0.84285714285714319</v>
      </c>
      <c r="W52" s="12">
        <v>100.3</v>
      </c>
      <c r="X52" s="12">
        <v>106.1</v>
      </c>
      <c r="Y52" s="12">
        <v>110.1</v>
      </c>
      <c r="Z52" s="12">
        <v>117.2</v>
      </c>
      <c r="AA52" s="27">
        <f t="shared" si="10"/>
        <v>9.7999999999999972</v>
      </c>
      <c r="AB52" s="27">
        <f t="shared" si="35"/>
        <v>3.285714285714282</v>
      </c>
      <c r="AC52" s="12">
        <v>23.492000000000001</v>
      </c>
      <c r="AD52" s="12">
        <v>22.803999999999998</v>
      </c>
      <c r="AE52" s="20">
        <f t="shared" si="36"/>
        <v>3.2901552161454801E-2</v>
      </c>
      <c r="AF52" s="27">
        <f>AD52/AC52*100</f>
        <v>97.07134343606333</v>
      </c>
      <c r="AG52" s="27">
        <f t="shared" si="37"/>
        <v>-0.64082839745177012</v>
      </c>
      <c r="AH52" s="12">
        <v>14</v>
      </c>
      <c r="AI52" s="12">
        <v>13.8</v>
      </c>
      <c r="AJ52" s="12">
        <v>13.9</v>
      </c>
      <c r="AK52" s="27">
        <f t="shared" si="12"/>
        <v>99.285714285714292</v>
      </c>
      <c r="AL52" s="27">
        <f t="shared" si="6"/>
        <v>100.72463768115942</v>
      </c>
      <c r="AM52" s="27">
        <f t="shared" si="38"/>
        <v>0.80586439756831396</v>
      </c>
    </row>
    <row r="53" spans="1:39" ht="15.75" customHeight="1" x14ac:dyDescent="0.2">
      <c r="A53" s="16" t="s">
        <v>39</v>
      </c>
      <c r="B53" s="21">
        <v>1497992</v>
      </c>
      <c r="C53" s="12">
        <v>112.2</v>
      </c>
      <c r="D53" s="12">
        <v>116.1</v>
      </c>
      <c r="E53" s="12">
        <v>103.5</v>
      </c>
      <c r="F53" s="27">
        <f t="shared" si="39"/>
        <v>-1.1714285714285637</v>
      </c>
      <c r="G53" s="12">
        <v>98.8</v>
      </c>
      <c r="H53" s="12">
        <v>0.75620000000000009</v>
      </c>
      <c r="I53" s="12">
        <v>9.5299999999999996E-2</v>
      </c>
      <c r="J53" s="12">
        <v>0.66079999999999994</v>
      </c>
      <c r="K53" s="28">
        <f>H53*1000/B53*1000</f>
        <v>0.50480910445449645</v>
      </c>
      <c r="L53" s="27">
        <f t="shared" si="31"/>
        <v>0.10516403719558742</v>
      </c>
      <c r="M53" s="12">
        <v>75.430000000000007</v>
      </c>
      <c r="N53" s="12">
        <v>75.88</v>
      </c>
      <c r="O53" s="12">
        <v>72.099999999999994</v>
      </c>
      <c r="P53" s="27">
        <f t="shared" si="32"/>
        <v>-3.7800000000000011</v>
      </c>
      <c r="Q53" s="27">
        <f t="shared" si="33"/>
        <v>-1.6000000000000045</v>
      </c>
      <c r="R53" s="12">
        <v>8.424532260859726</v>
      </c>
      <c r="S53" s="12">
        <v>16</v>
      </c>
      <c r="T53" s="12">
        <v>13.7</v>
      </c>
      <c r="U53" s="27">
        <f t="shared" si="2"/>
        <v>-2.3000000000000007</v>
      </c>
      <c r="V53" s="27">
        <f t="shared" si="34"/>
        <v>-0.6428571428571439</v>
      </c>
      <c r="W53" s="12">
        <v>102.5</v>
      </c>
      <c r="X53" s="12">
        <v>114.1</v>
      </c>
      <c r="Y53" s="12">
        <v>114.1</v>
      </c>
      <c r="Z53" s="12">
        <v>133.4</v>
      </c>
      <c r="AA53" s="27">
        <f t="shared" si="10"/>
        <v>11.599999999999994</v>
      </c>
      <c r="AB53" s="27">
        <f t="shared" si="35"/>
        <v>5.0857142857142792</v>
      </c>
      <c r="AC53" s="12">
        <v>23.190999999999999</v>
      </c>
      <c r="AD53" s="12">
        <v>21.446000000000002</v>
      </c>
      <c r="AE53" s="20">
        <f t="shared" si="36"/>
        <v>1.4316498352461161E-2</v>
      </c>
      <c r="AF53" s="27">
        <f>AD53/AC53*100</f>
        <v>92.47552930015955</v>
      </c>
      <c r="AG53" s="27">
        <f t="shared" si="37"/>
        <v>-5.2366425333555497</v>
      </c>
      <c r="AH53" s="12">
        <v>20.5</v>
      </c>
      <c r="AI53" s="12">
        <v>20.7</v>
      </c>
      <c r="AJ53" s="12">
        <v>20.399999999999999</v>
      </c>
      <c r="AK53" s="27">
        <f t="shared" si="12"/>
        <v>99.512195121951208</v>
      </c>
      <c r="AL53" s="27">
        <f t="shared" si="6"/>
        <v>98.550724637681157</v>
      </c>
      <c r="AM53" s="27">
        <f t="shared" si="38"/>
        <v>-1.3680486459099512</v>
      </c>
    </row>
    <row r="54" spans="1:39" ht="15.75" customHeight="1" x14ac:dyDescent="0.2">
      <c r="A54" s="16" t="s">
        <v>20</v>
      </c>
      <c r="B54" s="21">
        <v>2792796</v>
      </c>
      <c r="C54" s="12">
        <v>108.6596</v>
      </c>
      <c r="D54" s="12">
        <v>113.8</v>
      </c>
      <c r="E54" s="12">
        <v>102.8</v>
      </c>
      <c r="F54" s="27">
        <f t="shared" si="39"/>
        <v>-1.8714285714285666</v>
      </c>
      <c r="G54" s="12">
        <v>94.1</v>
      </c>
      <c r="H54" s="12">
        <v>1.222</v>
      </c>
      <c r="I54" s="12">
        <v>0.55000000000000004</v>
      </c>
      <c r="J54" s="12">
        <v>0.67200000000000004</v>
      </c>
      <c r="K54" s="28">
        <f>H54*1000/B54*1000</f>
        <v>0.43755433622792356</v>
      </c>
      <c r="L54" s="27">
        <f t="shared" si="31"/>
        <v>3.7909268969014531E-2</v>
      </c>
      <c r="M54" s="12">
        <v>74.180000000000007</v>
      </c>
      <c r="N54" s="12">
        <v>74.66</v>
      </c>
      <c r="O54" s="12">
        <v>73.2</v>
      </c>
      <c r="P54" s="27">
        <f t="shared" si="32"/>
        <v>-1.4599999999999937</v>
      </c>
      <c r="Q54" s="27">
        <f t="shared" si="33"/>
        <v>0.72000000000000286</v>
      </c>
      <c r="R54" s="12">
        <v>-4.8158244689770952E-2</v>
      </c>
      <c r="S54" s="12">
        <v>-1.3000000000000007</v>
      </c>
      <c r="T54" s="12">
        <v>-3.2999999999999989</v>
      </c>
      <c r="U54" s="27">
        <f t="shared" si="2"/>
        <v>-1.9999999999999982</v>
      </c>
      <c r="V54" s="27">
        <f t="shared" si="34"/>
        <v>-0.34285714285714142</v>
      </c>
      <c r="W54" s="12">
        <v>99</v>
      </c>
      <c r="X54" s="12">
        <v>105.4</v>
      </c>
      <c r="Y54" s="12">
        <v>103</v>
      </c>
      <c r="Z54" s="12">
        <v>107.5</v>
      </c>
      <c r="AA54" s="27">
        <f t="shared" si="10"/>
        <v>4</v>
      </c>
      <c r="AB54" s="27">
        <f t="shared" si="35"/>
        <v>-2.5142857142857151</v>
      </c>
      <c r="AC54" s="12">
        <v>183.51400000000001</v>
      </c>
      <c r="AD54" s="12">
        <v>185.11500000000001</v>
      </c>
      <c r="AE54" s="20">
        <f t="shared" si="36"/>
        <v>6.6283036784641633E-2</v>
      </c>
      <c r="AF54" s="27">
        <f>AD54/AC54*100</f>
        <v>100.8724130039125</v>
      </c>
      <c r="AG54" s="27">
        <f t="shared" si="37"/>
        <v>3.1602411703973985</v>
      </c>
      <c r="AH54" s="12">
        <v>13.9</v>
      </c>
      <c r="AI54" s="12">
        <v>14</v>
      </c>
      <c r="AJ54" s="12">
        <v>14</v>
      </c>
      <c r="AK54" s="27">
        <f t="shared" si="12"/>
        <v>100.71942446043165</v>
      </c>
      <c r="AL54" s="27">
        <f t="shared" si="6"/>
        <v>100</v>
      </c>
      <c r="AM54" s="27">
        <f t="shared" si="38"/>
        <v>8.122671640889223E-2</v>
      </c>
    </row>
    <row r="55" spans="1:39" s="1" customFormat="1" ht="17.25" customHeight="1" x14ac:dyDescent="0.2">
      <c r="A55" s="24" t="s">
        <v>56</v>
      </c>
      <c r="B55" s="26"/>
      <c r="C55" s="25"/>
      <c r="D55" s="25"/>
      <c r="E55" s="25"/>
      <c r="F55" s="25"/>
      <c r="G55" s="25"/>
      <c r="H55" s="25"/>
      <c r="I55" s="25"/>
      <c r="J55" s="25"/>
      <c r="K55" s="23"/>
      <c r="L55" s="23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</row>
    <row r="56" spans="1:39" ht="16.5" customHeight="1" x14ac:dyDescent="0.2">
      <c r="A56" s="16" t="s">
        <v>42</v>
      </c>
      <c r="B56" s="21">
        <v>4013786</v>
      </c>
      <c r="C56" s="12">
        <v>111.85230000000001</v>
      </c>
      <c r="D56" s="12">
        <v>114.2</v>
      </c>
      <c r="E56" s="12">
        <v>101.7</v>
      </c>
      <c r="F56" s="27">
        <f>E56-AVERAGE(E$56:E$69)</f>
        <v>-0.82857142857142208</v>
      </c>
      <c r="G56" s="12">
        <v>94.9</v>
      </c>
      <c r="H56" s="12">
        <v>2.4550999999999998</v>
      </c>
      <c r="I56" s="12">
        <v>0.95629999999999993</v>
      </c>
      <c r="J56" s="12">
        <v>1.4987999999999999</v>
      </c>
      <c r="K56" s="28">
        <f>H56*1000/B56*1000</f>
        <v>0.61166689006339647</v>
      </c>
      <c r="L56" s="27">
        <f t="shared" ref="L56:L69" si="40">K56-AVERAGE(K$56:K$69)</f>
        <v>7.4615571201397834E-2</v>
      </c>
      <c r="M56" s="12">
        <v>72.06</v>
      </c>
      <c r="N56" s="12">
        <v>72.64</v>
      </c>
      <c r="O56" s="12">
        <v>70.400000000000006</v>
      </c>
      <c r="P56" s="27">
        <f t="shared" ref="P56:P69" si="41">O56-N56</f>
        <v>-2.2399999999999949</v>
      </c>
      <c r="Q56" s="27">
        <f t="shared" ref="Q56:Q69" si="42">P56-AVERAGE(P$56:P$69)</f>
        <v>-0.16071428571428159</v>
      </c>
      <c r="R56" s="12">
        <v>-5.0789833741034043</v>
      </c>
      <c r="S56" s="12">
        <v>-1.7999999999999989</v>
      </c>
      <c r="T56" s="12">
        <v>-4.8000000000000007</v>
      </c>
      <c r="U56" s="27">
        <f t="shared" si="2"/>
        <v>-3.0000000000000018</v>
      </c>
      <c r="V56" s="27">
        <f t="shared" ref="V56:V69" si="43">U56-AVERAGE(U$56:U$69)</f>
        <v>0.25714285714285579</v>
      </c>
      <c r="W56" s="12">
        <v>102.5</v>
      </c>
      <c r="X56" s="12">
        <v>107</v>
      </c>
      <c r="Y56" s="12">
        <v>112.7</v>
      </c>
      <c r="Z56" s="12">
        <v>123.7</v>
      </c>
      <c r="AA56" s="27">
        <f t="shared" si="10"/>
        <v>10.200000000000003</v>
      </c>
      <c r="AB56" s="27">
        <f t="shared" ref="AB56:AB69" si="44">AA56-AVERAGE(AA$56:AA$69)</f>
        <v>7.5571428571428605</v>
      </c>
      <c r="AC56" s="12">
        <v>378.01799999999997</v>
      </c>
      <c r="AD56" s="12">
        <v>389.12</v>
      </c>
      <c r="AE56" s="20">
        <f t="shared" ref="AE56:AE69" si="45">AD56/B56*1000</f>
        <v>9.6945876038234222E-2</v>
      </c>
      <c r="AF56" s="27">
        <f>AD56/AC56*100</f>
        <v>102.93689718479015</v>
      </c>
      <c r="AG56" s="27">
        <f t="shared" ref="AG56:AG69" si="46">AF56-AVERAGE(AF$56:AF$69)</f>
        <v>-0.4894668605750212</v>
      </c>
      <c r="AH56" s="12">
        <v>12</v>
      </c>
      <c r="AI56" s="12">
        <v>12.1</v>
      </c>
      <c r="AJ56" s="12">
        <v>11.7</v>
      </c>
      <c r="AK56" s="27">
        <f t="shared" si="12"/>
        <v>97.5</v>
      </c>
      <c r="AL56" s="27">
        <f t="shared" si="6"/>
        <v>96.694214876033058</v>
      </c>
      <c r="AM56" s="27">
        <f t="shared" ref="AM56:AM69" si="47">AL56-AVERAGE(AL$56:AL$69)</f>
        <v>9.7242481790260626E-2</v>
      </c>
    </row>
    <row r="57" spans="1:39" ht="16.5" customHeight="1" x14ac:dyDescent="0.2">
      <c r="A57" s="16" t="s">
        <v>43</v>
      </c>
      <c r="B57" s="21">
        <v>675332</v>
      </c>
      <c r="C57" s="12">
        <v>107.72220000000002</v>
      </c>
      <c r="D57" s="12">
        <v>112.4</v>
      </c>
      <c r="E57" s="12">
        <v>102.7</v>
      </c>
      <c r="F57" s="27">
        <f t="shared" ref="F57:F69" si="48">E57-AVERAGE(E$56:E$69)</f>
        <v>0.17142857142857792</v>
      </c>
      <c r="G57" s="12">
        <v>98.3</v>
      </c>
      <c r="H57" s="12">
        <v>0.36980000000000002</v>
      </c>
      <c r="I57" s="12">
        <v>0.2344</v>
      </c>
      <c r="J57" s="12">
        <v>0.13539999999999999</v>
      </c>
      <c r="K57" s="28">
        <f>H57*1000/B57*1000</f>
        <v>0.54758252237418037</v>
      </c>
      <c r="L57" s="27">
        <f t="shared" si="40"/>
        <v>1.053120351218173E-2</v>
      </c>
      <c r="M57" s="12">
        <v>71.989999999999995</v>
      </c>
      <c r="N57" s="12">
        <v>72.900000000000006</v>
      </c>
      <c r="O57" s="12">
        <v>71.099999999999994</v>
      </c>
      <c r="P57" s="27">
        <f t="shared" si="41"/>
        <v>-1.8000000000000114</v>
      </c>
      <c r="Q57" s="27">
        <f t="shared" si="42"/>
        <v>0.27928571428570192</v>
      </c>
      <c r="R57" s="12">
        <v>-1.6098284261808939</v>
      </c>
      <c r="S57" s="12">
        <v>-2.1999999999999993</v>
      </c>
      <c r="T57" s="12">
        <v>-4.5999999999999996</v>
      </c>
      <c r="U57" s="27">
        <f t="shared" si="2"/>
        <v>-2.4000000000000004</v>
      </c>
      <c r="V57" s="27">
        <f t="shared" si="43"/>
        <v>0.85714285714285721</v>
      </c>
      <c r="W57" s="12">
        <v>104.7</v>
      </c>
      <c r="X57" s="12">
        <v>107.5</v>
      </c>
      <c r="Y57" s="12">
        <v>101.8</v>
      </c>
      <c r="Z57" s="12">
        <v>114.5</v>
      </c>
      <c r="AA57" s="27">
        <f t="shared" si="10"/>
        <v>-2.9000000000000057</v>
      </c>
      <c r="AB57" s="27">
        <f t="shared" si="44"/>
        <v>-5.542857142857148</v>
      </c>
      <c r="AC57" s="12">
        <v>59.698999999999998</v>
      </c>
      <c r="AD57" s="12">
        <v>62.917000000000002</v>
      </c>
      <c r="AE57" s="20">
        <f t="shared" si="45"/>
        <v>9.3164547215295601E-2</v>
      </c>
      <c r="AF57" s="27">
        <f>AD57/AC57*100</f>
        <v>105.39037504815826</v>
      </c>
      <c r="AG57" s="27">
        <f t="shared" si="46"/>
        <v>1.9640110027930859</v>
      </c>
      <c r="AH57" s="12">
        <v>20.399999999999999</v>
      </c>
      <c r="AI57" s="12">
        <v>20.100000000000001</v>
      </c>
      <c r="AJ57" s="12">
        <v>19.5</v>
      </c>
      <c r="AK57" s="27">
        <f t="shared" si="12"/>
        <v>95.588235294117652</v>
      </c>
      <c r="AL57" s="27">
        <f t="shared" si="6"/>
        <v>97.014925373134318</v>
      </c>
      <c r="AM57" s="27">
        <f t="shared" si="47"/>
        <v>0.41795297889152039</v>
      </c>
    </row>
    <row r="58" spans="1:39" ht="16.5" customHeight="1" x14ac:dyDescent="0.2">
      <c r="A58" s="16" t="s">
        <v>44</v>
      </c>
      <c r="B58" s="21">
        <v>778965</v>
      </c>
      <c r="C58" s="12">
        <v>109.84819999999999</v>
      </c>
      <c r="D58" s="12">
        <v>116.8</v>
      </c>
      <c r="E58" s="12">
        <v>104</v>
      </c>
      <c r="F58" s="27">
        <f t="shared" si="48"/>
        <v>1.4714285714285751</v>
      </c>
      <c r="G58" s="12">
        <v>100.4</v>
      </c>
      <c r="H58" s="12">
        <v>0.3246</v>
      </c>
      <c r="I58" s="12">
        <v>0.14560000000000001</v>
      </c>
      <c r="J58" s="12">
        <v>0.17899999999999999</v>
      </c>
      <c r="K58" s="28">
        <f>H58*1000/B58*1000</f>
        <v>0.41670678400184868</v>
      </c>
      <c r="L58" s="27">
        <f t="shared" si="40"/>
        <v>-0.12034453486014995</v>
      </c>
      <c r="M58" s="12">
        <v>73.66</v>
      </c>
      <c r="N58" s="12">
        <v>73.95</v>
      </c>
      <c r="O58" s="12">
        <v>71.599999999999994</v>
      </c>
      <c r="P58" s="27">
        <f t="shared" si="41"/>
        <v>-2.3500000000000085</v>
      </c>
      <c r="Q58" s="27">
        <f t="shared" si="42"/>
        <v>-0.27071428571429523</v>
      </c>
      <c r="R58" s="12">
        <v>-1.0454223290499522</v>
      </c>
      <c r="S58" s="12">
        <v>-5.6999999999999993</v>
      </c>
      <c r="T58" s="12">
        <v>-9.6999999999999993</v>
      </c>
      <c r="U58" s="27">
        <f t="shared" si="2"/>
        <v>-4</v>
      </c>
      <c r="V58" s="27">
        <f t="shared" si="43"/>
        <v>-0.74285714285714244</v>
      </c>
      <c r="W58" s="12">
        <v>98.6</v>
      </c>
      <c r="X58" s="12">
        <v>104.1</v>
      </c>
      <c r="Y58" s="12">
        <v>106.7</v>
      </c>
      <c r="Z58" s="12">
        <v>109.4</v>
      </c>
      <c r="AA58" s="27">
        <f t="shared" si="10"/>
        <v>8.1000000000000085</v>
      </c>
      <c r="AB58" s="27">
        <f t="shared" si="44"/>
        <v>5.4571428571428662</v>
      </c>
      <c r="AC58" s="12">
        <v>90.353999999999999</v>
      </c>
      <c r="AD58" s="12">
        <v>89.488</v>
      </c>
      <c r="AE58" s="20">
        <f t="shared" si="45"/>
        <v>0.11488064290436668</v>
      </c>
      <c r="AF58" s="27">
        <f>AD58/AC58*100</f>
        <v>99.041547690196339</v>
      </c>
      <c r="AG58" s="27">
        <f t="shared" si="46"/>
        <v>-4.3848163551688373</v>
      </c>
      <c r="AH58" s="12">
        <v>17.8</v>
      </c>
      <c r="AI58" s="12">
        <v>18</v>
      </c>
      <c r="AJ58" s="12">
        <v>17.600000000000001</v>
      </c>
      <c r="AK58" s="27">
        <f t="shared" si="12"/>
        <v>98.876404494382029</v>
      </c>
      <c r="AL58" s="27">
        <f t="shared" si="6"/>
        <v>97.777777777777786</v>
      </c>
      <c r="AM58" s="27">
        <f t="shared" si="47"/>
        <v>1.1808053835349881</v>
      </c>
    </row>
    <row r="59" spans="1:39" ht="16.5" customHeight="1" x14ac:dyDescent="0.2">
      <c r="A59" s="16" t="s">
        <v>45</v>
      </c>
      <c r="B59" s="21">
        <v>3894120</v>
      </c>
      <c r="C59" s="12">
        <v>108.324</v>
      </c>
      <c r="D59" s="12">
        <v>111.1</v>
      </c>
      <c r="E59" s="12">
        <v>102.4</v>
      </c>
      <c r="F59" s="27">
        <f t="shared" si="48"/>
        <v>-0.12857142857141923</v>
      </c>
      <c r="G59" s="12">
        <v>96.6</v>
      </c>
      <c r="H59" s="12">
        <v>2.6800999999999999</v>
      </c>
      <c r="I59" s="12">
        <v>1.2204000000000002</v>
      </c>
      <c r="J59" s="12">
        <v>1.4597</v>
      </c>
      <c r="K59" s="28">
        <f>H59*1000/B59*1000</f>
        <v>0.68824278656024984</v>
      </c>
      <c r="L59" s="27">
        <f t="shared" si="40"/>
        <v>0.1511914676982512</v>
      </c>
      <c r="M59" s="12">
        <v>74.349999999999994</v>
      </c>
      <c r="N59" s="12">
        <v>75.03</v>
      </c>
      <c r="O59" s="12">
        <v>72.599999999999994</v>
      </c>
      <c r="P59" s="27">
        <f t="shared" si="41"/>
        <v>-2.4300000000000068</v>
      </c>
      <c r="Q59" s="27">
        <f t="shared" si="42"/>
        <v>-0.35071428571429353</v>
      </c>
      <c r="R59" s="12">
        <v>1.0760997377718373</v>
      </c>
      <c r="S59" s="12">
        <v>-9.9999999999999645E-2</v>
      </c>
      <c r="T59" s="12">
        <v>-3.3000000000000007</v>
      </c>
      <c r="U59" s="27">
        <f t="shared" si="2"/>
        <v>-3.2000000000000011</v>
      </c>
      <c r="V59" s="27">
        <f t="shared" si="43"/>
        <v>5.7142857142856496E-2</v>
      </c>
      <c r="W59" s="12">
        <v>99.8</v>
      </c>
      <c r="X59" s="12">
        <v>101.8</v>
      </c>
      <c r="Y59" s="12">
        <v>108.7</v>
      </c>
      <c r="Z59" s="12">
        <v>110.4</v>
      </c>
      <c r="AA59" s="27">
        <f t="shared" si="10"/>
        <v>8.9000000000000057</v>
      </c>
      <c r="AB59" s="27">
        <f t="shared" si="44"/>
        <v>6.2571428571428633</v>
      </c>
      <c r="AC59" s="12">
        <v>506.09699999999998</v>
      </c>
      <c r="AD59" s="12">
        <v>508.00299999999999</v>
      </c>
      <c r="AE59" s="20">
        <f t="shared" si="45"/>
        <v>0.13045386377410045</v>
      </c>
      <c r="AF59" s="27">
        <f>AD59/AC59*100</f>
        <v>100.3766076463603</v>
      </c>
      <c r="AG59" s="27">
        <f t="shared" si="46"/>
        <v>-3.0497563990048775</v>
      </c>
      <c r="AH59" s="12">
        <v>7</v>
      </c>
      <c r="AI59" s="12">
        <v>6.9</v>
      </c>
      <c r="AJ59" s="12">
        <v>6.6</v>
      </c>
      <c r="AK59" s="27">
        <f t="shared" si="12"/>
        <v>94.285714285714278</v>
      </c>
      <c r="AL59" s="27">
        <f t="shared" si="6"/>
        <v>95.65217391304347</v>
      </c>
      <c r="AM59" s="27">
        <f t="shared" si="47"/>
        <v>-0.94479848119932797</v>
      </c>
    </row>
    <row r="60" spans="1:39" ht="16.5" customHeight="1" x14ac:dyDescent="0.2">
      <c r="A60" s="16" t="s">
        <v>46</v>
      </c>
      <c r="B60" s="21">
        <v>1493356</v>
      </c>
      <c r="C60" s="12">
        <v>110.51460000000002</v>
      </c>
      <c r="D60" s="12">
        <v>112.8</v>
      </c>
      <c r="E60" s="12">
        <v>101.5</v>
      </c>
      <c r="F60" s="27">
        <f t="shared" si="48"/>
        <v>-1.0285714285714249</v>
      </c>
      <c r="G60" s="12">
        <v>98.1</v>
      </c>
      <c r="H60" s="12">
        <v>0.80259999999999998</v>
      </c>
      <c r="I60" s="12">
        <v>0.38469999999999999</v>
      </c>
      <c r="J60" s="12">
        <v>0.41789999999999999</v>
      </c>
      <c r="K60" s="28">
        <f>H60*1000/B60*1000</f>
        <v>0.53744719946215103</v>
      </c>
      <c r="L60" s="27">
        <f t="shared" si="40"/>
        <v>3.9588060015238735E-4</v>
      </c>
      <c r="M60" s="12">
        <v>72.45</v>
      </c>
      <c r="N60" s="12">
        <v>72.8</v>
      </c>
      <c r="O60" s="12">
        <v>71</v>
      </c>
      <c r="P60" s="27">
        <f t="shared" si="41"/>
        <v>-1.7999999999999972</v>
      </c>
      <c r="Q60" s="27">
        <f t="shared" si="42"/>
        <v>0.27928571428571614</v>
      </c>
      <c r="R60" s="12">
        <v>-1.3710027941633034</v>
      </c>
      <c r="S60" s="12">
        <v>-2.2000000000000011</v>
      </c>
      <c r="T60" s="12">
        <v>-4.4000000000000004</v>
      </c>
      <c r="U60" s="27">
        <f t="shared" si="2"/>
        <v>-2.1999999999999993</v>
      </c>
      <c r="V60" s="27">
        <f t="shared" si="43"/>
        <v>1.0571428571428583</v>
      </c>
      <c r="W60" s="12">
        <v>106</v>
      </c>
      <c r="X60" s="12">
        <v>103.8</v>
      </c>
      <c r="Y60" s="12">
        <v>100.7</v>
      </c>
      <c r="Z60" s="12">
        <v>110.9</v>
      </c>
      <c r="AA60" s="27">
        <f t="shared" si="10"/>
        <v>-5.2999999999999972</v>
      </c>
      <c r="AB60" s="27">
        <f t="shared" si="44"/>
        <v>-7.9428571428571395</v>
      </c>
      <c r="AC60" s="12">
        <v>200.245</v>
      </c>
      <c r="AD60" s="12">
        <v>188.91200000000001</v>
      </c>
      <c r="AE60" s="20">
        <f t="shared" si="45"/>
        <v>0.12650165131422111</v>
      </c>
      <c r="AF60" s="27">
        <f>AD60/AC60*100</f>
        <v>94.340432969612237</v>
      </c>
      <c r="AG60" s="27">
        <f t="shared" si="46"/>
        <v>-9.0859310757529386</v>
      </c>
      <c r="AH60" s="12">
        <v>12.2</v>
      </c>
      <c r="AI60" s="12">
        <v>12.4</v>
      </c>
      <c r="AJ60" s="12">
        <v>11.9</v>
      </c>
      <c r="AK60" s="27">
        <f t="shared" si="12"/>
        <v>97.54098360655739</v>
      </c>
      <c r="AL60" s="27">
        <f t="shared" si="6"/>
        <v>95.967741935483872</v>
      </c>
      <c r="AM60" s="27">
        <f t="shared" si="47"/>
        <v>-0.62923045875892569</v>
      </c>
    </row>
    <row r="61" spans="1:39" ht="16.5" customHeight="1" x14ac:dyDescent="0.2">
      <c r="A61" s="16" t="s">
        <v>47</v>
      </c>
      <c r="B61" s="21">
        <v>1207875</v>
      </c>
      <c r="C61" s="12">
        <v>111.9003</v>
      </c>
      <c r="D61" s="12">
        <v>117.6</v>
      </c>
      <c r="E61" s="12">
        <v>103.9</v>
      </c>
      <c r="F61" s="27">
        <f t="shared" si="48"/>
        <v>1.3714285714285808</v>
      </c>
      <c r="G61" s="12">
        <v>99.5</v>
      </c>
      <c r="H61" s="12">
        <v>0.5776</v>
      </c>
      <c r="I61" s="12">
        <v>0.4148</v>
      </c>
      <c r="J61" s="12">
        <v>0.16269999999999998</v>
      </c>
      <c r="K61" s="28">
        <f>H61*1000/B61*1000</f>
        <v>0.47819517748111356</v>
      </c>
      <c r="L61" s="27">
        <f t="shared" si="40"/>
        <v>-5.8856141380885074E-2</v>
      </c>
      <c r="M61" s="12">
        <v>72.95</v>
      </c>
      <c r="N61" s="12">
        <v>73.44</v>
      </c>
      <c r="O61" s="12">
        <v>71</v>
      </c>
      <c r="P61" s="27">
        <f t="shared" si="41"/>
        <v>-2.4399999999999977</v>
      </c>
      <c r="Q61" s="27">
        <f t="shared" si="42"/>
        <v>-0.36071428571428443</v>
      </c>
      <c r="R61" s="12">
        <v>-0.92933596095936</v>
      </c>
      <c r="S61" s="12">
        <v>-2.9000000000000004</v>
      </c>
      <c r="T61" s="12">
        <v>-6.1999999999999993</v>
      </c>
      <c r="U61" s="27">
        <f t="shared" si="2"/>
        <v>-3.2999999999999989</v>
      </c>
      <c r="V61" s="27">
        <f t="shared" si="43"/>
        <v>-4.2857142857141373E-2</v>
      </c>
      <c r="W61" s="12">
        <v>104</v>
      </c>
      <c r="X61" s="12">
        <v>109</v>
      </c>
      <c r="Y61" s="12">
        <v>104.1</v>
      </c>
      <c r="Z61" s="12">
        <v>118.1</v>
      </c>
      <c r="AA61" s="27">
        <f t="shared" si="10"/>
        <v>9.9999999999994316E-2</v>
      </c>
      <c r="AB61" s="27">
        <f t="shared" si="44"/>
        <v>-2.5428571428571476</v>
      </c>
      <c r="AC61" s="12">
        <v>102.956</v>
      </c>
      <c r="AD61" s="12">
        <v>106.015</v>
      </c>
      <c r="AE61" s="20">
        <f t="shared" si="45"/>
        <v>8.7769843733830066E-2</v>
      </c>
      <c r="AF61" s="27">
        <f>AD61/AC61*100</f>
        <v>102.97117215121023</v>
      </c>
      <c r="AG61" s="27">
        <f t="shared" si="46"/>
        <v>-0.45519189415495021</v>
      </c>
      <c r="AH61" s="12">
        <v>17.8</v>
      </c>
      <c r="AI61" s="12">
        <v>17.399999999999999</v>
      </c>
      <c r="AJ61" s="12">
        <v>16.8</v>
      </c>
      <c r="AK61" s="27">
        <f t="shared" si="12"/>
        <v>94.382022471910105</v>
      </c>
      <c r="AL61" s="27">
        <f t="shared" si="6"/>
        <v>96.551724137931046</v>
      </c>
      <c r="AM61" s="27">
        <f t="shared" si="47"/>
        <v>-4.5248256311751334E-2</v>
      </c>
    </row>
    <row r="62" spans="1:39" ht="16.5" customHeight="1" x14ac:dyDescent="0.2">
      <c r="A62" s="16" t="s">
        <v>86</v>
      </c>
      <c r="B62" s="21">
        <v>2579261</v>
      </c>
      <c r="C62" s="12">
        <v>109.58850000000001</v>
      </c>
      <c r="D62" s="12">
        <v>113.2</v>
      </c>
      <c r="E62" s="12">
        <v>101</v>
      </c>
      <c r="F62" s="27">
        <f t="shared" si="48"/>
        <v>-1.5285714285714249</v>
      </c>
      <c r="G62" s="12">
        <v>94.6</v>
      </c>
      <c r="H62" s="12">
        <v>1.2147999999999999</v>
      </c>
      <c r="I62" s="12">
        <v>0.61229999999999996</v>
      </c>
      <c r="J62" s="12">
        <v>0.60250000000000004</v>
      </c>
      <c r="K62" s="28">
        <f>H62*1000/B62*1000</f>
        <v>0.47098762009738449</v>
      </c>
      <c r="L62" s="27">
        <f t="shared" si="40"/>
        <v>-6.6063698764614154E-2</v>
      </c>
      <c r="M62" s="12">
        <v>70.72</v>
      </c>
      <c r="N62" s="12">
        <v>71.319999999999993</v>
      </c>
      <c r="O62" s="12">
        <v>69.599999999999994</v>
      </c>
      <c r="P62" s="27">
        <f t="shared" si="41"/>
        <v>-1.7199999999999989</v>
      </c>
      <c r="Q62" s="27">
        <f t="shared" si="42"/>
        <v>0.35928571428571443</v>
      </c>
      <c r="R62" s="12">
        <v>-4.6505563629993611</v>
      </c>
      <c r="S62" s="12">
        <v>-3</v>
      </c>
      <c r="T62" s="12">
        <v>-5.6999999999999993</v>
      </c>
      <c r="U62" s="27">
        <f t="shared" si="2"/>
        <v>-2.6999999999999993</v>
      </c>
      <c r="V62" s="27">
        <f t="shared" si="43"/>
        <v>0.55714285714285827</v>
      </c>
      <c r="W62" s="12">
        <v>101.9</v>
      </c>
      <c r="X62" s="12">
        <v>101.1</v>
      </c>
      <c r="Y62" s="12">
        <v>103.6</v>
      </c>
      <c r="Z62" s="12">
        <v>106.8</v>
      </c>
      <c r="AA62" s="27">
        <f t="shared" si="10"/>
        <v>1.6999999999999886</v>
      </c>
      <c r="AB62" s="27">
        <f t="shared" si="44"/>
        <v>-0.94285714285715327</v>
      </c>
      <c r="AC62" s="12">
        <v>312.37900000000002</v>
      </c>
      <c r="AD62" s="12">
        <v>339.57</v>
      </c>
      <c r="AE62" s="20">
        <f t="shared" si="45"/>
        <v>0.13165398926281596</v>
      </c>
      <c r="AF62" s="27">
        <f>AD62/AC62*100</f>
        <v>108.70449037867462</v>
      </c>
      <c r="AG62" s="27">
        <f t="shared" si="46"/>
        <v>5.2781263333094444</v>
      </c>
      <c r="AH62" s="12">
        <v>14.9</v>
      </c>
      <c r="AI62" s="12">
        <v>13.9</v>
      </c>
      <c r="AJ62" s="12">
        <v>13.3</v>
      </c>
      <c r="AK62" s="27">
        <f t="shared" si="12"/>
        <v>89.261744966442961</v>
      </c>
      <c r="AL62" s="27">
        <f t="shared" si="6"/>
        <v>95.683453237410077</v>
      </c>
      <c r="AM62" s="27">
        <f t="shared" si="47"/>
        <v>-0.91351915683272011</v>
      </c>
    </row>
    <row r="63" spans="1:39" ht="16.5" customHeight="1" x14ac:dyDescent="0.2">
      <c r="A63" s="16" t="s">
        <v>48</v>
      </c>
      <c r="B63" s="21">
        <v>1250173</v>
      </c>
      <c r="C63" s="12">
        <v>110.3817</v>
      </c>
      <c r="D63" s="12">
        <v>115.1</v>
      </c>
      <c r="E63" s="12">
        <v>102.5</v>
      </c>
      <c r="F63" s="27">
        <f t="shared" si="48"/>
        <v>-2.8571428571424917E-2</v>
      </c>
      <c r="G63" s="12">
        <v>97.4</v>
      </c>
      <c r="H63" s="12">
        <v>0.46039999999999998</v>
      </c>
      <c r="I63" s="12">
        <v>0.253</v>
      </c>
      <c r="J63" s="12">
        <v>0.2074</v>
      </c>
      <c r="K63" s="28">
        <f>H63*1000/B63*1000</f>
        <v>0.36826903156603125</v>
      </c>
      <c r="L63" s="27">
        <f t="shared" si="40"/>
        <v>-0.16878228729596739</v>
      </c>
      <c r="M63" s="12">
        <v>72.47</v>
      </c>
      <c r="N63" s="12">
        <v>72.959999999999994</v>
      </c>
      <c r="O63" s="12">
        <v>71.400000000000006</v>
      </c>
      <c r="P63" s="27">
        <f t="shared" si="41"/>
        <v>-1.5599999999999881</v>
      </c>
      <c r="Q63" s="27">
        <f t="shared" si="42"/>
        <v>0.51928571428572523</v>
      </c>
      <c r="R63" s="12">
        <v>-2.0223185390952203</v>
      </c>
      <c r="S63" s="12">
        <v>-5.5</v>
      </c>
      <c r="T63" s="12">
        <v>-8.4</v>
      </c>
      <c r="U63" s="27">
        <f t="shared" si="2"/>
        <v>-2.9000000000000004</v>
      </c>
      <c r="V63" s="27">
        <f t="shared" si="43"/>
        <v>0.35714285714285721</v>
      </c>
      <c r="W63" s="12">
        <v>101.7</v>
      </c>
      <c r="X63" s="12">
        <v>104.6</v>
      </c>
      <c r="Y63" s="12">
        <v>102.8</v>
      </c>
      <c r="Z63" s="12">
        <v>109.4</v>
      </c>
      <c r="AA63" s="27">
        <f t="shared" si="10"/>
        <v>1.0999999999999943</v>
      </c>
      <c r="AB63" s="27">
        <f t="shared" si="44"/>
        <v>-1.5428571428571476</v>
      </c>
      <c r="AC63" s="12">
        <v>132.86199999999999</v>
      </c>
      <c r="AD63" s="12">
        <v>135.40899999999999</v>
      </c>
      <c r="AE63" s="20">
        <f t="shared" si="45"/>
        <v>0.10831220959019271</v>
      </c>
      <c r="AF63" s="27">
        <f>AD63/AC63*100</f>
        <v>101.91702668934684</v>
      </c>
      <c r="AG63" s="27">
        <f t="shared" si="46"/>
        <v>-1.5093373560183352</v>
      </c>
      <c r="AH63" s="12">
        <v>15.2</v>
      </c>
      <c r="AI63" s="12">
        <v>14.7</v>
      </c>
      <c r="AJ63" s="12">
        <v>14.1</v>
      </c>
      <c r="AK63" s="27">
        <f t="shared" si="12"/>
        <v>92.76315789473685</v>
      </c>
      <c r="AL63" s="27">
        <f t="shared" si="6"/>
        <v>95.91836734693878</v>
      </c>
      <c r="AM63" s="27">
        <f t="shared" si="47"/>
        <v>-0.67860504730401772</v>
      </c>
    </row>
    <row r="64" spans="1:39" ht="16.5" customHeight="1" x14ac:dyDescent="0.2">
      <c r="A64" s="16" t="s">
        <v>49</v>
      </c>
      <c r="B64" s="21">
        <v>3176552</v>
      </c>
      <c r="C64" s="12">
        <v>108.05179999999999</v>
      </c>
      <c r="D64" s="12">
        <v>107.3</v>
      </c>
      <c r="E64" s="12">
        <v>100.2</v>
      </c>
      <c r="F64" s="27">
        <f t="shared" si="48"/>
        <v>-2.3285714285714221</v>
      </c>
      <c r="G64" s="12">
        <v>94.9</v>
      </c>
      <c r="H64" s="12">
        <v>1.4770000000000001</v>
      </c>
      <c r="I64" s="12">
        <v>0.59350000000000003</v>
      </c>
      <c r="J64" s="12">
        <v>0.88349999999999995</v>
      </c>
      <c r="K64" s="28">
        <f>H64*1000/B64*1000</f>
        <v>0.4649695644837547</v>
      </c>
      <c r="L64" s="27">
        <f t="shared" si="40"/>
        <v>-7.2081754378243934E-2</v>
      </c>
      <c r="M64" s="12">
        <v>71.69</v>
      </c>
      <c r="N64" s="12">
        <v>72.319999999999993</v>
      </c>
      <c r="O64" s="12">
        <v>70.3</v>
      </c>
      <c r="P64" s="27">
        <f t="shared" si="41"/>
        <v>-2.019999999999996</v>
      </c>
      <c r="Q64" s="27">
        <f t="shared" si="42"/>
        <v>5.9285714285717273E-2</v>
      </c>
      <c r="R64" s="12">
        <v>-8.4398957236935228</v>
      </c>
      <c r="S64" s="12">
        <v>-5.6</v>
      </c>
      <c r="T64" s="12">
        <v>-8.6000000000000014</v>
      </c>
      <c r="U64" s="27">
        <f t="shared" si="2"/>
        <v>-3.0000000000000018</v>
      </c>
      <c r="V64" s="27">
        <f t="shared" si="43"/>
        <v>0.25714285714285579</v>
      </c>
      <c r="W64" s="12">
        <v>103.4</v>
      </c>
      <c r="X64" s="12">
        <v>105.9</v>
      </c>
      <c r="Y64" s="12">
        <v>105.9</v>
      </c>
      <c r="Z64" s="12">
        <v>115.9</v>
      </c>
      <c r="AA64" s="27">
        <f t="shared" si="10"/>
        <v>2.5</v>
      </c>
      <c r="AB64" s="27">
        <f t="shared" si="44"/>
        <v>-0.14285714285714191</v>
      </c>
      <c r="AC64" s="12">
        <v>437.98200000000003</v>
      </c>
      <c r="AD64" s="12">
        <v>454.505</v>
      </c>
      <c r="AE64" s="20">
        <f t="shared" si="45"/>
        <v>0.14308124028821187</v>
      </c>
      <c r="AF64" s="27">
        <f>AD64/AC64*100</f>
        <v>103.77252946468118</v>
      </c>
      <c r="AG64" s="27">
        <f t="shared" si="46"/>
        <v>0.34616541931600864</v>
      </c>
      <c r="AH64" s="12">
        <v>9.5</v>
      </c>
      <c r="AI64" s="12">
        <v>9.5</v>
      </c>
      <c r="AJ64" s="12">
        <v>9.5</v>
      </c>
      <c r="AK64" s="27">
        <f t="shared" si="12"/>
        <v>100</v>
      </c>
      <c r="AL64" s="27">
        <f t="shared" si="6"/>
        <v>100</v>
      </c>
      <c r="AM64" s="27">
        <f t="shared" si="47"/>
        <v>3.4030276057572024</v>
      </c>
    </row>
    <row r="65" spans="1:39" ht="16.5" customHeight="1" x14ac:dyDescent="0.2">
      <c r="A65" s="16" t="s">
        <v>50</v>
      </c>
      <c r="B65" s="21">
        <v>1942915</v>
      </c>
      <c r="C65" s="12">
        <v>111.0187</v>
      </c>
      <c r="D65" s="12">
        <v>116.1</v>
      </c>
      <c r="E65" s="12">
        <v>103.4</v>
      </c>
      <c r="F65" s="27">
        <f t="shared" si="48"/>
        <v>0.87142857142858077</v>
      </c>
      <c r="G65" s="12">
        <v>96.8</v>
      </c>
      <c r="H65" s="12">
        <v>0.96720000000000006</v>
      </c>
      <c r="I65" s="12">
        <v>0.44039999999999996</v>
      </c>
      <c r="J65" s="12">
        <v>0.52679999999999993</v>
      </c>
      <c r="K65" s="28">
        <f>H65*1000/B65*1000</f>
        <v>0.49780870496135965</v>
      </c>
      <c r="L65" s="27">
        <f t="shared" si="40"/>
        <v>-3.924261390063899E-2</v>
      </c>
      <c r="M65" s="12">
        <v>71.45</v>
      </c>
      <c r="N65" s="12">
        <v>72.040000000000006</v>
      </c>
      <c r="O65" s="12">
        <v>69.7</v>
      </c>
      <c r="P65" s="27">
        <f t="shared" si="41"/>
        <v>-2.3400000000000034</v>
      </c>
      <c r="Q65" s="27">
        <f t="shared" si="42"/>
        <v>-0.26071428571429012</v>
      </c>
      <c r="R65" s="12">
        <v>-3.4231984246625218</v>
      </c>
      <c r="S65" s="12">
        <v>-3</v>
      </c>
      <c r="T65" s="12">
        <v>-6.7000000000000011</v>
      </c>
      <c r="U65" s="27">
        <f t="shared" si="2"/>
        <v>-3.7000000000000011</v>
      </c>
      <c r="V65" s="27">
        <f t="shared" si="43"/>
        <v>-0.4428571428571435</v>
      </c>
      <c r="W65" s="12">
        <v>105.3</v>
      </c>
      <c r="X65" s="12">
        <v>106.6</v>
      </c>
      <c r="Y65" s="12">
        <v>103.5</v>
      </c>
      <c r="Z65" s="12">
        <v>116.1</v>
      </c>
      <c r="AA65" s="27">
        <f t="shared" si="10"/>
        <v>-1.7999999999999972</v>
      </c>
      <c r="AB65" s="27">
        <f t="shared" si="44"/>
        <v>-4.4428571428571395</v>
      </c>
      <c r="AC65" s="12">
        <v>193.41900000000001</v>
      </c>
      <c r="AD65" s="12">
        <v>194.95099999999999</v>
      </c>
      <c r="AE65" s="20">
        <f t="shared" si="45"/>
        <v>0.10033943842113525</v>
      </c>
      <c r="AF65" s="27">
        <f>AD65/AC65*100</f>
        <v>100.7920628273334</v>
      </c>
      <c r="AG65" s="27">
        <f t="shared" si="46"/>
        <v>-2.63430121803178</v>
      </c>
      <c r="AH65" s="12">
        <v>14.2</v>
      </c>
      <c r="AI65" s="12">
        <v>14.3</v>
      </c>
      <c r="AJ65" s="12">
        <v>14</v>
      </c>
      <c r="AK65" s="27">
        <f t="shared" si="12"/>
        <v>98.591549295774655</v>
      </c>
      <c r="AL65" s="27">
        <f t="shared" si="6"/>
        <v>97.902097902097893</v>
      </c>
      <c r="AM65" s="27">
        <f t="shared" si="47"/>
        <v>1.3051255078550952</v>
      </c>
    </row>
    <row r="66" spans="1:39" ht="16.5" customHeight="1" x14ac:dyDescent="0.2">
      <c r="A66" s="16" t="s">
        <v>51</v>
      </c>
      <c r="B66" s="21">
        <v>1290898</v>
      </c>
      <c r="C66" s="12">
        <v>110.82330000000002</v>
      </c>
      <c r="D66" s="12">
        <v>114.2</v>
      </c>
      <c r="E66" s="12">
        <v>104.1</v>
      </c>
      <c r="F66" s="27">
        <f t="shared" si="48"/>
        <v>1.5714285714285694</v>
      </c>
      <c r="G66" s="12">
        <v>99.6</v>
      </c>
      <c r="H66" s="12">
        <v>0.85199999999999998</v>
      </c>
      <c r="I66" s="12">
        <v>0.33929999999999999</v>
      </c>
      <c r="J66" s="12">
        <v>0.51270000000000004</v>
      </c>
      <c r="K66" s="28">
        <f>H66*1000/B66*1000</f>
        <v>0.66000567047125336</v>
      </c>
      <c r="L66" s="27">
        <f t="shared" si="40"/>
        <v>0.12295435160925472</v>
      </c>
      <c r="M66" s="12">
        <v>73.209999999999994</v>
      </c>
      <c r="N66" s="12">
        <v>73.61</v>
      </c>
      <c r="O66" s="12">
        <v>71.400000000000006</v>
      </c>
      <c r="P66" s="27">
        <f t="shared" si="41"/>
        <v>-2.2099999999999937</v>
      </c>
      <c r="Q66" s="27">
        <f t="shared" si="42"/>
        <v>-0.13071428571428045</v>
      </c>
      <c r="R66" s="12">
        <v>-2.451996789006532</v>
      </c>
      <c r="S66" s="12">
        <v>-6.1</v>
      </c>
      <c r="T66" s="12">
        <v>-10.1</v>
      </c>
      <c r="U66" s="27">
        <f t="shared" si="2"/>
        <v>-4</v>
      </c>
      <c r="V66" s="27">
        <f t="shared" si="43"/>
        <v>-0.74285714285714244</v>
      </c>
      <c r="W66" s="12">
        <v>106.4</v>
      </c>
      <c r="X66" s="12">
        <v>113.2</v>
      </c>
      <c r="Y66" s="12">
        <v>112</v>
      </c>
      <c r="Z66" s="12">
        <v>135</v>
      </c>
      <c r="AA66" s="27">
        <f t="shared" si="10"/>
        <v>5.5999999999999943</v>
      </c>
      <c r="AB66" s="27">
        <f t="shared" si="44"/>
        <v>2.9571428571428524</v>
      </c>
      <c r="AC66" s="12">
        <v>114.90300000000001</v>
      </c>
      <c r="AD66" s="12">
        <v>124.047</v>
      </c>
      <c r="AE66" s="20">
        <f t="shared" si="45"/>
        <v>9.6093572071534697E-2</v>
      </c>
      <c r="AF66" s="27">
        <f>AD66/AC66*100</f>
        <v>107.95801676196444</v>
      </c>
      <c r="AG66" s="27">
        <f t="shared" si="46"/>
        <v>4.5316527165992682</v>
      </c>
      <c r="AH66" s="12">
        <v>13.5</v>
      </c>
      <c r="AI66" s="12">
        <v>13.6</v>
      </c>
      <c r="AJ66" s="12">
        <v>13</v>
      </c>
      <c r="AK66" s="27">
        <f t="shared" si="12"/>
        <v>96.296296296296291</v>
      </c>
      <c r="AL66" s="27">
        <f t="shared" si="6"/>
        <v>95.588235294117652</v>
      </c>
      <c r="AM66" s="27">
        <f t="shared" si="47"/>
        <v>-1.0087371001251455</v>
      </c>
    </row>
    <row r="67" spans="1:39" ht="16.5" customHeight="1" x14ac:dyDescent="0.2">
      <c r="A67" s="16" t="s">
        <v>52</v>
      </c>
      <c r="B67" s="21">
        <v>3154164</v>
      </c>
      <c r="C67" s="12">
        <v>109.74630000000001</v>
      </c>
      <c r="D67" s="12">
        <v>112.9</v>
      </c>
      <c r="E67" s="12">
        <v>101.5</v>
      </c>
      <c r="F67" s="27">
        <f t="shared" si="48"/>
        <v>-1.0285714285714249</v>
      </c>
      <c r="G67" s="12">
        <v>96.6</v>
      </c>
      <c r="H67" s="12">
        <v>1.4009</v>
      </c>
      <c r="I67" s="12">
        <v>0.4829</v>
      </c>
      <c r="J67" s="12">
        <v>0.91800000000000004</v>
      </c>
      <c r="K67" s="28">
        <f>H67*1000/B67*1000</f>
        <v>0.44414304392542686</v>
      </c>
      <c r="L67" s="27">
        <f t="shared" si="40"/>
        <v>-9.2908274936571777E-2</v>
      </c>
      <c r="M67" s="12">
        <v>72.31</v>
      </c>
      <c r="N67" s="12">
        <v>72.77</v>
      </c>
      <c r="O67" s="12">
        <v>70.5</v>
      </c>
      <c r="P67" s="27">
        <f t="shared" si="41"/>
        <v>-2.269999999999996</v>
      </c>
      <c r="Q67" s="27">
        <f t="shared" si="42"/>
        <v>-0.19071428571428273</v>
      </c>
      <c r="R67" s="12">
        <v>-4.203980525328471</v>
      </c>
      <c r="S67" s="12">
        <v>-3.8999999999999986</v>
      </c>
      <c r="T67" s="12">
        <v>-7.8999999999999986</v>
      </c>
      <c r="U67" s="27">
        <f t="shared" si="2"/>
        <v>-4</v>
      </c>
      <c r="V67" s="27">
        <f t="shared" si="43"/>
        <v>-0.74285714285714244</v>
      </c>
      <c r="W67" s="12">
        <v>101.5</v>
      </c>
      <c r="X67" s="12">
        <v>104.5</v>
      </c>
      <c r="Y67" s="12">
        <v>106.1</v>
      </c>
      <c r="Z67" s="12">
        <v>112.6</v>
      </c>
      <c r="AA67" s="27">
        <f t="shared" si="10"/>
        <v>4.5999999999999943</v>
      </c>
      <c r="AB67" s="27">
        <f t="shared" si="44"/>
        <v>1.9571428571428524</v>
      </c>
      <c r="AC67" s="12">
        <v>376.55700000000002</v>
      </c>
      <c r="AD67" s="12">
        <v>414.00400000000002</v>
      </c>
      <c r="AE67" s="20">
        <f t="shared" si="45"/>
        <v>0.13125633289835278</v>
      </c>
      <c r="AF67" s="27">
        <f>AD67/AC67*100</f>
        <v>109.94457678386007</v>
      </c>
      <c r="AG67" s="27">
        <f t="shared" si="46"/>
        <v>6.5182127384948956</v>
      </c>
      <c r="AH67" s="12">
        <v>12.7</v>
      </c>
      <c r="AI67" s="12">
        <v>12.9</v>
      </c>
      <c r="AJ67" s="12">
        <v>12.3</v>
      </c>
      <c r="AK67" s="27">
        <f t="shared" si="12"/>
        <v>96.850393700787407</v>
      </c>
      <c r="AL67" s="27">
        <f t="shared" si="6"/>
        <v>95.348837209302332</v>
      </c>
      <c r="AM67" s="27">
        <f t="shared" si="47"/>
        <v>-1.248135184940466</v>
      </c>
    </row>
    <row r="68" spans="1:39" ht="16.5" customHeight="1" x14ac:dyDescent="0.2">
      <c r="A68" s="16" t="s">
        <v>53</v>
      </c>
      <c r="B68" s="21">
        <v>2395111</v>
      </c>
      <c r="C68" s="12">
        <v>108.96799999999999</v>
      </c>
      <c r="D68" s="12">
        <v>121.5</v>
      </c>
      <c r="E68" s="12">
        <v>104.5</v>
      </c>
      <c r="F68" s="27">
        <f t="shared" si="48"/>
        <v>1.9714285714285751</v>
      </c>
      <c r="G68" s="12">
        <v>100</v>
      </c>
      <c r="H68" s="12">
        <v>1.1588000000000001</v>
      </c>
      <c r="I68" s="12">
        <v>0.53049999999999997</v>
      </c>
      <c r="J68" s="12">
        <v>0.62829999999999997</v>
      </c>
      <c r="K68" s="28">
        <f>H68*1000/B68*1000</f>
        <v>0.48381891277690259</v>
      </c>
      <c r="L68" s="27">
        <f t="shared" si="40"/>
        <v>-5.3232406085096051E-2</v>
      </c>
      <c r="M68" s="12">
        <v>72.95</v>
      </c>
      <c r="N68" s="12">
        <v>73.069999999999993</v>
      </c>
      <c r="O68" s="12">
        <v>71.099999999999994</v>
      </c>
      <c r="P68" s="27">
        <f t="shared" si="41"/>
        <v>-1.9699999999999989</v>
      </c>
      <c r="Q68" s="27">
        <f t="shared" si="42"/>
        <v>0.10928571428571443</v>
      </c>
      <c r="R68" s="12">
        <v>-9.6748060237097171</v>
      </c>
      <c r="S68" s="12">
        <v>-5.3999999999999986</v>
      </c>
      <c r="T68" s="12">
        <v>-9.1000000000000014</v>
      </c>
      <c r="U68" s="27">
        <f t="shared" si="2"/>
        <v>-3.7000000000000028</v>
      </c>
      <c r="V68" s="27">
        <f t="shared" si="43"/>
        <v>-0.44285714285714528</v>
      </c>
      <c r="W68" s="12">
        <v>102.3</v>
      </c>
      <c r="X68" s="12">
        <v>104.5</v>
      </c>
      <c r="Y68" s="12">
        <v>110.8</v>
      </c>
      <c r="Z68" s="12">
        <v>118.5</v>
      </c>
      <c r="AA68" s="27">
        <f t="shared" si="10"/>
        <v>8.5</v>
      </c>
      <c r="AB68" s="27">
        <f t="shared" si="44"/>
        <v>5.8571428571428577</v>
      </c>
      <c r="AC68" s="12">
        <v>216.209</v>
      </c>
      <c r="AD68" s="12">
        <v>232.328</v>
      </c>
      <c r="AE68" s="20">
        <f t="shared" si="45"/>
        <v>9.7000932315871785E-2</v>
      </c>
      <c r="AF68" s="27">
        <f>AD68/AC68*100</f>
        <v>107.45528632018093</v>
      </c>
      <c r="AG68" s="27">
        <f t="shared" si="46"/>
        <v>4.0289222748157556</v>
      </c>
      <c r="AH68" s="12">
        <v>15.3</v>
      </c>
      <c r="AI68" s="12">
        <v>15.5</v>
      </c>
      <c r="AJ68" s="12">
        <v>14.8</v>
      </c>
      <c r="AK68" s="27">
        <f t="shared" si="12"/>
        <v>96.732026143790847</v>
      </c>
      <c r="AL68" s="27">
        <f t="shared" si="6"/>
        <v>95.483870967741936</v>
      </c>
      <c r="AM68" s="27">
        <f t="shared" si="47"/>
        <v>-1.1131014265008616</v>
      </c>
    </row>
    <row r="69" spans="1:39" ht="16.5" customHeight="1" x14ac:dyDescent="0.2">
      <c r="A69" s="16" t="s">
        <v>54</v>
      </c>
      <c r="B69" s="21">
        <v>1218319</v>
      </c>
      <c r="C69" s="12">
        <v>105.42</v>
      </c>
      <c r="D69" s="12">
        <v>110.6</v>
      </c>
      <c r="E69" s="12">
        <v>102</v>
      </c>
      <c r="F69" s="27">
        <f t="shared" si="48"/>
        <v>-0.52857142857142492</v>
      </c>
      <c r="G69" s="12">
        <v>99.3</v>
      </c>
      <c r="H69" s="12">
        <v>1.0342</v>
      </c>
      <c r="I69" s="12">
        <v>0.28799999999999998</v>
      </c>
      <c r="J69" s="12">
        <v>0.74609999999999999</v>
      </c>
      <c r="K69" s="28">
        <f>H69*1000/B69*1000</f>
        <v>0.84887455584292792</v>
      </c>
      <c r="L69" s="27">
        <f t="shared" si="40"/>
        <v>0.31182323698092929</v>
      </c>
      <c r="M69" s="12">
        <v>72.17</v>
      </c>
      <c r="N69" s="12">
        <v>72.959999999999994</v>
      </c>
      <c r="O69" s="12">
        <v>71</v>
      </c>
      <c r="P69" s="27">
        <f t="shared" si="41"/>
        <v>-1.9599999999999937</v>
      </c>
      <c r="Q69" s="27">
        <f t="shared" si="42"/>
        <v>0.11928571428571955</v>
      </c>
      <c r="R69" s="12">
        <v>-0.45825053732916987</v>
      </c>
      <c r="S69" s="12">
        <v>-5</v>
      </c>
      <c r="T69" s="12">
        <v>-8.4999999999999982</v>
      </c>
      <c r="U69" s="27">
        <f t="shared" si="2"/>
        <v>-3.4999999999999982</v>
      </c>
      <c r="V69" s="27">
        <f t="shared" si="43"/>
        <v>-0.24285714285714066</v>
      </c>
      <c r="W69" s="12">
        <v>101.7</v>
      </c>
      <c r="X69" s="12">
        <v>111.1</v>
      </c>
      <c r="Y69" s="12">
        <v>97.4</v>
      </c>
      <c r="Z69" s="12">
        <v>110.1</v>
      </c>
      <c r="AA69" s="27">
        <f t="shared" si="10"/>
        <v>-4.2999999999999972</v>
      </c>
      <c r="AB69" s="27">
        <f t="shared" si="44"/>
        <v>-6.9428571428571395</v>
      </c>
      <c r="AC69" s="12">
        <v>117.77500000000001</v>
      </c>
      <c r="AD69" s="12">
        <v>120.56399999999999</v>
      </c>
      <c r="AE69" s="20">
        <f t="shared" si="45"/>
        <v>9.8959303761986792E-2</v>
      </c>
      <c r="AF69" s="27">
        <f>AD69/AC69*100</f>
        <v>102.36807471874336</v>
      </c>
      <c r="AG69" s="27">
        <f t="shared" si="46"/>
        <v>-1.0582893266218178</v>
      </c>
      <c r="AH69" s="12">
        <v>15.3</v>
      </c>
      <c r="AI69" s="12">
        <v>15.5</v>
      </c>
      <c r="AJ69" s="12">
        <v>15</v>
      </c>
      <c r="AK69" s="27">
        <f t="shared" si="12"/>
        <v>98.039215686274503</v>
      </c>
      <c r="AL69" s="27">
        <f t="shared" si="6"/>
        <v>96.774193548387103</v>
      </c>
      <c r="AM69" s="27">
        <f t="shared" si="47"/>
        <v>0.17722115414430561</v>
      </c>
    </row>
    <row r="70" spans="1:39" s="1" customFormat="1" ht="20.25" customHeight="1" x14ac:dyDescent="0.2">
      <c r="A70" s="24" t="s">
        <v>57</v>
      </c>
      <c r="B70" s="26"/>
      <c r="C70" s="25"/>
      <c r="D70" s="25"/>
      <c r="E70" s="25"/>
      <c r="F70" s="25"/>
      <c r="G70" s="25"/>
      <c r="H70" s="25"/>
      <c r="I70" s="25"/>
      <c r="J70" s="25"/>
      <c r="K70" s="23"/>
      <c r="L70" s="23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</row>
    <row r="71" spans="1:39" ht="15.75" customHeight="1" x14ac:dyDescent="0.2">
      <c r="A71" s="16" t="s">
        <v>58</v>
      </c>
      <c r="B71" s="21">
        <v>818570</v>
      </c>
      <c r="C71" s="12">
        <v>110.1875</v>
      </c>
      <c r="D71" s="12">
        <v>113.5</v>
      </c>
      <c r="E71" s="12">
        <v>101.4</v>
      </c>
      <c r="F71" s="27">
        <f>E71-AVERAGE(E$71:E$77)</f>
        <v>-1.0285714285714249</v>
      </c>
      <c r="G71" s="12">
        <v>97.7</v>
      </c>
      <c r="H71" s="12">
        <v>0.26739999999999997</v>
      </c>
      <c r="I71" s="12">
        <v>7.0199999999999999E-2</v>
      </c>
      <c r="J71" s="12">
        <v>0.19719999999999999</v>
      </c>
      <c r="K71" s="28">
        <f>H71*1000/B71*1000</f>
        <v>0.32666723676655629</v>
      </c>
      <c r="L71" s="27">
        <f t="shared" ref="L71:L77" si="49">K71-AVERAGE(K$71:K$77)</f>
        <v>-0.24193848385367756</v>
      </c>
      <c r="M71" s="12">
        <v>70.78</v>
      </c>
      <c r="N71" s="12">
        <v>71.14</v>
      </c>
      <c r="O71" s="12">
        <v>69.900000000000006</v>
      </c>
      <c r="P71" s="27">
        <f t="shared" ref="P71:P77" si="50">O71-N71</f>
        <v>-1.2399999999999949</v>
      </c>
      <c r="Q71" s="27">
        <f t="shared" ref="Q71:Q77" si="51">P71-AVERAGE(P$71:P$77)</f>
        <v>0.50857142857143489</v>
      </c>
      <c r="R71" s="12">
        <v>-1.0135039849028</v>
      </c>
      <c r="S71" s="12">
        <v>-6</v>
      </c>
      <c r="T71" s="12">
        <v>-8.3999999999999986</v>
      </c>
      <c r="U71" s="27">
        <f t="shared" ref="U71:U100" si="52">T71-S71</f>
        <v>-2.3999999999999986</v>
      </c>
      <c r="V71" s="27">
        <f t="shared" ref="V71:V77" si="53">U71-AVERAGE(U$71:U$77)</f>
        <v>-0.25714285714285623</v>
      </c>
      <c r="W71" s="12">
        <v>104.4</v>
      </c>
      <c r="X71" s="12">
        <v>110.4</v>
      </c>
      <c r="Y71" s="12">
        <v>97.7</v>
      </c>
      <c r="Z71" s="12">
        <v>112.7</v>
      </c>
      <c r="AA71" s="27">
        <f t="shared" si="10"/>
        <v>-6.7000000000000028</v>
      </c>
      <c r="AB71" s="27">
        <f t="shared" ref="AB71:AB77" si="54">AA71-AVERAGE(AA$71:AA$77)</f>
        <v>-15.542857142857144</v>
      </c>
      <c r="AC71" s="12">
        <v>51.365000000000002</v>
      </c>
      <c r="AD71" s="12">
        <v>63.62</v>
      </c>
      <c r="AE71" s="20">
        <f t="shared" ref="AE71:AE77" si="55">AD71/B71*1000</f>
        <v>7.772090352688224E-2</v>
      </c>
      <c r="AF71" s="27">
        <f>AD71/AC71*100</f>
        <v>123.85865861968266</v>
      </c>
      <c r="AG71" s="27">
        <f t="shared" ref="AG71:AG77" si="56">AF71-AVERAGE(AF$71:AF$77)</f>
        <v>18.264362223282262</v>
      </c>
      <c r="AH71" s="12">
        <v>19.600000000000001</v>
      </c>
      <c r="AI71" s="12">
        <v>19.600000000000001</v>
      </c>
      <c r="AJ71" s="12">
        <v>19.3</v>
      </c>
      <c r="AK71" s="27">
        <f t="shared" ref="AK71:AK100" si="57">AJ71/AH71*100</f>
        <v>98.469387755102034</v>
      </c>
      <c r="AL71" s="27">
        <f t="shared" ref="AL71:AL100" si="58">AJ71/AI71*100</f>
        <v>98.469387755102034</v>
      </c>
      <c r="AM71" s="27">
        <f t="shared" ref="AM71:AM77" si="59">AL71-AVERAGE(AL$71:AL$77)</f>
        <v>1.8981284327535093</v>
      </c>
    </row>
    <row r="72" spans="1:39" ht="15.75" customHeight="1" x14ac:dyDescent="0.2">
      <c r="A72" s="16" t="s">
        <v>59</v>
      </c>
      <c r="B72" s="21">
        <v>4290067</v>
      </c>
      <c r="C72" s="12">
        <v>108.8242</v>
      </c>
      <c r="D72" s="12">
        <v>112.2</v>
      </c>
      <c r="E72" s="12">
        <v>101.8</v>
      </c>
      <c r="F72" s="27">
        <f t="shared" ref="F72:F77" si="60">E72-AVERAGE(E$71:E$77)</f>
        <v>-0.62857142857143344</v>
      </c>
      <c r="G72" s="12">
        <v>91.9</v>
      </c>
      <c r="H72" s="12">
        <v>2.3724000000000003</v>
      </c>
      <c r="I72" s="12">
        <v>1.3395999999999999</v>
      </c>
      <c r="J72" s="12">
        <v>1.0329000000000002</v>
      </c>
      <c r="K72" s="28">
        <f>H72*1000/B72*1000</f>
        <v>0.5529983564359251</v>
      </c>
      <c r="L72" s="27">
        <f t="shared" si="49"/>
        <v>-1.5607364184308747E-2</v>
      </c>
      <c r="M72" s="12">
        <v>71.290000000000006</v>
      </c>
      <c r="N72" s="12">
        <v>71.81</v>
      </c>
      <c r="O72" s="12">
        <v>70.2</v>
      </c>
      <c r="P72" s="27">
        <f t="shared" si="50"/>
        <v>-1.6099999999999994</v>
      </c>
      <c r="Q72" s="27">
        <f t="shared" si="51"/>
        <v>0.13857142857143034</v>
      </c>
      <c r="R72" s="12">
        <v>-2.1855172492286368</v>
      </c>
      <c r="S72" s="12">
        <v>-2.6000000000000014</v>
      </c>
      <c r="T72" s="12">
        <v>-5.5</v>
      </c>
      <c r="U72" s="27">
        <f t="shared" si="52"/>
        <v>-2.8999999999999986</v>
      </c>
      <c r="V72" s="27">
        <f t="shared" si="53"/>
        <v>-0.75714285714285623</v>
      </c>
      <c r="W72" s="12">
        <v>104.7</v>
      </c>
      <c r="X72" s="12">
        <v>105</v>
      </c>
      <c r="Y72" s="12">
        <v>105.7</v>
      </c>
      <c r="Z72" s="12">
        <v>116.3</v>
      </c>
      <c r="AA72" s="27">
        <f t="shared" si="10"/>
        <v>1</v>
      </c>
      <c r="AB72" s="27">
        <f t="shared" si="54"/>
        <v>-7.8428571428571416</v>
      </c>
      <c r="AC72" s="12">
        <v>520.18799999999999</v>
      </c>
      <c r="AD72" s="12">
        <v>555.91200000000003</v>
      </c>
      <c r="AE72" s="20">
        <f t="shared" si="55"/>
        <v>0.12958119302099477</v>
      </c>
      <c r="AF72" s="27">
        <f>AD72/AC72*100</f>
        <v>106.86751712842282</v>
      </c>
      <c r="AG72" s="27">
        <f t="shared" si="56"/>
        <v>1.2732207320224234</v>
      </c>
      <c r="AH72" s="12">
        <v>9.5</v>
      </c>
      <c r="AI72" s="12">
        <v>8.9</v>
      </c>
      <c r="AJ72" s="12">
        <v>9</v>
      </c>
      <c r="AK72" s="27">
        <f t="shared" si="57"/>
        <v>94.73684210526315</v>
      </c>
      <c r="AL72" s="27">
        <f t="shared" si="58"/>
        <v>101.12359550561798</v>
      </c>
      <c r="AM72" s="27">
        <f t="shared" si="59"/>
        <v>4.5523361832694604</v>
      </c>
    </row>
    <row r="73" spans="1:39" ht="15.75" customHeight="1" x14ac:dyDescent="0.2">
      <c r="A73" s="16" t="s">
        <v>78</v>
      </c>
      <c r="B73" s="21">
        <v>3778053</v>
      </c>
      <c r="C73" s="12">
        <v>107.61660000000001</v>
      </c>
      <c r="D73" s="12">
        <v>112.9</v>
      </c>
      <c r="E73" s="12">
        <v>104.1</v>
      </c>
      <c r="F73" s="27">
        <f t="shared" si="60"/>
        <v>1.6714285714285637</v>
      </c>
      <c r="G73" s="12">
        <v>100.3</v>
      </c>
      <c r="H73" s="12">
        <v>2.7414999999999998</v>
      </c>
      <c r="I73" s="12">
        <v>1.6845000000000001</v>
      </c>
      <c r="J73" s="12">
        <v>1.0569999999999999</v>
      </c>
      <c r="K73" s="28">
        <f>H73*1000/B73*1000</f>
        <v>0.72563831158535885</v>
      </c>
      <c r="L73" s="27">
        <f t="shared" si="49"/>
        <v>0.15703259096512501</v>
      </c>
      <c r="M73" s="12">
        <v>73.400000000000006</v>
      </c>
      <c r="N73" s="12">
        <v>74.040000000000006</v>
      </c>
      <c r="O73" s="12">
        <v>72.3</v>
      </c>
      <c r="P73" s="27">
        <f t="shared" si="50"/>
        <v>-1.7400000000000091</v>
      </c>
      <c r="Q73" s="27">
        <f t="shared" si="51"/>
        <v>8.5714285714206806E-3</v>
      </c>
      <c r="R73" s="12">
        <v>12.469973110602053</v>
      </c>
      <c r="S73" s="12">
        <v>4.8</v>
      </c>
      <c r="T73" s="12">
        <v>3</v>
      </c>
      <c r="U73" s="27">
        <f t="shared" si="52"/>
        <v>-1.7999999999999998</v>
      </c>
      <c r="V73" s="27">
        <f t="shared" si="53"/>
        <v>0.34285714285714253</v>
      </c>
      <c r="W73" s="12">
        <v>105.2</v>
      </c>
      <c r="X73" s="12">
        <v>93.1</v>
      </c>
      <c r="Y73" s="12">
        <v>123.1</v>
      </c>
      <c r="Z73" s="12">
        <v>120.7</v>
      </c>
      <c r="AA73" s="27">
        <f t="shared" ref="AA73:AA100" si="61">(Y73-100) - (W73-100)</f>
        <v>17.899999999999991</v>
      </c>
      <c r="AB73" s="27">
        <f t="shared" si="54"/>
        <v>9.0571428571428498</v>
      </c>
      <c r="AC73" s="12">
        <v>753.32</v>
      </c>
      <c r="AD73" s="12">
        <v>775.34699999999998</v>
      </c>
      <c r="AE73" s="20">
        <f t="shared" si="55"/>
        <v>0.20522396059557663</v>
      </c>
      <c r="AF73" s="27">
        <f>AD73/AC73*100</f>
        <v>102.9239898051293</v>
      </c>
      <c r="AG73" s="27">
        <f t="shared" si="56"/>
        <v>-2.6703065912710997</v>
      </c>
      <c r="AH73" s="12">
        <v>12.1</v>
      </c>
      <c r="AI73" s="12">
        <v>12</v>
      </c>
      <c r="AJ73" s="12">
        <v>11.7</v>
      </c>
      <c r="AK73" s="27">
        <f t="shared" si="57"/>
        <v>96.694214876033058</v>
      </c>
      <c r="AL73" s="27">
        <f t="shared" si="58"/>
        <v>97.5</v>
      </c>
      <c r="AM73" s="27">
        <f t="shared" si="59"/>
        <v>0.92874067765147572</v>
      </c>
    </row>
    <row r="74" spans="1:39" ht="15.75" customHeight="1" x14ac:dyDescent="0.2">
      <c r="A74" s="17" t="s">
        <v>84</v>
      </c>
      <c r="B74" s="21">
        <v>1687654</v>
      </c>
      <c r="C74" s="12">
        <v>106.392</v>
      </c>
      <c r="D74" s="12">
        <v>110</v>
      </c>
      <c r="E74" s="12">
        <v>102.7</v>
      </c>
      <c r="F74" s="27">
        <f t="shared" si="60"/>
        <v>0.27142857142857224</v>
      </c>
      <c r="G74" s="12">
        <v>99.3</v>
      </c>
      <c r="H74" s="12">
        <v>0.99329999999999996</v>
      </c>
      <c r="I74" s="12">
        <v>0.6018</v>
      </c>
      <c r="J74" s="12">
        <v>0.39150000000000001</v>
      </c>
      <c r="K74" s="28">
        <f>H74*1000/B74*1000</f>
        <v>0.58856850989598575</v>
      </c>
      <c r="L74" s="27">
        <f t="shared" si="49"/>
        <v>1.9962789275751902E-2</v>
      </c>
      <c r="M74" s="12">
        <v>74.28</v>
      </c>
      <c r="N74" s="12">
        <v>75.040000000000006</v>
      </c>
      <c r="O74" s="12">
        <v>72.900000000000006</v>
      </c>
      <c r="P74" s="27">
        <f t="shared" si="50"/>
        <v>-2.1400000000000006</v>
      </c>
      <c r="Q74" s="27">
        <f t="shared" si="51"/>
        <v>-0.39142857142857079</v>
      </c>
      <c r="R74" s="12">
        <v>22.202519149558508</v>
      </c>
      <c r="S74" s="12">
        <v>6.4</v>
      </c>
      <c r="T74" s="12">
        <v>4.7000000000000011</v>
      </c>
      <c r="U74" s="27">
        <f t="shared" si="52"/>
        <v>-1.6999999999999993</v>
      </c>
      <c r="V74" s="27">
        <f t="shared" si="53"/>
        <v>0.44285714285714306</v>
      </c>
      <c r="W74" s="12">
        <v>101</v>
      </c>
      <c r="X74" s="12">
        <v>87.4</v>
      </c>
      <c r="Y74" s="12">
        <v>118.7</v>
      </c>
      <c r="Z74" s="12">
        <v>104.8</v>
      </c>
      <c r="AA74" s="27">
        <f t="shared" si="61"/>
        <v>17.700000000000003</v>
      </c>
      <c r="AB74" s="27">
        <f t="shared" si="54"/>
        <v>8.8571428571428612</v>
      </c>
      <c r="AC74" s="12">
        <v>382.83499999999998</v>
      </c>
      <c r="AD74" s="12">
        <v>390.89299999999997</v>
      </c>
      <c r="AE74" s="20">
        <f t="shared" si="55"/>
        <v>0.23161915890342452</v>
      </c>
      <c r="AF74" s="27">
        <f>AD74/AC74*100</f>
        <v>102.10482322671648</v>
      </c>
      <c r="AG74" s="27">
        <f t="shared" si="56"/>
        <v>-3.4894731696839187</v>
      </c>
      <c r="AH74" s="12">
        <v>9</v>
      </c>
      <c r="AI74" s="12">
        <v>8.9</v>
      </c>
      <c r="AJ74" s="12">
        <v>8.4</v>
      </c>
      <c r="AK74" s="27">
        <f t="shared" si="57"/>
        <v>93.333333333333329</v>
      </c>
      <c r="AL74" s="27">
        <f t="shared" si="58"/>
        <v>94.382022471910105</v>
      </c>
      <c r="AM74" s="27">
        <f t="shared" si="59"/>
        <v>-2.1892368504384194</v>
      </c>
    </row>
    <row r="75" spans="1:39" ht="15.75" customHeight="1" x14ac:dyDescent="0.2">
      <c r="A75" s="17" t="s">
        <v>85</v>
      </c>
      <c r="B75" s="21">
        <v>547010</v>
      </c>
      <c r="C75" s="12">
        <v>106.785</v>
      </c>
      <c r="D75" s="12">
        <v>114.8</v>
      </c>
      <c r="E75" s="12">
        <v>107</v>
      </c>
      <c r="F75" s="27">
        <f t="shared" si="60"/>
        <v>4.5714285714285694</v>
      </c>
      <c r="G75" s="12">
        <v>104.6</v>
      </c>
      <c r="H75" s="12">
        <v>0.16689999999999999</v>
      </c>
      <c r="I75" s="12">
        <v>0.1128</v>
      </c>
      <c r="J75" s="12">
        <v>5.4200000000000005E-2</v>
      </c>
      <c r="K75" s="28">
        <f>H75*1000/B75*1000</f>
        <v>0.30511325204292428</v>
      </c>
      <c r="L75" s="27">
        <f t="shared" si="49"/>
        <v>-0.26349246857730957</v>
      </c>
      <c r="M75" s="12">
        <v>74.069999999999993</v>
      </c>
      <c r="N75" s="12">
        <v>74.180000000000007</v>
      </c>
      <c r="O75" s="12">
        <v>71.900000000000006</v>
      </c>
      <c r="P75" s="27">
        <f t="shared" si="50"/>
        <v>-2.2800000000000011</v>
      </c>
      <c r="Q75" s="27">
        <f t="shared" si="51"/>
        <v>-0.53142857142857136</v>
      </c>
      <c r="R75" s="12">
        <v>3.0238650139401018</v>
      </c>
      <c r="S75" s="12">
        <v>7.8999999999999995</v>
      </c>
      <c r="T75" s="12">
        <v>6.9</v>
      </c>
      <c r="U75" s="27">
        <f t="shared" si="52"/>
        <v>-0.99999999999999911</v>
      </c>
      <c r="V75" s="27">
        <f t="shared" si="53"/>
        <v>1.1428571428571432</v>
      </c>
      <c r="W75" s="12">
        <v>105.5</v>
      </c>
      <c r="X75" s="12">
        <v>89.5</v>
      </c>
      <c r="Y75" s="12">
        <v>112.4</v>
      </c>
      <c r="Z75" s="12">
        <v>106.1</v>
      </c>
      <c r="AA75" s="27">
        <f t="shared" si="61"/>
        <v>6.9000000000000057</v>
      </c>
      <c r="AB75" s="27">
        <f t="shared" si="54"/>
        <v>-1.942857142857136</v>
      </c>
      <c r="AC75" s="12">
        <v>175.61500000000001</v>
      </c>
      <c r="AD75" s="12">
        <v>192.64699999999999</v>
      </c>
      <c r="AE75" s="20">
        <f t="shared" si="55"/>
        <v>0.3521818613919307</v>
      </c>
      <c r="AF75" s="27">
        <f>AD75/AC75*100</f>
        <v>109.69848817014491</v>
      </c>
      <c r="AG75" s="27">
        <f t="shared" si="56"/>
        <v>4.1041917737445175</v>
      </c>
      <c r="AH75" s="12">
        <v>5.8</v>
      </c>
      <c r="AI75" s="12">
        <v>5.6</v>
      </c>
      <c r="AJ75" s="12">
        <v>5</v>
      </c>
      <c r="AK75" s="27">
        <f t="shared" si="57"/>
        <v>86.206896551724142</v>
      </c>
      <c r="AL75" s="27">
        <f t="shared" si="58"/>
        <v>89.285714285714292</v>
      </c>
      <c r="AM75" s="27">
        <f t="shared" si="59"/>
        <v>-7.2855450366342325</v>
      </c>
    </row>
    <row r="76" spans="1:39" ht="15.75" customHeight="1" x14ac:dyDescent="0.2">
      <c r="A76" s="18" t="s">
        <v>87</v>
      </c>
      <c r="B76" s="21">
        <v>1543389</v>
      </c>
      <c r="C76" s="12">
        <v>111.96659999999999</v>
      </c>
      <c r="D76" s="12">
        <v>114.3</v>
      </c>
      <c r="E76" s="12">
        <v>100.9</v>
      </c>
      <c r="F76" s="27">
        <f t="shared" si="60"/>
        <v>-1.5285714285714249</v>
      </c>
      <c r="G76" s="12">
        <v>98.3</v>
      </c>
      <c r="H76" s="12">
        <v>1.5812999999999999</v>
      </c>
      <c r="I76" s="12">
        <v>0.96989999999999998</v>
      </c>
      <c r="J76" s="12">
        <v>0.61129999999999995</v>
      </c>
      <c r="K76" s="28">
        <f>H76*1000/B76*1000</f>
        <v>1.0245634768681129</v>
      </c>
      <c r="L76" s="27">
        <f t="shared" si="49"/>
        <v>0.45595775624787904</v>
      </c>
      <c r="M76" s="12">
        <v>72.08</v>
      </c>
      <c r="N76" s="12">
        <v>72.75</v>
      </c>
      <c r="O76" s="12">
        <v>71.3</v>
      </c>
      <c r="P76" s="27">
        <f t="shared" si="50"/>
        <v>-1.4500000000000028</v>
      </c>
      <c r="Q76" s="27">
        <f t="shared" si="51"/>
        <v>0.29857142857142693</v>
      </c>
      <c r="R76" s="12">
        <v>1.2295189104249145</v>
      </c>
      <c r="S76" s="12">
        <v>2.0999999999999996</v>
      </c>
      <c r="T76" s="12">
        <v>0.10000000000000142</v>
      </c>
      <c r="U76" s="27">
        <f t="shared" si="52"/>
        <v>-1.9999999999999982</v>
      </c>
      <c r="V76" s="27">
        <f t="shared" si="53"/>
        <v>0.14285714285714413</v>
      </c>
      <c r="W76" s="12">
        <v>105.8</v>
      </c>
      <c r="X76" s="12">
        <v>103</v>
      </c>
      <c r="Y76" s="12">
        <v>130.6</v>
      </c>
      <c r="Z76" s="12">
        <v>142.4</v>
      </c>
      <c r="AA76" s="27">
        <f t="shared" si="61"/>
        <v>24.799999999999997</v>
      </c>
      <c r="AB76" s="27">
        <f t="shared" si="54"/>
        <v>15.957142857142856</v>
      </c>
      <c r="AC76" s="12">
        <v>194.869</v>
      </c>
      <c r="AD76" s="12">
        <v>191.80699999999999</v>
      </c>
      <c r="AE76" s="20">
        <f t="shared" si="55"/>
        <v>0.1242765109768179</v>
      </c>
      <c r="AF76" s="27">
        <f>AD76/AC76*100</f>
        <v>98.428687990393541</v>
      </c>
      <c r="AG76" s="27">
        <f t="shared" si="56"/>
        <v>-7.1656084060068537</v>
      </c>
      <c r="AH76" s="12">
        <v>14.9</v>
      </c>
      <c r="AI76" s="12">
        <v>14.7</v>
      </c>
      <c r="AJ76" s="12">
        <v>14</v>
      </c>
      <c r="AK76" s="27">
        <f t="shared" si="57"/>
        <v>93.959731543624159</v>
      </c>
      <c r="AL76" s="27">
        <f t="shared" si="58"/>
        <v>95.238095238095241</v>
      </c>
      <c r="AM76" s="27">
        <f t="shared" si="59"/>
        <v>-1.3331640842532835</v>
      </c>
    </row>
    <row r="77" spans="1:39" ht="15.75" customHeight="1" x14ac:dyDescent="0.2">
      <c r="A77" s="16" t="s">
        <v>60</v>
      </c>
      <c r="B77" s="21">
        <v>3442810</v>
      </c>
      <c r="C77" s="12">
        <v>108.52800000000001</v>
      </c>
      <c r="D77" s="12">
        <v>108</v>
      </c>
      <c r="E77" s="12">
        <v>99.1</v>
      </c>
      <c r="F77" s="27">
        <f t="shared" si="60"/>
        <v>-3.3285714285714363</v>
      </c>
      <c r="G77" s="12">
        <v>98.1</v>
      </c>
      <c r="H77" s="12">
        <v>1.5723</v>
      </c>
      <c r="I77" s="12">
        <v>0.86529999999999996</v>
      </c>
      <c r="J77" s="12">
        <v>0.70699999999999996</v>
      </c>
      <c r="K77" s="28">
        <f>H77*1000/B77*1000</f>
        <v>0.45669090074677371</v>
      </c>
      <c r="L77" s="27">
        <f t="shared" si="49"/>
        <v>-0.11191481987346014</v>
      </c>
      <c r="M77" s="12">
        <v>71.64</v>
      </c>
      <c r="N77" s="12">
        <v>72.08</v>
      </c>
      <c r="O77" s="12">
        <v>70.3</v>
      </c>
      <c r="P77" s="27">
        <f t="shared" si="50"/>
        <v>-1.7800000000000011</v>
      </c>
      <c r="Q77" s="27">
        <f t="shared" si="51"/>
        <v>-3.1428571428571361E-2</v>
      </c>
      <c r="R77" s="12">
        <v>-0.48988683614085149</v>
      </c>
      <c r="S77" s="12">
        <v>-3.1999999999999993</v>
      </c>
      <c r="T77" s="12">
        <v>-6.4</v>
      </c>
      <c r="U77" s="27">
        <f t="shared" si="52"/>
        <v>-3.2000000000000011</v>
      </c>
      <c r="V77" s="27">
        <f t="shared" si="53"/>
        <v>-1.0571428571428587</v>
      </c>
      <c r="W77" s="12">
        <v>103.8</v>
      </c>
      <c r="X77" s="12">
        <v>101.8</v>
      </c>
      <c r="Y77" s="12">
        <v>104.1</v>
      </c>
      <c r="Z77" s="12">
        <v>110</v>
      </c>
      <c r="AA77" s="27">
        <f t="shared" si="61"/>
        <v>0.29999999999999716</v>
      </c>
      <c r="AB77" s="27">
        <f t="shared" si="54"/>
        <v>-8.5428571428571445</v>
      </c>
      <c r="AC77" s="12">
        <v>397.55700000000002</v>
      </c>
      <c r="AD77" s="12">
        <v>378.78399999999999</v>
      </c>
      <c r="AE77" s="20">
        <f t="shared" si="55"/>
        <v>0.11002175548461866</v>
      </c>
      <c r="AF77" s="27">
        <f>AD77/AC77*100</f>
        <v>95.27790983431305</v>
      </c>
      <c r="AG77" s="27">
        <f t="shared" si="56"/>
        <v>-10.316386562087345</v>
      </c>
      <c r="AH77" s="12">
        <v>12.8</v>
      </c>
      <c r="AI77" s="12">
        <v>12.8</v>
      </c>
      <c r="AJ77" s="12">
        <v>12.8</v>
      </c>
      <c r="AK77" s="27">
        <f t="shared" si="57"/>
        <v>100</v>
      </c>
      <c r="AL77" s="27">
        <f t="shared" si="58"/>
        <v>100</v>
      </c>
      <c r="AM77" s="27">
        <f t="shared" si="59"/>
        <v>3.4287406776514757</v>
      </c>
    </row>
    <row r="78" spans="1:39" s="1" customFormat="1" ht="18" customHeight="1" x14ac:dyDescent="0.2">
      <c r="A78" s="24" t="s">
        <v>61</v>
      </c>
      <c r="B78" s="26"/>
      <c r="C78" s="25"/>
      <c r="D78" s="25"/>
      <c r="E78" s="25"/>
      <c r="F78" s="25"/>
      <c r="G78" s="25"/>
      <c r="H78" s="25"/>
      <c r="I78" s="25"/>
      <c r="J78" s="25"/>
      <c r="K78" s="23"/>
      <c r="L78" s="23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</row>
    <row r="79" spans="1:39" ht="16.5" customHeight="1" x14ac:dyDescent="0.2">
      <c r="A79" s="16" t="s">
        <v>62</v>
      </c>
      <c r="B79" s="21">
        <v>220954</v>
      </c>
      <c r="C79" s="12">
        <v>119.0364</v>
      </c>
      <c r="D79" s="12">
        <v>127.8</v>
      </c>
      <c r="E79" s="12">
        <v>105.5</v>
      </c>
      <c r="F79" s="27">
        <f>E79-AVERAGE(E$79:E$88)</f>
        <v>2.2099999999999937</v>
      </c>
      <c r="G79" s="12">
        <v>102.5</v>
      </c>
      <c r="H79" s="12">
        <v>8.8800000000000004E-2</v>
      </c>
      <c r="I79" s="12">
        <v>6.7999999999999996E-3</v>
      </c>
      <c r="J79" s="12">
        <v>8.2000000000000003E-2</v>
      </c>
      <c r="K79" s="28">
        <f>H79*1000/B79*1000</f>
        <v>0.40189360681408798</v>
      </c>
      <c r="L79" s="27">
        <f>K79-AVERAGE(K$79:K$88)</f>
        <v>-2.5983341331795806E-2</v>
      </c>
      <c r="M79" s="12">
        <v>70.59</v>
      </c>
      <c r="N79" s="12">
        <v>70.290000000000006</v>
      </c>
      <c r="O79" s="12">
        <v>69.2</v>
      </c>
      <c r="P79" s="27">
        <f t="shared" ref="P79:P88" si="62">O79-N79</f>
        <v>-1.0900000000000034</v>
      </c>
      <c r="Q79" s="27">
        <f>P79-AVERAGE(P$79:P$88)</f>
        <v>0.33299999999999552</v>
      </c>
      <c r="R79" s="12">
        <v>3.4688589693917087</v>
      </c>
      <c r="S79" s="12">
        <v>3.5</v>
      </c>
      <c r="T79" s="12">
        <v>2</v>
      </c>
      <c r="U79" s="27">
        <f t="shared" si="52"/>
        <v>-1.5</v>
      </c>
      <c r="V79" s="27">
        <f>U79-AVERAGE(U$79:U$88)</f>
        <v>0.73000000000000043</v>
      </c>
      <c r="W79" s="12">
        <v>106.7</v>
      </c>
      <c r="X79" s="12">
        <v>118.9</v>
      </c>
      <c r="Y79" s="12">
        <v>91.3</v>
      </c>
      <c r="Z79" s="12">
        <v>115.8</v>
      </c>
      <c r="AA79" s="27">
        <f t="shared" si="61"/>
        <v>-15.400000000000006</v>
      </c>
      <c r="AB79" s="27">
        <f>AA79-AVERAGE(AA$79:AA$88)</f>
        <v>-15.210000000000008</v>
      </c>
      <c r="AC79" s="12">
        <v>11.821999999999999</v>
      </c>
      <c r="AD79" s="12">
        <v>12.702</v>
      </c>
      <c r="AE79" s="20">
        <f t="shared" ref="AE79:AE88" si="63">AD79/B79*1000</f>
        <v>5.7487078758474613E-2</v>
      </c>
      <c r="AF79" s="27">
        <f>AD79/AC79*100</f>
        <v>107.44374894264929</v>
      </c>
      <c r="AG79" s="27">
        <f>AF79-AVERAGE(AF$79:AF$88)</f>
        <v>2.9903046979502506</v>
      </c>
      <c r="AH79" s="12">
        <v>24</v>
      </c>
      <c r="AI79" s="12">
        <v>24.3</v>
      </c>
      <c r="AJ79" s="12">
        <v>23.8</v>
      </c>
      <c r="AK79" s="27">
        <f t="shared" si="57"/>
        <v>99.166666666666671</v>
      </c>
      <c r="AL79" s="27">
        <f t="shared" si="58"/>
        <v>97.942386831275712</v>
      </c>
      <c r="AM79" s="27">
        <f>AL79-AVERAGE(AL$79:AL$88)</f>
        <v>-0.3387099038076542</v>
      </c>
    </row>
    <row r="80" spans="1:39" s="2" customFormat="1" ht="16.5" customHeight="1" x14ac:dyDescent="0.2">
      <c r="A80" s="16" t="s">
        <v>64</v>
      </c>
      <c r="B80" s="21">
        <v>330368</v>
      </c>
      <c r="C80" s="12">
        <v>116.99400000000001</v>
      </c>
      <c r="D80" s="12">
        <v>126.4</v>
      </c>
      <c r="E80" s="12">
        <v>106.6</v>
      </c>
      <c r="F80" s="27">
        <f>E80-AVERAGE(E$79:E$88)</f>
        <v>3.3099999999999881</v>
      </c>
      <c r="G80" s="12">
        <v>102</v>
      </c>
      <c r="H80" s="12">
        <v>0.111</v>
      </c>
      <c r="I80" s="12">
        <v>3.5900000000000001E-2</v>
      </c>
      <c r="J80" s="12">
        <v>7.51E-2</v>
      </c>
      <c r="K80" s="28">
        <f>H80*1000/B80*1000</f>
        <v>0.33598895776830684</v>
      </c>
      <c r="L80" s="27">
        <f t="shared" ref="L80:L88" si="64">K80-AVERAGE(K$79:K$88)</f>
        <v>-9.1887990377576945E-2</v>
      </c>
      <c r="M80" s="12">
        <v>66.47</v>
      </c>
      <c r="N80" s="12">
        <v>67.569999999999993</v>
      </c>
      <c r="O80" s="12">
        <v>66.3</v>
      </c>
      <c r="P80" s="27">
        <f t="shared" si="62"/>
        <v>-1.269999999999996</v>
      </c>
      <c r="Q80" s="27">
        <f t="shared" ref="Q80:Q88" si="65">P80-AVERAGE(P$79:P$88)</f>
        <v>0.15300000000000291</v>
      </c>
      <c r="R80" s="12">
        <v>6.9187047493026785</v>
      </c>
      <c r="S80" s="12">
        <v>10.3</v>
      </c>
      <c r="T80" s="12">
        <v>10.799999999999999</v>
      </c>
      <c r="U80" s="27">
        <f t="shared" si="52"/>
        <v>0.49999999999999822</v>
      </c>
      <c r="V80" s="27">
        <f t="shared" ref="V80:V88" si="66">U80-AVERAGE(U$79:U$88)</f>
        <v>2.7299999999999986</v>
      </c>
      <c r="W80" s="12">
        <v>98.5</v>
      </c>
      <c r="X80" s="12">
        <v>120.7</v>
      </c>
      <c r="Y80" s="12">
        <v>84.7</v>
      </c>
      <c r="Z80" s="12">
        <v>100.6</v>
      </c>
      <c r="AA80" s="27">
        <f t="shared" si="61"/>
        <v>-13.799999999999997</v>
      </c>
      <c r="AB80" s="27">
        <f t="shared" ref="AB80:AB88" si="67">AA80-AVERAGE(AA$79:AA$88)</f>
        <v>-13.61</v>
      </c>
      <c r="AC80" s="12">
        <v>11.942</v>
      </c>
      <c r="AD80" s="12">
        <v>11.685</v>
      </c>
      <c r="AE80" s="20">
        <f t="shared" si="63"/>
        <v>3.5369648392096088E-2</v>
      </c>
      <c r="AF80" s="27">
        <f>AD80/AC80*100</f>
        <v>97.847931669737065</v>
      </c>
      <c r="AG80" s="27">
        <f t="shared" ref="AG80:AG88" si="68">AF80-AVERAGE(AF$79:AF$88)</f>
        <v>-6.6055125749619776</v>
      </c>
      <c r="AH80" s="12">
        <v>34.4</v>
      </c>
      <c r="AI80" s="12">
        <v>34.1</v>
      </c>
      <c r="AJ80" s="12">
        <v>34.1</v>
      </c>
      <c r="AK80" s="27">
        <f t="shared" si="57"/>
        <v>99.1279069767442</v>
      </c>
      <c r="AL80" s="27">
        <f t="shared" si="58"/>
        <v>100</v>
      </c>
      <c r="AM80" s="27">
        <f t="shared" ref="AM80:AM88" si="69">AL80-AVERAGE(AL$79:AL$88)</f>
        <v>1.7189032649166336</v>
      </c>
    </row>
    <row r="81" spans="1:39" ht="16.5" customHeight="1" x14ac:dyDescent="0.2">
      <c r="A81" s="16" t="s">
        <v>65</v>
      </c>
      <c r="B81" s="21">
        <v>532036</v>
      </c>
      <c r="C81" s="12">
        <v>107.7921</v>
      </c>
      <c r="D81" s="12">
        <v>113.5</v>
      </c>
      <c r="E81" s="12">
        <v>103.5</v>
      </c>
      <c r="F81" s="27">
        <f>E81-AVERAGE(E$79:E$88)</f>
        <v>0.20999999999999375</v>
      </c>
      <c r="G81" s="12">
        <v>100.2</v>
      </c>
      <c r="H81" s="12">
        <v>0.28760000000000002</v>
      </c>
      <c r="I81" s="12">
        <v>0.15540000000000001</v>
      </c>
      <c r="J81" s="12">
        <v>0.13219999999999998</v>
      </c>
      <c r="K81" s="28">
        <f>H81*1000/B81*1000</f>
        <v>0.54056492417806312</v>
      </c>
      <c r="L81" s="27">
        <f t="shared" si="64"/>
        <v>0.11268797603217934</v>
      </c>
      <c r="M81" s="12">
        <v>71.150000000000006</v>
      </c>
      <c r="N81" s="12">
        <v>71.05</v>
      </c>
      <c r="O81" s="12">
        <v>70.099999999999994</v>
      </c>
      <c r="P81" s="27">
        <f t="shared" si="62"/>
        <v>-0.95000000000000284</v>
      </c>
      <c r="Q81" s="27">
        <f t="shared" si="65"/>
        <v>0.47299999999999609</v>
      </c>
      <c r="R81" s="12">
        <v>-0.19596290291605864</v>
      </c>
      <c r="S81" s="12">
        <v>-2.0999999999999996</v>
      </c>
      <c r="T81" s="12">
        <v>-3.9000000000000004</v>
      </c>
      <c r="U81" s="27">
        <f t="shared" si="52"/>
        <v>-1.8000000000000007</v>
      </c>
      <c r="V81" s="27">
        <f t="shared" si="66"/>
        <v>0.42999999999999972</v>
      </c>
      <c r="W81" s="12">
        <v>101.5</v>
      </c>
      <c r="X81" s="12">
        <v>117.4</v>
      </c>
      <c r="Y81" s="12">
        <v>106</v>
      </c>
      <c r="Z81" s="12">
        <v>126.3</v>
      </c>
      <c r="AA81" s="27">
        <f t="shared" si="61"/>
        <v>4.5</v>
      </c>
      <c r="AB81" s="27">
        <f t="shared" si="67"/>
        <v>4.6899999999999977</v>
      </c>
      <c r="AC81" s="12">
        <v>40.372</v>
      </c>
      <c r="AD81" s="12">
        <v>43.883000000000003</v>
      </c>
      <c r="AE81" s="20">
        <f t="shared" si="63"/>
        <v>8.2481260666571438E-2</v>
      </c>
      <c r="AF81" s="27">
        <f>AD81/AC81*100</f>
        <v>108.69662142078668</v>
      </c>
      <c r="AG81" s="27">
        <f t="shared" si="68"/>
        <v>4.2431771760876416</v>
      </c>
      <c r="AH81" s="12">
        <v>18.5</v>
      </c>
      <c r="AI81" s="12">
        <v>19</v>
      </c>
      <c r="AJ81" s="12">
        <v>18.5</v>
      </c>
      <c r="AK81" s="27">
        <f t="shared" si="57"/>
        <v>100</v>
      </c>
      <c r="AL81" s="27">
        <f t="shared" si="58"/>
        <v>97.368421052631575</v>
      </c>
      <c r="AM81" s="27">
        <f t="shared" si="69"/>
        <v>-0.9126756824517912</v>
      </c>
    </row>
    <row r="82" spans="1:39" ht="16.5" customHeight="1" x14ac:dyDescent="0.2">
      <c r="A82" s="16" t="s">
        <v>66</v>
      </c>
      <c r="B82" s="21">
        <v>2296353</v>
      </c>
      <c r="C82" s="12">
        <v>114.54639999999999</v>
      </c>
      <c r="D82" s="12">
        <v>118.7</v>
      </c>
      <c r="E82" s="12">
        <v>103.5</v>
      </c>
      <c r="F82" s="27">
        <f>E82-AVERAGE(E$79:E$88)</f>
        <v>0.20999999999999375</v>
      </c>
      <c r="G82" s="12">
        <v>95.9</v>
      </c>
      <c r="H82" s="12">
        <v>0.82629999999999992</v>
      </c>
      <c r="I82" s="12">
        <v>0.4859</v>
      </c>
      <c r="J82" s="12">
        <v>0.34050000000000002</v>
      </c>
      <c r="K82" s="28">
        <f>H82*1000/B82*1000</f>
        <v>0.35983143706564275</v>
      </c>
      <c r="L82" s="27">
        <f t="shared" si="64"/>
        <v>-6.8045511080241039E-2</v>
      </c>
      <c r="M82" s="12">
        <v>71.11</v>
      </c>
      <c r="N82" s="12">
        <v>71.61</v>
      </c>
      <c r="O82" s="12">
        <v>70.2</v>
      </c>
      <c r="P82" s="27">
        <f t="shared" si="62"/>
        <v>-1.4099999999999966</v>
      </c>
      <c r="Q82" s="27">
        <f t="shared" si="65"/>
        <v>1.3000000000002343E-2</v>
      </c>
      <c r="R82" s="12">
        <v>-3.4511024374461421</v>
      </c>
      <c r="S82" s="12">
        <v>-4.9000000000000004</v>
      </c>
      <c r="T82" s="12">
        <v>-7.9</v>
      </c>
      <c r="U82" s="27">
        <f t="shared" si="52"/>
        <v>-3</v>
      </c>
      <c r="V82" s="27">
        <f t="shared" si="66"/>
        <v>-0.76999999999999957</v>
      </c>
      <c r="W82" s="12">
        <v>102.9</v>
      </c>
      <c r="X82" s="12">
        <v>105.7</v>
      </c>
      <c r="Y82" s="12">
        <v>101.2</v>
      </c>
      <c r="Z82" s="12">
        <v>110</v>
      </c>
      <c r="AA82" s="27">
        <f t="shared" si="61"/>
        <v>-1.7000000000000028</v>
      </c>
      <c r="AB82" s="27">
        <f t="shared" si="67"/>
        <v>-1.5100000000000051</v>
      </c>
      <c r="AC82" s="12">
        <v>167.41300000000001</v>
      </c>
      <c r="AD82" s="12">
        <v>179.768</v>
      </c>
      <c r="AE82" s="20">
        <f t="shared" si="63"/>
        <v>7.828413140314229E-2</v>
      </c>
      <c r="AF82" s="27">
        <f>AD82/AC82*100</f>
        <v>107.37995257238086</v>
      </c>
      <c r="AG82" s="27">
        <f t="shared" si="68"/>
        <v>2.926508327681816</v>
      </c>
      <c r="AH82" s="12">
        <v>17.399999999999999</v>
      </c>
      <c r="AI82" s="12">
        <v>17.600000000000001</v>
      </c>
      <c r="AJ82" s="12">
        <v>17.5</v>
      </c>
      <c r="AK82" s="27">
        <f t="shared" si="57"/>
        <v>100.57471264367817</v>
      </c>
      <c r="AL82" s="27">
        <f t="shared" si="58"/>
        <v>99.431818181818173</v>
      </c>
      <c r="AM82" s="27">
        <f t="shared" si="69"/>
        <v>1.1507214467348064</v>
      </c>
    </row>
    <row r="83" spans="1:39" ht="16.5" customHeight="1" x14ac:dyDescent="0.2">
      <c r="A83" s="16" t="s">
        <v>79</v>
      </c>
      <c r="B83" s="21">
        <v>2855899</v>
      </c>
      <c r="C83" s="12">
        <v>111.3378</v>
      </c>
      <c r="D83" s="12">
        <v>117.8</v>
      </c>
      <c r="E83" s="12">
        <v>104.5</v>
      </c>
      <c r="F83" s="27">
        <f>E83-AVERAGE(E$79:E$88)</f>
        <v>1.2099999999999937</v>
      </c>
      <c r="G83" s="12">
        <v>98.9</v>
      </c>
      <c r="H83" s="12">
        <v>1.3070999999999999</v>
      </c>
      <c r="I83" s="12">
        <v>0.75039999999999996</v>
      </c>
      <c r="J83" s="12">
        <v>0.55670000000000008</v>
      </c>
      <c r="K83" s="28">
        <f>H83*1000/B83*1000</f>
        <v>0.45768425283947362</v>
      </c>
      <c r="L83" s="27">
        <f t="shared" si="64"/>
        <v>2.9807304693589831E-2</v>
      </c>
      <c r="M83" s="12">
        <v>70.709999999999994</v>
      </c>
      <c r="N83" s="12">
        <v>71.16</v>
      </c>
      <c r="O83" s="12">
        <v>69.8</v>
      </c>
      <c r="P83" s="27">
        <f t="shared" si="62"/>
        <v>-1.3599999999999994</v>
      </c>
      <c r="Q83" s="27">
        <f t="shared" si="65"/>
        <v>6.2999999999999501E-2</v>
      </c>
      <c r="R83" s="12">
        <v>-0.92336025660404686</v>
      </c>
      <c r="S83" s="12">
        <v>-1.6999999999999993</v>
      </c>
      <c r="T83" s="12">
        <v>-4.2000000000000011</v>
      </c>
      <c r="U83" s="27">
        <f t="shared" si="52"/>
        <v>-2.5000000000000018</v>
      </c>
      <c r="V83" s="27">
        <f t="shared" si="66"/>
        <v>-0.27000000000000135</v>
      </c>
      <c r="W83" s="12">
        <v>98.8</v>
      </c>
      <c r="X83" s="12">
        <v>104.6</v>
      </c>
      <c r="Y83" s="12">
        <v>100.5</v>
      </c>
      <c r="Z83" s="12">
        <v>103.8</v>
      </c>
      <c r="AA83" s="27">
        <f t="shared" si="61"/>
        <v>1.7000000000000028</v>
      </c>
      <c r="AB83" s="27">
        <f t="shared" si="67"/>
        <v>1.8900000000000006</v>
      </c>
      <c r="AC83" s="12">
        <v>328.08499999999998</v>
      </c>
      <c r="AD83" s="12">
        <v>336.34699999999998</v>
      </c>
      <c r="AE83" s="20">
        <f t="shared" si="63"/>
        <v>0.1177727223546771</v>
      </c>
      <c r="AF83" s="27">
        <f>AD83/AC83*100</f>
        <v>102.51824984379047</v>
      </c>
      <c r="AG83" s="27">
        <f t="shared" si="68"/>
        <v>-1.9351944009085713</v>
      </c>
      <c r="AH83" s="12">
        <v>17.100000000000001</v>
      </c>
      <c r="AI83" s="12">
        <v>17.3</v>
      </c>
      <c r="AJ83" s="12">
        <v>17</v>
      </c>
      <c r="AK83" s="27">
        <f t="shared" si="57"/>
        <v>99.415204678362571</v>
      </c>
      <c r="AL83" s="27">
        <f t="shared" si="58"/>
        <v>98.265895953757223</v>
      </c>
      <c r="AM83" s="27">
        <f t="shared" si="69"/>
        <v>-1.5200781326143442E-2</v>
      </c>
    </row>
    <row r="84" spans="1:39" ht="16.5" customHeight="1" x14ac:dyDescent="0.2">
      <c r="A84" s="16" t="s">
        <v>80</v>
      </c>
      <c r="B84" s="21">
        <v>2375021</v>
      </c>
      <c r="C84" s="12">
        <v>110.2428</v>
      </c>
      <c r="D84" s="12">
        <v>114.3</v>
      </c>
      <c r="E84" s="12">
        <v>102.4</v>
      </c>
      <c r="F84" s="27">
        <f>E84-AVERAGE(E$79:E$88)</f>
        <v>-0.89000000000000057</v>
      </c>
      <c r="G84" s="12">
        <v>98.7</v>
      </c>
      <c r="H84" s="12">
        <v>1.1059000000000001</v>
      </c>
      <c r="I84" s="12">
        <v>0.46060000000000001</v>
      </c>
      <c r="J84" s="12">
        <v>0.6452</v>
      </c>
      <c r="K84" s="28">
        <f>H84*1000/B84*1000</f>
        <v>0.46563798804305312</v>
      </c>
      <c r="L84" s="27">
        <f t="shared" si="64"/>
        <v>3.7761039897169335E-2</v>
      </c>
      <c r="M84" s="12">
        <v>69.31</v>
      </c>
      <c r="N84" s="12">
        <v>69.55</v>
      </c>
      <c r="O84" s="12">
        <v>68.3</v>
      </c>
      <c r="P84" s="27">
        <f t="shared" si="62"/>
        <v>-1.25</v>
      </c>
      <c r="Q84" s="27">
        <f t="shared" si="65"/>
        <v>0.17299999999999893</v>
      </c>
      <c r="R84" s="12">
        <v>-0.19821936732327147</v>
      </c>
      <c r="S84" s="12">
        <v>-1.3999999999999986</v>
      </c>
      <c r="T84" s="12">
        <v>-3.6999999999999993</v>
      </c>
      <c r="U84" s="27">
        <f t="shared" si="52"/>
        <v>-2.3000000000000007</v>
      </c>
      <c r="V84" s="27">
        <f t="shared" si="66"/>
        <v>-7.0000000000000284E-2</v>
      </c>
      <c r="W84" s="12">
        <v>103.5</v>
      </c>
      <c r="X84" s="12">
        <v>107.4</v>
      </c>
      <c r="Y84" s="12">
        <v>113.9</v>
      </c>
      <c r="Z84" s="12">
        <v>126.7</v>
      </c>
      <c r="AA84" s="27">
        <f t="shared" si="61"/>
        <v>10.400000000000006</v>
      </c>
      <c r="AB84" s="27">
        <f t="shared" si="67"/>
        <v>10.590000000000003</v>
      </c>
      <c r="AC84" s="12">
        <v>253.643</v>
      </c>
      <c r="AD84" s="12">
        <v>270.00400000000002</v>
      </c>
      <c r="AE84" s="20">
        <f t="shared" si="63"/>
        <v>0.11368488952308212</v>
      </c>
      <c r="AF84" s="27">
        <f>AD84/AC84*100</f>
        <v>106.45040470267266</v>
      </c>
      <c r="AG84" s="27">
        <f t="shared" si="68"/>
        <v>1.9969604579736142</v>
      </c>
      <c r="AH84" s="12">
        <v>17.7</v>
      </c>
      <c r="AI84" s="12">
        <v>17.899999999999999</v>
      </c>
      <c r="AJ84" s="12">
        <v>17.600000000000001</v>
      </c>
      <c r="AK84" s="27">
        <f t="shared" si="57"/>
        <v>99.435028248587585</v>
      </c>
      <c r="AL84" s="27">
        <f t="shared" si="58"/>
        <v>98.324022346368736</v>
      </c>
      <c r="AM84" s="27">
        <f t="shared" si="69"/>
        <v>4.2925611285369314E-2</v>
      </c>
    </row>
    <row r="85" spans="1:39" ht="16.5" customHeight="1" x14ac:dyDescent="0.2">
      <c r="A85" s="16" t="s">
        <v>67</v>
      </c>
      <c r="B85" s="21">
        <v>2633446</v>
      </c>
      <c r="C85" s="12">
        <v>116.616</v>
      </c>
      <c r="D85" s="12">
        <v>117.5</v>
      </c>
      <c r="E85" s="12">
        <v>99.8</v>
      </c>
      <c r="F85" s="27">
        <f>E85-AVERAGE(E$79:E$88)</f>
        <v>-3.4900000000000091</v>
      </c>
      <c r="G85" s="12">
        <v>97.3</v>
      </c>
      <c r="H85" s="12">
        <v>0.82450000000000001</v>
      </c>
      <c r="I85" s="12">
        <v>0.22619999999999998</v>
      </c>
      <c r="J85" s="12">
        <v>0.59829999999999994</v>
      </c>
      <c r="K85" s="28">
        <f>H85*1000/B85*1000</f>
        <v>0.31308787041769609</v>
      </c>
      <c r="L85" s="27">
        <f t="shared" si="64"/>
        <v>-0.11478907772818769</v>
      </c>
      <c r="M85" s="12">
        <v>69.319999999999993</v>
      </c>
      <c r="N85" s="12">
        <v>69.78</v>
      </c>
      <c r="O85" s="12">
        <v>68.5</v>
      </c>
      <c r="P85" s="27">
        <f t="shared" si="62"/>
        <v>-1.2800000000000011</v>
      </c>
      <c r="Q85" s="27">
        <f t="shared" si="65"/>
        <v>0.1429999999999978</v>
      </c>
      <c r="R85" s="12">
        <v>-4.3821675073478845</v>
      </c>
      <c r="S85" s="12">
        <v>-5.1999999999999993</v>
      </c>
      <c r="T85" s="12">
        <v>-7.6999999999999993</v>
      </c>
      <c r="U85" s="27">
        <f t="shared" si="52"/>
        <v>-2.5</v>
      </c>
      <c r="V85" s="27">
        <f t="shared" si="66"/>
        <v>-0.26999999999999957</v>
      </c>
      <c r="W85" s="12">
        <v>105.7</v>
      </c>
      <c r="X85" s="12">
        <v>109.2</v>
      </c>
      <c r="Y85" s="12">
        <v>100.2</v>
      </c>
      <c r="Z85" s="12">
        <v>115.7</v>
      </c>
      <c r="AA85" s="27">
        <f t="shared" si="61"/>
        <v>-5.5</v>
      </c>
      <c r="AB85" s="27">
        <f t="shared" si="67"/>
        <v>-5.3100000000000023</v>
      </c>
      <c r="AC85" s="12">
        <v>303.37599999999998</v>
      </c>
      <c r="AD85" s="12">
        <v>312.22800000000001</v>
      </c>
      <c r="AE85" s="20">
        <f t="shared" si="63"/>
        <v>0.11856252226170577</v>
      </c>
      <c r="AF85" s="27">
        <f>AD85/AC85*100</f>
        <v>102.91783133800961</v>
      </c>
      <c r="AG85" s="27">
        <f t="shared" si="68"/>
        <v>-1.5356129066894368</v>
      </c>
      <c r="AH85" s="12">
        <v>13.9</v>
      </c>
      <c r="AI85" s="12">
        <v>13.6</v>
      </c>
      <c r="AJ85" s="12">
        <v>13.2</v>
      </c>
      <c r="AK85" s="27">
        <f t="shared" si="57"/>
        <v>94.964028776978409</v>
      </c>
      <c r="AL85" s="27">
        <f t="shared" si="58"/>
        <v>97.058823529411768</v>
      </c>
      <c r="AM85" s="27">
        <f t="shared" si="69"/>
        <v>-1.2222732056715984</v>
      </c>
    </row>
    <row r="86" spans="1:39" ht="16.5" customHeight="1" x14ac:dyDescent="0.2">
      <c r="A86" s="16" t="s">
        <v>68</v>
      </c>
      <c r="B86" s="21">
        <v>2785836</v>
      </c>
      <c r="C86" s="12">
        <v>111.30239999999999</v>
      </c>
      <c r="D86" s="12">
        <v>117.8</v>
      </c>
      <c r="E86" s="12">
        <v>103.1</v>
      </c>
      <c r="F86" s="27">
        <f>E86-AVERAGE(E$79:E$88)</f>
        <v>-0.19000000000001194</v>
      </c>
      <c r="G86" s="12">
        <v>97.9</v>
      </c>
      <c r="H86" s="12">
        <v>1.9444000000000001</v>
      </c>
      <c r="I86" s="12">
        <v>1.4465999999999999</v>
      </c>
      <c r="J86" s="12">
        <v>0.49789999999999995</v>
      </c>
      <c r="K86" s="28">
        <f>H86*1000/B86*1000</f>
        <v>0.69795924813951726</v>
      </c>
      <c r="L86" s="27">
        <f t="shared" si="64"/>
        <v>0.27008229999363348</v>
      </c>
      <c r="M86" s="12">
        <v>71.83</v>
      </c>
      <c r="N86" s="12">
        <v>72.25</v>
      </c>
      <c r="O86" s="12">
        <v>70.3</v>
      </c>
      <c r="P86" s="27">
        <f t="shared" si="62"/>
        <v>-1.9500000000000028</v>
      </c>
      <c r="Q86" s="27">
        <f t="shared" si="65"/>
        <v>-0.52700000000000391</v>
      </c>
      <c r="R86" s="12">
        <v>-1.8359226233469474</v>
      </c>
      <c r="S86" s="12">
        <v>-2</v>
      </c>
      <c r="T86" s="12">
        <v>-5</v>
      </c>
      <c r="U86" s="27">
        <f t="shared" si="52"/>
        <v>-3</v>
      </c>
      <c r="V86" s="27">
        <f t="shared" si="66"/>
        <v>-0.76999999999999957</v>
      </c>
      <c r="W86" s="12">
        <v>107.5</v>
      </c>
      <c r="X86" s="12">
        <v>103.9</v>
      </c>
      <c r="Y86" s="12">
        <v>102.9</v>
      </c>
      <c r="Z86" s="12">
        <v>114.8</v>
      </c>
      <c r="AA86" s="27">
        <f t="shared" si="61"/>
        <v>-4.5999999999999943</v>
      </c>
      <c r="AB86" s="27">
        <f t="shared" si="67"/>
        <v>-4.4099999999999966</v>
      </c>
      <c r="AC86" s="12">
        <v>349.10599999999999</v>
      </c>
      <c r="AD86" s="12">
        <v>366.18700000000001</v>
      </c>
      <c r="AE86" s="20">
        <f t="shared" si="63"/>
        <v>0.13144600041064872</v>
      </c>
      <c r="AF86" s="27">
        <f>AD86/AC86*100</f>
        <v>104.89278328072275</v>
      </c>
      <c r="AG86" s="27">
        <f t="shared" si="68"/>
        <v>0.43933903602371061</v>
      </c>
      <c r="AH86" s="12">
        <v>14.1</v>
      </c>
      <c r="AI86" s="12">
        <v>13.9</v>
      </c>
      <c r="AJ86" s="12">
        <v>13.8</v>
      </c>
      <c r="AK86" s="27">
        <f t="shared" si="57"/>
        <v>97.872340425531917</v>
      </c>
      <c r="AL86" s="27">
        <f t="shared" si="58"/>
        <v>99.280575539568346</v>
      </c>
      <c r="AM86" s="27">
        <f t="shared" si="69"/>
        <v>0.99947880448497983</v>
      </c>
    </row>
    <row r="87" spans="1:39" ht="16.5" customHeight="1" x14ac:dyDescent="0.2">
      <c r="A87" s="16" t="s">
        <v>69</v>
      </c>
      <c r="B87" s="21">
        <v>1903675</v>
      </c>
      <c r="C87" s="12">
        <v>109.87020000000001</v>
      </c>
      <c r="D87" s="12">
        <v>114</v>
      </c>
      <c r="E87" s="12">
        <v>102.7</v>
      </c>
      <c r="F87" s="27">
        <f t="shared" ref="F87:F88" si="70">E87-AVERAGE($E$79:$E$88)</f>
        <v>-0.59000000000000341</v>
      </c>
      <c r="G87" s="12">
        <v>95.6</v>
      </c>
      <c r="H87" s="12">
        <v>0.54120000000000001</v>
      </c>
      <c r="I87" s="12">
        <v>0.2853</v>
      </c>
      <c r="J87" s="12">
        <v>0.25590000000000002</v>
      </c>
      <c r="K87" s="28">
        <f>H87*1000/B87*1000</f>
        <v>0.28429222425046291</v>
      </c>
      <c r="L87" s="27">
        <f t="shared" si="64"/>
        <v>-0.14358472389542087</v>
      </c>
      <c r="M87" s="12">
        <v>71.959999999999994</v>
      </c>
      <c r="N87" s="12">
        <v>72.319999999999993</v>
      </c>
      <c r="O87" s="12">
        <v>70.3</v>
      </c>
      <c r="P87" s="27">
        <f t="shared" si="62"/>
        <v>-2.019999999999996</v>
      </c>
      <c r="Q87" s="27">
        <f t="shared" si="65"/>
        <v>-0.59699999999999709</v>
      </c>
      <c r="R87" s="12">
        <v>-3.535328526756476</v>
      </c>
      <c r="S87" s="12">
        <v>-2.7999999999999989</v>
      </c>
      <c r="T87" s="12">
        <v>-6.2999999999999989</v>
      </c>
      <c r="U87" s="27">
        <f t="shared" si="52"/>
        <v>-3.5</v>
      </c>
      <c r="V87" s="27">
        <f t="shared" si="66"/>
        <v>-1.2699999999999996</v>
      </c>
      <c r="W87" s="12">
        <v>101.8</v>
      </c>
      <c r="X87" s="12">
        <v>106.3</v>
      </c>
      <c r="Y87" s="12">
        <v>107</v>
      </c>
      <c r="Z87" s="12">
        <v>115.8</v>
      </c>
      <c r="AA87" s="27">
        <f t="shared" si="61"/>
        <v>5.2000000000000028</v>
      </c>
      <c r="AB87" s="27">
        <f t="shared" si="67"/>
        <v>5.3900000000000006</v>
      </c>
      <c r="AC87" s="12">
        <v>160.078</v>
      </c>
      <c r="AD87" s="12">
        <v>170.149</v>
      </c>
      <c r="AE87" s="20">
        <f t="shared" si="63"/>
        <v>8.9379227021419094E-2</v>
      </c>
      <c r="AF87" s="27">
        <f>AD87/AC87*100</f>
        <v>106.29130798735615</v>
      </c>
      <c r="AG87" s="27">
        <f t="shared" si="68"/>
        <v>1.8378637426571061</v>
      </c>
      <c r="AH87" s="12">
        <v>13.6</v>
      </c>
      <c r="AI87" s="12">
        <v>13.9</v>
      </c>
      <c r="AJ87" s="12">
        <v>13.6</v>
      </c>
      <c r="AK87" s="27">
        <f t="shared" si="57"/>
        <v>100</v>
      </c>
      <c r="AL87" s="27">
        <f t="shared" si="58"/>
        <v>97.841726618705025</v>
      </c>
      <c r="AM87" s="27">
        <f t="shared" si="69"/>
        <v>-0.43937011637834189</v>
      </c>
    </row>
    <row r="88" spans="1:39" ht="16.5" customHeight="1" x14ac:dyDescent="0.2">
      <c r="A88" s="16" t="s">
        <v>70</v>
      </c>
      <c r="B88" s="21">
        <v>1070339</v>
      </c>
      <c r="C88" s="12">
        <v>108.39150000000001</v>
      </c>
      <c r="D88" s="12">
        <v>113.6</v>
      </c>
      <c r="E88" s="12">
        <v>101.3</v>
      </c>
      <c r="F88" s="27">
        <f t="shared" si="70"/>
        <v>-1.9900000000000091</v>
      </c>
      <c r="G88" s="12">
        <v>97.4</v>
      </c>
      <c r="H88" s="12">
        <v>0.45150000000000001</v>
      </c>
      <c r="I88" s="12">
        <v>0.19350000000000001</v>
      </c>
      <c r="J88" s="12">
        <v>0.25800000000000001</v>
      </c>
      <c r="K88" s="28">
        <f>H88*1000/B88*1000</f>
        <v>0.4218289719425341</v>
      </c>
      <c r="L88" s="27">
        <f t="shared" si="64"/>
        <v>-6.0479762033496809E-3</v>
      </c>
      <c r="M88" s="12">
        <v>72.84</v>
      </c>
      <c r="N88" s="12">
        <v>72.849999999999994</v>
      </c>
      <c r="O88" s="12">
        <v>71.2</v>
      </c>
      <c r="P88" s="27">
        <f t="shared" si="62"/>
        <v>-1.6499999999999915</v>
      </c>
      <c r="Q88" s="27">
        <f t="shared" si="65"/>
        <v>-0.22699999999999254</v>
      </c>
      <c r="R88" s="12">
        <v>-2.1540972221623864E-2</v>
      </c>
      <c r="S88" s="12">
        <v>-1.4000000000000004</v>
      </c>
      <c r="T88" s="12">
        <v>-4.1000000000000014</v>
      </c>
      <c r="U88" s="27">
        <f t="shared" si="52"/>
        <v>-2.7000000000000011</v>
      </c>
      <c r="V88" s="27">
        <f t="shared" si="66"/>
        <v>-0.47000000000000064</v>
      </c>
      <c r="W88" s="12">
        <v>95.1</v>
      </c>
      <c r="X88" s="12">
        <v>115.3</v>
      </c>
      <c r="Y88" s="12">
        <v>112.4</v>
      </c>
      <c r="Z88" s="12">
        <v>123.2</v>
      </c>
      <c r="AA88" s="27">
        <f t="shared" si="61"/>
        <v>17.300000000000011</v>
      </c>
      <c r="AB88" s="27">
        <f t="shared" si="67"/>
        <v>17.490000000000009</v>
      </c>
      <c r="AC88" s="12">
        <v>102.499</v>
      </c>
      <c r="AD88" s="12">
        <v>102.59699999999999</v>
      </c>
      <c r="AE88" s="20">
        <f t="shared" si="63"/>
        <v>9.5854677817028056E-2</v>
      </c>
      <c r="AF88" s="27">
        <f>AD88/AC88*100</f>
        <v>100.09561068888478</v>
      </c>
      <c r="AG88" s="27">
        <f t="shared" si="68"/>
        <v>-4.3578335558142669</v>
      </c>
      <c r="AH88" s="12">
        <v>14.7</v>
      </c>
      <c r="AI88" s="12">
        <v>14.8</v>
      </c>
      <c r="AJ88" s="12">
        <v>14.4</v>
      </c>
      <c r="AK88" s="27">
        <f t="shared" si="57"/>
        <v>97.959183673469397</v>
      </c>
      <c r="AL88" s="27">
        <f t="shared" si="58"/>
        <v>97.297297297297291</v>
      </c>
      <c r="AM88" s="27">
        <f t="shared" si="69"/>
        <v>-0.98379943778607526</v>
      </c>
    </row>
    <row r="89" spans="1:39" s="1" customFormat="1" ht="17.25" customHeight="1" x14ac:dyDescent="0.2">
      <c r="A89" s="24" t="s">
        <v>71</v>
      </c>
      <c r="B89" s="26"/>
      <c r="C89" s="25"/>
      <c r="D89" s="25"/>
      <c r="E89" s="25"/>
      <c r="F89" s="25"/>
      <c r="G89" s="25"/>
      <c r="H89" s="25"/>
      <c r="I89" s="25"/>
      <c r="J89" s="25"/>
      <c r="K89" s="23"/>
      <c r="L89" s="23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</row>
    <row r="90" spans="1:39" ht="16.5" customHeight="1" x14ac:dyDescent="0.2">
      <c r="A90" s="16" t="s">
        <v>63</v>
      </c>
      <c r="B90" s="21">
        <v>985431</v>
      </c>
      <c r="C90" s="12">
        <v>109.91760000000002</v>
      </c>
      <c r="D90" s="12">
        <v>113.7</v>
      </c>
      <c r="E90" s="12">
        <v>102.2</v>
      </c>
      <c r="F90" s="27">
        <f>E$90-AVERAGE(E$90:E$100)</f>
        <v>-0.66363636363635692</v>
      </c>
      <c r="G90" s="12">
        <v>96.9</v>
      </c>
      <c r="H90" s="12">
        <v>0.27579999999999999</v>
      </c>
      <c r="I90" s="12">
        <v>8.5300000000000001E-2</v>
      </c>
      <c r="J90" s="12">
        <v>0.1905</v>
      </c>
      <c r="K90" s="28">
        <f>H90*1000/B90*1000</f>
        <v>0.27987753581935215</v>
      </c>
      <c r="L90" s="27">
        <f>K$90-AVERAGE(K$90:K$100)</f>
        <v>4.7510292704679435E-3</v>
      </c>
      <c r="M90" s="12">
        <v>70.84</v>
      </c>
      <c r="N90" s="12">
        <v>70.77</v>
      </c>
      <c r="O90" s="12">
        <v>70.3</v>
      </c>
      <c r="P90" s="27">
        <f t="shared" ref="P90:P100" si="71">O90-N90</f>
        <v>-0.46999999999999886</v>
      </c>
      <c r="Q90" s="27">
        <f>P$90-AVERAGE(P$90:P$100)</f>
        <v>0.61000000000000076</v>
      </c>
      <c r="R90" s="12">
        <v>3.4003040822997828</v>
      </c>
      <c r="S90" s="12">
        <v>1.6999999999999993</v>
      </c>
      <c r="T90" s="12">
        <v>0.90000000000000036</v>
      </c>
      <c r="U90" s="27">
        <f t="shared" si="52"/>
        <v>-0.79999999999999893</v>
      </c>
      <c r="V90" s="27">
        <f>U$90-AVERAGE(U$90:U$100)</f>
        <v>0.76363636363636433</v>
      </c>
      <c r="W90" s="12">
        <v>102.5</v>
      </c>
      <c r="X90" s="12">
        <v>111.6</v>
      </c>
      <c r="Y90" s="12">
        <v>107.4</v>
      </c>
      <c r="Z90" s="12">
        <v>122.8</v>
      </c>
      <c r="AA90" s="27">
        <f t="shared" si="61"/>
        <v>4.9000000000000057</v>
      </c>
      <c r="AB90" s="27">
        <f>AA$90-AVERAGE(AA$90:AA$100)</f>
        <v>6.9545454545454621</v>
      </c>
      <c r="AC90" s="12">
        <v>63.920999999999999</v>
      </c>
      <c r="AD90" s="12">
        <v>80.12</v>
      </c>
      <c r="AE90" s="12"/>
      <c r="AF90" s="27">
        <f>AD90/AC90*100</f>
        <v>125.34221930195086</v>
      </c>
      <c r="AG90" s="27">
        <f>AF$90-AVERAGE(AF$90:AF$100)</f>
        <v>19.132092080350873</v>
      </c>
      <c r="AH90" s="12">
        <v>19.100000000000001</v>
      </c>
      <c r="AI90" s="12">
        <v>20.100000000000001</v>
      </c>
      <c r="AJ90" s="12">
        <v>20</v>
      </c>
      <c r="AK90" s="27">
        <f t="shared" si="57"/>
        <v>104.71204188481676</v>
      </c>
      <c r="AL90" s="27">
        <f t="shared" si="58"/>
        <v>99.502487562189046</v>
      </c>
      <c r="AM90" s="27">
        <f>AL$90-AVERAGE(AL$90:AL$100)</f>
        <v>2.3794767344402175</v>
      </c>
    </row>
    <row r="91" spans="1:39" ht="16.5" customHeight="1" x14ac:dyDescent="0.2">
      <c r="A91" s="16" t="s">
        <v>72</v>
      </c>
      <c r="B91" s="21">
        <v>981971</v>
      </c>
      <c r="C91" s="12">
        <v>110.1875</v>
      </c>
      <c r="D91" s="12">
        <v>111.4</v>
      </c>
      <c r="E91" s="12">
        <v>101.3</v>
      </c>
      <c r="F91" s="27">
        <f>E$91-AVERAGE(E$90:E$100)</f>
        <v>-1.5636363636363626</v>
      </c>
      <c r="G91" s="12">
        <v>97.1</v>
      </c>
      <c r="H91" s="12">
        <v>0.53</v>
      </c>
      <c r="I91" s="12">
        <v>0.29549999999999998</v>
      </c>
      <c r="J91" s="12">
        <v>0.2346</v>
      </c>
      <c r="K91" s="28">
        <f>H91*1000/B91*1000</f>
        <v>0.53973080671425122</v>
      </c>
      <c r="L91" s="27">
        <f>K$91-AVERAGE(K$90:K$100)</f>
        <v>0.26460430016536701</v>
      </c>
      <c r="M91" s="12">
        <v>72.72</v>
      </c>
      <c r="N91" s="12">
        <v>73</v>
      </c>
      <c r="O91" s="12">
        <v>71.099999999999994</v>
      </c>
      <c r="P91" s="27">
        <f t="shared" si="71"/>
        <v>-1.9000000000000057</v>
      </c>
      <c r="Q91" s="27">
        <f>P$91-AVERAGE(P$90:P$100)</f>
        <v>-0.82000000000000606</v>
      </c>
      <c r="R91" s="12">
        <v>5.3337256819033971</v>
      </c>
      <c r="S91" s="12">
        <v>5.3999999999999995</v>
      </c>
      <c r="T91" s="12">
        <v>4.0999999999999996</v>
      </c>
      <c r="U91" s="27">
        <f t="shared" si="52"/>
        <v>-1.2999999999999998</v>
      </c>
      <c r="V91" s="27">
        <f>U$91-AVERAGE(U$90:U$100)</f>
        <v>0.26363636363636345</v>
      </c>
      <c r="W91" s="12">
        <v>100</v>
      </c>
      <c r="X91" s="12">
        <v>116.2</v>
      </c>
      <c r="Y91" s="12">
        <v>69</v>
      </c>
      <c r="Z91" s="12">
        <v>80.2</v>
      </c>
      <c r="AA91" s="27">
        <f t="shared" si="61"/>
        <v>-31</v>
      </c>
      <c r="AB91" s="27">
        <f>AA$91-AVERAGE(AA$90:AA$100)</f>
        <v>-28.945454545454545</v>
      </c>
      <c r="AC91" s="12">
        <v>168.542</v>
      </c>
      <c r="AD91" s="12">
        <v>162.59100000000001</v>
      </c>
      <c r="AE91" s="12"/>
      <c r="AF91" s="27">
        <f>AD91/AC91*100</f>
        <v>96.469129356480877</v>
      </c>
      <c r="AG91" s="27">
        <f>AF$91-AVERAGE(AF$90:AF$100)</f>
        <v>-9.7409978651191125</v>
      </c>
      <c r="AH91" s="12">
        <v>18.600000000000001</v>
      </c>
      <c r="AI91" s="12">
        <v>17.8</v>
      </c>
      <c r="AJ91" s="12">
        <v>17.399999999999999</v>
      </c>
      <c r="AK91" s="27">
        <f t="shared" si="57"/>
        <v>93.548387096774178</v>
      </c>
      <c r="AL91" s="27">
        <f t="shared" si="58"/>
        <v>97.752808988764031</v>
      </c>
      <c r="AM91" s="27">
        <f>AL$91-AVERAGE(AL$90:AL$100)</f>
        <v>0.62979816101520214</v>
      </c>
    </row>
    <row r="92" spans="1:39" ht="16.5" customHeight="1" x14ac:dyDescent="0.2">
      <c r="A92" s="16" t="s">
        <v>89</v>
      </c>
      <c r="B92" s="21">
        <v>1053485</v>
      </c>
      <c r="C92" s="12">
        <v>115.97399999999999</v>
      </c>
      <c r="D92" s="12">
        <v>120.2</v>
      </c>
      <c r="E92" s="12">
        <v>102.7</v>
      </c>
      <c r="F92" s="27">
        <f>E$92-AVERAGE(E$90:E$100)</f>
        <v>-0.16363636363635692</v>
      </c>
      <c r="G92" s="12">
        <v>98.9</v>
      </c>
      <c r="H92" s="12">
        <v>0.1804</v>
      </c>
      <c r="I92" s="12">
        <v>4.1399999999999999E-2</v>
      </c>
      <c r="J92" s="12">
        <v>0.1391</v>
      </c>
      <c r="K92" s="28">
        <f>H92*1000/B92*1000</f>
        <v>0.17124116622448352</v>
      </c>
      <c r="L92" s="27">
        <f>K$92-AVERAGE(K$90:K$100)</f>
        <v>-0.10388534032440069</v>
      </c>
      <c r="M92" s="12">
        <v>68.989999999999995</v>
      </c>
      <c r="N92" s="12">
        <v>68.88</v>
      </c>
      <c r="O92" s="12">
        <v>68.2</v>
      </c>
      <c r="P92" s="27">
        <f t="shared" si="71"/>
        <v>-0.67999999999999261</v>
      </c>
      <c r="Q92" s="27">
        <f>P$92-AVERAGE(P$90:P$100)</f>
        <v>0.40000000000000702</v>
      </c>
      <c r="R92" s="12">
        <v>1.2834210872501739</v>
      </c>
      <c r="S92" s="12">
        <v>-0.59999999999999964</v>
      </c>
      <c r="T92" s="12">
        <v>-1.8999999999999986</v>
      </c>
      <c r="U92" s="27">
        <f t="shared" si="52"/>
        <v>-1.2999999999999989</v>
      </c>
      <c r="V92" s="27">
        <f>U$92-AVERAGE(U$90:U$100)</f>
        <v>0.26363636363636433</v>
      </c>
      <c r="W92" s="12">
        <v>100.9</v>
      </c>
      <c r="X92" s="12">
        <v>101.9</v>
      </c>
      <c r="Y92" s="12">
        <v>108.3</v>
      </c>
      <c r="Z92" s="12">
        <v>111.4</v>
      </c>
      <c r="AA92" s="27">
        <f t="shared" si="61"/>
        <v>7.3999999999999915</v>
      </c>
      <c r="AB92" s="27">
        <f>AA$92-AVERAGE(AA$90:AA$100)</f>
        <v>9.4545454545454479</v>
      </c>
      <c r="AC92" s="12">
        <v>87.409000000000006</v>
      </c>
      <c r="AD92" s="12">
        <v>87.730999999999995</v>
      </c>
      <c r="AE92" s="12"/>
      <c r="AF92" s="27">
        <f>AD92/AC92*100</f>
        <v>100.36838311844316</v>
      </c>
      <c r="AG92" s="27">
        <f>AF$92-AVERAGE(AF$90:AF$100)</f>
        <v>-5.8417441031568274</v>
      </c>
      <c r="AH92" s="12">
        <v>21.4</v>
      </c>
      <c r="AI92" s="12">
        <v>21.5</v>
      </c>
      <c r="AJ92" s="12">
        <v>21</v>
      </c>
      <c r="AK92" s="27">
        <f t="shared" si="57"/>
        <v>98.130841121495337</v>
      </c>
      <c r="AL92" s="27">
        <f t="shared" si="58"/>
        <v>97.674418604651152</v>
      </c>
      <c r="AM92" s="27">
        <f>AL$92-AVERAGE(AL$90:AL$100)</f>
        <v>0.55140777690232312</v>
      </c>
    </row>
    <row r="93" spans="1:39" ht="16.5" customHeight="1" x14ac:dyDescent="0.2">
      <c r="A93" s="16" t="s">
        <v>88</v>
      </c>
      <c r="B93" s="21">
        <v>311667</v>
      </c>
      <c r="C93" s="12">
        <v>114.52680000000001</v>
      </c>
      <c r="D93" s="12">
        <v>118.1</v>
      </c>
      <c r="E93" s="12">
        <v>102.4</v>
      </c>
      <c r="F93" s="27">
        <f>E$93-AVERAGE(E$90:E$100)</f>
        <v>-0.46363636363635408</v>
      </c>
      <c r="G93" s="12">
        <v>100.4</v>
      </c>
      <c r="H93" s="12">
        <v>6.8099999999999994E-2</v>
      </c>
      <c r="I93" s="12">
        <v>3.3299999999999996E-2</v>
      </c>
      <c r="J93" s="12">
        <v>3.4799999999999998E-2</v>
      </c>
      <c r="K93" s="28">
        <f>H93*1000/B93*1000</f>
        <v>0.21850244010434211</v>
      </c>
      <c r="L93" s="27">
        <f>K$93-AVERAGE(K$90:K$100)</f>
        <v>-5.6624066444542098E-2</v>
      </c>
      <c r="M93" s="12">
        <v>70.09</v>
      </c>
      <c r="N93" s="12">
        <v>70.569999999999993</v>
      </c>
      <c r="O93" s="12">
        <v>69.3</v>
      </c>
      <c r="P93" s="27">
        <f t="shared" si="71"/>
        <v>-1.269999999999996</v>
      </c>
      <c r="Q93" s="27">
        <f>P$93-AVERAGE(P$90:P$100)</f>
        <v>-0.18999999999999639</v>
      </c>
      <c r="R93" s="12">
        <v>-7.0293379002728654E-2</v>
      </c>
      <c r="S93" s="12">
        <v>-0.5</v>
      </c>
      <c r="T93" s="12">
        <v>-2.2999999999999989</v>
      </c>
      <c r="U93" s="27">
        <f t="shared" si="52"/>
        <v>-1.7999999999999989</v>
      </c>
      <c r="V93" s="27">
        <f>U$93-AVERAGE(U$90:U$100)</f>
        <v>-0.23636363636363567</v>
      </c>
      <c r="W93" s="12">
        <v>114</v>
      </c>
      <c r="X93" s="12">
        <v>102.7</v>
      </c>
      <c r="Y93" s="12">
        <v>104.2</v>
      </c>
      <c r="Z93" s="12">
        <v>122</v>
      </c>
      <c r="AA93" s="27">
        <f t="shared" si="61"/>
        <v>-9.7999999999999972</v>
      </c>
      <c r="AB93" s="27">
        <f>AA$93-AVERAGE(AA$90:AA$100)</f>
        <v>-7.7454545454545407</v>
      </c>
      <c r="AC93" s="12">
        <v>46.883000000000003</v>
      </c>
      <c r="AD93" s="12">
        <v>51.295999999999999</v>
      </c>
      <c r="AE93" s="12"/>
      <c r="AF93" s="27">
        <f>AD93/AC93*100</f>
        <v>109.41279354990081</v>
      </c>
      <c r="AG93" s="27">
        <f>AF$93-AVERAGE(AF$90:AF$100)</f>
        <v>3.2026663283008219</v>
      </c>
      <c r="AH93" s="12">
        <v>15.8</v>
      </c>
      <c r="AI93" s="12">
        <v>14.9</v>
      </c>
      <c r="AJ93" s="12">
        <v>14.9</v>
      </c>
      <c r="AK93" s="27">
        <f t="shared" si="57"/>
        <v>94.303797468354432</v>
      </c>
      <c r="AL93" s="27">
        <f t="shared" si="58"/>
        <v>100</v>
      </c>
      <c r="AM93" s="27">
        <f>AL$93-AVERAGE(AL$90:AL$100)</f>
        <v>2.8769891722511716</v>
      </c>
    </row>
    <row r="94" spans="1:39" ht="16.5" customHeight="1" x14ac:dyDescent="0.2">
      <c r="A94" s="16" t="s">
        <v>73</v>
      </c>
      <c r="B94" s="21">
        <v>1877844</v>
      </c>
      <c r="C94" s="12">
        <v>113.0792</v>
      </c>
      <c r="D94" s="12">
        <v>117.3</v>
      </c>
      <c r="E94" s="12">
        <v>101.9</v>
      </c>
      <c r="F94" s="27">
        <f>E94-AVERAGE(E$90:E$100)</f>
        <v>-0.96363636363635408</v>
      </c>
      <c r="G94" s="12">
        <v>96.9</v>
      </c>
      <c r="H94" s="12">
        <v>0.65039999999999998</v>
      </c>
      <c r="I94" s="12">
        <v>0.39369999999999999</v>
      </c>
      <c r="J94" s="12">
        <v>0.25680000000000003</v>
      </c>
      <c r="K94" s="28">
        <f>H94*1000/B94*1000</f>
        <v>0.34635464926799026</v>
      </c>
      <c r="L94" s="27">
        <f>K94-AVERAGE(K$90:K$100)</f>
        <v>7.1228142719106047E-2</v>
      </c>
      <c r="M94" s="12">
        <v>70.48</v>
      </c>
      <c r="N94" s="12">
        <v>70.540000000000006</v>
      </c>
      <c r="O94" s="12">
        <v>69.599999999999994</v>
      </c>
      <c r="P94" s="27">
        <f t="shared" si="71"/>
        <v>-0.94000000000001194</v>
      </c>
      <c r="Q94" s="27">
        <f>P94-AVERAGE(P$90:P$100)</f>
        <v>0.13999999999998769</v>
      </c>
      <c r="R94" s="12">
        <v>-4.353917795880033</v>
      </c>
      <c r="S94" s="12">
        <v>-4</v>
      </c>
      <c r="T94" s="12">
        <v>-5.9</v>
      </c>
      <c r="U94" s="27">
        <f t="shared" si="52"/>
        <v>-1.9000000000000004</v>
      </c>
      <c r="V94" s="27">
        <f>U94-AVERAGE(U$90:U$100)</f>
        <v>-0.33636363636363709</v>
      </c>
      <c r="W94" s="12">
        <v>96.9</v>
      </c>
      <c r="X94" s="12">
        <v>115.7</v>
      </c>
      <c r="Y94" s="12">
        <v>87</v>
      </c>
      <c r="Z94" s="12">
        <v>97.4</v>
      </c>
      <c r="AA94" s="27">
        <f t="shared" si="61"/>
        <v>-9.9000000000000057</v>
      </c>
      <c r="AB94" s="27">
        <f>AA94-AVERAGE(AA$90:AA$100)</f>
        <v>-7.8454545454545492</v>
      </c>
      <c r="AC94" s="12">
        <v>191.423</v>
      </c>
      <c r="AD94" s="12">
        <v>208.92699999999999</v>
      </c>
      <c r="AE94" s="12"/>
      <c r="AF94" s="27">
        <f>AD94/AC94*100</f>
        <v>109.14414673262878</v>
      </c>
      <c r="AG94" s="27">
        <f>AF94-AVERAGE(AF$90:AF$100)</f>
        <v>2.9340195110287937</v>
      </c>
      <c r="AH94" s="12">
        <v>13.9</v>
      </c>
      <c r="AI94" s="12">
        <v>13.5</v>
      </c>
      <c r="AJ94" s="12">
        <v>13</v>
      </c>
      <c r="AK94" s="27">
        <f t="shared" si="57"/>
        <v>93.525179856115102</v>
      </c>
      <c r="AL94" s="27">
        <f t="shared" si="58"/>
        <v>96.296296296296291</v>
      </c>
      <c r="AM94" s="27">
        <f>AL94-AVERAGE(AL$90:AL$100)</f>
        <v>-0.82671453145253793</v>
      </c>
    </row>
    <row r="95" spans="1:39" ht="16.5" customHeight="1" x14ac:dyDescent="0.2">
      <c r="A95" s="16" t="s">
        <v>74</v>
      </c>
      <c r="B95" s="21">
        <v>1301127</v>
      </c>
      <c r="C95" s="12">
        <v>109.75749999999999</v>
      </c>
      <c r="D95" s="12">
        <v>106.7</v>
      </c>
      <c r="E95" s="12">
        <v>97.7</v>
      </c>
      <c r="F95" s="27">
        <f>E95-AVERAGE(E$90:E$100)</f>
        <v>-5.1636363636363569</v>
      </c>
      <c r="G95" s="12">
        <v>96.4</v>
      </c>
      <c r="H95" s="12">
        <v>0.2293</v>
      </c>
      <c r="I95" s="12">
        <v>0.11320000000000001</v>
      </c>
      <c r="J95" s="12">
        <v>0.11609999999999999</v>
      </c>
      <c r="K95" s="28">
        <f>H95*1000/B95*1000</f>
        <v>0.17623183593915123</v>
      </c>
      <c r="L95" s="27">
        <f>K95-AVERAGE(K$90:K$100)</f>
        <v>-9.8894670609732976E-2</v>
      </c>
      <c r="M95" s="12">
        <v>70.19</v>
      </c>
      <c r="N95" s="12">
        <v>70.05</v>
      </c>
      <c r="O95" s="12">
        <v>68.599999999999994</v>
      </c>
      <c r="P95" s="27">
        <f t="shared" si="71"/>
        <v>-1.4500000000000028</v>
      </c>
      <c r="Q95" s="27">
        <f>P95-AVERAGE(P$90:P$100)</f>
        <v>-0.37000000000000322</v>
      </c>
      <c r="R95" s="12">
        <v>-2.4275880416347975</v>
      </c>
      <c r="S95" s="12">
        <v>-2.4000000000000004</v>
      </c>
      <c r="T95" s="12">
        <v>-5</v>
      </c>
      <c r="U95" s="27">
        <f t="shared" si="52"/>
        <v>-2.5999999999999996</v>
      </c>
      <c r="V95" s="27">
        <f>U95-AVERAGE(U$90:U$100)</f>
        <v>-1.0363636363636364</v>
      </c>
      <c r="W95" s="12">
        <v>102.8</v>
      </c>
      <c r="X95" s="12">
        <v>109.3</v>
      </c>
      <c r="Y95" s="12">
        <v>107.1</v>
      </c>
      <c r="Z95" s="12">
        <v>120.4</v>
      </c>
      <c r="AA95" s="27">
        <f t="shared" si="61"/>
        <v>4.2999999999999972</v>
      </c>
      <c r="AB95" s="27">
        <f>AA95-AVERAGE(AA$90:AA$100)</f>
        <v>6.3545454545454536</v>
      </c>
      <c r="AC95" s="12">
        <v>152.023</v>
      </c>
      <c r="AD95" s="12">
        <v>162.54599999999999</v>
      </c>
      <c r="AE95" s="12"/>
      <c r="AF95" s="27">
        <f>AD95/AC95*100</f>
        <v>106.92197891108582</v>
      </c>
      <c r="AG95" s="27">
        <f>AF95-AVERAGE(AF$90:AF$100)</f>
        <v>0.711851689485826</v>
      </c>
      <c r="AH95" s="12">
        <v>12.2</v>
      </c>
      <c r="AI95" s="12">
        <v>12.2</v>
      </c>
      <c r="AJ95" s="12">
        <v>12</v>
      </c>
      <c r="AK95" s="27">
        <f t="shared" si="57"/>
        <v>98.360655737704931</v>
      </c>
      <c r="AL95" s="27">
        <f t="shared" si="58"/>
        <v>98.360655737704931</v>
      </c>
      <c r="AM95" s="27">
        <f>AL95-AVERAGE(AL$90:AL$100)</f>
        <v>1.2376449099561029</v>
      </c>
    </row>
    <row r="96" spans="1:39" ht="16.5" customHeight="1" x14ac:dyDescent="0.2">
      <c r="A96" s="16" t="s">
        <v>75</v>
      </c>
      <c r="B96" s="21">
        <v>781846</v>
      </c>
      <c r="C96" s="12">
        <v>112.30199999999999</v>
      </c>
      <c r="D96" s="12">
        <v>121</v>
      </c>
      <c r="E96" s="12">
        <v>103.7</v>
      </c>
      <c r="F96" s="27">
        <f>E96-AVERAGE(E$90:E$100)</f>
        <v>0.83636363636364308</v>
      </c>
      <c r="G96" s="12">
        <v>99.4</v>
      </c>
      <c r="H96" s="12">
        <v>0.15609999999999999</v>
      </c>
      <c r="I96" s="12">
        <v>8.77E-2</v>
      </c>
      <c r="J96" s="12">
        <v>6.8400000000000002E-2</v>
      </c>
      <c r="K96" s="28">
        <f>H96*1000/B96*1000</f>
        <v>0.19965568666975336</v>
      </c>
      <c r="L96" s="27">
        <f>K96-AVERAGE(K$90:K$100)</f>
        <v>-7.5470819879130846E-2</v>
      </c>
      <c r="M96" s="12">
        <v>69.11</v>
      </c>
      <c r="N96" s="12">
        <v>68.66</v>
      </c>
      <c r="O96" s="12">
        <v>67.400000000000006</v>
      </c>
      <c r="P96" s="27">
        <f t="shared" si="71"/>
        <v>-1.2599999999999909</v>
      </c>
      <c r="Q96" s="27">
        <f>P96-AVERAGE(P$90:P$100)</f>
        <v>-0.17999999999999128</v>
      </c>
      <c r="R96" s="12">
        <v>-13.219787965533611</v>
      </c>
      <c r="S96" s="12">
        <v>-4</v>
      </c>
      <c r="T96" s="12">
        <v>-6.2999999999999989</v>
      </c>
      <c r="U96" s="27">
        <f t="shared" si="52"/>
        <v>-2.2999999999999989</v>
      </c>
      <c r="V96" s="27">
        <f>U96-AVERAGE(U$90:U$100)</f>
        <v>-0.73636363636363567</v>
      </c>
      <c r="W96" s="12">
        <v>96.2</v>
      </c>
      <c r="X96" s="12">
        <v>110.8</v>
      </c>
      <c r="Y96" s="12">
        <v>113.5</v>
      </c>
      <c r="Z96" s="12">
        <v>121</v>
      </c>
      <c r="AA96" s="27">
        <f t="shared" si="61"/>
        <v>17.299999999999997</v>
      </c>
      <c r="AB96" s="27">
        <f>AA96-AVERAGE(AA$90:AA$100)</f>
        <v>19.354545454545452</v>
      </c>
      <c r="AC96" s="12">
        <v>119.521</v>
      </c>
      <c r="AD96" s="12">
        <v>119.95699999999999</v>
      </c>
      <c r="AE96" s="12"/>
      <c r="AF96" s="27">
        <f>AD96/AC96*100</f>
        <v>100.36478945122613</v>
      </c>
      <c r="AG96" s="27">
        <f>AF96-AVERAGE(AF$90:AF$100)</f>
        <v>-5.8453377703738596</v>
      </c>
      <c r="AH96" s="12">
        <v>15.6</v>
      </c>
      <c r="AI96" s="12">
        <v>15.7</v>
      </c>
      <c r="AJ96" s="12">
        <v>15.2</v>
      </c>
      <c r="AK96" s="27">
        <f t="shared" si="57"/>
        <v>97.435897435897431</v>
      </c>
      <c r="AL96" s="27">
        <f t="shared" si="58"/>
        <v>96.815286624203821</v>
      </c>
      <c r="AM96" s="27">
        <f>AL96-AVERAGE(AL$90:AL$100)</f>
        <v>-0.30772420354500696</v>
      </c>
    </row>
    <row r="97" spans="1:39" ht="16.5" customHeight="1" x14ac:dyDescent="0.2">
      <c r="A97" s="16" t="s">
        <v>76</v>
      </c>
      <c r="B97" s="21">
        <v>139034</v>
      </c>
      <c r="C97" s="12">
        <v>114.4</v>
      </c>
      <c r="D97" s="12">
        <v>121.7</v>
      </c>
      <c r="E97" s="12">
        <v>104.5</v>
      </c>
      <c r="F97" s="27">
        <f>E97-AVERAGE(E$90:E$100)</f>
        <v>1.6363636363636402</v>
      </c>
      <c r="G97" s="12">
        <v>101.2</v>
      </c>
      <c r="H97" s="12">
        <v>8.9999999999999993E-3</v>
      </c>
      <c r="I97" s="12">
        <v>4.4000000000000003E-3</v>
      </c>
      <c r="J97" s="12">
        <v>4.5999999999999999E-3</v>
      </c>
      <c r="K97" s="28">
        <f>H97*1000/B97*1000</f>
        <v>6.4732367622308204E-2</v>
      </c>
      <c r="L97" s="27">
        <f>K97-AVERAGE(K$90:K$100)</f>
        <v>-0.21039413892657599</v>
      </c>
      <c r="M97" s="12">
        <v>69.62</v>
      </c>
      <c r="N97" s="12">
        <v>69.66</v>
      </c>
      <c r="O97" s="12">
        <v>69.2</v>
      </c>
      <c r="P97" s="27">
        <f t="shared" si="71"/>
        <v>-0.45999999999999375</v>
      </c>
      <c r="Q97" s="27">
        <f>P97-AVERAGE(P$90:P$100)</f>
        <v>0.62000000000000588</v>
      </c>
      <c r="R97" s="12">
        <v>-0.39948848999528441</v>
      </c>
      <c r="S97" s="12">
        <v>-2.5</v>
      </c>
      <c r="T97" s="12">
        <v>-3.0999999999999996</v>
      </c>
      <c r="U97" s="27">
        <f t="shared" si="52"/>
        <v>-0.59999999999999964</v>
      </c>
      <c r="V97" s="27">
        <f>U97-AVERAGE(U$90:U$100)</f>
        <v>0.96363636363636362</v>
      </c>
      <c r="W97" s="12">
        <v>100.6</v>
      </c>
      <c r="X97" s="12">
        <v>121.1</v>
      </c>
      <c r="Y97" s="12">
        <v>135.5</v>
      </c>
      <c r="Z97" s="12">
        <v>165</v>
      </c>
      <c r="AA97" s="27">
        <f t="shared" si="61"/>
        <v>34.900000000000006</v>
      </c>
      <c r="AB97" s="27">
        <f>AA97-AVERAGE(AA$90:AA$100)</f>
        <v>36.95454545454546</v>
      </c>
      <c r="AC97" s="12">
        <v>29.83</v>
      </c>
      <c r="AD97" s="12">
        <v>32.137999999999998</v>
      </c>
      <c r="AE97" s="12"/>
      <c r="AF97" s="27">
        <f>AD97/AC97*100</f>
        <v>107.73717733825008</v>
      </c>
      <c r="AG97" s="27">
        <f>AF97-AVERAGE(AF$90:AF$100)</f>
        <v>1.5270501166500878</v>
      </c>
      <c r="AH97" s="12">
        <v>9.5</v>
      </c>
      <c r="AI97" s="12">
        <v>9.3000000000000007</v>
      </c>
      <c r="AJ97" s="12">
        <v>8.6999999999999993</v>
      </c>
      <c r="AK97" s="27">
        <f t="shared" si="57"/>
        <v>91.578947368421055</v>
      </c>
      <c r="AL97" s="27">
        <f t="shared" si="58"/>
        <v>93.548387096774178</v>
      </c>
      <c r="AM97" s="27">
        <f>AL97-AVERAGE(AL$90:AL$100)</f>
        <v>-3.5746237309746505</v>
      </c>
    </row>
    <row r="98" spans="1:39" ht="16.5" customHeight="1" x14ac:dyDescent="0.2">
      <c r="A98" s="16" t="s">
        <v>77</v>
      </c>
      <c r="B98" s="21">
        <v>485621</v>
      </c>
      <c r="C98" s="12">
        <v>119.88</v>
      </c>
      <c r="D98" s="12">
        <v>120.6</v>
      </c>
      <c r="E98" s="12">
        <v>99.9</v>
      </c>
      <c r="F98" s="27">
        <f>E98-AVERAGE(E$90:E$100)</f>
        <v>-2.9636363636363541</v>
      </c>
      <c r="G98" s="12">
        <v>98</v>
      </c>
      <c r="H98" s="12">
        <v>0.43980000000000002</v>
      </c>
      <c r="I98" s="12">
        <v>0.28949999999999998</v>
      </c>
      <c r="J98" s="12">
        <v>0.15030000000000002</v>
      </c>
      <c r="K98" s="28">
        <f>H98*1000/B98*1000</f>
        <v>0.90564452525735095</v>
      </c>
      <c r="L98" s="27">
        <f>K98-AVERAGE(K$90:K$100)</f>
        <v>0.63051801870846669</v>
      </c>
      <c r="M98" s="12">
        <v>69.92</v>
      </c>
      <c r="N98" s="12">
        <v>70.28</v>
      </c>
      <c r="O98" s="12">
        <v>69.7</v>
      </c>
      <c r="P98" s="27">
        <f t="shared" si="71"/>
        <v>-0.57999999999999829</v>
      </c>
      <c r="Q98" s="27">
        <f>P98-AVERAGE(P$90:P$100)</f>
        <v>0.50000000000000133</v>
      </c>
      <c r="R98" s="12">
        <v>-1.3993610223642172</v>
      </c>
      <c r="S98" s="12">
        <v>-0.59999999999999964</v>
      </c>
      <c r="T98" s="12">
        <v>-2.1999999999999993</v>
      </c>
      <c r="U98" s="27">
        <f t="shared" si="52"/>
        <v>-1.5999999999999996</v>
      </c>
      <c r="V98" s="27">
        <f>U98-AVERAGE(U$90:U$100)</f>
        <v>-3.6363636363636376E-2</v>
      </c>
      <c r="W98" s="12">
        <v>108.9</v>
      </c>
      <c r="X98" s="12">
        <v>99.7</v>
      </c>
      <c r="Y98" s="12">
        <v>106.6</v>
      </c>
      <c r="Z98" s="12">
        <v>115.9</v>
      </c>
      <c r="AA98" s="27">
        <f t="shared" si="61"/>
        <v>-2.3000000000000114</v>
      </c>
      <c r="AB98" s="27">
        <f>AA98-AVERAGE(AA$90:AA$100)</f>
        <v>-0.24545454545455492</v>
      </c>
      <c r="AC98" s="12">
        <v>68.634</v>
      </c>
      <c r="AD98" s="12">
        <v>72.067999999999998</v>
      </c>
      <c r="AE98" s="12"/>
      <c r="AF98" s="27">
        <f>AD98/AC98*100</f>
        <v>105.0033511087799</v>
      </c>
      <c r="AG98" s="27">
        <f>AF98-AVERAGE(AF$90:AF$100)</f>
        <v>-1.2067761128200942</v>
      </c>
      <c r="AH98" s="12">
        <v>8.5</v>
      </c>
      <c r="AI98" s="12">
        <v>8.1999999999999993</v>
      </c>
      <c r="AJ98" s="12">
        <v>7.8</v>
      </c>
      <c r="AK98" s="27">
        <f t="shared" si="57"/>
        <v>91.764705882352942</v>
      </c>
      <c r="AL98" s="27">
        <f t="shared" si="58"/>
        <v>95.121951219512198</v>
      </c>
      <c r="AM98" s="27">
        <f>AL98-AVERAGE(AL$90:AL$100)</f>
        <v>-2.0010596082366305</v>
      </c>
    </row>
    <row r="99" spans="1:39" ht="16.5" customHeight="1" x14ac:dyDescent="0.2">
      <c r="A99" s="16" t="s">
        <v>81</v>
      </c>
      <c r="B99" s="21">
        <v>156500</v>
      </c>
      <c r="C99" s="12">
        <v>113.04960000000001</v>
      </c>
      <c r="D99" s="12">
        <v>118.4</v>
      </c>
      <c r="E99" s="12">
        <v>104.5</v>
      </c>
      <c r="F99" s="27">
        <f>E99-AVERAGE(E$90:E$100)</f>
        <v>1.6363636363636402</v>
      </c>
      <c r="G99" s="12">
        <v>99.1</v>
      </c>
      <c r="H99" s="12">
        <v>1.41E-2</v>
      </c>
      <c r="I99" s="12">
        <v>0</v>
      </c>
      <c r="J99" s="12">
        <v>1.41E-2</v>
      </c>
      <c r="K99" s="28">
        <f>H99*1000/B99*1000</f>
        <v>9.0095846645367406E-2</v>
      </c>
      <c r="L99" s="27">
        <f>K99-AVERAGE(K$90:K$100)</f>
        <v>-0.1850306599035168</v>
      </c>
      <c r="M99" s="12">
        <v>68.599999999999994</v>
      </c>
      <c r="N99" s="12">
        <v>68.08</v>
      </c>
      <c r="O99" s="12">
        <v>67.5</v>
      </c>
      <c r="P99" s="27">
        <f t="shared" si="71"/>
        <v>-0.57999999999999829</v>
      </c>
      <c r="Q99" s="27">
        <f>P99-AVERAGE(P$90:P$100)</f>
        <v>0.50000000000000133</v>
      </c>
      <c r="R99" s="12">
        <v>-6.5216952369414667</v>
      </c>
      <c r="S99" s="12">
        <v>-3.5999999999999996</v>
      </c>
      <c r="T99" s="12">
        <v>-5.6</v>
      </c>
      <c r="U99" s="27">
        <f t="shared" si="52"/>
        <v>-2</v>
      </c>
      <c r="V99" s="27">
        <f>U99-AVERAGE(U$90:U$100)</f>
        <v>-0.43636363636363673</v>
      </c>
      <c r="W99" s="12">
        <v>119.9</v>
      </c>
      <c r="X99" s="12">
        <v>95.4</v>
      </c>
      <c r="Y99" s="12">
        <v>98.7</v>
      </c>
      <c r="Z99" s="12">
        <v>113</v>
      </c>
      <c r="AA99" s="27">
        <f t="shared" si="61"/>
        <v>-21.200000000000003</v>
      </c>
      <c r="AB99" s="27">
        <f>AA99-AVERAGE(AA$90:AA$100)</f>
        <v>-19.145454545454548</v>
      </c>
      <c r="AC99" s="12">
        <v>15.523</v>
      </c>
      <c r="AD99" s="12">
        <v>16.268999999999998</v>
      </c>
      <c r="AE99" s="12"/>
      <c r="AF99" s="27">
        <f>AD99/AC99*100</f>
        <v>104.80577208013915</v>
      </c>
      <c r="AG99" s="27">
        <f>AF99-AVERAGE(AF$90:AF$100)</f>
        <v>-1.4043551414608402</v>
      </c>
      <c r="AH99" s="12">
        <v>23.7</v>
      </c>
      <c r="AI99" s="12">
        <v>23.9</v>
      </c>
      <c r="AJ99" s="12">
        <v>23.7</v>
      </c>
      <c r="AK99" s="27">
        <f t="shared" si="57"/>
        <v>100</v>
      </c>
      <c r="AL99" s="27">
        <f t="shared" si="58"/>
        <v>99.163179916317986</v>
      </c>
      <c r="AM99" s="27">
        <f>AL99-AVERAGE(AL$90:AL$100)</f>
        <v>2.0401690885691579</v>
      </c>
    </row>
    <row r="100" spans="1:39" ht="16.5" customHeight="1" x14ac:dyDescent="0.2">
      <c r="A100" s="16" t="s">
        <v>82</v>
      </c>
      <c r="B100" s="21">
        <v>49527</v>
      </c>
      <c r="C100" s="12">
        <v>106.91199999999999</v>
      </c>
      <c r="D100" s="12">
        <v>118.5</v>
      </c>
      <c r="E100" s="12">
        <v>110.7</v>
      </c>
      <c r="F100" s="27">
        <f>E100-AVERAGE(E$90:E$100)</f>
        <v>7.8363636363636431</v>
      </c>
      <c r="G100" s="12">
        <v>104.8</v>
      </c>
      <c r="H100" s="12">
        <v>1.6999999999999999E-3</v>
      </c>
      <c r="I100" s="12">
        <v>1.6999999999999999E-3</v>
      </c>
      <c r="J100" s="12">
        <v>0</v>
      </c>
      <c r="K100" s="28">
        <f>H100*1000/B100*1000</f>
        <v>3.4324711773376135E-2</v>
      </c>
      <c r="L100" s="27">
        <f>K100-AVERAGE(K$90:K$100)</f>
        <v>-0.24080179477550806</v>
      </c>
      <c r="M100" s="12">
        <v>63.58</v>
      </c>
      <c r="N100" s="12">
        <v>68.09</v>
      </c>
      <c r="O100" s="12">
        <v>65.8</v>
      </c>
      <c r="P100" s="27">
        <f t="shared" si="71"/>
        <v>-2.2900000000000063</v>
      </c>
      <c r="Q100" s="27">
        <f>P100-AVERAGE(P$90:P$100)</f>
        <v>-1.2100000000000066</v>
      </c>
      <c r="R100" s="12">
        <v>1.5748985401901994</v>
      </c>
      <c r="S100" s="12">
        <v>1.4000000000000004</v>
      </c>
      <c r="T100" s="12">
        <v>0.40000000000000036</v>
      </c>
      <c r="U100" s="27">
        <f t="shared" si="52"/>
        <v>-1</v>
      </c>
      <c r="V100" s="27">
        <f>U100-AVERAGE(U$90:U$100)</f>
        <v>0.56363636363636327</v>
      </c>
      <c r="W100" s="12">
        <v>116.9</v>
      </c>
      <c r="X100" s="12">
        <v>217</v>
      </c>
      <c r="Y100" s="12">
        <v>99.7</v>
      </c>
      <c r="Z100" s="12">
        <v>253</v>
      </c>
      <c r="AA100" s="27">
        <f t="shared" si="61"/>
        <v>-17.200000000000003</v>
      </c>
      <c r="AB100" s="27">
        <f>AA100-AVERAGE(AA$90:AA$100)</f>
        <v>-15.145454545454546</v>
      </c>
      <c r="AC100" s="12">
        <v>16.303999999999998</v>
      </c>
      <c r="AD100" s="12">
        <v>16.751000000000001</v>
      </c>
      <c r="AE100" s="12"/>
      <c r="AF100" s="27">
        <f>AD100/AC100*100</f>
        <v>102.74165848871444</v>
      </c>
      <c r="AG100" s="27">
        <f>AF100-AVERAGE(AF$90:AF$100)</f>
        <v>-3.4684687328855546</v>
      </c>
      <c r="AH100" s="12">
        <v>8.8000000000000007</v>
      </c>
      <c r="AI100" s="12">
        <v>8.5</v>
      </c>
      <c r="AJ100" s="12">
        <v>8</v>
      </c>
      <c r="AK100" s="27">
        <f t="shared" si="57"/>
        <v>90.909090909090907</v>
      </c>
      <c r="AL100" s="27">
        <f t="shared" si="58"/>
        <v>94.117647058823522</v>
      </c>
      <c r="AM100" s="27">
        <f>AL100-AVERAGE(AL$90:AL$100)</f>
        <v>-3.0053637689253065</v>
      </c>
    </row>
    <row r="101" spans="1:39" s="4" customFormat="1" x14ac:dyDescent="0.2">
      <c r="A101" s="6"/>
      <c r="B101" s="8"/>
      <c r="C101" s="8"/>
      <c r="D101" s="8"/>
      <c r="E101" s="8"/>
      <c r="F101" s="8"/>
    </row>
    <row r="102" spans="1:39" s="4" customFormat="1" x14ac:dyDescent="0.2">
      <c r="A102" s="6"/>
      <c r="B102" s="8"/>
      <c r="C102" s="8"/>
      <c r="D102" s="8"/>
      <c r="E102" s="8"/>
      <c r="F102" s="8"/>
    </row>
    <row r="103" spans="1:39" s="4" customFormat="1" x14ac:dyDescent="0.2">
      <c r="A103" s="6"/>
      <c r="B103" s="8"/>
      <c r="C103" s="8"/>
      <c r="D103" s="8"/>
      <c r="E103" s="8"/>
      <c r="F103" s="8"/>
    </row>
    <row r="104" spans="1:39" s="4" customFormat="1" x14ac:dyDescent="0.2">
      <c r="A104" s="6"/>
      <c r="B104" s="8"/>
      <c r="C104" s="8"/>
      <c r="D104" s="8"/>
      <c r="E104" s="8"/>
      <c r="F104" s="8"/>
    </row>
    <row r="105" spans="1:39" x14ac:dyDescent="0.2">
      <c r="B105" s="8"/>
      <c r="C105" s="8"/>
      <c r="D105" s="8"/>
      <c r="E105" s="8"/>
      <c r="F105" s="8"/>
    </row>
    <row r="106" spans="1:39" x14ac:dyDescent="0.2">
      <c r="B106" s="8"/>
      <c r="C106" s="8"/>
      <c r="D106" s="8"/>
      <c r="E106" s="8"/>
      <c r="F106" s="8"/>
    </row>
    <row r="107" spans="1:39" x14ac:dyDescent="0.2">
      <c r="B107" s="8"/>
      <c r="C107" s="8"/>
      <c r="D107" s="8"/>
      <c r="E107" s="8"/>
      <c r="F107" s="8"/>
    </row>
    <row r="108" spans="1:39" x14ac:dyDescent="0.2">
      <c r="B108" s="8"/>
      <c r="C108" s="8"/>
      <c r="D108" s="8"/>
      <c r="E108" s="8"/>
      <c r="F108" s="8"/>
    </row>
    <row r="109" spans="1:39" x14ac:dyDescent="0.2">
      <c r="B109" s="8"/>
      <c r="C109" s="8"/>
      <c r="D109" s="8"/>
      <c r="E109" s="8"/>
      <c r="F109" s="8"/>
    </row>
    <row r="110" spans="1:39" x14ac:dyDescent="0.2">
      <c r="B110" s="5"/>
      <c r="C110" s="5"/>
      <c r="D110" s="5"/>
      <c r="E110" s="5"/>
      <c r="F110" s="5"/>
    </row>
    <row r="111" spans="1:39" x14ac:dyDescent="0.2">
      <c r="B111" s="5"/>
      <c r="C111" s="5"/>
      <c r="D111" s="5"/>
      <c r="E111" s="5"/>
      <c r="F111" s="5"/>
    </row>
    <row r="112" spans="1:39" x14ac:dyDescent="0.2">
      <c r="B112" s="5"/>
      <c r="C112" s="5"/>
      <c r="D112" s="5"/>
      <c r="E112" s="5"/>
      <c r="F112" s="5"/>
    </row>
    <row r="113" spans="2:6" x14ac:dyDescent="0.2">
      <c r="B113" s="5"/>
      <c r="C113" s="5"/>
      <c r="D113" s="5"/>
      <c r="E113" s="5"/>
      <c r="F113" s="5"/>
    </row>
    <row r="114" spans="2:6" x14ac:dyDescent="0.2">
      <c r="B114" s="5"/>
      <c r="C114" s="5"/>
      <c r="D114" s="5"/>
      <c r="E114" s="5"/>
      <c r="F114" s="5"/>
    </row>
    <row r="115" spans="2:6" x14ac:dyDescent="0.2">
      <c r="B115" s="5"/>
      <c r="C115" s="5"/>
      <c r="D115" s="5"/>
      <c r="E115" s="5"/>
      <c r="F115" s="5"/>
    </row>
    <row r="116" spans="2:6" x14ac:dyDescent="0.2">
      <c r="B116" s="5"/>
      <c r="C116" s="5"/>
      <c r="D116" s="5"/>
      <c r="E116" s="5"/>
      <c r="F116" s="5"/>
    </row>
    <row r="117" spans="2:6" x14ac:dyDescent="0.2">
      <c r="B117" s="5"/>
      <c r="C117" s="5"/>
      <c r="D117" s="5"/>
      <c r="E117" s="5"/>
      <c r="F117" s="5"/>
    </row>
    <row r="118" spans="2:6" x14ac:dyDescent="0.2">
      <c r="B118" s="5"/>
      <c r="C118" s="5"/>
      <c r="D118" s="5"/>
      <c r="E118" s="5"/>
      <c r="F118" s="5"/>
    </row>
    <row r="119" spans="2:6" x14ac:dyDescent="0.2">
      <c r="B119" s="5"/>
      <c r="C119" s="5"/>
      <c r="D119" s="5"/>
      <c r="E119" s="5"/>
      <c r="F119" s="5"/>
    </row>
    <row r="120" spans="2:6" x14ac:dyDescent="0.2">
      <c r="B120" s="5"/>
      <c r="C120" s="5"/>
      <c r="D120" s="5"/>
      <c r="E120" s="5"/>
      <c r="F120" s="5"/>
    </row>
    <row r="121" spans="2:6" x14ac:dyDescent="0.2">
      <c r="B121" s="5"/>
      <c r="C121" s="5"/>
      <c r="D121" s="5"/>
      <c r="E121" s="5"/>
      <c r="F121" s="5"/>
    </row>
    <row r="122" spans="2:6" x14ac:dyDescent="0.2">
      <c r="B122" s="5"/>
      <c r="C122" s="5"/>
      <c r="D122" s="5"/>
      <c r="E122" s="5"/>
      <c r="F122" s="5"/>
    </row>
    <row r="123" spans="2:6" x14ac:dyDescent="0.2">
      <c r="B123" s="5"/>
      <c r="C123" s="5"/>
      <c r="D123" s="5"/>
      <c r="E123" s="5"/>
      <c r="F123" s="5"/>
    </row>
    <row r="124" spans="2:6" x14ac:dyDescent="0.2">
      <c r="B124" s="5"/>
      <c r="C124" s="5"/>
      <c r="D124" s="5"/>
      <c r="E124" s="5"/>
      <c r="F124" s="5"/>
    </row>
    <row r="125" spans="2:6" x14ac:dyDescent="0.2">
      <c r="B125" s="5"/>
      <c r="C125" s="5"/>
      <c r="D125" s="5"/>
      <c r="E125" s="5"/>
      <c r="F125" s="5"/>
    </row>
    <row r="126" spans="2:6" x14ac:dyDescent="0.2">
      <c r="B126" s="5"/>
      <c r="C126" s="5"/>
      <c r="D126" s="5"/>
      <c r="E126" s="5"/>
      <c r="F126" s="5"/>
    </row>
    <row r="127" spans="2:6" x14ac:dyDescent="0.2">
      <c r="B127" s="5"/>
      <c r="C127" s="5"/>
      <c r="D127" s="5"/>
      <c r="E127" s="5"/>
      <c r="F127" s="5"/>
    </row>
    <row r="128" spans="2:6" x14ac:dyDescent="0.2">
      <c r="B128" s="5"/>
      <c r="C128" s="5"/>
      <c r="D128" s="5"/>
      <c r="E128" s="5"/>
      <c r="F128" s="5"/>
    </row>
    <row r="129" spans="2:6" x14ac:dyDescent="0.2">
      <c r="B129" s="5"/>
      <c r="C129" s="5"/>
      <c r="D129" s="5"/>
      <c r="E129" s="5"/>
      <c r="F129" s="5"/>
    </row>
    <row r="130" spans="2:6" x14ac:dyDescent="0.2">
      <c r="B130" s="5"/>
      <c r="C130" s="5"/>
      <c r="D130" s="5"/>
      <c r="E130" s="5"/>
      <c r="F130" s="5"/>
    </row>
    <row r="131" spans="2:6" x14ac:dyDescent="0.2">
      <c r="B131" s="5"/>
      <c r="C131" s="5"/>
      <c r="D131" s="5"/>
      <c r="E131" s="5"/>
      <c r="F131" s="5"/>
    </row>
    <row r="132" spans="2:6" x14ac:dyDescent="0.2">
      <c r="B132" s="5"/>
      <c r="C132" s="5"/>
      <c r="D132" s="5"/>
      <c r="E132" s="5"/>
      <c r="F132" s="5"/>
    </row>
    <row r="133" spans="2:6" x14ac:dyDescent="0.2">
      <c r="B133" s="5"/>
      <c r="C133" s="5"/>
      <c r="D133" s="5"/>
      <c r="E133" s="5"/>
      <c r="F133" s="5"/>
    </row>
    <row r="134" spans="2:6" x14ac:dyDescent="0.2">
      <c r="B134" s="5"/>
      <c r="C134" s="5"/>
      <c r="D134" s="5"/>
      <c r="E134" s="5"/>
      <c r="F134" s="5"/>
    </row>
    <row r="135" spans="2:6" x14ac:dyDescent="0.2">
      <c r="B135" s="5"/>
      <c r="C135" s="5"/>
      <c r="D135" s="5"/>
      <c r="E135" s="5"/>
      <c r="F135" s="5"/>
    </row>
    <row r="136" spans="2:6" x14ac:dyDescent="0.2">
      <c r="B136" s="5"/>
      <c r="C136" s="5"/>
      <c r="D136" s="5"/>
      <c r="E136" s="5"/>
      <c r="F136" s="5"/>
    </row>
    <row r="137" spans="2:6" x14ac:dyDescent="0.2">
      <c r="B137" s="5"/>
      <c r="C137" s="5"/>
      <c r="D137" s="5"/>
      <c r="E137" s="5"/>
      <c r="F137" s="5"/>
    </row>
    <row r="138" spans="2:6" x14ac:dyDescent="0.2">
      <c r="B138" s="5"/>
      <c r="C138" s="5"/>
      <c r="D138" s="5"/>
      <c r="E138" s="5"/>
      <c r="F138" s="5"/>
    </row>
    <row r="139" spans="2:6" x14ac:dyDescent="0.2">
      <c r="B139" s="5"/>
      <c r="C139" s="5"/>
      <c r="D139" s="5"/>
      <c r="E139" s="5"/>
      <c r="F139" s="5"/>
    </row>
    <row r="140" spans="2:6" x14ac:dyDescent="0.2">
      <c r="B140" s="5"/>
      <c r="C140" s="5"/>
      <c r="D140" s="5"/>
      <c r="E140" s="5"/>
      <c r="F140" s="5"/>
    </row>
    <row r="141" spans="2:6" x14ac:dyDescent="0.2">
      <c r="B141" s="5"/>
      <c r="C141" s="5"/>
      <c r="D141" s="5"/>
      <c r="E141" s="5"/>
      <c r="F141" s="5"/>
    </row>
    <row r="142" spans="2:6" x14ac:dyDescent="0.2">
      <c r="B142" s="5"/>
      <c r="C142" s="5"/>
      <c r="D142" s="5"/>
      <c r="E142" s="5"/>
      <c r="F142" s="5"/>
    </row>
    <row r="143" spans="2:6" x14ac:dyDescent="0.2">
      <c r="B143" s="5"/>
      <c r="C143" s="5"/>
      <c r="D143" s="5"/>
      <c r="E143" s="5"/>
      <c r="F143" s="5"/>
    </row>
    <row r="144" spans="2:6" x14ac:dyDescent="0.2">
      <c r="B144" s="5"/>
      <c r="C144" s="5"/>
      <c r="D144" s="5"/>
      <c r="E144" s="5"/>
      <c r="F144" s="5"/>
    </row>
    <row r="145" spans="2:6" x14ac:dyDescent="0.2">
      <c r="B145" s="5"/>
      <c r="C145" s="5"/>
      <c r="D145" s="5"/>
      <c r="E145" s="5"/>
      <c r="F145" s="5"/>
    </row>
    <row r="146" spans="2:6" x14ac:dyDescent="0.2">
      <c r="B146" s="5"/>
      <c r="C146" s="5"/>
      <c r="D146" s="5"/>
      <c r="E146" s="5"/>
      <c r="F146" s="5"/>
    </row>
    <row r="147" spans="2:6" x14ac:dyDescent="0.2">
      <c r="B147" s="5"/>
      <c r="C147" s="5"/>
      <c r="D147" s="5"/>
      <c r="E147" s="5"/>
      <c r="F147" s="5"/>
    </row>
    <row r="148" spans="2:6" x14ac:dyDescent="0.2">
      <c r="B148" s="5"/>
      <c r="C148" s="5"/>
      <c r="D148" s="5"/>
      <c r="E148" s="5"/>
      <c r="F148" s="5"/>
    </row>
    <row r="149" spans="2:6" x14ac:dyDescent="0.2">
      <c r="B149" s="5"/>
      <c r="C149" s="5"/>
      <c r="D149" s="5"/>
      <c r="E149" s="5"/>
      <c r="F149" s="5"/>
    </row>
    <row r="150" spans="2:6" x14ac:dyDescent="0.2">
      <c r="B150" s="5"/>
      <c r="C150" s="5"/>
      <c r="D150" s="5"/>
      <c r="E150" s="5"/>
      <c r="F150" s="5"/>
    </row>
    <row r="151" spans="2:6" x14ac:dyDescent="0.2">
      <c r="B151" s="5"/>
      <c r="C151" s="5"/>
      <c r="D151" s="5"/>
      <c r="E151" s="5"/>
      <c r="F151" s="5"/>
    </row>
    <row r="152" spans="2:6" x14ac:dyDescent="0.2">
      <c r="B152" s="5"/>
      <c r="C152" s="5"/>
      <c r="D152" s="5"/>
      <c r="E152" s="5"/>
      <c r="F152" s="5"/>
    </row>
    <row r="153" spans="2:6" x14ac:dyDescent="0.2">
      <c r="B153" s="5"/>
      <c r="C153" s="5"/>
      <c r="D153" s="5"/>
      <c r="E153" s="5"/>
      <c r="F153" s="5"/>
    </row>
    <row r="154" spans="2:6" x14ac:dyDescent="0.2">
      <c r="B154" s="5"/>
      <c r="C154" s="5"/>
      <c r="D154" s="5"/>
      <c r="E154" s="5"/>
      <c r="F154" s="5"/>
    </row>
    <row r="155" spans="2:6" x14ac:dyDescent="0.2">
      <c r="B155" s="5"/>
      <c r="C155" s="5"/>
      <c r="D155" s="5"/>
      <c r="E155" s="5"/>
      <c r="F155" s="5"/>
    </row>
    <row r="156" spans="2:6" x14ac:dyDescent="0.2">
      <c r="B156" s="5"/>
      <c r="C156" s="5"/>
      <c r="D156" s="5"/>
      <c r="E156" s="5"/>
      <c r="F156" s="5"/>
    </row>
    <row r="157" spans="2:6" x14ac:dyDescent="0.2">
      <c r="B157" s="5"/>
      <c r="C157" s="5"/>
      <c r="D157" s="5"/>
      <c r="E157" s="5"/>
      <c r="F157" s="5"/>
    </row>
    <row r="158" spans="2:6" x14ac:dyDescent="0.2">
      <c r="B158" s="5"/>
      <c r="C158" s="5"/>
      <c r="D158" s="5"/>
      <c r="E158" s="5"/>
      <c r="F158" s="5"/>
    </row>
    <row r="159" spans="2:6" x14ac:dyDescent="0.2">
      <c r="B159" s="5"/>
      <c r="C159" s="5"/>
      <c r="D159" s="5"/>
      <c r="E159" s="5"/>
      <c r="F159" s="5"/>
    </row>
    <row r="160" spans="2:6" x14ac:dyDescent="0.2">
      <c r="B160" s="5"/>
      <c r="C160" s="5"/>
      <c r="D160" s="5"/>
      <c r="E160" s="5"/>
      <c r="F160" s="5"/>
    </row>
    <row r="161" spans="2:6" x14ac:dyDescent="0.2">
      <c r="B161" s="5"/>
      <c r="C161" s="5"/>
      <c r="D161" s="5"/>
      <c r="E161" s="5"/>
      <c r="F161" s="5"/>
    </row>
    <row r="162" spans="2:6" x14ac:dyDescent="0.2">
      <c r="B162" s="5"/>
      <c r="C162" s="5"/>
      <c r="D162" s="5"/>
      <c r="E162" s="5"/>
      <c r="F162" s="5"/>
    </row>
    <row r="163" spans="2:6" x14ac:dyDescent="0.2">
      <c r="B163" s="5"/>
      <c r="C163" s="5"/>
      <c r="D163" s="5"/>
      <c r="E163" s="5"/>
      <c r="F163" s="5"/>
    </row>
    <row r="164" spans="2:6" x14ac:dyDescent="0.2">
      <c r="B164" s="5"/>
      <c r="C164" s="5"/>
      <c r="D164" s="5"/>
      <c r="E164" s="5"/>
      <c r="F164" s="5"/>
    </row>
    <row r="165" spans="2:6" x14ac:dyDescent="0.2">
      <c r="B165" s="5"/>
      <c r="C165" s="5"/>
      <c r="D165" s="5"/>
      <c r="E165" s="5"/>
      <c r="F165" s="5"/>
    </row>
    <row r="166" spans="2:6" x14ac:dyDescent="0.2">
      <c r="B166" s="5"/>
      <c r="C166" s="5"/>
      <c r="D166" s="5"/>
      <c r="E166" s="5"/>
      <c r="F166" s="5"/>
    </row>
    <row r="167" spans="2:6" x14ac:dyDescent="0.2">
      <c r="B167" s="5"/>
      <c r="C167" s="5"/>
      <c r="D167" s="5"/>
      <c r="E167" s="5"/>
      <c r="F167" s="5"/>
    </row>
    <row r="168" spans="2:6" x14ac:dyDescent="0.2">
      <c r="B168" s="5"/>
      <c r="C168" s="5"/>
      <c r="D168" s="5"/>
      <c r="E168" s="5"/>
      <c r="F168" s="5"/>
    </row>
    <row r="169" spans="2:6" x14ac:dyDescent="0.2">
      <c r="B169" s="5"/>
      <c r="C169" s="5"/>
      <c r="D169" s="5"/>
      <c r="E169" s="5"/>
      <c r="F169" s="5"/>
    </row>
    <row r="170" spans="2:6" x14ac:dyDescent="0.2">
      <c r="B170" s="5"/>
      <c r="C170" s="5"/>
      <c r="D170" s="5"/>
      <c r="E170" s="5"/>
      <c r="F170" s="5"/>
    </row>
    <row r="171" spans="2:6" x14ac:dyDescent="0.2">
      <c r="B171" s="5"/>
      <c r="C171" s="5"/>
      <c r="D171" s="5"/>
      <c r="E171" s="5"/>
      <c r="F171" s="5"/>
    </row>
    <row r="172" spans="2:6" x14ac:dyDescent="0.2">
      <c r="B172" s="5"/>
      <c r="C172" s="5"/>
      <c r="D172" s="5"/>
      <c r="E172" s="5"/>
      <c r="F172" s="5"/>
    </row>
    <row r="173" spans="2:6" x14ac:dyDescent="0.2">
      <c r="B173" s="5"/>
      <c r="C173" s="5"/>
      <c r="D173" s="5"/>
      <c r="E173" s="5"/>
      <c r="F173" s="5"/>
    </row>
    <row r="174" spans="2:6" x14ac:dyDescent="0.2">
      <c r="B174" s="5"/>
      <c r="C174" s="5"/>
      <c r="D174" s="5"/>
      <c r="E174" s="5"/>
      <c r="F174" s="5"/>
    </row>
    <row r="175" spans="2:6" x14ac:dyDescent="0.2">
      <c r="B175" s="5"/>
      <c r="C175" s="5"/>
      <c r="D175" s="5"/>
      <c r="E175" s="5"/>
      <c r="F175" s="5"/>
    </row>
    <row r="176" spans="2:6" x14ac:dyDescent="0.2">
      <c r="B176" s="5"/>
      <c r="C176" s="5"/>
      <c r="D176" s="5"/>
      <c r="E176" s="5"/>
      <c r="F176" s="5"/>
    </row>
    <row r="177" spans="2:6" x14ac:dyDescent="0.2">
      <c r="B177" s="5"/>
      <c r="C177" s="5"/>
      <c r="D177" s="5"/>
      <c r="E177" s="5"/>
      <c r="F177" s="5"/>
    </row>
    <row r="178" spans="2:6" x14ac:dyDescent="0.2">
      <c r="B178" s="5"/>
      <c r="C178" s="5"/>
      <c r="D178" s="5"/>
      <c r="E178" s="5"/>
      <c r="F178" s="5"/>
    </row>
    <row r="179" spans="2:6" x14ac:dyDescent="0.2">
      <c r="B179" s="5"/>
      <c r="C179" s="5"/>
      <c r="D179" s="5"/>
      <c r="E179" s="5"/>
      <c r="F179" s="5"/>
    </row>
    <row r="180" spans="2:6" x14ac:dyDescent="0.2">
      <c r="B180" s="5"/>
      <c r="C180" s="5"/>
      <c r="D180" s="5"/>
      <c r="E180" s="5"/>
      <c r="F180" s="5"/>
    </row>
    <row r="181" spans="2:6" x14ac:dyDescent="0.2">
      <c r="B181" s="5"/>
      <c r="C181" s="5"/>
      <c r="D181" s="5"/>
      <c r="E181" s="5"/>
      <c r="F181" s="5"/>
    </row>
    <row r="182" spans="2:6" x14ac:dyDescent="0.2">
      <c r="B182" s="5"/>
      <c r="C182" s="5"/>
      <c r="D182" s="5"/>
      <c r="E182" s="5"/>
      <c r="F182" s="5"/>
    </row>
    <row r="183" spans="2:6" x14ac:dyDescent="0.2">
      <c r="B183" s="5"/>
      <c r="C183" s="5"/>
      <c r="D183" s="5"/>
      <c r="E183" s="5"/>
      <c r="F183" s="5"/>
    </row>
    <row r="184" spans="2:6" x14ac:dyDescent="0.2">
      <c r="B184" s="5"/>
      <c r="C184" s="5"/>
      <c r="D184" s="5"/>
      <c r="E184" s="5"/>
      <c r="F184" s="5"/>
    </row>
    <row r="185" spans="2:6" x14ac:dyDescent="0.2">
      <c r="B185" s="5"/>
      <c r="C185" s="5"/>
      <c r="D185" s="5"/>
      <c r="E185" s="5"/>
      <c r="F185" s="5"/>
    </row>
    <row r="186" spans="2:6" x14ac:dyDescent="0.2">
      <c r="B186" s="5"/>
      <c r="C186" s="5"/>
      <c r="D186" s="5"/>
      <c r="E186" s="5"/>
      <c r="F186" s="5"/>
    </row>
    <row r="187" spans="2:6" x14ac:dyDescent="0.2">
      <c r="B187" s="5"/>
      <c r="C187" s="5"/>
      <c r="D187" s="5"/>
      <c r="E187" s="5"/>
      <c r="F187" s="5"/>
    </row>
    <row r="188" spans="2:6" x14ac:dyDescent="0.2">
      <c r="B188" s="5"/>
      <c r="C188" s="5"/>
      <c r="D188" s="5"/>
      <c r="E188" s="5"/>
      <c r="F188" s="5"/>
    </row>
    <row r="189" spans="2:6" x14ac:dyDescent="0.2">
      <c r="B189" s="5"/>
      <c r="C189" s="5"/>
      <c r="D189" s="5"/>
      <c r="E189" s="5"/>
      <c r="F189" s="5"/>
    </row>
    <row r="190" spans="2:6" x14ac:dyDescent="0.2">
      <c r="B190" s="5"/>
      <c r="C190" s="5"/>
      <c r="D190" s="5"/>
      <c r="E190" s="5"/>
      <c r="F190" s="5"/>
    </row>
    <row r="191" spans="2:6" x14ac:dyDescent="0.2">
      <c r="B191" s="5"/>
      <c r="C191" s="5"/>
      <c r="D191" s="5"/>
      <c r="E191" s="5"/>
      <c r="F191" s="5"/>
    </row>
    <row r="192" spans="2:6" x14ac:dyDescent="0.2">
      <c r="B192" s="5"/>
      <c r="C192" s="5"/>
      <c r="D192" s="5"/>
      <c r="E192" s="5"/>
      <c r="F192" s="5"/>
    </row>
    <row r="193" spans="2:6" x14ac:dyDescent="0.2">
      <c r="B193" s="5"/>
      <c r="C193" s="5"/>
      <c r="D193" s="5"/>
      <c r="E193" s="5"/>
      <c r="F193" s="5"/>
    </row>
    <row r="194" spans="2:6" x14ac:dyDescent="0.2">
      <c r="B194" s="5"/>
      <c r="C194" s="5"/>
      <c r="D194" s="5"/>
      <c r="E194" s="5"/>
      <c r="F194" s="5"/>
    </row>
    <row r="195" spans="2:6" x14ac:dyDescent="0.2">
      <c r="B195" s="5"/>
      <c r="C195" s="5"/>
      <c r="D195" s="5"/>
      <c r="E195" s="5"/>
      <c r="F195" s="5"/>
    </row>
    <row r="196" spans="2:6" x14ac:dyDescent="0.2">
      <c r="B196" s="5"/>
      <c r="C196" s="5"/>
      <c r="D196" s="5"/>
      <c r="E196" s="5"/>
      <c r="F196" s="5"/>
    </row>
    <row r="197" spans="2:6" x14ac:dyDescent="0.2">
      <c r="B197" s="5"/>
      <c r="C197" s="5"/>
      <c r="D197" s="5"/>
      <c r="E197" s="5"/>
      <c r="F197" s="5"/>
    </row>
    <row r="198" spans="2:6" x14ac:dyDescent="0.2">
      <c r="B198" s="5"/>
      <c r="C198" s="5"/>
      <c r="D198" s="5"/>
      <c r="E198" s="5"/>
      <c r="F198" s="5"/>
    </row>
    <row r="199" spans="2:6" x14ac:dyDescent="0.2">
      <c r="B199" s="5"/>
      <c r="C199" s="5"/>
      <c r="D199" s="5"/>
      <c r="E199" s="5"/>
      <c r="F199" s="5"/>
    </row>
    <row r="200" spans="2:6" x14ac:dyDescent="0.2">
      <c r="B200" s="5"/>
      <c r="C200" s="5"/>
      <c r="D200" s="5"/>
      <c r="E200" s="5"/>
      <c r="F200" s="5"/>
    </row>
    <row r="201" spans="2:6" x14ac:dyDescent="0.2">
      <c r="B201" s="5"/>
      <c r="C201" s="5"/>
      <c r="D201" s="5"/>
      <c r="E201" s="5"/>
      <c r="F201" s="5"/>
    </row>
    <row r="202" spans="2:6" x14ac:dyDescent="0.2">
      <c r="B202" s="5"/>
      <c r="C202" s="5"/>
      <c r="D202" s="5"/>
      <c r="E202" s="5"/>
      <c r="F202" s="5"/>
    </row>
    <row r="203" spans="2:6" x14ac:dyDescent="0.2">
      <c r="B203" s="5"/>
      <c r="C203" s="5"/>
      <c r="D203" s="5"/>
      <c r="E203" s="5"/>
      <c r="F203" s="5"/>
    </row>
    <row r="204" spans="2:6" x14ac:dyDescent="0.2">
      <c r="B204" s="5"/>
      <c r="C204" s="5"/>
      <c r="D204" s="5"/>
      <c r="E204" s="5"/>
      <c r="F204" s="5"/>
    </row>
    <row r="205" spans="2:6" x14ac:dyDescent="0.2">
      <c r="B205" s="5"/>
      <c r="C205" s="5"/>
      <c r="D205" s="5"/>
      <c r="E205" s="5"/>
      <c r="F205" s="5"/>
    </row>
    <row r="206" spans="2:6" x14ac:dyDescent="0.2">
      <c r="B206" s="5"/>
      <c r="C206" s="5"/>
      <c r="D206" s="5"/>
      <c r="E206" s="5"/>
      <c r="F206" s="5"/>
    </row>
    <row r="207" spans="2:6" x14ac:dyDescent="0.2">
      <c r="B207" s="5"/>
      <c r="C207" s="5"/>
      <c r="D207" s="5"/>
      <c r="E207" s="5"/>
      <c r="F207" s="5"/>
    </row>
    <row r="208" spans="2:6" x14ac:dyDescent="0.2">
      <c r="B208" s="5"/>
      <c r="C208" s="5"/>
      <c r="D208" s="5"/>
      <c r="E208" s="5"/>
      <c r="F208" s="5"/>
    </row>
    <row r="209" spans="2:6" x14ac:dyDescent="0.2">
      <c r="B209" s="5"/>
      <c r="C209" s="5"/>
      <c r="D209" s="5"/>
      <c r="E209" s="5"/>
      <c r="F209" s="5"/>
    </row>
    <row r="210" spans="2:6" x14ac:dyDescent="0.2">
      <c r="B210" s="5"/>
      <c r="C210" s="5"/>
      <c r="D210" s="5"/>
      <c r="E210" s="5"/>
      <c r="F210" s="5"/>
    </row>
    <row r="211" spans="2:6" x14ac:dyDescent="0.2">
      <c r="B211" s="5"/>
      <c r="C211" s="5"/>
      <c r="D211" s="5"/>
      <c r="E211" s="5"/>
      <c r="F211" s="5"/>
    </row>
    <row r="212" spans="2:6" x14ac:dyDescent="0.2">
      <c r="B212" s="5"/>
      <c r="C212" s="5"/>
      <c r="D212" s="5"/>
      <c r="E212" s="5"/>
      <c r="F212" s="5"/>
    </row>
    <row r="213" spans="2:6" x14ac:dyDescent="0.2">
      <c r="B213" s="5"/>
      <c r="C213" s="5"/>
      <c r="D213" s="5"/>
      <c r="E213" s="5"/>
      <c r="F213" s="5"/>
    </row>
    <row r="214" spans="2:6" x14ac:dyDescent="0.2">
      <c r="B214" s="5"/>
      <c r="C214" s="5"/>
      <c r="D214" s="5"/>
      <c r="E214" s="5"/>
      <c r="F214" s="5"/>
    </row>
    <row r="215" spans="2:6" x14ac:dyDescent="0.2">
      <c r="B215" s="5"/>
      <c r="C215" s="5"/>
      <c r="D215" s="5"/>
      <c r="E215" s="5"/>
      <c r="F215" s="5"/>
    </row>
    <row r="216" spans="2:6" x14ac:dyDescent="0.2">
      <c r="B216" s="5"/>
      <c r="C216" s="5"/>
      <c r="D216" s="5"/>
      <c r="E216" s="5"/>
      <c r="F216" s="5"/>
    </row>
    <row r="217" spans="2:6" x14ac:dyDescent="0.2">
      <c r="B217" s="5"/>
      <c r="C217" s="5"/>
      <c r="D217" s="5"/>
      <c r="E217" s="5"/>
      <c r="F217" s="5"/>
    </row>
    <row r="218" spans="2:6" x14ac:dyDescent="0.2">
      <c r="B218" s="5"/>
      <c r="C218" s="5"/>
      <c r="D218" s="5"/>
      <c r="E218" s="5"/>
      <c r="F218" s="5"/>
    </row>
    <row r="219" spans="2:6" x14ac:dyDescent="0.2">
      <c r="B219" s="5"/>
      <c r="C219" s="5"/>
      <c r="D219" s="5"/>
      <c r="E219" s="5"/>
      <c r="F219" s="5"/>
    </row>
    <row r="220" spans="2:6" x14ac:dyDescent="0.2">
      <c r="B220" s="5"/>
      <c r="C220" s="5"/>
      <c r="D220" s="5"/>
      <c r="E220" s="5"/>
      <c r="F220" s="5"/>
    </row>
    <row r="221" spans="2:6" x14ac:dyDescent="0.2">
      <c r="B221" s="5"/>
      <c r="C221" s="5"/>
      <c r="D221" s="5"/>
      <c r="E221" s="5"/>
      <c r="F221" s="5"/>
    </row>
    <row r="222" spans="2:6" x14ac:dyDescent="0.2">
      <c r="B222" s="5"/>
      <c r="C222" s="5"/>
      <c r="D222" s="5"/>
      <c r="E222" s="5"/>
      <c r="F222" s="5"/>
    </row>
    <row r="223" spans="2:6" x14ac:dyDescent="0.2">
      <c r="B223" s="5"/>
      <c r="C223" s="5"/>
      <c r="D223" s="5"/>
      <c r="E223" s="5"/>
      <c r="F223" s="5"/>
    </row>
    <row r="224" spans="2:6" x14ac:dyDescent="0.2">
      <c r="B224" s="5"/>
      <c r="C224" s="5"/>
      <c r="D224" s="5"/>
      <c r="E224" s="5"/>
      <c r="F224" s="5"/>
    </row>
    <row r="225" spans="2:6" x14ac:dyDescent="0.2">
      <c r="B225" s="5"/>
      <c r="C225" s="5"/>
      <c r="D225" s="5"/>
      <c r="E225" s="5"/>
      <c r="F225" s="5"/>
    </row>
    <row r="226" spans="2:6" x14ac:dyDescent="0.2">
      <c r="B226" s="5"/>
      <c r="C226" s="5"/>
      <c r="D226" s="5"/>
      <c r="E226" s="5"/>
      <c r="F226" s="5"/>
    </row>
    <row r="227" spans="2:6" x14ac:dyDescent="0.2">
      <c r="B227" s="5"/>
      <c r="C227" s="5"/>
      <c r="D227" s="5"/>
      <c r="E227" s="5"/>
      <c r="F227" s="5"/>
    </row>
    <row r="228" spans="2:6" x14ac:dyDescent="0.2">
      <c r="B228" s="5"/>
      <c r="C228" s="5"/>
      <c r="D228" s="5"/>
      <c r="E228" s="5"/>
      <c r="F228" s="5"/>
    </row>
    <row r="229" spans="2:6" x14ac:dyDescent="0.2">
      <c r="B229" s="5"/>
      <c r="C229" s="5"/>
      <c r="D229" s="5"/>
      <c r="E229" s="5"/>
      <c r="F229" s="5"/>
    </row>
    <row r="230" spans="2:6" x14ac:dyDescent="0.2">
      <c r="B230" s="5"/>
      <c r="C230" s="5"/>
      <c r="D230" s="5"/>
      <c r="E230" s="5"/>
      <c r="F230" s="5"/>
    </row>
    <row r="231" spans="2:6" x14ac:dyDescent="0.2">
      <c r="B231" s="5"/>
      <c r="C231" s="5"/>
      <c r="D231" s="5"/>
      <c r="E231" s="5"/>
      <c r="F231" s="5"/>
    </row>
    <row r="232" spans="2:6" x14ac:dyDescent="0.2">
      <c r="B232" s="5"/>
      <c r="C232" s="5"/>
      <c r="D232" s="5"/>
      <c r="E232" s="5"/>
      <c r="F232" s="5"/>
    </row>
    <row r="233" spans="2:6" x14ac:dyDescent="0.2">
      <c r="B233" s="5"/>
      <c r="C233" s="5"/>
      <c r="D233" s="5"/>
      <c r="E233" s="5"/>
      <c r="F233" s="5"/>
    </row>
    <row r="234" spans="2:6" x14ac:dyDescent="0.2">
      <c r="B234" s="5"/>
      <c r="C234" s="5"/>
      <c r="D234" s="5"/>
      <c r="E234" s="5"/>
      <c r="F234" s="5"/>
    </row>
    <row r="235" spans="2:6" x14ac:dyDescent="0.2">
      <c r="B235" s="5"/>
      <c r="C235" s="5"/>
      <c r="D235" s="5"/>
      <c r="E235" s="5"/>
      <c r="F235" s="5"/>
    </row>
    <row r="236" spans="2:6" x14ac:dyDescent="0.2">
      <c r="B236" s="5"/>
      <c r="C236" s="5"/>
      <c r="D236" s="5"/>
      <c r="E236" s="5"/>
      <c r="F236" s="5"/>
    </row>
    <row r="237" spans="2:6" x14ac:dyDescent="0.2">
      <c r="B237" s="5"/>
      <c r="C237" s="5"/>
      <c r="D237" s="5"/>
      <c r="E237" s="5"/>
      <c r="F237" s="5"/>
    </row>
    <row r="238" spans="2:6" x14ac:dyDescent="0.2">
      <c r="B238" s="5"/>
      <c r="C238" s="5"/>
      <c r="D238" s="5"/>
      <c r="E238" s="5"/>
      <c r="F238" s="5"/>
    </row>
    <row r="239" spans="2:6" x14ac:dyDescent="0.2">
      <c r="B239" s="5"/>
      <c r="C239" s="5"/>
      <c r="D239" s="5"/>
      <c r="E239" s="5"/>
      <c r="F239" s="5"/>
    </row>
    <row r="240" spans="2:6" x14ac:dyDescent="0.2">
      <c r="B240" s="5"/>
      <c r="C240" s="5"/>
      <c r="D240" s="5"/>
      <c r="E240" s="5"/>
      <c r="F240" s="5"/>
    </row>
    <row r="241" spans="2:6" x14ac:dyDescent="0.2">
      <c r="B241" s="5"/>
      <c r="C241" s="5"/>
      <c r="D241" s="5"/>
      <c r="E241" s="5"/>
      <c r="F241" s="5"/>
    </row>
    <row r="242" spans="2:6" x14ac:dyDescent="0.2">
      <c r="B242" s="5"/>
      <c r="C242" s="5"/>
      <c r="D242" s="5"/>
      <c r="E242" s="5"/>
      <c r="F242" s="5"/>
    </row>
    <row r="243" spans="2:6" x14ac:dyDescent="0.2">
      <c r="B243" s="5"/>
      <c r="C243" s="5"/>
      <c r="D243" s="5"/>
      <c r="E243" s="5"/>
      <c r="F243" s="5"/>
    </row>
    <row r="244" spans="2:6" x14ac:dyDescent="0.2">
      <c r="B244" s="5"/>
      <c r="C244" s="5"/>
      <c r="D244" s="5"/>
      <c r="E244" s="5"/>
      <c r="F244" s="5"/>
    </row>
    <row r="245" spans="2:6" x14ac:dyDescent="0.2">
      <c r="B245" s="5"/>
      <c r="C245" s="5"/>
      <c r="D245" s="5"/>
      <c r="E245" s="5"/>
      <c r="F245" s="5"/>
    </row>
    <row r="246" spans="2:6" x14ac:dyDescent="0.2">
      <c r="B246" s="5"/>
      <c r="C246" s="5"/>
      <c r="D246" s="5"/>
      <c r="E246" s="5"/>
      <c r="F246" s="5"/>
    </row>
    <row r="247" spans="2:6" x14ac:dyDescent="0.2">
      <c r="B247" s="5"/>
      <c r="C247" s="5"/>
      <c r="D247" s="5"/>
      <c r="E247" s="5"/>
      <c r="F247" s="5"/>
    </row>
    <row r="248" spans="2:6" x14ac:dyDescent="0.2">
      <c r="B248" s="5"/>
      <c r="C248" s="5"/>
      <c r="D248" s="5"/>
      <c r="E248" s="5"/>
      <c r="F248" s="5"/>
    </row>
    <row r="249" spans="2:6" x14ac:dyDescent="0.2">
      <c r="B249" s="5"/>
      <c r="C249" s="5"/>
      <c r="D249" s="5"/>
      <c r="E249" s="5"/>
      <c r="F249" s="5"/>
    </row>
    <row r="250" spans="2:6" x14ac:dyDescent="0.2">
      <c r="B250" s="5"/>
      <c r="C250" s="5"/>
      <c r="D250" s="5"/>
      <c r="E250" s="5"/>
      <c r="F250" s="5"/>
    </row>
    <row r="251" spans="2:6" x14ac:dyDescent="0.2">
      <c r="B251" s="5"/>
      <c r="C251" s="5"/>
      <c r="D251" s="5"/>
      <c r="E251" s="5"/>
      <c r="F251" s="5"/>
    </row>
    <row r="252" spans="2:6" x14ac:dyDescent="0.2">
      <c r="B252" s="5"/>
      <c r="C252" s="5"/>
      <c r="D252" s="5"/>
      <c r="E252" s="5"/>
      <c r="F252" s="5"/>
    </row>
    <row r="253" spans="2:6" x14ac:dyDescent="0.2">
      <c r="B253" s="5"/>
      <c r="C253" s="5"/>
      <c r="D253" s="5"/>
      <c r="E253" s="5"/>
      <c r="F253" s="5"/>
    </row>
    <row r="254" spans="2:6" x14ac:dyDescent="0.2">
      <c r="B254" s="5"/>
      <c r="C254" s="5"/>
      <c r="D254" s="5"/>
      <c r="E254" s="5"/>
      <c r="F254" s="5"/>
    </row>
    <row r="255" spans="2:6" x14ac:dyDescent="0.2">
      <c r="B255" s="5"/>
      <c r="C255" s="5"/>
      <c r="D255" s="5"/>
      <c r="E255" s="5"/>
      <c r="F255" s="5"/>
    </row>
    <row r="256" spans="2:6" x14ac:dyDescent="0.2">
      <c r="B256" s="5"/>
      <c r="C256" s="5"/>
      <c r="D256" s="5"/>
      <c r="E256" s="5"/>
      <c r="F256" s="5"/>
    </row>
    <row r="257" spans="2:6" x14ac:dyDescent="0.2">
      <c r="B257" s="5"/>
      <c r="C257" s="5"/>
      <c r="D257" s="5"/>
      <c r="E257" s="5"/>
      <c r="F257" s="5"/>
    </row>
    <row r="258" spans="2:6" x14ac:dyDescent="0.2">
      <c r="B258" s="5"/>
      <c r="C258" s="5"/>
      <c r="D258" s="5"/>
      <c r="E258" s="5"/>
      <c r="F258" s="5"/>
    </row>
    <row r="259" spans="2:6" x14ac:dyDescent="0.2">
      <c r="B259" s="5"/>
      <c r="C259" s="5"/>
      <c r="D259" s="5"/>
      <c r="E259" s="5"/>
      <c r="F259" s="5"/>
    </row>
    <row r="260" spans="2:6" x14ac:dyDescent="0.2">
      <c r="B260" s="5"/>
      <c r="C260" s="5"/>
      <c r="D260" s="5"/>
      <c r="E260" s="5"/>
      <c r="F260" s="5"/>
    </row>
    <row r="261" spans="2:6" x14ac:dyDescent="0.2">
      <c r="B261" s="5"/>
      <c r="C261" s="5"/>
      <c r="D261" s="5"/>
      <c r="E261" s="5"/>
      <c r="F261" s="5"/>
    </row>
    <row r="262" spans="2:6" x14ac:dyDescent="0.2">
      <c r="B262" s="5"/>
      <c r="C262" s="5"/>
      <c r="D262" s="5"/>
      <c r="E262" s="5"/>
      <c r="F262" s="5"/>
    </row>
    <row r="263" spans="2:6" x14ac:dyDescent="0.2">
      <c r="B263" s="5"/>
      <c r="C263" s="5"/>
      <c r="D263" s="5"/>
      <c r="E263" s="5"/>
      <c r="F263" s="5"/>
    </row>
    <row r="264" spans="2:6" x14ac:dyDescent="0.2">
      <c r="B264" s="5"/>
      <c r="C264" s="5"/>
      <c r="D264" s="5"/>
      <c r="E264" s="5"/>
      <c r="F264" s="5"/>
    </row>
    <row r="265" spans="2:6" x14ac:dyDescent="0.2">
      <c r="B265" s="5"/>
      <c r="C265" s="5"/>
      <c r="D265" s="5"/>
      <c r="E265" s="5"/>
      <c r="F265" s="5"/>
    </row>
    <row r="266" spans="2:6" x14ac:dyDescent="0.2">
      <c r="B266" s="5"/>
      <c r="C266" s="5"/>
      <c r="D266" s="5"/>
      <c r="E266" s="5"/>
      <c r="F266" s="5"/>
    </row>
    <row r="267" spans="2:6" x14ac:dyDescent="0.2">
      <c r="B267" s="5"/>
      <c r="C267" s="5"/>
      <c r="D267" s="5"/>
      <c r="E267" s="5"/>
      <c r="F267" s="5"/>
    </row>
    <row r="268" spans="2:6" x14ac:dyDescent="0.2">
      <c r="B268" s="5"/>
      <c r="C268" s="5"/>
      <c r="D268" s="5"/>
      <c r="E268" s="5"/>
      <c r="F268" s="5"/>
    </row>
    <row r="269" spans="2:6" x14ac:dyDescent="0.2">
      <c r="B269" s="5"/>
      <c r="C269" s="5"/>
      <c r="D269" s="5"/>
      <c r="E269" s="5"/>
      <c r="F269" s="5"/>
    </row>
    <row r="270" spans="2:6" x14ac:dyDescent="0.2">
      <c r="B270" s="5"/>
      <c r="C270" s="5"/>
      <c r="D270" s="5"/>
      <c r="E270" s="5"/>
      <c r="F270" s="5"/>
    </row>
    <row r="271" spans="2:6" x14ac:dyDescent="0.2">
      <c r="B271" s="5"/>
      <c r="C271" s="5"/>
      <c r="D271" s="5"/>
      <c r="E271" s="5"/>
      <c r="F271" s="5"/>
    </row>
    <row r="272" spans="2:6" x14ac:dyDescent="0.2">
      <c r="B272" s="5"/>
      <c r="C272" s="5"/>
      <c r="D272" s="5"/>
      <c r="E272" s="5"/>
      <c r="F272" s="5"/>
    </row>
    <row r="273" spans="2:6" x14ac:dyDescent="0.2">
      <c r="B273" s="5"/>
      <c r="C273" s="5"/>
      <c r="D273" s="5"/>
      <c r="E273" s="5"/>
      <c r="F273" s="5"/>
    </row>
    <row r="274" spans="2:6" x14ac:dyDescent="0.2">
      <c r="B274" s="5"/>
      <c r="C274" s="5"/>
      <c r="D274" s="5"/>
      <c r="E274" s="5"/>
      <c r="F274" s="5"/>
    </row>
    <row r="275" spans="2:6" x14ac:dyDescent="0.2">
      <c r="B275" s="5"/>
      <c r="C275" s="5"/>
      <c r="D275" s="5"/>
      <c r="E275" s="5"/>
      <c r="F275" s="5"/>
    </row>
    <row r="276" spans="2:6" x14ac:dyDescent="0.2">
      <c r="B276" s="5"/>
      <c r="C276" s="5"/>
      <c r="D276" s="5"/>
      <c r="E276" s="5"/>
      <c r="F276" s="5"/>
    </row>
    <row r="277" spans="2:6" x14ac:dyDescent="0.2">
      <c r="B277" s="5"/>
      <c r="C277" s="5"/>
      <c r="D277" s="5"/>
      <c r="E277" s="5"/>
      <c r="F277" s="5"/>
    </row>
    <row r="278" spans="2:6" x14ac:dyDescent="0.2">
      <c r="B278" s="5"/>
      <c r="C278" s="5"/>
      <c r="D278" s="5"/>
      <c r="E278" s="5"/>
      <c r="F278" s="5"/>
    </row>
    <row r="279" spans="2:6" x14ac:dyDescent="0.2">
      <c r="B279" s="5"/>
      <c r="C279" s="5"/>
      <c r="D279" s="5"/>
      <c r="E279" s="5"/>
      <c r="F279" s="5"/>
    </row>
    <row r="280" spans="2:6" x14ac:dyDescent="0.2">
      <c r="B280" s="5"/>
      <c r="C280" s="5"/>
      <c r="D280" s="5"/>
      <c r="E280" s="5"/>
      <c r="F280" s="5"/>
    </row>
    <row r="281" spans="2:6" x14ac:dyDescent="0.2">
      <c r="B281" s="5"/>
      <c r="C281" s="5"/>
      <c r="D281" s="5"/>
      <c r="E281" s="5"/>
      <c r="F281" s="5"/>
    </row>
    <row r="282" spans="2:6" x14ac:dyDescent="0.2">
      <c r="B282" s="5"/>
      <c r="C282" s="5"/>
      <c r="D282" s="5"/>
      <c r="E282" s="5"/>
      <c r="F282" s="5"/>
    </row>
    <row r="283" spans="2:6" x14ac:dyDescent="0.2">
      <c r="B283" s="5"/>
      <c r="C283" s="5"/>
      <c r="D283" s="5"/>
      <c r="E283" s="5"/>
      <c r="F283" s="5"/>
    </row>
    <row r="284" spans="2:6" x14ac:dyDescent="0.2">
      <c r="B284" s="5"/>
      <c r="C284" s="5"/>
      <c r="D284" s="5"/>
      <c r="E284" s="5"/>
      <c r="F284" s="5"/>
    </row>
    <row r="285" spans="2:6" x14ac:dyDescent="0.2">
      <c r="B285" s="5"/>
      <c r="C285" s="5"/>
      <c r="D285" s="5"/>
      <c r="E285" s="5"/>
      <c r="F285" s="5"/>
    </row>
    <row r="286" spans="2:6" x14ac:dyDescent="0.2">
      <c r="B286" s="5"/>
      <c r="C286" s="5"/>
      <c r="D286" s="5"/>
      <c r="E286" s="5"/>
      <c r="F286" s="5"/>
    </row>
    <row r="287" spans="2:6" x14ac:dyDescent="0.2">
      <c r="B287" s="5"/>
      <c r="C287" s="5"/>
      <c r="D287" s="5"/>
      <c r="E287" s="5"/>
      <c r="F287" s="5"/>
    </row>
    <row r="288" spans="2:6" x14ac:dyDescent="0.2">
      <c r="B288" s="5"/>
      <c r="C288" s="5"/>
      <c r="D288" s="5"/>
      <c r="E288" s="5"/>
      <c r="F288" s="5"/>
    </row>
    <row r="289" spans="2:6" x14ac:dyDescent="0.2">
      <c r="B289" s="5"/>
      <c r="C289" s="5"/>
      <c r="D289" s="5"/>
      <c r="E289" s="5"/>
      <c r="F289" s="5"/>
    </row>
    <row r="290" spans="2:6" x14ac:dyDescent="0.2">
      <c r="B290" s="5"/>
      <c r="C290" s="5"/>
      <c r="D290" s="5"/>
      <c r="E290" s="5"/>
      <c r="F290" s="5"/>
    </row>
    <row r="291" spans="2:6" x14ac:dyDescent="0.2">
      <c r="B291" s="5"/>
      <c r="C291" s="5"/>
      <c r="D291" s="5"/>
      <c r="E291" s="5"/>
      <c r="F291" s="5"/>
    </row>
    <row r="292" spans="2:6" x14ac:dyDescent="0.2">
      <c r="B292" s="5"/>
      <c r="C292" s="5"/>
      <c r="D292" s="5"/>
      <c r="E292" s="5"/>
      <c r="F292" s="5"/>
    </row>
    <row r="293" spans="2:6" x14ac:dyDescent="0.2">
      <c r="B293" s="5"/>
      <c r="C293" s="5"/>
      <c r="D293" s="5"/>
      <c r="E293" s="5"/>
      <c r="F293" s="5"/>
    </row>
    <row r="294" spans="2:6" x14ac:dyDescent="0.2">
      <c r="B294" s="5"/>
      <c r="C294" s="5"/>
      <c r="D294" s="5"/>
      <c r="E294" s="5"/>
      <c r="F294" s="5"/>
    </row>
  </sheetData>
  <mergeCells count="1">
    <mergeCell ref="A3:B3"/>
  </mergeCells>
  <phoneticPr fontId="0" type="noConversion"/>
  <pageMargins left="0.78740157480314965" right="0.59055118110236227" top="0.19685039370078741" bottom="0.19685039370078741" header="0.11811023622047245" footer="0.31496062992125984"/>
  <pageSetup paperSize="9" orientation="landscape" r:id="rId1"/>
  <headerFooter alignWithMargins="0">
    <oddFooter>&amp;R&amp;P</oddFooter>
  </headerFooter>
  <rowBreaks count="2" manualBreakCount="2">
    <brk id="37" max="16383" man="1"/>
    <brk id="6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Полные данные</vt:lpstr>
      <vt:lpstr>'Полные данные'!Заголовки_для_печати</vt:lpstr>
    </vt:vector>
  </TitlesOfParts>
  <Company>ГКС РФ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Юзер</dc:creator>
  <cp:lastModifiedBy>Борис</cp:lastModifiedBy>
  <cp:lastPrinted>2021-03-12T14:21:48Z</cp:lastPrinted>
  <dcterms:created xsi:type="dcterms:W3CDTF">2002-08-09T07:08:45Z</dcterms:created>
  <dcterms:modified xsi:type="dcterms:W3CDTF">2022-10-26T22:12:24Z</dcterms:modified>
</cp:coreProperties>
</file>