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Борис\Documents\GitHub\Regions\"/>
    </mc:Choice>
  </mc:AlternateContent>
  <xr:revisionPtr revIDLastSave="0" documentId="13_ncr:1_{609CB7BE-B0CF-47BA-B65C-48130E131DD6}" xr6:coauthVersionLast="47" xr6:coauthVersionMax="47" xr10:uidLastSave="{00000000-0000-0000-0000-000000000000}"/>
  <bookViews>
    <workbookView xWindow="-120" yWindow="-120" windowWidth="38640" windowHeight="21240" tabRatio="596" xr2:uid="{00000000-000D-0000-FFFF-FFFF00000000}"/>
  </bookViews>
  <sheets>
    <sheet name="Полные данные" sheetId="25" r:id="rId1"/>
  </sheets>
  <definedNames>
    <definedName name="А1">#REF!</definedName>
    <definedName name="_xlnm.Print_Titles" localSheetId="0">'Полные данные'!$5:$5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8" i="25" l="1"/>
  <c r="X6" i="25"/>
  <c r="W8" i="25"/>
  <c r="Y8" i="25" s="1"/>
  <c r="X8" i="25"/>
  <c r="W9" i="25"/>
  <c r="Y9" i="25" s="1"/>
  <c r="X9" i="25"/>
  <c r="Z10" i="25" s="1"/>
  <c r="W10" i="25"/>
  <c r="Y10" i="25" s="1"/>
  <c r="X10" i="25"/>
  <c r="W11" i="25"/>
  <c r="Y11" i="25" s="1"/>
  <c r="X11" i="25"/>
  <c r="W12" i="25"/>
  <c r="Y12" i="25" s="1"/>
  <c r="X12" i="25"/>
  <c r="Z12" i="25" s="1"/>
  <c r="W13" i="25"/>
  <c r="Y13" i="25" s="1"/>
  <c r="X13" i="25"/>
  <c r="W14" i="25"/>
  <c r="Y14" i="25" s="1"/>
  <c r="X14" i="25"/>
  <c r="W15" i="25"/>
  <c r="Y15" i="25" s="1"/>
  <c r="X15" i="25"/>
  <c r="Z15" i="25" s="1"/>
  <c r="W16" i="25"/>
  <c r="Y16" i="25" s="1"/>
  <c r="X16" i="25"/>
  <c r="W17" i="25"/>
  <c r="Y17" i="25" s="1"/>
  <c r="X17" i="25"/>
  <c r="W18" i="25"/>
  <c r="Y18" i="25" s="1"/>
  <c r="X18" i="25"/>
  <c r="Z18" i="25" s="1"/>
  <c r="W19" i="25"/>
  <c r="Y19" i="25" s="1"/>
  <c r="X19" i="25"/>
  <c r="W20" i="25"/>
  <c r="Y20" i="25" s="1"/>
  <c r="X20" i="25"/>
  <c r="W21" i="25"/>
  <c r="Y21" i="25" s="1"/>
  <c r="X21" i="25"/>
  <c r="Z21" i="25" s="1"/>
  <c r="W22" i="25"/>
  <c r="Y22" i="25" s="1"/>
  <c r="X22" i="25"/>
  <c r="W23" i="25"/>
  <c r="Y23" i="25" s="1"/>
  <c r="X23" i="25"/>
  <c r="W24" i="25"/>
  <c r="Y24" i="25" s="1"/>
  <c r="X24" i="25"/>
  <c r="Z24" i="25" s="1"/>
  <c r="W25" i="25"/>
  <c r="Y25" i="25" s="1"/>
  <c r="X25" i="25"/>
  <c r="W27" i="25"/>
  <c r="Y27" i="25" s="1"/>
  <c r="X27" i="25"/>
  <c r="W28" i="25"/>
  <c r="Y28" i="25" s="1"/>
  <c r="X28" i="25"/>
  <c r="Z29" i="25" s="1"/>
  <c r="W29" i="25"/>
  <c r="Y29" i="25" s="1"/>
  <c r="X29" i="25"/>
  <c r="W30" i="25"/>
  <c r="Y30" i="25" s="1"/>
  <c r="X30" i="25"/>
  <c r="W31" i="25"/>
  <c r="Y31" i="25" s="1"/>
  <c r="X31" i="25"/>
  <c r="Z31" i="25" s="1"/>
  <c r="W32" i="25"/>
  <c r="Y32" i="25" s="1"/>
  <c r="X32" i="25"/>
  <c r="W33" i="25"/>
  <c r="Y33" i="25" s="1"/>
  <c r="X33" i="25"/>
  <c r="W34" i="25"/>
  <c r="Y34" i="25" s="1"/>
  <c r="X34" i="25"/>
  <c r="Z34" i="25" s="1"/>
  <c r="W35" i="25"/>
  <c r="Y35" i="25" s="1"/>
  <c r="X35" i="25"/>
  <c r="W36" i="25"/>
  <c r="Y36" i="25" s="1"/>
  <c r="X36" i="25"/>
  <c r="W37" i="25"/>
  <c r="Y37" i="25" s="1"/>
  <c r="X37" i="25"/>
  <c r="Z37" i="25" s="1"/>
  <c r="W39" i="25"/>
  <c r="Y39" i="25" s="1"/>
  <c r="X39" i="25"/>
  <c r="W40" i="25"/>
  <c r="Y40" i="25" s="1"/>
  <c r="X40" i="25"/>
  <c r="W41" i="25"/>
  <c r="Y41" i="25" s="1"/>
  <c r="X41" i="25"/>
  <c r="Z39" i="25" s="1"/>
  <c r="W42" i="25"/>
  <c r="Y42" i="25" s="1"/>
  <c r="X42" i="25"/>
  <c r="W43" i="25"/>
  <c r="Y43" i="25" s="1"/>
  <c r="X43" i="25"/>
  <c r="W44" i="25"/>
  <c r="Y44" i="25" s="1"/>
  <c r="X44" i="25"/>
  <c r="Z44" i="25" s="1"/>
  <c r="W45" i="25"/>
  <c r="Y45" i="25" s="1"/>
  <c r="X45" i="25"/>
  <c r="W46" i="25"/>
  <c r="Y46" i="25" s="1"/>
  <c r="X46" i="25"/>
  <c r="W48" i="25"/>
  <c r="Y48" i="25" s="1"/>
  <c r="X48" i="25"/>
  <c r="Z49" i="25" s="1"/>
  <c r="W49" i="25"/>
  <c r="Y49" i="25" s="1"/>
  <c r="X49" i="25"/>
  <c r="W50" i="25"/>
  <c r="Y50" i="25" s="1"/>
  <c r="X50" i="25"/>
  <c r="W51" i="25"/>
  <c r="Y51" i="25" s="1"/>
  <c r="X51" i="25"/>
  <c r="Z51" i="25" s="1"/>
  <c r="W52" i="25"/>
  <c r="Y52" i="25" s="1"/>
  <c r="X52" i="25"/>
  <c r="W53" i="25"/>
  <c r="Y53" i="25" s="1"/>
  <c r="X53" i="25"/>
  <c r="W54" i="25"/>
  <c r="Y54" i="25" s="1"/>
  <c r="X54" i="25"/>
  <c r="Z54" i="25" s="1"/>
  <c r="W56" i="25"/>
  <c r="Y56" i="25" s="1"/>
  <c r="X56" i="25"/>
  <c r="W57" i="25"/>
  <c r="Y57" i="25" s="1"/>
  <c r="X57" i="25"/>
  <c r="W58" i="25"/>
  <c r="Y58" i="25" s="1"/>
  <c r="X58" i="25"/>
  <c r="Z56" i="25" s="1"/>
  <c r="W59" i="25"/>
  <c r="Y59" i="25" s="1"/>
  <c r="X59" i="25"/>
  <c r="W60" i="25"/>
  <c r="Y60" i="25" s="1"/>
  <c r="X60" i="25"/>
  <c r="W61" i="25"/>
  <c r="Y61" i="25" s="1"/>
  <c r="X61" i="25"/>
  <c r="Z61" i="25" s="1"/>
  <c r="W62" i="25"/>
  <c r="Y62" i="25" s="1"/>
  <c r="X62" i="25"/>
  <c r="W63" i="25"/>
  <c r="Y63" i="25" s="1"/>
  <c r="X63" i="25"/>
  <c r="W64" i="25"/>
  <c r="Y64" i="25" s="1"/>
  <c r="X64" i="25"/>
  <c r="Z64" i="25" s="1"/>
  <c r="W65" i="25"/>
  <c r="Y65" i="25" s="1"/>
  <c r="X65" i="25"/>
  <c r="W66" i="25"/>
  <c r="Y66" i="25" s="1"/>
  <c r="X66" i="25"/>
  <c r="W67" i="25"/>
  <c r="Y67" i="25" s="1"/>
  <c r="X67" i="25"/>
  <c r="Z67" i="25" s="1"/>
  <c r="W68" i="25"/>
  <c r="Y68" i="25" s="1"/>
  <c r="X68" i="25"/>
  <c r="W69" i="25"/>
  <c r="Y69" i="25" s="1"/>
  <c r="X69" i="25"/>
  <c r="W71" i="25"/>
  <c r="Y71" i="25" s="1"/>
  <c r="X71" i="25"/>
  <c r="Z72" i="25" s="1"/>
  <c r="W72" i="25"/>
  <c r="Y72" i="25" s="1"/>
  <c r="X72" i="25"/>
  <c r="W73" i="25"/>
  <c r="Y73" i="25" s="1"/>
  <c r="X73" i="25"/>
  <c r="W74" i="25"/>
  <c r="Y74" i="25" s="1"/>
  <c r="X74" i="25"/>
  <c r="Z74" i="25" s="1"/>
  <c r="W75" i="25"/>
  <c r="Y75" i="25" s="1"/>
  <c r="X75" i="25"/>
  <c r="W76" i="25"/>
  <c r="Y76" i="25" s="1"/>
  <c r="X76" i="25"/>
  <c r="W77" i="25"/>
  <c r="Y77" i="25" s="1"/>
  <c r="X77" i="25"/>
  <c r="Z77" i="25" s="1"/>
  <c r="W79" i="25"/>
  <c r="Y79" i="25" s="1"/>
  <c r="X79" i="25"/>
  <c r="W80" i="25"/>
  <c r="Y80" i="25" s="1"/>
  <c r="X80" i="25"/>
  <c r="W81" i="25"/>
  <c r="Y81" i="25" s="1"/>
  <c r="X81" i="25"/>
  <c r="Z79" i="25" s="1"/>
  <c r="W82" i="25"/>
  <c r="Y82" i="25" s="1"/>
  <c r="X82" i="25"/>
  <c r="W83" i="25"/>
  <c r="Y83" i="25" s="1"/>
  <c r="X83" i="25"/>
  <c r="W84" i="25"/>
  <c r="Y84" i="25" s="1"/>
  <c r="X84" i="25"/>
  <c r="Z84" i="25" s="1"/>
  <c r="W85" i="25"/>
  <c r="Y85" i="25" s="1"/>
  <c r="X85" i="25"/>
  <c r="W86" i="25"/>
  <c r="Y86" i="25" s="1"/>
  <c r="X86" i="25"/>
  <c r="W87" i="25"/>
  <c r="Y87" i="25" s="1"/>
  <c r="X87" i="25"/>
  <c r="Z87" i="25" s="1"/>
  <c r="W88" i="25"/>
  <c r="Y88" i="25" s="1"/>
  <c r="X88" i="25"/>
  <c r="W90" i="25"/>
  <c r="Y90" i="25" s="1"/>
  <c r="X90" i="25"/>
  <c r="W91" i="25"/>
  <c r="Y91" i="25" s="1"/>
  <c r="X91" i="25"/>
  <c r="Z92" i="25" s="1"/>
  <c r="W92" i="25"/>
  <c r="Y92" i="25" s="1"/>
  <c r="X92" i="25"/>
  <c r="W93" i="25"/>
  <c r="Y93" i="25" s="1"/>
  <c r="X93" i="25"/>
  <c r="W94" i="25"/>
  <c r="Y94" i="25" s="1"/>
  <c r="X94" i="25"/>
  <c r="Z94" i="25" s="1"/>
  <c r="W95" i="25"/>
  <c r="Y95" i="25" s="1"/>
  <c r="X95" i="25"/>
  <c r="W96" i="25"/>
  <c r="Y96" i="25" s="1"/>
  <c r="X96" i="25"/>
  <c r="W97" i="25"/>
  <c r="Y97" i="25" s="1"/>
  <c r="X97" i="25"/>
  <c r="Z97" i="25" s="1"/>
  <c r="W98" i="25"/>
  <c r="Y98" i="25" s="1"/>
  <c r="X98" i="25"/>
  <c r="W99" i="25"/>
  <c r="Y99" i="25" s="1"/>
  <c r="X99" i="25"/>
  <c r="W100" i="25"/>
  <c r="Y100" i="25" s="1"/>
  <c r="X100" i="25"/>
  <c r="Z100" i="25" s="1"/>
  <c r="AE100" i="25"/>
  <c r="AE99" i="25"/>
  <c r="AE98" i="25"/>
  <c r="AE97" i="25"/>
  <c r="AE96" i="25"/>
  <c r="AE95" i="25"/>
  <c r="AE94" i="25"/>
  <c r="AE93" i="25"/>
  <c r="AE92" i="25"/>
  <c r="AE91" i="25"/>
  <c r="AE90" i="25"/>
  <c r="AE88" i="25"/>
  <c r="AE87" i="25"/>
  <c r="AE86" i="25"/>
  <c r="AE85" i="25"/>
  <c r="AE84" i="25"/>
  <c r="AE83" i="25"/>
  <c r="AE82" i="25"/>
  <c r="AE81" i="25"/>
  <c r="AE80" i="25"/>
  <c r="AE79" i="25"/>
  <c r="AE77" i="25"/>
  <c r="AE76" i="25"/>
  <c r="AE75" i="25"/>
  <c r="AE74" i="25"/>
  <c r="AE73" i="25"/>
  <c r="AE72" i="25"/>
  <c r="AE71" i="25"/>
  <c r="AE69" i="25"/>
  <c r="AE68" i="25"/>
  <c r="AE67" i="25"/>
  <c r="AE66" i="25"/>
  <c r="AE65" i="25"/>
  <c r="AE64" i="25"/>
  <c r="AE63" i="25"/>
  <c r="AE62" i="25"/>
  <c r="AE61" i="25"/>
  <c r="AE60" i="25"/>
  <c r="AE59" i="25"/>
  <c r="AE58" i="25"/>
  <c r="AE57" i="25"/>
  <c r="AE56" i="25"/>
  <c r="AE54" i="25"/>
  <c r="AE53" i="25"/>
  <c r="AE52" i="25"/>
  <c r="AE51" i="25"/>
  <c r="AE50" i="25"/>
  <c r="AE49" i="25"/>
  <c r="AE48" i="25"/>
  <c r="AE46" i="25"/>
  <c r="AE45" i="25"/>
  <c r="AE44" i="25"/>
  <c r="AE43" i="25"/>
  <c r="AE42" i="25"/>
  <c r="AE41" i="25"/>
  <c r="AE40" i="25"/>
  <c r="AE39" i="25"/>
  <c r="AE37" i="25"/>
  <c r="AE36" i="25"/>
  <c r="AE35" i="25"/>
  <c r="AE34" i="25"/>
  <c r="AE33" i="25"/>
  <c r="AE32" i="25"/>
  <c r="AE31" i="25"/>
  <c r="AE30" i="25"/>
  <c r="AE29" i="25"/>
  <c r="AE28" i="25"/>
  <c r="AE27" i="25"/>
  <c r="AE8" i="25"/>
  <c r="AE9" i="25"/>
  <c r="AE10" i="25"/>
  <c r="AE11" i="25"/>
  <c r="AE12" i="25"/>
  <c r="AE13" i="25"/>
  <c r="AE14" i="25"/>
  <c r="AE15" i="25"/>
  <c r="AE16" i="25"/>
  <c r="AE17" i="25"/>
  <c r="AE18" i="25"/>
  <c r="AE19" i="25"/>
  <c r="AE20" i="25"/>
  <c r="AE21" i="25"/>
  <c r="AE22" i="25"/>
  <c r="AE23" i="25"/>
  <c r="AE24" i="25"/>
  <c r="AE25" i="25"/>
  <c r="AG100" i="25"/>
  <c r="AG99" i="25"/>
  <c r="AG98" i="25"/>
  <c r="AG97" i="25"/>
  <c r="AG96" i="25"/>
  <c r="AG95" i="25"/>
  <c r="AG94" i="25"/>
  <c r="AG93" i="25"/>
  <c r="AG92" i="25"/>
  <c r="AG91" i="25"/>
  <c r="AG90" i="25"/>
  <c r="AG88" i="25"/>
  <c r="AG87" i="25"/>
  <c r="AG86" i="25"/>
  <c r="AG85" i="25"/>
  <c r="AG84" i="25"/>
  <c r="AG83" i="25"/>
  <c r="AG82" i="25"/>
  <c r="AG81" i="25"/>
  <c r="AG80" i="25"/>
  <c r="AG79" i="25"/>
  <c r="AG77" i="25"/>
  <c r="AG76" i="25"/>
  <c r="AG75" i="25"/>
  <c r="AG74" i="25"/>
  <c r="AG73" i="25"/>
  <c r="AG72" i="25"/>
  <c r="AG71" i="25"/>
  <c r="AG69" i="25"/>
  <c r="AG68" i="25"/>
  <c r="AG67" i="25"/>
  <c r="AG66" i="25"/>
  <c r="AG65" i="25"/>
  <c r="AG64" i="25"/>
  <c r="AG63" i="25"/>
  <c r="AG62" i="25"/>
  <c r="AG61" i="25"/>
  <c r="AG60" i="25"/>
  <c r="AG59" i="25"/>
  <c r="AG58" i="25"/>
  <c r="AG57" i="25"/>
  <c r="AG56" i="25"/>
  <c r="AG54" i="25"/>
  <c r="AG53" i="25"/>
  <c r="AG52" i="25"/>
  <c r="AG51" i="25"/>
  <c r="AG50" i="25"/>
  <c r="AG49" i="25"/>
  <c r="AG48" i="25"/>
  <c r="AG46" i="25"/>
  <c r="AG45" i="25"/>
  <c r="AG44" i="25"/>
  <c r="AG43" i="25"/>
  <c r="AG42" i="25"/>
  <c r="AG41" i="25"/>
  <c r="AG40" i="25"/>
  <c r="AG39" i="25"/>
  <c r="AG37" i="25"/>
  <c r="AG36" i="25"/>
  <c r="AG35" i="25"/>
  <c r="AG34" i="25"/>
  <c r="AG33" i="25"/>
  <c r="AG32" i="25"/>
  <c r="AG31" i="25"/>
  <c r="AG30" i="25"/>
  <c r="AG29" i="25"/>
  <c r="AG28" i="25"/>
  <c r="AG27" i="25"/>
  <c r="AG25" i="25"/>
  <c r="AG24" i="25"/>
  <c r="AG23" i="25"/>
  <c r="AG22" i="25"/>
  <c r="AG21" i="25"/>
  <c r="AG20" i="25"/>
  <c r="AG19" i="25"/>
  <c r="AG18" i="25"/>
  <c r="AG17" i="25"/>
  <c r="AG16" i="25"/>
  <c r="AG15" i="25"/>
  <c r="AG14" i="25"/>
  <c r="AG13" i="25"/>
  <c r="AG12" i="25"/>
  <c r="AG11" i="25"/>
  <c r="AG10" i="25"/>
  <c r="AG9" i="25"/>
  <c r="AF8" i="25"/>
  <c r="AG8" i="25"/>
  <c r="AF100" i="25"/>
  <c r="AF99" i="25"/>
  <c r="AF98" i="25"/>
  <c r="AF97" i="25"/>
  <c r="AF96" i="25"/>
  <c r="AF95" i="25"/>
  <c r="AF94" i="25"/>
  <c r="AF93" i="25"/>
  <c r="AF92" i="25"/>
  <c r="AF91" i="25"/>
  <c r="AF90" i="25"/>
  <c r="AF88" i="25"/>
  <c r="AF87" i="25"/>
  <c r="AF86" i="25"/>
  <c r="AF85" i="25"/>
  <c r="AF84" i="25"/>
  <c r="AF83" i="25"/>
  <c r="AF82" i="25"/>
  <c r="AF81" i="25"/>
  <c r="AF80" i="25"/>
  <c r="AF79" i="25"/>
  <c r="AF77" i="25"/>
  <c r="AF76" i="25"/>
  <c r="AF75" i="25"/>
  <c r="AF74" i="25"/>
  <c r="AF73" i="25"/>
  <c r="AF72" i="25"/>
  <c r="AF71" i="25"/>
  <c r="AF69" i="25"/>
  <c r="AF68" i="25"/>
  <c r="AF67" i="25"/>
  <c r="AF66" i="25"/>
  <c r="AF65" i="25"/>
  <c r="AF64" i="25"/>
  <c r="AF63" i="25"/>
  <c r="AF62" i="25"/>
  <c r="AF61" i="25"/>
  <c r="AF60" i="25"/>
  <c r="AF59" i="25"/>
  <c r="AF58" i="25"/>
  <c r="AF57" i="25"/>
  <c r="AF56" i="25"/>
  <c r="AF54" i="25"/>
  <c r="AF53" i="25"/>
  <c r="AF52" i="25"/>
  <c r="AF51" i="25"/>
  <c r="AF50" i="25"/>
  <c r="AF49" i="25"/>
  <c r="AF48" i="25"/>
  <c r="AF46" i="25"/>
  <c r="AF45" i="25"/>
  <c r="AF44" i="25"/>
  <c r="AF43" i="25"/>
  <c r="AF42" i="25"/>
  <c r="AF41" i="25"/>
  <c r="AF40" i="25"/>
  <c r="AF39" i="25"/>
  <c r="AF37" i="25"/>
  <c r="AF36" i="25"/>
  <c r="AF35" i="25"/>
  <c r="AF34" i="25"/>
  <c r="AF33" i="25"/>
  <c r="AF32" i="25"/>
  <c r="AF31" i="25"/>
  <c r="AF30" i="25"/>
  <c r="AF29" i="25"/>
  <c r="AF28" i="25"/>
  <c r="AF27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P100" i="25"/>
  <c r="P99" i="25"/>
  <c r="P98" i="25"/>
  <c r="P97" i="25"/>
  <c r="P96" i="25"/>
  <c r="P95" i="25"/>
  <c r="P94" i="25"/>
  <c r="P93" i="25"/>
  <c r="P92" i="25"/>
  <c r="P91" i="25"/>
  <c r="P90" i="25"/>
  <c r="P88" i="25"/>
  <c r="P87" i="25"/>
  <c r="P86" i="25"/>
  <c r="P85" i="25"/>
  <c r="P84" i="25"/>
  <c r="P83" i="25"/>
  <c r="P82" i="25"/>
  <c r="P81" i="25"/>
  <c r="P80" i="25"/>
  <c r="P79" i="25"/>
  <c r="P77" i="25"/>
  <c r="P76" i="25"/>
  <c r="P75" i="25"/>
  <c r="P74" i="25"/>
  <c r="P73" i="25"/>
  <c r="P72" i="25"/>
  <c r="P71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4" i="25"/>
  <c r="P53" i="25"/>
  <c r="P52" i="25"/>
  <c r="P51" i="25"/>
  <c r="P50" i="25"/>
  <c r="P49" i="25"/>
  <c r="P48" i="25"/>
  <c r="P46" i="25"/>
  <c r="P45" i="25"/>
  <c r="P44" i="25"/>
  <c r="P43" i="25"/>
  <c r="P42" i="25"/>
  <c r="P41" i="25"/>
  <c r="P40" i="25"/>
  <c r="P39" i="25"/>
  <c r="P37" i="25"/>
  <c r="P36" i="25"/>
  <c r="P35" i="25"/>
  <c r="P34" i="25"/>
  <c r="P33" i="25"/>
  <c r="P32" i="25"/>
  <c r="P31" i="25"/>
  <c r="P30" i="25"/>
  <c r="P29" i="25"/>
  <c r="P28" i="25"/>
  <c r="P27" i="25"/>
  <c r="P9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8" i="25"/>
  <c r="F100" i="25"/>
  <c r="F99" i="25"/>
  <c r="F98" i="25"/>
  <c r="F97" i="25"/>
  <c r="F96" i="25"/>
  <c r="F95" i="25"/>
  <c r="F94" i="25"/>
  <c r="F93" i="25"/>
  <c r="F92" i="25"/>
  <c r="F91" i="25"/>
  <c r="F90" i="25"/>
  <c r="F88" i="25"/>
  <c r="F87" i="25"/>
  <c r="F86" i="25"/>
  <c r="F85" i="25"/>
  <c r="F84" i="25"/>
  <c r="F83" i="25"/>
  <c r="F82" i="25"/>
  <c r="F81" i="25"/>
  <c r="F80" i="25"/>
  <c r="F79" i="25"/>
  <c r="F77" i="25"/>
  <c r="F76" i="25"/>
  <c r="F75" i="25"/>
  <c r="F74" i="25"/>
  <c r="F73" i="25"/>
  <c r="F72" i="25"/>
  <c r="F71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4" i="25"/>
  <c r="F53" i="25"/>
  <c r="F52" i="25"/>
  <c r="F51" i="25"/>
  <c r="F50" i="25"/>
  <c r="F49" i="25"/>
  <c r="F48" i="25"/>
  <c r="F46" i="25"/>
  <c r="F45" i="25"/>
  <c r="F44" i="25"/>
  <c r="F43" i="25"/>
  <c r="F42" i="25"/>
  <c r="F41" i="25"/>
  <c r="F40" i="25"/>
  <c r="F39" i="25"/>
  <c r="F37" i="25"/>
  <c r="F36" i="25"/>
  <c r="F35" i="25"/>
  <c r="F34" i="25"/>
  <c r="F33" i="25"/>
  <c r="F32" i="25"/>
  <c r="F31" i="25"/>
  <c r="F30" i="25"/>
  <c r="F29" i="25"/>
  <c r="F28" i="25"/>
  <c r="F27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G8" i="25"/>
  <c r="AL100" i="25"/>
  <c r="AM100" i="25" s="1"/>
  <c r="AL99" i="25"/>
  <c r="AM99" i="25" s="1"/>
  <c r="AL98" i="25"/>
  <c r="AM98" i="25" s="1"/>
  <c r="AL97" i="25"/>
  <c r="AM97" i="25" s="1"/>
  <c r="AL96" i="25"/>
  <c r="AM96" i="25" s="1"/>
  <c r="AL95" i="25"/>
  <c r="AM95" i="25" s="1"/>
  <c r="AL94" i="25"/>
  <c r="AM94" i="25" s="1"/>
  <c r="AL93" i="25"/>
  <c r="AM93" i="25" s="1"/>
  <c r="AL92" i="25"/>
  <c r="AM92" i="25" s="1"/>
  <c r="AL91" i="25"/>
  <c r="AM91" i="25" s="1"/>
  <c r="AL90" i="25"/>
  <c r="AM90" i="25" s="1"/>
  <c r="AL88" i="25"/>
  <c r="AM88" i="25" s="1"/>
  <c r="AL87" i="25"/>
  <c r="AM87" i="25" s="1"/>
  <c r="AL86" i="25"/>
  <c r="AM86" i="25" s="1"/>
  <c r="AL85" i="25"/>
  <c r="AM85" i="25" s="1"/>
  <c r="AL84" i="25"/>
  <c r="AM84" i="25" s="1"/>
  <c r="AL83" i="25"/>
  <c r="AM83" i="25" s="1"/>
  <c r="AL82" i="25"/>
  <c r="AM82" i="25" s="1"/>
  <c r="AL81" i="25"/>
  <c r="AM81" i="25" s="1"/>
  <c r="AL80" i="25"/>
  <c r="AM80" i="25" s="1"/>
  <c r="AL79" i="25"/>
  <c r="AM79" i="25" s="1"/>
  <c r="AL77" i="25"/>
  <c r="AM77" i="25" s="1"/>
  <c r="AL76" i="25"/>
  <c r="AM76" i="25" s="1"/>
  <c r="AL75" i="25"/>
  <c r="AM75" i="25" s="1"/>
  <c r="AL74" i="25"/>
  <c r="AM74" i="25" s="1"/>
  <c r="AL73" i="25"/>
  <c r="AM73" i="25" s="1"/>
  <c r="AL72" i="25"/>
  <c r="AM72" i="25" s="1"/>
  <c r="AL71" i="25"/>
  <c r="AM71" i="25" s="1"/>
  <c r="AL69" i="25"/>
  <c r="AM69" i="25" s="1"/>
  <c r="AL68" i="25"/>
  <c r="AM68" i="25" s="1"/>
  <c r="AL67" i="25"/>
  <c r="AM67" i="25" s="1"/>
  <c r="AL66" i="25"/>
  <c r="AM66" i="25" s="1"/>
  <c r="AL65" i="25"/>
  <c r="AM65" i="25" s="1"/>
  <c r="AL64" i="25"/>
  <c r="AM64" i="25" s="1"/>
  <c r="AL63" i="25"/>
  <c r="AM63" i="25" s="1"/>
  <c r="AL62" i="25"/>
  <c r="AM62" i="25" s="1"/>
  <c r="AL61" i="25"/>
  <c r="AM61" i="25" s="1"/>
  <c r="AL60" i="25"/>
  <c r="AM60" i="25" s="1"/>
  <c r="AL59" i="25"/>
  <c r="AM59" i="25" s="1"/>
  <c r="AL58" i="25"/>
  <c r="AM58" i="25" s="1"/>
  <c r="AL57" i="25"/>
  <c r="AM57" i="25" s="1"/>
  <c r="AL56" i="25"/>
  <c r="AM56" i="25" s="1"/>
  <c r="AL54" i="25"/>
  <c r="AM54" i="25" s="1"/>
  <c r="AL53" i="25"/>
  <c r="AM53" i="25" s="1"/>
  <c r="AL52" i="25"/>
  <c r="AM52" i="25" s="1"/>
  <c r="AL51" i="25"/>
  <c r="AM51" i="25" s="1"/>
  <c r="AL50" i="25"/>
  <c r="AM50" i="25" s="1"/>
  <c r="AL49" i="25"/>
  <c r="AM49" i="25" s="1"/>
  <c r="AL48" i="25"/>
  <c r="AM48" i="25" s="1"/>
  <c r="AL46" i="25"/>
  <c r="AM46" i="25" s="1"/>
  <c r="AL45" i="25"/>
  <c r="AM45" i="25" s="1"/>
  <c r="AL44" i="25"/>
  <c r="AM44" i="25" s="1"/>
  <c r="AL43" i="25"/>
  <c r="AM43" i="25" s="1"/>
  <c r="AL42" i="25"/>
  <c r="AM42" i="25" s="1"/>
  <c r="AL41" i="25"/>
  <c r="AM41" i="25" s="1"/>
  <c r="AL40" i="25"/>
  <c r="AM40" i="25" s="1"/>
  <c r="AL39" i="25"/>
  <c r="AM39" i="25" s="1"/>
  <c r="AL37" i="25"/>
  <c r="AM37" i="25" s="1"/>
  <c r="AL36" i="25"/>
  <c r="AM36" i="25" s="1"/>
  <c r="AL35" i="25"/>
  <c r="AM35" i="25" s="1"/>
  <c r="AL34" i="25"/>
  <c r="AM34" i="25" s="1"/>
  <c r="AL33" i="25"/>
  <c r="AM33" i="25" s="1"/>
  <c r="AL32" i="25"/>
  <c r="AM32" i="25" s="1"/>
  <c r="AL31" i="25"/>
  <c r="AM31" i="25" s="1"/>
  <c r="AL30" i="25"/>
  <c r="AM30" i="25" s="1"/>
  <c r="AL29" i="25"/>
  <c r="AM29" i="25" s="1"/>
  <c r="AL28" i="25"/>
  <c r="AM28" i="25" s="1"/>
  <c r="AL27" i="25"/>
  <c r="AM27" i="25" s="1"/>
  <c r="AL9" i="25"/>
  <c r="AM9" i="25" s="1"/>
  <c r="AL10" i="25"/>
  <c r="AM10" i="25" s="1"/>
  <c r="AL11" i="25"/>
  <c r="AM11" i="25" s="1"/>
  <c r="AL12" i="25"/>
  <c r="AM12" i="25" s="1"/>
  <c r="AL13" i="25"/>
  <c r="AM13" i="25" s="1"/>
  <c r="AL14" i="25"/>
  <c r="AM14" i="25" s="1"/>
  <c r="AL15" i="25"/>
  <c r="AM15" i="25" s="1"/>
  <c r="AL16" i="25"/>
  <c r="AM16" i="25" s="1"/>
  <c r="AL17" i="25"/>
  <c r="AM17" i="25" s="1"/>
  <c r="AL18" i="25"/>
  <c r="AM18" i="25" s="1"/>
  <c r="AL19" i="25"/>
  <c r="AM19" i="25" s="1"/>
  <c r="AL20" i="25"/>
  <c r="AM20" i="25" s="1"/>
  <c r="AL21" i="25"/>
  <c r="AM21" i="25" s="1"/>
  <c r="AL22" i="25"/>
  <c r="AM22" i="25" s="1"/>
  <c r="AL23" i="25"/>
  <c r="AM23" i="25" s="1"/>
  <c r="AL24" i="25"/>
  <c r="AM24" i="25" s="1"/>
  <c r="AL25" i="25"/>
  <c r="AM25" i="25" s="1"/>
  <c r="AM8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37" i="25"/>
  <c r="G36" i="25"/>
  <c r="G35" i="25"/>
  <c r="G34" i="25"/>
  <c r="G33" i="25"/>
  <c r="G32" i="25"/>
  <c r="G31" i="25"/>
  <c r="G30" i="25"/>
  <c r="G29" i="25"/>
  <c r="G28" i="25"/>
  <c r="G27" i="25"/>
  <c r="G46" i="25"/>
  <c r="G45" i="25"/>
  <c r="G44" i="25"/>
  <c r="G43" i="25"/>
  <c r="G42" i="25"/>
  <c r="G41" i="25"/>
  <c r="G40" i="25"/>
  <c r="G39" i="25"/>
  <c r="G54" i="25"/>
  <c r="G53" i="25"/>
  <c r="G52" i="25"/>
  <c r="G51" i="25"/>
  <c r="G50" i="25"/>
  <c r="G49" i="25"/>
  <c r="G48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77" i="25"/>
  <c r="G76" i="25"/>
  <c r="G75" i="25"/>
  <c r="G74" i="25"/>
  <c r="G73" i="25"/>
  <c r="G72" i="25"/>
  <c r="G71" i="25"/>
  <c r="G86" i="25"/>
  <c r="G85" i="25"/>
  <c r="G84" i="25"/>
  <c r="G83" i="25"/>
  <c r="G82" i="25"/>
  <c r="G81" i="25"/>
  <c r="G80" i="25"/>
  <c r="G79" i="25"/>
  <c r="G100" i="25"/>
  <c r="G99" i="25"/>
  <c r="G98" i="25"/>
  <c r="G97" i="25"/>
  <c r="G96" i="25"/>
  <c r="G95" i="25"/>
  <c r="G94" i="25"/>
  <c r="G93" i="25"/>
  <c r="G92" i="25"/>
  <c r="G91" i="25"/>
  <c r="G90" i="25"/>
  <c r="Q27" i="25"/>
  <c r="Q100" i="25"/>
  <c r="Q99" i="25"/>
  <c r="Q98" i="25"/>
  <c r="Q97" i="25"/>
  <c r="Q96" i="25"/>
  <c r="Q95" i="25"/>
  <c r="Q94" i="25"/>
  <c r="Q93" i="25"/>
  <c r="Q92" i="25"/>
  <c r="Q91" i="25"/>
  <c r="Q90" i="25"/>
  <c r="Q88" i="25"/>
  <c r="Q87" i="25"/>
  <c r="Q86" i="25"/>
  <c r="Q85" i="25"/>
  <c r="Q84" i="25"/>
  <c r="Q83" i="25"/>
  <c r="Q82" i="25"/>
  <c r="Q81" i="25"/>
  <c r="Q80" i="25"/>
  <c r="Q79" i="25"/>
  <c r="Q77" i="25"/>
  <c r="Q76" i="25"/>
  <c r="Q75" i="25"/>
  <c r="Q74" i="25"/>
  <c r="Q73" i="25"/>
  <c r="Q72" i="25"/>
  <c r="Q71" i="25"/>
  <c r="Q69" i="25"/>
  <c r="Q68" i="25"/>
  <c r="Q67" i="25"/>
  <c r="Q66" i="25"/>
  <c r="Q65" i="25"/>
  <c r="Q64" i="25"/>
  <c r="Q63" i="25"/>
  <c r="Q62" i="25"/>
  <c r="Q61" i="25"/>
  <c r="Q60" i="25"/>
  <c r="Q59" i="25"/>
  <c r="Q58" i="25"/>
  <c r="Q57" i="25"/>
  <c r="Q56" i="25"/>
  <c r="Q54" i="25"/>
  <c r="Q53" i="25"/>
  <c r="Q52" i="25"/>
  <c r="Q51" i="25"/>
  <c r="Q50" i="25"/>
  <c r="Q49" i="25"/>
  <c r="Q48" i="25"/>
  <c r="Q46" i="25"/>
  <c r="Q45" i="25"/>
  <c r="Q44" i="25"/>
  <c r="Q43" i="25"/>
  <c r="Q42" i="25"/>
  <c r="Q41" i="25"/>
  <c r="Q40" i="25"/>
  <c r="Q39" i="25"/>
  <c r="Q37" i="25"/>
  <c r="Q36" i="25"/>
  <c r="Q35" i="25"/>
  <c r="Q34" i="25"/>
  <c r="Q33" i="25"/>
  <c r="Q32" i="25"/>
  <c r="Q31" i="25"/>
  <c r="Q30" i="25"/>
  <c r="Q29" i="25"/>
  <c r="Q28" i="25"/>
  <c r="G88" i="25"/>
  <c r="G87" i="25"/>
  <c r="AR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8" i="25"/>
  <c r="L100" i="25"/>
  <c r="L99" i="25"/>
  <c r="L98" i="25"/>
  <c r="L97" i="25"/>
  <c r="L96" i="25"/>
  <c r="L95" i="25"/>
  <c r="L94" i="25"/>
  <c r="L93" i="25"/>
  <c r="L92" i="25"/>
  <c r="L91" i="25"/>
  <c r="L90" i="25"/>
  <c r="L88" i="25"/>
  <c r="L87" i="25"/>
  <c r="L86" i="25"/>
  <c r="L85" i="25"/>
  <c r="L84" i="25"/>
  <c r="L83" i="25"/>
  <c r="L82" i="25"/>
  <c r="L81" i="25"/>
  <c r="L80" i="25"/>
  <c r="L79" i="25"/>
  <c r="L77" i="25"/>
  <c r="L76" i="25"/>
  <c r="L75" i="25"/>
  <c r="L74" i="25"/>
  <c r="L73" i="25"/>
  <c r="L72" i="25"/>
  <c r="L71" i="25"/>
  <c r="L69" i="25"/>
  <c r="L68" i="25"/>
  <c r="L67" i="25"/>
  <c r="L66" i="25"/>
  <c r="L65" i="25"/>
  <c r="L64" i="25"/>
  <c r="L63" i="25"/>
  <c r="L62" i="25"/>
  <c r="L61" i="25"/>
  <c r="L60" i="25"/>
  <c r="L59" i="25"/>
  <c r="L58" i="25"/>
  <c r="L57" i="25"/>
  <c r="L56" i="25"/>
  <c r="L54" i="25"/>
  <c r="L53" i="25"/>
  <c r="L52" i="25"/>
  <c r="L51" i="25"/>
  <c r="L50" i="25"/>
  <c r="L49" i="25"/>
  <c r="L48" i="25"/>
  <c r="L46" i="25"/>
  <c r="L45" i="25"/>
  <c r="L44" i="25"/>
  <c r="L43" i="25"/>
  <c r="L42" i="25"/>
  <c r="L41" i="25"/>
  <c r="L40" i="25"/>
  <c r="L39" i="25"/>
  <c r="L37" i="25"/>
  <c r="L36" i="25"/>
  <c r="L35" i="25"/>
  <c r="L34" i="25"/>
  <c r="L33" i="25"/>
  <c r="L32" i="25"/>
  <c r="L31" i="25"/>
  <c r="L30" i="25"/>
  <c r="L29" i="25"/>
  <c r="L28" i="25"/>
  <c r="L27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8" i="25"/>
  <c r="L6" i="25"/>
  <c r="AS100" i="25"/>
  <c r="AR100" i="25"/>
  <c r="AS99" i="25"/>
  <c r="AR99" i="25"/>
  <c r="AS98" i="25"/>
  <c r="AR98" i="25"/>
  <c r="AS97" i="25"/>
  <c r="AR97" i="25"/>
  <c r="AS96" i="25"/>
  <c r="AR96" i="25"/>
  <c r="AS95" i="25"/>
  <c r="AR95" i="25"/>
  <c r="AS94" i="25"/>
  <c r="AR94" i="25"/>
  <c r="AS93" i="25"/>
  <c r="AR93" i="25"/>
  <c r="AS92" i="25"/>
  <c r="AR92" i="25"/>
  <c r="AS91" i="25"/>
  <c r="AR91" i="25"/>
  <c r="AS90" i="25"/>
  <c r="AR90" i="25"/>
  <c r="AS88" i="25"/>
  <c r="AR88" i="25"/>
  <c r="AS87" i="25"/>
  <c r="AR87" i="25"/>
  <c r="AS86" i="25"/>
  <c r="AR86" i="25"/>
  <c r="AS85" i="25"/>
  <c r="AR85" i="25"/>
  <c r="AS84" i="25"/>
  <c r="AR84" i="25"/>
  <c r="AT84" i="25" s="1"/>
  <c r="AS83" i="25"/>
  <c r="AR83" i="25"/>
  <c r="AS82" i="25"/>
  <c r="AR82" i="25"/>
  <c r="AS81" i="25"/>
  <c r="AR81" i="25"/>
  <c r="AS80" i="25"/>
  <c r="AR80" i="25"/>
  <c r="AS79" i="25"/>
  <c r="AR79" i="25"/>
  <c r="AS77" i="25"/>
  <c r="AR77" i="25"/>
  <c r="AT77" i="25" s="1"/>
  <c r="AS76" i="25"/>
  <c r="AR76" i="25"/>
  <c r="AS75" i="25"/>
  <c r="AR75" i="25"/>
  <c r="AS74" i="25"/>
  <c r="AR74" i="25"/>
  <c r="AS73" i="25"/>
  <c r="AR73" i="25"/>
  <c r="AS72" i="25"/>
  <c r="AR72" i="25"/>
  <c r="AS71" i="25"/>
  <c r="AR71" i="25"/>
  <c r="AT71" i="25" s="1"/>
  <c r="AS69" i="25"/>
  <c r="AR69" i="25"/>
  <c r="AS68" i="25"/>
  <c r="AR68" i="25"/>
  <c r="AS67" i="25"/>
  <c r="AR67" i="25"/>
  <c r="AS66" i="25"/>
  <c r="AR66" i="25"/>
  <c r="AS65" i="25"/>
  <c r="AR65" i="25"/>
  <c r="AS64" i="25"/>
  <c r="AR64" i="25"/>
  <c r="AT64" i="25" s="1"/>
  <c r="AS63" i="25"/>
  <c r="AR63" i="25"/>
  <c r="AS62" i="25"/>
  <c r="AR62" i="25"/>
  <c r="AS61" i="25"/>
  <c r="AR61" i="25"/>
  <c r="AS60" i="25"/>
  <c r="AR60" i="25"/>
  <c r="AS59" i="25"/>
  <c r="AR59" i="25"/>
  <c r="AS58" i="25"/>
  <c r="AR58" i="25"/>
  <c r="AT58" i="25" s="1"/>
  <c r="AS57" i="25"/>
  <c r="AR57" i="25"/>
  <c r="AS56" i="25"/>
  <c r="AR56" i="25"/>
  <c r="AS54" i="25"/>
  <c r="AR54" i="25"/>
  <c r="AS53" i="25"/>
  <c r="AR53" i="25"/>
  <c r="AS52" i="25"/>
  <c r="AR52" i="25"/>
  <c r="AS51" i="25"/>
  <c r="AR51" i="25"/>
  <c r="AT51" i="25" s="1"/>
  <c r="AS50" i="25"/>
  <c r="AR50" i="25"/>
  <c r="AS49" i="25"/>
  <c r="AR49" i="25"/>
  <c r="AS48" i="25"/>
  <c r="AR48" i="25"/>
  <c r="AS46" i="25"/>
  <c r="AR46" i="25"/>
  <c r="AS45" i="25"/>
  <c r="AR45" i="25"/>
  <c r="AS44" i="25"/>
  <c r="AR44" i="25"/>
  <c r="AT44" i="25" s="1"/>
  <c r="AS43" i="25"/>
  <c r="AR43" i="25"/>
  <c r="AS42" i="25"/>
  <c r="AR42" i="25"/>
  <c r="AS41" i="25"/>
  <c r="AR41" i="25"/>
  <c r="AS40" i="25"/>
  <c r="AR40" i="25"/>
  <c r="AS39" i="25"/>
  <c r="AR39" i="25"/>
  <c r="AS37" i="25"/>
  <c r="AR37" i="25"/>
  <c r="AT37" i="25" s="1"/>
  <c r="AS36" i="25"/>
  <c r="AR36" i="25"/>
  <c r="AS35" i="25"/>
  <c r="AR35" i="25"/>
  <c r="AS34" i="25"/>
  <c r="AR34" i="25"/>
  <c r="AS33" i="25"/>
  <c r="AR33" i="25"/>
  <c r="AS32" i="25"/>
  <c r="AR32" i="25"/>
  <c r="AS31" i="25"/>
  <c r="AR31" i="25"/>
  <c r="AT31" i="25" s="1"/>
  <c r="AS30" i="25"/>
  <c r="AR30" i="25"/>
  <c r="AS29" i="25"/>
  <c r="AR29" i="25"/>
  <c r="AS28" i="25"/>
  <c r="AR28" i="25"/>
  <c r="AS27" i="25"/>
  <c r="AR27" i="25"/>
  <c r="AS25" i="25"/>
  <c r="AR25" i="25"/>
  <c r="AS24" i="25"/>
  <c r="AR24" i="25"/>
  <c r="AS23" i="25"/>
  <c r="AR23" i="25"/>
  <c r="AS22" i="25"/>
  <c r="AR22" i="25"/>
  <c r="AS21" i="25"/>
  <c r="AR21" i="25"/>
  <c r="AS20" i="25"/>
  <c r="AR20" i="25"/>
  <c r="AS19" i="25"/>
  <c r="AR19" i="25"/>
  <c r="AS18" i="25"/>
  <c r="AR18" i="25"/>
  <c r="AT18" i="25" s="1"/>
  <c r="AS17" i="25"/>
  <c r="AR17" i="25"/>
  <c r="AS16" i="25"/>
  <c r="AR16" i="25"/>
  <c r="AS15" i="25"/>
  <c r="AR15" i="25"/>
  <c r="AS14" i="25"/>
  <c r="AR14" i="25"/>
  <c r="AS13" i="25"/>
  <c r="AR13" i="25"/>
  <c r="AS12" i="25"/>
  <c r="AR12" i="25"/>
  <c r="AS11" i="25"/>
  <c r="AR11" i="25"/>
  <c r="AS10" i="25"/>
  <c r="AR10" i="25"/>
  <c r="AS9" i="25"/>
  <c r="AR9" i="25"/>
  <c r="AS8" i="25"/>
  <c r="AS6" i="25"/>
  <c r="AR6" i="25"/>
  <c r="AM6" i="25"/>
  <c r="AT90" i="25" l="1"/>
  <c r="Z91" i="25"/>
  <c r="Z81" i="25"/>
  <c r="Z71" i="25"/>
  <c r="Z58" i="25"/>
  <c r="Z48" i="25"/>
  <c r="Z41" i="25"/>
  <c r="Z28" i="25"/>
  <c r="Z9" i="25"/>
  <c r="Z99" i="25"/>
  <c r="Z93" i="25"/>
  <c r="Z90" i="25"/>
  <c r="Z83" i="25"/>
  <c r="Z76" i="25"/>
  <c r="Z73" i="25"/>
  <c r="Z66" i="25"/>
  <c r="Z63" i="25"/>
  <c r="Z57" i="25"/>
  <c r="Z53" i="25"/>
  <c r="Z46" i="25"/>
  <c r="Z40" i="25"/>
  <c r="Z33" i="25"/>
  <c r="Z30" i="25"/>
  <c r="Z23" i="25"/>
  <c r="Z20" i="25"/>
  <c r="Z8" i="25"/>
  <c r="Z14" i="25"/>
  <c r="Z96" i="25"/>
  <c r="Z86" i="25"/>
  <c r="Z80" i="25"/>
  <c r="Z69" i="25"/>
  <c r="Z60" i="25"/>
  <c r="Z50" i="25"/>
  <c r="Z43" i="25"/>
  <c r="Z36" i="25"/>
  <c r="Z27" i="25"/>
  <c r="Z17" i="25"/>
  <c r="Z11" i="25"/>
  <c r="Z98" i="25"/>
  <c r="Z95" i="25"/>
  <c r="Z88" i="25"/>
  <c r="Z85" i="25"/>
  <c r="Z82" i="25"/>
  <c r="Z75" i="25"/>
  <c r="Z68" i="25"/>
  <c r="Z65" i="25"/>
  <c r="Z62" i="25"/>
  <c r="Z59" i="25"/>
  <c r="Z52" i="25"/>
  <c r="Z45" i="25"/>
  <c r="Z42" i="25"/>
  <c r="Z35" i="25"/>
  <c r="Z32" i="25"/>
  <c r="Z25" i="25"/>
  <c r="Z22" i="25"/>
  <c r="Z19" i="25"/>
  <c r="Z16" i="25"/>
  <c r="Z13" i="25"/>
  <c r="AT42" i="25"/>
  <c r="AT66" i="25"/>
  <c r="AT82" i="25"/>
  <c r="AT95" i="25"/>
  <c r="AT15" i="25"/>
  <c r="AT28" i="25"/>
  <c r="AT34" i="25"/>
  <c r="AT41" i="25"/>
  <c r="AT48" i="25"/>
  <c r="AT54" i="25"/>
  <c r="AT61" i="25"/>
  <c r="AT67" i="25"/>
  <c r="AT74" i="25"/>
  <c r="AT81" i="25"/>
  <c r="AT87" i="25"/>
  <c r="AT94" i="25"/>
  <c r="AT100" i="25"/>
  <c r="AT19" i="25"/>
  <c r="AT20" i="25"/>
  <c r="AT33" i="25"/>
  <c r="AT53" i="25"/>
  <c r="AT73" i="25"/>
  <c r="AT99" i="25"/>
  <c r="AT9" i="25"/>
  <c r="AT21" i="25"/>
  <c r="AT12" i="25"/>
  <c r="AT24" i="25"/>
  <c r="AT10" i="25"/>
  <c r="AT22" i="25"/>
  <c r="AT35" i="25"/>
  <c r="AT49" i="25"/>
  <c r="AT69" i="25"/>
  <c r="AT62" i="25"/>
  <c r="AT75" i="25"/>
  <c r="AT88" i="25"/>
  <c r="AT36" i="25"/>
  <c r="AT63" i="25"/>
  <c r="AT11" i="25"/>
  <c r="AT23" i="25"/>
  <c r="AT50" i="25"/>
  <c r="AT76" i="25"/>
  <c r="AT96" i="25"/>
  <c r="AT97" i="25"/>
  <c r="AT32" i="25"/>
  <c r="AT45" i="25"/>
  <c r="AT83" i="25"/>
  <c r="AT85" i="25"/>
  <c r="AT98" i="25"/>
  <c r="AT43" i="25"/>
  <c r="AT59" i="25"/>
  <c r="AT72" i="25"/>
  <c r="AT14" i="25"/>
  <c r="AT46" i="25"/>
  <c r="AT86" i="25"/>
  <c r="AT30" i="25"/>
  <c r="AT60" i="25"/>
  <c r="AT8" i="25"/>
  <c r="AN90" i="25"/>
  <c r="AH73" i="25"/>
  <c r="AH86" i="25"/>
  <c r="AH99" i="25"/>
  <c r="AT91" i="25"/>
  <c r="AT13" i="25"/>
  <c r="AT25" i="25"/>
  <c r="AT39" i="25"/>
  <c r="AT52" i="25"/>
  <c r="AT65" i="25"/>
  <c r="AT79" i="25"/>
  <c r="AT92" i="25"/>
  <c r="AT27" i="25"/>
  <c r="AT40" i="25"/>
  <c r="AT80" i="25"/>
  <c r="AT93" i="25"/>
  <c r="AH8" i="25"/>
  <c r="AT29" i="25"/>
  <c r="AT56" i="25"/>
  <c r="AT57" i="25"/>
  <c r="AI90" i="25"/>
  <c r="AT16" i="25"/>
  <c r="AT68" i="25"/>
  <c r="AT17" i="25"/>
  <c r="AH74" i="25"/>
  <c r="AH87" i="25"/>
  <c r="AH100" i="25"/>
  <c r="AH75" i="25"/>
  <c r="AH88" i="25"/>
  <c r="AH80" i="25"/>
  <c r="AH76" i="25"/>
  <c r="AH90" i="25"/>
  <c r="AH77" i="25"/>
  <c r="AH91" i="25"/>
  <c r="AH83" i="25"/>
  <c r="AH96" i="25"/>
  <c r="AH71" i="25"/>
  <c r="AH84" i="25"/>
  <c r="AH93" i="25"/>
  <c r="AH72" i="25"/>
  <c r="AH85" i="25"/>
  <c r="AH98" i="25"/>
  <c r="AH79" i="25"/>
  <c r="AH92" i="25"/>
  <c r="AH81" i="25"/>
  <c r="AH94" i="25"/>
  <c r="AH82" i="25"/>
  <c r="AH95" i="25"/>
  <c r="AH97" i="25"/>
  <c r="AH45" i="25"/>
  <c r="AH64" i="25"/>
  <c r="AH20" i="25"/>
  <c r="AH32" i="25"/>
  <c r="AH40" i="25"/>
  <c r="AH53" i="25"/>
  <c r="AH66" i="25"/>
  <c r="AH51" i="25"/>
  <c r="AH28" i="25"/>
  <c r="AH41" i="25"/>
  <c r="AH54" i="25"/>
  <c r="AH67" i="25"/>
  <c r="AH22" i="25"/>
  <c r="AH21" i="25"/>
  <c r="AH18" i="25"/>
  <c r="AH29" i="25"/>
  <c r="AH42" i="25"/>
  <c r="AH56" i="25"/>
  <c r="AH68" i="25"/>
  <c r="AH52" i="25"/>
  <c r="AH17" i="25"/>
  <c r="AH30" i="25"/>
  <c r="AH43" i="25"/>
  <c r="AH57" i="25"/>
  <c r="AH69" i="25"/>
  <c r="AH37" i="25"/>
  <c r="AH9" i="25"/>
  <c r="AH16" i="25"/>
  <c r="AH31" i="25"/>
  <c r="AH44" i="25"/>
  <c r="AH58" i="25"/>
  <c r="AH65" i="25"/>
  <c r="AH15" i="25"/>
  <c r="AH14" i="25"/>
  <c r="AH33" i="25"/>
  <c r="AH46" i="25"/>
  <c r="AH60" i="25"/>
  <c r="AH10" i="25"/>
  <c r="AH25" i="25"/>
  <c r="AH13" i="25"/>
  <c r="AH34" i="25"/>
  <c r="AH48" i="25"/>
  <c r="AH61" i="25"/>
  <c r="AH35" i="25"/>
  <c r="AH49" i="25"/>
  <c r="AH62" i="25"/>
  <c r="AH11" i="25"/>
  <c r="AH23" i="25"/>
  <c r="AH36" i="25"/>
  <c r="AH50" i="25"/>
  <c r="AH63" i="25"/>
  <c r="AH12" i="25"/>
  <c r="AH24" i="25"/>
  <c r="AH39" i="25"/>
  <c r="AH27" i="25"/>
  <c r="AH19" i="25"/>
  <c r="AH59" i="25"/>
  <c r="R76" i="25"/>
  <c r="R40" i="25"/>
  <c r="R18" i="25"/>
  <c r="R28" i="25"/>
  <c r="R67" i="25"/>
  <c r="R68" i="25"/>
  <c r="R81" i="25"/>
  <c r="R95" i="25"/>
  <c r="R96" i="25"/>
  <c r="R16" i="25"/>
  <c r="R31" i="25"/>
  <c r="R44" i="25"/>
  <c r="R56" i="25"/>
  <c r="R71" i="25"/>
  <c r="R84" i="25"/>
  <c r="R97" i="25"/>
  <c r="R15" i="25"/>
  <c r="R32" i="25"/>
  <c r="R45" i="25"/>
  <c r="R59" i="25"/>
  <c r="R72" i="25"/>
  <c r="R85" i="25"/>
  <c r="R98" i="25"/>
  <c r="R69" i="25"/>
  <c r="R83" i="25"/>
  <c r="R8" i="25"/>
  <c r="R14" i="25"/>
  <c r="R33" i="25"/>
  <c r="R46" i="25"/>
  <c r="R60" i="25"/>
  <c r="R73" i="25"/>
  <c r="R86" i="25"/>
  <c r="R99" i="25"/>
  <c r="R17" i="25"/>
  <c r="R25" i="25"/>
  <c r="R13" i="25"/>
  <c r="R34" i="25"/>
  <c r="R48" i="25"/>
  <c r="R61" i="25"/>
  <c r="R74" i="25"/>
  <c r="R87" i="25"/>
  <c r="R100" i="25"/>
  <c r="R43" i="25"/>
  <c r="R24" i="25"/>
  <c r="R12" i="25"/>
  <c r="R35" i="25"/>
  <c r="R49" i="25"/>
  <c r="R62" i="25"/>
  <c r="R75" i="25"/>
  <c r="R88" i="25"/>
  <c r="R23" i="25"/>
  <c r="R11" i="25"/>
  <c r="R36" i="25"/>
  <c r="R50" i="25"/>
  <c r="R63" i="25"/>
  <c r="R91" i="25"/>
  <c r="R29" i="25"/>
  <c r="S90" i="25"/>
  <c r="R30" i="25"/>
  <c r="R92" i="25"/>
  <c r="R82" i="25"/>
  <c r="R41" i="25"/>
  <c r="R37" i="25"/>
  <c r="R79" i="25"/>
  <c r="R93" i="25"/>
  <c r="R57" i="25"/>
  <c r="R94" i="25"/>
  <c r="R42" i="25"/>
  <c r="R22" i="25"/>
  <c r="R10" i="25"/>
  <c r="R51" i="25"/>
  <c r="R64" i="25"/>
  <c r="R77" i="25"/>
  <c r="R90" i="25"/>
  <c r="R21" i="25"/>
  <c r="R9" i="25"/>
  <c r="R39" i="25"/>
  <c r="R52" i="25"/>
  <c r="R65" i="25"/>
  <c r="R20" i="25"/>
  <c r="R27" i="25"/>
  <c r="R53" i="25"/>
  <c r="R66" i="25"/>
  <c r="R80" i="25"/>
  <c r="R19" i="25"/>
  <c r="R54" i="25"/>
  <c r="R58" i="25"/>
  <c r="AN71" i="25"/>
  <c r="S94" i="25"/>
  <c r="AN72" i="25"/>
  <c r="AI53" i="25"/>
  <c r="AN74" i="25"/>
  <c r="S72" i="25"/>
  <c r="AI41" i="25"/>
  <c r="S87" i="25"/>
  <c r="S36" i="25"/>
  <c r="S76" i="25"/>
  <c r="AN54" i="25"/>
  <c r="AU10" i="25"/>
  <c r="AU29" i="25"/>
  <c r="AN29" i="25"/>
  <c r="AN56" i="25"/>
  <c r="AN82" i="25"/>
  <c r="S19" i="25"/>
  <c r="S44" i="25"/>
  <c r="S52" i="25"/>
  <c r="S65" i="25"/>
  <c r="S79" i="25"/>
  <c r="S92" i="25"/>
  <c r="AI9" i="25"/>
  <c r="AI34" i="25"/>
  <c r="AI52" i="25"/>
  <c r="AI61" i="25"/>
  <c r="AI74" i="25"/>
  <c r="AI87" i="25"/>
  <c r="AI100" i="25"/>
  <c r="AN15" i="25"/>
  <c r="AN42" i="25"/>
  <c r="AN68" i="25"/>
  <c r="AU50" i="25"/>
  <c r="AU57" i="25"/>
  <c r="AU63" i="25"/>
  <c r="AU76" i="25"/>
  <c r="AU83" i="25"/>
  <c r="AU90" i="25"/>
  <c r="AN17" i="25"/>
  <c r="AN28" i="25"/>
  <c r="AN39" i="25"/>
  <c r="AN69" i="25"/>
  <c r="AN87" i="25"/>
  <c r="AN95" i="25"/>
  <c r="AU16" i="25"/>
  <c r="AU22" i="25"/>
  <c r="AU35" i="25"/>
  <c r="AU42" i="25"/>
  <c r="AU49" i="25"/>
  <c r="AU56" i="25"/>
  <c r="AU62" i="25"/>
  <c r="AU68" i="25"/>
  <c r="AU75" i="25"/>
  <c r="AU79" i="25"/>
  <c r="AU88" i="25"/>
  <c r="AU95" i="25"/>
  <c r="S20" i="25"/>
  <c r="S37" i="25"/>
  <c r="S51" i="25"/>
  <c r="S64" i="25"/>
  <c r="S77" i="25"/>
  <c r="S91" i="25"/>
  <c r="AI8" i="25"/>
  <c r="AI20" i="25"/>
  <c r="AI27" i="25"/>
  <c r="AI46" i="25"/>
  <c r="AI60" i="25"/>
  <c r="AI73" i="25"/>
  <c r="AI86" i="25"/>
  <c r="AI97" i="25"/>
  <c r="AN83" i="25"/>
  <c r="AU69" i="25"/>
  <c r="AU96" i="25"/>
  <c r="S18" i="25"/>
  <c r="S40" i="25"/>
  <c r="S53" i="25"/>
  <c r="S66" i="25"/>
  <c r="S80" i="25"/>
  <c r="AI10" i="25"/>
  <c r="AI22" i="25"/>
  <c r="AI35" i="25"/>
  <c r="AI49" i="25"/>
  <c r="AI62" i="25"/>
  <c r="AI75" i="25"/>
  <c r="AI88" i="25"/>
  <c r="AU17" i="25"/>
  <c r="AN44" i="25"/>
  <c r="S17" i="25"/>
  <c r="S28" i="25"/>
  <c r="S41" i="25"/>
  <c r="S67" i="25"/>
  <c r="S81" i="25"/>
  <c r="AI36" i="25"/>
  <c r="AI50" i="25"/>
  <c r="AI63" i="25"/>
  <c r="AN43" i="25"/>
  <c r="AU30" i="25"/>
  <c r="AN31" i="25"/>
  <c r="AN58" i="25"/>
  <c r="AN84" i="25"/>
  <c r="AN18" i="25"/>
  <c r="AN32" i="25"/>
  <c r="AN45" i="25"/>
  <c r="AN85" i="25"/>
  <c r="AN99" i="25"/>
  <c r="AU12" i="25"/>
  <c r="AU18" i="25"/>
  <c r="AU24" i="25"/>
  <c r="AU37" i="25"/>
  <c r="AU44" i="25"/>
  <c r="AU58" i="25"/>
  <c r="AU64" i="25"/>
  <c r="AU71" i="25"/>
  <c r="AU84" i="25"/>
  <c r="AU91" i="25"/>
  <c r="S16" i="25"/>
  <c r="S29" i="25"/>
  <c r="S42" i="25"/>
  <c r="S56" i="25"/>
  <c r="S68" i="25"/>
  <c r="S82" i="25"/>
  <c r="AI12" i="25"/>
  <c r="AI24" i="25"/>
  <c r="AI64" i="25"/>
  <c r="AN30" i="25"/>
  <c r="AN46" i="25"/>
  <c r="AN73" i="25"/>
  <c r="AN100" i="25"/>
  <c r="S15" i="25"/>
  <c r="S30" i="25"/>
  <c r="S43" i="25"/>
  <c r="S57" i="25"/>
  <c r="S69" i="25"/>
  <c r="S83" i="25"/>
  <c r="S96" i="25"/>
  <c r="AI13" i="25"/>
  <c r="AI25" i="25"/>
  <c r="AI39" i="25"/>
  <c r="AI65" i="25"/>
  <c r="AI79" i="25"/>
  <c r="AN97" i="25"/>
  <c r="AU36" i="25"/>
  <c r="AN19" i="25"/>
  <c r="AN33" i="25"/>
  <c r="AN60" i="25"/>
  <c r="AN86" i="25"/>
  <c r="AN8" i="25"/>
  <c r="AN20" i="25"/>
  <c r="AN34" i="25"/>
  <c r="AN61" i="25"/>
  <c r="AU13" i="25"/>
  <c r="AU19" i="25"/>
  <c r="AU25" i="25"/>
  <c r="AU32" i="25"/>
  <c r="AU39" i="25"/>
  <c r="AU52" i="25"/>
  <c r="AU59" i="25"/>
  <c r="AU65" i="25"/>
  <c r="AU72" i="25"/>
  <c r="AU85" i="25"/>
  <c r="AU92" i="25"/>
  <c r="AU98" i="25"/>
  <c r="S8" i="25"/>
  <c r="S14" i="25"/>
  <c r="S31" i="25"/>
  <c r="S58" i="25"/>
  <c r="S84" i="25"/>
  <c r="S97" i="25"/>
  <c r="AI14" i="25"/>
  <c r="AI40" i="25"/>
  <c r="AI66" i="25"/>
  <c r="AI80" i="25"/>
  <c r="AN35" i="25"/>
  <c r="AN75" i="25"/>
  <c r="S25" i="25"/>
  <c r="S13" i="25"/>
  <c r="S27" i="25"/>
  <c r="S45" i="25"/>
  <c r="S59" i="25"/>
  <c r="S98" i="25"/>
  <c r="AI15" i="25"/>
  <c r="AI28" i="25"/>
  <c r="AI54" i="25"/>
  <c r="AI67" i="25"/>
  <c r="AI83" i="25"/>
  <c r="AI93" i="25"/>
  <c r="AN9" i="25"/>
  <c r="AN49" i="25"/>
  <c r="AN88" i="25"/>
  <c r="AN36" i="25"/>
  <c r="AN63" i="25"/>
  <c r="AN91" i="25"/>
  <c r="AU14" i="25"/>
  <c r="AU31" i="25"/>
  <c r="AU46" i="25"/>
  <c r="AU60" i="25"/>
  <c r="AU66" i="25"/>
  <c r="AU73" i="25"/>
  <c r="AU80" i="25"/>
  <c r="AU86" i="25"/>
  <c r="AU93" i="25"/>
  <c r="S24" i="25"/>
  <c r="S12" i="25"/>
  <c r="S33" i="25"/>
  <c r="S46" i="25"/>
  <c r="S60" i="25"/>
  <c r="S73" i="25"/>
  <c r="S86" i="25"/>
  <c r="S99" i="25"/>
  <c r="AI16" i="25"/>
  <c r="AI42" i="25"/>
  <c r="AI56" i="25"/>
  <c r="AI68" i="25"/>
  <c r="AI82" i="25"/>
  <c r="AN16" i="25"/>
  <c r="AN21" i="25"/>
  <c r="AN62" i="25"/>
  <c r="AN10" i="25"/>
  <c r="AN22" i="25"/>
  <c r="AN50" i="25"/>
  <c r="AN76" i="25"/>
  <c r="AU8" i="25"/>
  <c r="AU20" i="25"/>
  <c r="AU33" i="25"/>
  <c r="AU40" i="25"/>
  <c r="AN11" i="25"/>
  <c r="AN23" i="25"/>
  <c r="AN37" i="25"/>
  <c r="AN51" i="25"/>
  <c r="AN64" i="25"/>
  <c r="AN77" i="25"/>
  <c r="AN92" i="25"/>
  <c r="S34" i="25"/>
  <c r="S54" i="25"/>
  <c r="S61" i="25"/>
  <c r="S74" i="25"/>
  <c r="S100" i="25"/>
  <c r="AI17" i="25"/>
  <c r="AI30" i="25"/>
  <c r="AI43" i="25"/>
  <c r="AI57" i="25"/>
  <c r="AI69" i="25"/>
  <c r="AI96" i="25"/>
  <c r="AI21" i="25"/>
  <c r="AN12" i="25"/>
  <c r="AN24" i="25"/>
  <c r="AN52" i="25"/>
  <c r="AN65" i="25"/>
  <c r="AN79" i="25"/>
  <c r="AN93" i="25"/>
  <c r="AU9" i="25"/>
  <c r="AU15" i="25"/>
  <c r="AU21" i="25"/>
  <c r="AU28" i="25"/>
  <c r="AU34" i="25"/>
  <c r="AU45" i="25"/>
  <c r="AU48" i="25"/>
  <c r="AU54" i="25"/>
  <c r="AU61" i="25"/>
  <c r="AU74" i="25"/>
  <c r="AU81" i="25"/>
  <c r="AU87" i="25"/>
  <c r="AU94" i="25"/>
  <c r="AU100" i="25"/>
  <c r="S22" i="25"/>
  <c r="S10" i="25"/>
  <c r="S35" i="25"/>
  <c r="S49" i="25"/>
  <c r="S62" i="25"/>
  <c r="S75" i="25"/>
  <c r="S88" i="25"/>
  <c r="AI18" i="25"/>
  <c r="AI31" i="25"/>
  <c r="AI44" i="25"/>
  <c r="AI58" i="25"/>
  <c r="AI77" i="25"/>
  <c r="AI84" i="25"/>
  <c r="AN13" i="25"/>
  <c r="AN25" i="25"/>
  <c r="AN40" i="25"/>
  <c r="AN48" i="25"/>
  <c r="AN66" i="25"/>
  <c r="AN80" i="25"/>
  <c r="AN94" i="25"/>
  <c r="S21" i="25"/>
  <c r="S9" i="25"/>
  <c r="S50" i="25"/>
  <c r="AN27" i="25"/>
  <c r="AI19" i="25"/>
  <c r="AI29" i="25"/>
  <c r="AI45" i="25"/>
  <c r="AI72" i="25"/>
  <c r="AI94" i="25"/>
  <c r="AU11" i="25"/>
  <c r="AI98" i="25"/>
  <c r="AU97" i="25"/>
  <c r="AI59" i="25"/>
  <c r="AU51" i="25"/>
  <c r="AI11" i="25"/>
  <c r="S39" i="25"/>
  <c r="AU99" i="25"/>
  <c r="S71" i="25"/>
  <c r="AN59" i="25"/>
  <c r="AI99" i="25"/>
  <c r="AI71" i="25"/>
  <c r="AI95" i="25"/>
  <c r="AN57" i="25"/>
  <c r="S23" i="25"/>
  <c r="AN41" i="25"/>
  <c r="AU82" i="25"/>
  <c r="S48" i="25"/>
  <c r="AI32" i="25"/>
  <c r="AN96" i="25"/>
  <c r="AU43" i="25"/>
  <c r="AN98" i="25"/>
  <c r="AN81" i="25"/>
  <c r="AI33" i="25"/>
  <c r="AI85" i="25"/>
  <c r="S63" i="25"/>
  <c r="S11" i="25"/>
  <c r="AI48" i="25"/>
  <c r="AN53" i="25"/>
  <c r="S32" i="25"/>
  <c r="S93" i="25"/>
  <c r="AI23" i="25"/>
  <c r="S85" i="25"/>
  <c r="AI91" i="25"/>
  <c r="AI81" i="25"/>
  <c r="AU53" i="25"/>
  <c r="AI92" i="25"/>
  <c r="AI76" i="25"/>
  <c r="AN14" i="25"/>
  <c r="AU77" i="25"/>
  <c r="AU67" i="25"/>
  <c r="AU23" i="25"/>
  <c r="S95" i="25"/>
  <c r="AN67" i="25"/>
  <c r="AI51" i="25"/>
  <c r="AU41" i="25"/>
  <c r="AI37" i="25"/>
  <c r="AU27" i="25"/>
</calcChain>
</file>

<file path=xl/sharedStrings.xml><?xml version="1.0" encoding="utf-8"?>
<sst xmlns="http://schemas.openxmlformats.org/spreadsheetml/2006/main" count="141" uniqueCount="141">
  <si>
    <t>Центральный федеральный округ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</si>
  <si>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</si>
  <si>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</si>
  <si>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</si>
  <si>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</si>
  <si>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</si>
  <si>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</si>
  <si>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</si>
  <si>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</si>
  <si>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</si>
  <si>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</si>
  <si>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</si>
  <si>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</si>
  <si>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</si>
  <si>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</si>
  <si>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</si>
  <si>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</si>
  <si>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Северо-Западный федеральный округ</t>
  </si>
  <si>
    <t>Ростовская область</t>
  </si>
  <si>
    <t>Краснодарский край</t>
  </si>
  <si>
    <t>Ставропольский край</t>
  </si>
  <si>
    <t>Белгородская область</t>
  </si>
  <si>
    <t>Брянская область</t>
  </si>
  <si>
    <t xml:space="preserve">г.Санкт-Петербург </t>
  </si>
  <si>
    <t>Республика Карелия</t>
  </si>
  <si>
    <t>Республика Коми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</si>
  <si>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</si>
  <si>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</si>
  <si>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</si>
  <si>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</si>
  <si>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</si>
  <si>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</si>
  <si>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Республика Адыгея</t>
  </si>
  <si>
    <t>Республика Дагестан</t>
  </si>
  <si>
    <t>Республика Ингушетия</t>
  </si>
  <si>
    <t>Кабардино-Балкарская Республика</t>
  </si>
  <si>
    <t>Республика Калмыкия</t>
  </si>
  <si>
    <t>Карачаево-Черкесская Республика</t>
  </si>
  <si>
    <t>Республика Северная Осетия-Алания</t>
  </si>
  <si>
    <t>Чеченская Республика</t>
  </si>
  <si>
    <t>Астраханская область</t>
  </si>
  <si>
    <t>Волгоградская область</t>
  </si>
  <si>
    <t>Республика Башкортостан</t>
  </si>
  <si>
    <t xml:space="preserve">Республика Марий Эл 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</si>
  <si>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</si>
  <si>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</si>
  <si>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</si>
  <si>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</si>
  <si>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</si>
  <si>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</si>
  <si>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</si>
  <si>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</si>
  <si>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</si>
  <si>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</si>
  <si>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</si>
  <si>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Российская Федеpация</t>
  </si>
  <si>
    <t>Приволжский федеральный округ</t>
  </si>
  <si>
    <t>Уральский федеральный округ</t>
  </si>
  <si>
    <t>Курганская область</t>
  </si>
  <si>
    <t>Свердловская область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</si>
  <si>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</si>
  <si>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</si>
  <si>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</si>
  <si>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</si>
  <si>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</si>
  <si>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</si>
  <si>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</si>
  <si>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Кемеровская область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</si>
  <si>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</si>
  <si>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</si>
  <si>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</si>
  <si>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</si>
  <si>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</si>
  <si>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</si>
  <si>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</si>
  <si>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</si>
  <si>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</si>
  <si>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</si>
  <si>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 xml:space="preserve">Тюменская область </t>
  </si>
  <si>
    <t xml:space="preserve">Красноярский край </t>
  </si>
  <si>
    <t>Иркутская область</t>
  </si>
  <si>
    <t>Еврейская автономная область</t>
  </si>
  <si>
    <t>Чукотский автономный округ</t>
  </si>
  <si>
    <t>Ненецкий автономный округ</t>
  </si>
  <si>
    <t>Ханты-Мансийский автономный округ-Югра</t>
  </si>
  <si>
    <t>Ямало-Ненецкий автономный округ</t>
  </si>
  <si>
    <t>Пермский край</t>
  </si>
  <si>
    <t>Тюменская область без автономных округов</t>
  </si>
  <si>
    <t>Камчатский край</t>
  </si>
  <si>
    <t>Забайкальский край</t>
  </si>
  <si>
    <t>Северо-Кавказский федеральный округ</t>
  </si>
  <si>
    <t>Архангельская область без Ненецкого автономного округа</t>
  </si>
  <si>
    <t>Республика Крым</t>
  </si>
  <si>
    <t>г. Севастополь</t>
  </si>
  <si>
    <t>Южный федеральный округ</t>
  </si>
  <si>
    <t>Численность населения, чел</t>
  </si>
  <si>
    <t>Уровень бедности 2018, %</t>
  </si>
  <si>
    <t>Уровень бедности 2019, %</t>
  </si>
  <si>
    <t>Уровень бедности 2020, %</t>
  </si>
  <si>
    <t>Средняя зарплата 2020/2019, %</t>
  </si>
  <si>
    <t>Средняя зарплата 2020/2017, %</t>
  </si>
  <si>
    <t>Темп роста денежного дохода населения в 2020</t>
  </si>
  <si>
    <t>Индекс пр-сти труда 2020 / 2019, %</t>
  </si>
  <si>
    <t>Индекс пр-сти труда 2020 / 2017, %</t>
  </si>
  <si>
    <t>Средняя зарплата 2019/2017, %</t>
  </si>
  <si>
    <r>
      <t>Объем жилищного строительства,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</si>
  <si>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Ввод жилья, построенного населением,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</si>
  <si>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Ввод жилья  МКД, тыс м</t>
    </r>
    <r>
      <rPr>
        <vertAlign val="superscript"/>
        <sz val="11"/>
        <color theme="1"/>
        <rFont val="Times New Roman"/>
        <family val="1"/>
        <charset val="204"/>
      </rPr>
      <t>2</t>
    </r>
  </si>
  <si>
    <r>
      <t>Объем жилищного строительства,  м</t>
    </r>
    <r>
      <rPr>
        <vertAlign val="super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/чел</t>
    </r>
  </si>
  <si>
    <t>Уровень бедности 2020/2018, %</t>
  </si>
  <si>
    <t>Уровень бедности 2020/2019, %</t>
  </si>
  <si>
    <t>Изменение прироста населения, 2020/2019, %</t>
  </si>
  <si>
    <t>Кол-во высокопр-ных мест труда 2019, тыс</t>
  </si>
  <si>
    <t>Кол-во высокопр-ных мест труда 2020, тыс</t>
  </si>
  <si>
    <t>Прирост населения, 2019, на тыс</t>
  </si>
  <si>
    <t>Прирост населения, 2020, на тыс</t>
  </si>
  <si>
    <t>Прирост населения, 2018, на тыс</t>
  </si>
  <si>
    <t>ОПЖ, 2020 г., лет</t>
  </si>
  <si>
    <t>ОПЖ, 2019 г., лет</t>
  </si>
  <si>
    <t>ОПЖ, 2018 г., лет</t>
  </si>
  <si>
    <t>Изменение ОПЖ 2020/2019</t>
  </si>
  <si>
    <t>Индекс пр-сти труда 2019/2018, %</t>
  </si>
  <si>
    <t>Индекс пр-сти труда 2018/2017 , %</t>
  </si>
  <si>
    <t>Рост высокопр-ных мест труда 2020/2019, %</t>
  </si>
  <si>
    <t>Отклонение от среднего по округу роста высокопр-ных мест труда, %</t>
  </si>
  <si>
    <t>Отклонение изменения уровня бедности, 2020/2019, %</t>
  </si>
  <si>
    <t xml:space="preserve">Относительное кол-во высокопр-ных мест труда 2020, 1/чел </t>
  </si>
  <si>
    <t>Отклонение от увеличения средней зарплаты по округу (2020/2017), %</t>
  </si>
  <si>
    <t>Отклонение от увеличения средней зарплаты по округу(2020/2019), %</t>
  </si>
  <si>
    <t>Изменение ОПЖ 2020/2018</t>
  </si>
  <si>
    <t>Отклонение от среднего по округу изменения ОПЖ 2020/2019, лет</t>
  </si>
  <si>
    <t>Отклонение от среднего по округу изменения ОПЖ 2020/2018, лет</t>
  </si>
  <si>
    <t>Изменение прироста населения, 2020/2018, %</t>
  </si>
  <si>
    <t>Отклонение от среднего по округу изменения темпа пр-та пр-сти (2020/2019), %</t>
  </si>
  <si>
    <t>Отклонение от среднего по округу индекса пр-сти труда (2020/2017), %</t>
  </si>
  <si>
    <t>Отклонение от среднего по округу изменения темпа пр-та пр-сти (2020/2018), %</t>
  </si>
  <si>
    <t>Отклонение изменения уровня бедности, 2020/2018, %</t>
  </si>
  <si>
    <t>Изменение темпа прироста пр-сти труда  (2020/2018), %</t>
  </si>
  <si>
    <t>Изменение темпа прироста пр-сти труда  (2020/2019), %</t>
  </si>
  <si>
    <t>Отклонение от среднего по округу изменения прироста населения 2020/2018, %</t>
  </si>
  <si>
    <t>Отклонение от среднего по округу изменения прироста населения 2020/2019, 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</si>
</sst>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&quot;  &quot;"/>
    <numFmt numFmtId="166" formatCode="0.0000"/>
  </numFmts>
  <fonts count="19" x14ac:knownFonts="1">
    <font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Courier New Cyr"/>
      <charset val="204"/>
    </font>
    <font>
      <sz val="10"/>
      <name val="Arial Cyr"/>
      <charset val="204"/>
    </font>
    <font>
      <b/>
      <i/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 Cyr"/>
      <family val="2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0" borderId="0"/>
    <xf numFmtId="0" fontId="9" fillId="0" borderId="0"/>
    <xf numFmtId="0" fontId="8" fillId="0" borderId="0"/>
    <xf numFmtId="0" fontId="6" fillId="0" borderId="0"/>
    <xf numFmtId="0" fontId="15" fillId="0" borderId="0"/>
    <xf numFmtId="0" fontId="15" fillId="0" borderId="0"/>
    <xf numFmtId="0" fontId="6" fillId="0" borderId="0"/>
    <xf numFmtId="0" fontId="17" fillId="0" borderId="0"/>
    <xf numFmtId="0" fontId="1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165" fontId="2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center"/>
    </xf>
    <xf numFmtId="164" fontId="12" fillId="0" borderId="1" xfId="3" applyNumberFormat="1" applyFont="1" applyBorder="1" applyAlignment="1">
      <alignment horizontal="center" vertical="center"/>
    </xf>
    <xf numFmtId="164" fontId="14" fillId="0" borderId="0" xfId="2" applyNumberFormat="1" applyFont="1" applyAlignment="1">
      <alignment vertical="center" wrapText="1"/>
    </xf>
    <xf numFmtId="0" fontId="16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 indent="1"/>
    </xf>
    <xf numFmtId="0" fontId="11" fillId="0" borderId="1" xfId="3" applyFont="1" applyBorder="1" applyAlignment="1">
      <alignment horizontal="center" vertical="center" wrapText="1"/>
    </xf>
    <xf numFmtId="1" fontId="12" fillId="0" borderId="1" xfId="3" applyNumberFormat="1" applyFont="1" applyBorder="1" applyAlignment="1">
      <alignment horizontal="center" vertical="center"/>
    </xf>
    <xf numFmtId="166" fontId="12" fillId="0" borderId="1" xfId="3" applyNumberFormat="1" applyFont="1" applyBorder="1" applyAlignment="1">
      <alignment horizontal="center" vertical="center"/>
    </xf>
    <xf numFmtId="166" fontId="12" fillId="2" borderId="1" xfId="3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wrapText="1"/>
    </xf>
    <xf numFmtId="164" fontId="12" fillId="2" borderId="1" xfId="3" applyNumberFormat="1" applyFont="1" applyFill="1" applyBorder="1" applyAlignment="1">
      <alignment horizontal="center" vertical="center"/>
    </xf>
    <xf numFmtId="1" fontId="12" fillId="2" borderId="1" xfId="3" applyNumberFormat="1" applyFont="1" applyFill="1" applyBorder="1" applyAlignment="1">
      <alignment horizontal="center" vertical="center"/>
    </xf>
    <xf numFmtId="164" fontId="12" fillId="3" borderId="1" xfId="3" applyNumberFormat="1" applyFont="1" applyFill="1" applyBorder="1" applyAlignment="1">
      <alignment horizontal="center" vertical="center"/>
    </xf>
    <xf numFmtId="166" fontId="12" fillId="3" borderId="1" xfId="3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12" fillId="3" borderId="1" xfId="3" applyNumberFormat="1" applyFont="1" applyFill="1" applyBorder="1" applyAlignment="1">
      <alignment horizontal="center" vertical="center"/>
    </xf>
  </cellXfs>
  <cellStyles count="10">
    <cellStyle name="Îáű÷íűé_ÂŰŐÎÄ" xfId="1" xr:uid="{00000000-0005-0000-0000-000000000000}"/>
    <cellStyle name="Normal" xfId="4" xr:uid="{00000000-0005-0000-0000-000001000000}"/>
    <cellStyle name="Обычный" xfId="0" builtinId="0"/>
    <cellStyle name="Обычный 2" xfId="2" xr:uid="{00000000-0005-0000-0000-000003000000}"/>
    <cellStyle name="Обычный 2 2" xfId="7" xr:uid="{00000000-0005-0000-0000-000004000000}"/>
    <cellStyle name="Обычный 3" xfId="3" xr:uid="{00000000-0005-0000-0000-000005000000}"/>
    <cellStyle name="Обычный 3 2" xfId="5" xr:uid="{00000000-0005-0000-0000-000006000000}"/>
    <cellStyle name="Обычный 3 3" xfId="8" xr:uid="{00000000-0005-0000-0000-000007000000}"/>
    <cellStyle name="Обычный 4" xfId="6" xr:uid="{00000000-0005-0000-0000-000008000000}"/>
    <cellStyle name="Обычный 7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9"/>
  <sheetViews>
    <sheetView tabSelected="1" topLeftCell="Q1" zoomScaleNormal="100" workbookViewId="0">
      <selection activeCell="Z22" sqref="Z22"/>
    </sheetView>
  </sheetViews>
  <sheetFormatPr defaultRowHeight="12.75" x14ac:dyDescent="0.2"/>
  <cols>
    <col min="1" max="1" width="54.7109375" style="3" customWidth="1"/>
    <col min="2" max="2" width="12" style="2" bestFit="1" customWidth="1"/>
    <col min="3" max="6" width="10.7109375" style="2" customWidth="1"/>
    <col min="7" max="7" width="12.28515625" style="2" customWidth="1"/>
    <col min="8" max="8" width="10.7109375" customWidth="1"/>
    <col min="9" max="9" width="12.5703125" customWidth="1"/>
    <col min="10" max="10" width="10.7109375" customWidth="1"/>
    <col min="11" max="14" width="13.42578125" customWidth="1"/>
    <col min="15" max="18" width="10.7109375" customWidth="1"/>
    <col min="19" max="19" width="12.5703125" customWidth="1"/>
    <col min="20" max="24" width="10.7109375" customWidth="1"/>
    <col min="25" max="25" width="13.7109375" customWidth="1"/>
    <col min="26" max="26" width="13.140625" customWidth="1"/>
    <col min="27" max="30" width="10.7109375" customWidth="1"/>
    <col min="31" max="31" width="12.42578125" customWidth="1"/>
    <col min="32" max="32" width="11.7109375" customWidth="1"/>
    <col min="33" max="35" width="12.5703125" customWidth="1"/>
    <col min="36" max="38" width="10.7109375" customWidth="1"/>
    <col min="39" max="40" width="11.7109375" customWidth="1"/>
    <col min="41" max="44" width="10.7109375" customWidth="1"/>
    <col min="45" max="46" width="11.5703125" customWidth="1"/>
  </cols>
  <sheetData>
    <row r="1" spans="1:47" s="2" customFormat="1" ht="11.1" customHeight="1" x14ac:dyDescent="0.2"/>
    <row r="2" spans="1:47" ht="12.75" customHeight="1" x14ac:dyDescent="0.2">
      <c r="A2" s="7"/>
      <c r="B2" s="7"/>
      <c r="C2" s="7"/>
      <c r="D2" s="7"/>
      <c r="E2" s="7"/>
      <c r="F2" s="7"/>
      <c r="G2" s="7"/>
    </row>
    <row r="3" spans="1:47" ht="15.6" customHeight="1" x14ac:dyDescent="0.2">
      <c r="A3" s="23"/>
      <c r="B3" s="23"/>
      <c r="C3" s="8"/>
      <c r="D3" s="8"/>
      <c r="E3" s="8"/>
      <c r="F3" s="8"/>
      <c r="G3" s="8"/>
      <c r="U3" s="10"/>
    </row>
    <row r="4" spans="1:47" ht="7.5" customHeight="1" x14ac:dyDescent="0.25">
      <c r="A4" s="5"/>
      <c r="B4" s="5"/>
      <c r="C4" s="5"/>
      <c r="D4" s="5"/>
      <c r="E4" s="5"/>
      <c r="F4" s="5"/>
      <c r="G4" s="5"/>
      <c r="U4" s="10"/>
    </row>
    <row r="5" spans="1:47" ht="117.75" customHeight="1" x14ac:dyDescent="0.2">
      <c r="A5" s="14"/>
      <c r="B5" s="14" t="s">
        <v>95</v>
      </c>
      <c r="C5" s="14" t="s">
        <v>104</v>
      </c>
      <c r="D5" s="14" t="s">
        <v>100</v>
      </c>
      <c r="E5" s="14" t="s">
        <v>99</v>
      </c>
      <c r="F5" s="14" t="s">
        <v>127</v>
      </c>
      <c r="G5" s="14" t="s">
        <v>128</v>
      </c>
      <c r="H5" s="14" t="s">
        <v>101</v>
      </c>
      <c r="I5" s="14" t="s">
        <v>105</v>
      </c>
      <c r="J5" s="14" t="s">
        <v>107</v>
      </c>
      <c r="K5" s="14" t="s">
        <v>106</v>
      </c>
      <c r="L5" s="14" t="s">
        <v>108</v>
      </c>
      <c r="M5" s="14" t="s">
        <v>119</v>
      </c>
      <c r="N5" s="14" t="s">
        <v>118</v>
      </c>
      <c r="O5" s="14" t="s">
        <v>117</v>
      </c>
      <c r="P5" s="14" t="s">
        <v>129</v>
      </c>
      <c r="Q5" s="14" t="s">
        <v>120</v>
      </c>
      <c r="R5" s="14" t="s">
        <v>131</v>
      </c>
      <c r="S5" s="14" t="s">
        <v>130</v>
      </c>
      <c r="T5" s="14" t="s">
        <v>116</v>
      </c>
      <c r="U5" s="14" t="s">
        <v>114</v>
      </c>
      <c r="V5" s="14" t="s">
        <v>115</v>
      </c>
      <c r="W5" s="14" t="s">
        <v>132</v>
      </c>
      <c r="X5" s="14" t="s">
        <v>111</v>
      </c>
      <c r="Y5" s="14" t="s">
        <v>139</v>
      </c>
      <c r="Z5" s="14" t="s">
        <v>140</v>
      </c>
      <c r="AA5" s="14" t="s">
        <v>122</v>
      </c>
      <c r="AB5" s="14" t="s">
        <v>121</v>
      </c>
      <c r="AC5" s="14" t="s">
        <v>102</v>
      </c>
      <c r="AD5" s="14" t="s">
        <v>103</v>
      </c>
      <c r="AE5" s="14" t="s">
        <v>134</v>
      </c>
      <c r="AF5" s="14" t="s">
        <v>137</v>
      </c>
      <c r="AG5" s="14" t="s">
        <v>138</v>
      </c>
      <c r="AH5" s="14" t="s">
        <v>135</v>
      </c>
      <c r="AI5" s="14" t="s">
        <v>133</v>
      </c>
      <c r="AJ5" s="14" t="s">
        <v>112</v>
      </c>
      <c r="AK5" s="14" t="s">
        <v>113</v>
      </c>
      <c r="AL5" s="14" t="s">
        <v>126</v>
      </c>
      <c r="AM5" s="14" t="s">
        <v>123</v>
      </c>
      <c r="AN5" s="14" t="s">
        <v>124</v>
      </c>
      <c r="AO5" s="14" t="s">
        <v>96</v>
      </c>
      <c r="AP5" s="14" t="s">
        <v>97</v>
      </c>
      <c r="AQ5" s="14" t="s">
        <v>98</v>
      </c>
      <c r="AR5" s="14" t="s">
        <v>109</v>
      </c>
      <c r="AS5" s="14" t="s">
        <v>110</v>
      </c>
      <c r="AT5" s="14" t="s">
        <v>136</v>
      </c>
      <c r="AU5" s="14" t="s">
        <v>125</v>
      </c>
    </row>
    <row r="6" spans="1:47" s="1" customFormat="1" ht="17.25" customHeight="1" x14ac:dyDescent="0.2">
      <c r="A6" s="11" t="s">
        <v>55</v>
      </c>
      <c r="B6" s="15">
        <v>146171015</v>
      </c>
      <c r="C6" s="9">
        <v>111.64650000000002</v>
      </c>
      <c r="D6" s="9">
        <v>116.6</v>
      </c>
      <c r="E6" s="9">
        <v>102.5</v>
      </c>
      <c r="F6" s="9"/>
      <c r="G6" s="9"/>
      <c r="H6" s="9"/>
      <c r="I6" s="9">
        <v>82.1845</v>
      </c>
      <c r="J6" s="9">
        <v>42.3827</v>
      </c>
      <c r="K6" s="9">
        <v>39.8018</v>
      </c>
      <c r="L6" s="16">
        <f>I6*1000/B6*1000</f>
        <v>0.56224895202376468</v>
      </c>
      <c r="M6" s="9">
        <v>72.91</v>
      </c>
      <c r="N6" s="9">
        <v>73.34</v>
      </c>
      <c r="O6" s="9">
        <v>71.5</v>
      </c>
      <c r="P6" s="9"/>
      <c r="Q6" s="9"/>
      <c r="R6" s="9"/>
      <c r="S6" s="9"/>
      <c r="T6" s="9">
        <v>-1.5363237369597522</v>
      </c>
      <c r="U6" s="9">
        <v>-2.2000000000000011</v>
      </c>
      <c r="V6" s="9">
        <v>-4.7999999999999989</v>
      </c>
      <c r="W6" s="9"/>
      <c r="X6" s="9">
        <f>V6-U6</f>
        <v>-2.5999999999999979</v>
      </c>
      <c r="Y6" s="9"/>
      <c r="Z6" s="9"/>
      <c r="AA6" s="9">
        <v>104.2</v>
      </c>
      <c r="AB6" s="9">
        <v>105</v>
      </c>
      <c r="AC6" s="9">
        <v>106.1</v>
      </c>
      <c r="AD6" s="9">
        <v>116.1</v>
      </c>
      <c r="AE6" s="9"/>
      <c r="AF6" s="9"/>
      <c r="AG6" s="9"/>
      <c r="AH6" s="9"/>
      <c r="AI6" s="9"/>
      <c r="AJ6" s="9">
        <v>16245.002</v>
      </c>
      <c r="AK6" s="9">
        <v>16938.284</v>
      </c>
      <c r="AL6" s="9"/>
      <c r="AM6" s="9">
        <f>AK6/AJ6*100</f>
        <v>104.26766337117101</v>
      </c>
      <c r="AN6" s="9"/>
      <c r="AO6" s="9">
        <v>12.6</v>
      </c>
      <c r="AP6" s="9">
        <v>12.3</v>
      </c>
      <c r="AQ6" s="9">
        <v>12.1</v>
      </c>
      <c r="AR6" s="9">
        <f>AQ6/AO6*100</f>
        <v>96.031746031746039</v>
      </c>
      <c r="AS6" s="9">
        <f>AQ6/AP6*100</f>
        <v>98.373983739837385</v>
      </c>
      <c r="AT6" s="9"/>
      <c r="AU6" s="9"/>
    </row>
    <row r="7" spans="1:47" s="1" customFormat="1" ht="17.25" customHeight="1" x14ac:dyDescent="0.2">
      <c r="A7" s="18" t="s">
        <v>0</v>
      </c>
      <c r="B7" s="20"/>
      <c r="C7" s="19"/>
      <c r="D7" s="19"/>
      <c r="E7" s="19"/>
      <c r="F7" s="19"/>
      <c r="G7" s="19"/>
      <c r="H7" s="19"/>
      <c r="I7" s="19"/>
      <c r="J7" s="19"/>
      <c r="K7" s="19"/>
      <c r="L7" s="17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</row>
    <row r="8" spans="1:47" ht="13.9" customHeight="1" x14ac:dyDescent="0.2">
      <c r="A8" s="12" t="s">
        <v>21</v>
      </c>
      <c r="B8" s="15">
        <v>1541259</v>
      </c>
      <c r="C8" s="9">
        <v>110.00399999999999</v>
      </c>
      <c r="D8" s="9">
        <v>116.1</v>
      </c>
      <c r="E8" s="9">
        <v>104.5</v>
      </c>
      <c r="F8" s="21">
        <f t="shared" ref="F8:F25" si="0">D8-AVERAGE(D$8:D$25)</f>
        <v>2.4611111111111086</v>
      </c>
      <c r="G8" s="21">
        <f>E8-AVERAGE(E$8:E$25)</f>
        <v>2.705555555555577</v>
      </c>
      <c r="H8" s="9">
        <v>98.4</v>
      </c>
      <c r="I8" s="9">
        <v>1.1485999999999998</v>
      </c>
      <c r="J8" s="9">
        <v>0.21359999999999998</v>
      </c>
      <c r="K8" s="9">
        <v>0.93500000000000005</v>
      </c>
      <c r="L8" s="22">
        <f>I8*1000/B8*1000</f>
        <v>0.74523490211573784</v>
      </c>
      <c r="M8" s="9">
        <v>73.67</v>
      </c>
      <c r="N8" s="9">
        <v>74.209999999999994</v>
      </c>
      <c r="O8" s="9">
        <v>72.400000000000006</v>
      </c>
      <c r="P8" s="21">
        <f>O8-M8</f>
        <v>-1.269999999999996</v>
      </c>
      <c r="Q8" s="21">
        <f>O8-N8</f>
        <v>-1.8099999999999881</v>
      </c>
      <c r="R8" s="21">
        <f>P8-AVERAGE(P$8:P$25)</f>
        <v>5.7777777777782147E-2</v>
      </c>
      <c r="S8" s="21">
        <f t="shared" ref="S8:S25" si="1">Q8-AVERAGE(Q$8:Q$25)</f>
        <v>8.8333333333343811E-2</v>
      </c>
      <c r="T8" s="9">
        <v>-4.2698858530590895</v>
      </c>
      <c r="U8" s="9">
        <v>-4.8000000000000007</v>
      </c>
      <c r="V8" s="9">
        <v>-7.6</v>
      </c>
      <c r="W8" s="21">
        <f>V8-T8</f>
        <v>-3.3301141469409101</v>
      </c>
      <c r="X8" s="21">
        <f t="shared" ref="X8:X69" si="2">V8-U8</f>
        <v>-2.7999999999999989</v>
      </c>
      <c r="Y8" s="21">
        <f>W8-AVERAGE(W$8:W$25)</f>
        <v>-0.1115120616847971</v>
      </c>
      <c r="Z8" s="21">
        <f t="shared" ref="Z8:Z25" si="3">X8-AVERAGE(X$8:X$25)</f>
        <v>3.8888888888889639E-2</v>
      </c>
      <c r="AA8" s="9">
        <v>102.1</v>
      </c>
      <c r="AB8" s="9">
        <v>107.70292154859899</v>
      </c>
      <c r="AC8" s="9">
        <v>103.5</v>
      </c>
      <c r="AD8" s="9">
        <v>113.8</v>
      </c>
      <c r="AE8" s="21">
        <f>AD8-AVERAGE(AD$8:AD$25)</f>
        <v>-3.3055555555555571</v>
      </c>
      <c r="AF8" s="21">
        <f>(AC8-100) - (AA8-100)</f>
        <v>1.4000000000000057</v>
      </c>
      <c r="AG8" s="21">
        <f>(AC8-100) - (AB8-100)</f>
        <v>-4.2029215485989937</v>
      </c>
      <c r="AH8" s="21">
        <f>AF8-AVERAGE(AF$8:AF$25)</f>
        <v>-1.1444444444444395</v>
      </c>
      <c r="AI8" s="21">
        <f t="shared" ref="AH8:AI25" si="4">AG8-AVERAGE(AG$8:AG$25)</f>
        <v>-3.6805370181212709</v>
      </c>
      <c r="AJ8" s="9">
        <v>197.87</v>
      </c>
      <c r="AK8" s="9">
        <v>217.078</v>
      </c>
      <c r="AL8" s="24">
        <f>AK8/B8*1000</f>
        <v>0.14084459523026305</v>
      </c>
      <c r="AM8" s="21">
        <f>AK8/AJ8*100*AL8</f>
        <v>15.451692041944227</v>
      </c>
      <c r="AN8" s="21">
        <f t="shared" ref="AN8:AN25" si="5">AM8-AVERAGE(AM$8:AM$25)</f>
        <v>3.5154353815533241</v>
      </c>
      <c r="AO8" s="9">
        <v>7.5</v>
      </c>
      <c r="AP8" s="9">
        <v>7.8</v>
      </c>
      <c r="AQ8" s="9">
        <v>7.2</v>
      </c>
      <c r="AR8" s="21">
        <f>AQ8/AO8*100</f>
        <v>96.000000000000014</v>
      </c>
      <c r="AS8" s="21">
        <f t="shared" ref="AS8:AS69" si="6">AQ8/AP8*100</f>
        <v>92.307692307692307</v>
      </c>
      <c r="AT8" s="21">
        <f t="shared" ref="AT8:AU25" si="7">AR8-AVERAGE(AR$8:AR$25)</f>
        <v>-1.3636260863516867</v>
      </c>
      <c r="AU8" s="21">
        <f t="shared" si="7"/>
        <v>-5.0397056410208165</v>
      </c>
    </row>
    <row r="9" spans="1:47" ht="13.9" customHeight="1" x14ac:dyDescent="0.2">
      <c r="A9" s="12" t="s">
        <v>22</v>
      </c>
      <c r="B9" s="15">
        <v>1182682</v>
      </c>
      <c r="C9" s="9">
        <v>109.24699999999999</v>
      </c>
      <c r="D9" s="9">
        <v>113.7</v>
      </c>
      <c r="E9" s="9">
        <v>102.2</v>
      </c>
      <c r="F9" s="21">
        <f t="shared" si="0"/>
        <v>6.1111111111117111E-2</v>
      </c>
      <c r="G9" s="21">
        <f t="shared" ref="G9:G25" si="8">E9-AVERAGE(E$8:E$25)</f>
        <v>0.40555555555557987</v>
      </c>
      <c r="H9" s="9">
        <v>95.8</v>
      </c>
      <c r="I9" s="9">
        <v>0.42669999999999997</v>
      </c>
      <c r="J9" s="9">
        <v>0.2515</v>
      </c>
      <c r="K9" s="9">
        <v>0.17519999999999999</v>
      </c>
      <c r="L9" s="22">
        <f>I9*1000/B9*1000</f>
        <v>0.36079013631728563</v>
      </c>
      <c r="M9" s="9">
        <v>71.709999999999994</v>
      </c>
      <c r="N9" s="9">
        <v>72.31</v>
      </c>
      <c r="O9" s="9">
        <v>70.599999999999994</v>
      </c>
      <c r="P9" s="21">
        <f t="shared" ref="P9:P25" si="9">O9-M9</f>
        <v>-1.1099999999999994</v>
      </c>
      <c r="Q9" s="21">
        <f t="shared" ref="Q9:Q25" si="10">O9-N9</f>
        <v>-1.710000000000008</v>
      </c>
      <c r="R9" s="21">
        <f t="shared" ref="R9:R25" si="11">P9-AVERAGE(P$8:P$25)</f>
        <v>0.21777777777777874</v>
      </c>
      <c r="S9" s="21">
        <f t="shared" si="1"/>
        <v>0.18833333333332392</v>
      </c>
      <c r="T9" s="9">
        <v>-6.0405079302804978</v>
      </c>
      <c r="U9" s="9">
        <v>-6.3999999999999986</v>
      </c>
      <c r="V9" s="9">
        <v>-9</v>
      </c>
      <c r="W9" s="21">
        <f t="shared" ref="W9:W25" si="12">V9-T9</f>
        <v>-2.9594920697195022</v>
      </c>
      <c r="X9" s="21">
        <f t="shared" si="2"/>
        <v>-2.6000000000000014</v>
      </c>
      <c r="Y9" s="21">
        <f t="shared" ref="Y9:Y24" si="13">W9-AVERAGE(W$8:W$25)</f>
        <v>0.25911001553661084</v>
      </c>
      <c r="Z9" s="21">
        <f t="shared" si="3"/>
        <v>0.23888888888888715</v>
      </c>
      <c r="AA9" s="9">
        <v>105.6</v>
      </c>
      <c r="AB9" s="9">
        <v>110.3</v>
      </c>
      <c r="AC9" s="9">
        <v>108.1</v>
      </c>
      <c r="AD9" s="9">
        <v>125.8</v>
      </c>
      <c r="AE9" s="21">
        <f t="shared" ref="AE9:AE25" si="14">AC9-AVERAGE(AC$8:AC$25)</f>
        <v>2.0333333333333314</v>
      </c>
      <c r="AF9" s="21">
        <f>(AC9-100) - (AA9-100)</f>
        <v>2.5</v>
      </c>
      <c r="AG9" s="21">
        <f t="shared" ref="AG9:AG25" si="15">(AC9-100) - (AB9-100)</f>
        <v>-2.2000000000000028</v>
      </c>
      <c r="AH9" s="21">
        <f t="shared" si="4"/>
        <v>-4.4444444444445175E-2</v>
      </c>
      <c r="AI9" s="21">
        <f t="shared" si="4"/>
        <v>-1.67761546952228</v>
      </c>
      <c r="AJ9" s="9">
        <v>99.977000000000004</v>
      </c>
      <c r="AK9" s="9">
        <v>99.174000000000007</v>
      </c>
      <c r="AL9" s="24">
        <f>AK9/B9*1000</f>
        <v>8.3855169859691783E-2</v>
      </c>
      <c r="AM9" s="21">
        <f t="shared" ref="AM9:AM25" si="16">AK9/AJ9*100*AL9</f>
        <v>8.3181657937976468</v>
      </c>
      <c r="AN9" s="21">
        <f t="shared" si="5"/>
        <v>-3.6180908665932563</v>
      </c>
      <c r="AO9" s="9">
        <v>13.6</v>
      </c>
      <c r="AP9" s="9">
        <v>13.8</v>
      </c>
      <c r="AQ9" s="9">
        <v>13.8</v>
      </c>
      <c r="AR9" s="21">
        <f t="shared" ref="AR9:AR69" si="17">AQ9/AO9*100</f>
        <v>101.47058823529413</v>
      </c>
      <c r="AS9" s="21">
        <f t="shared" si="6"/>
        <v>100</v>
      </c>
      <c r="AT9" s="21">
        <f t="shared" si="7"/>
        <v>4.1069621489424293</v>
      </c>
      <c r="AU9" s="21">
        <f t="shared" si="7"/>
        <v>2.6526020512868769</v>
      </c>
    </row>
    <row r="10" spans="1:47" ht="13.9" customHeight="1" x14ac:dyDescent="0.2">
      <c r="A10" s="12" t="s">
        <v>1</v>
      </c>
      <c r="B10" s="15">
        <v>1342099</v>
      </c>
      <c r="C10" s="9">
        <v>112.2079</v>
      </c>
      <c r="D10" s="9">
        <v>116.5</v>
      </c>
      <c r="E10" s="9">
        <v>102.4</v>
      </c>
      <c r="F10" s="21">
        <f t="shared" si="0"/>
        <v>2.8611111111111143</v>
      </c>
      <c r="G10" s="21">
        <f t="shared" si="8"/>
        <v>0.60555555555558271</v>
      </c>
      <c r="H10" s="9">
        <v>98.1</v>
      </c>
      <c r="I10" s="9">
        <v>0.72620000000000007</v>
      </c>
      <c r="J10" s="9">
        <v>0.24540000000000001</v>
      </c>
      <c r="K10" s="9">
        <v>0.48089999999999999</v>
      </c>
      <c r="L10" s="22">
        <f>I10*1000/B10*1000</f>
        <v>0.54109272117779694</v>
      </c>
      <c r="M10" s="9">
        <v>71.23</v>
      </c>
      <c r="N10" s="9">
        <v>71.87</v>
      </c>
      <c r="O10" s="9">
        <v>70</v>
      </c>
      <c r="P10" s="21">
        <f t="shared" si="9"/>
        <v>-1.230000000000004</v>
      </c>
      <c r="Q10" s="21">
        <f t="shared" si="10"/>
        <v>-1.8700000000000045</v>
      </c>
      <c r="R10" s="21">
        <f t="shared" si="11"/>
        <v>9.7777777777774189E-2</v>
      </c>
      <c r="S10" s="21">
        <f t="shared" si="1"/>
        <v>2.8333333333327326E-2</v>
      </c>
      <c r="T10" s="9">
        <v>-6.9093263611700779</v>
      </c>
      <c r="U10" s="9">
        <v>-7.5</v>
      </c>
      <c r="V10" s="9">
        <v>-10.8</v>
      </c>
      <c r="W10" s="21">
        <f t="shared" si="12"/>
        <v>-3.8906736388299228</v>
      </c>
      <c r="X10" s="21">
        <f t="shared" si="2"/>
        <v>-3.3000000000000007</v>
      </c>
      <c r="Y10" s="21">
        <f t="shared" si="13"/>
        <v>-0.67207155357380977</v>
      </c>
      <c r="Z10" s="21">
        <f t="shared" si="3"/>
        <v>-0.46111111111111214</v>
      </c>
      <c r="AA10" s="9">
        <v>103.7</v>
      </c>
      <c r="AB10" s="9">
        <v>108.3</v>
      </c>
      <c r="AC10" s="9">
        <v>120.7</v>
      </c>
      <c r="AD10" s="9">
        <v>135.5</v>
      </c>
      <c r="AE10" s="21">
        <f t="shared" si="14"/>
        <v>14.63333333333334</v>
      </c>
      <c r="AF10" s="21">
        <f>(AC10-100) - (AA10-100)</f>
        <v>17</v>
      </c>
      <c r="AG10" s="21">
        <f t="shared" si="15"/>
        <v>12.400000000000006</v>
      </c>
      <c r="AH10" s="21">
        <f t="shared" si="4"/>
        <v>14.455555555555556</v>
      </c>
      <c r="AI10" s="21">
        <f t="shared" si="4"/>
        <v>12.922384530477729</v>
      </c>
      <c r="AJ10" s="9">
        <v>154.46199999999999</v>
      </c>
      <c r="AK10" s="9">
        <v>154.66200000000001</v>
      </c>
      <c r="AL10" s="24">
        <f>AK10/B10*1000</f>
        <v>0.11523889072266652</v>
      </c>
      <c r="AM10" s="21">
        <f t="shared" si="16"/>
        <v>11.538810397993716</v>
      </c>
      <c r="AN10" s="21">
        <f t="shared" si="5"/>
        <v>-0.39744626239718706</v>
      </c>
      <c r="AO10" s="9">
        <v>13.1</v>
      </c>
      <c r="AP10" s="9">
        <v>12.6</v>
      </c>
      <c r="AQ10" s="9">
        <v>12.5</v>
      </c>
      <c r="AR10" s="21">
        <f t="shared" si="17"/>
        <v>95.419847328244273</v>
      </c>
      <c r="AS10" s="21">
        <f t="shared" si="6"/>
        <v>99.206349206349216</v>
      </c>
      <c r="AT10" s="21">
        <f t="shared" si="7"/>
        <v>-1.9437787581074275</v>
      </c>
      <c r="AU10" s="21">
        <f t="shared" si="7"/>
        <v>1.8589512576360931</v>
      </c>
    </row>
    <row r="11" spans="1:47" ht="13.9" customHeight="1" x14ac:dyDescent="0.2">
      <c r="A11" s="12" t="s">
        <v>2</v>
      </c>
      <c r="B11" s="15">
        <v>2305608</v>
      </c>
      <c r="C11" s="9">
        <v>111.52619999999999</v>
      </c>
      <c r="D11" s="9">
        <v>114.4</v>
      </c>
      <c r="E11" s="9">
        <v>101.8</v>
      </c>
      <c r="F11" s="21">
        <f t="shared" si="0"/>
        <v>0.76111111111111995</v>
      </c>
      <c r="G11" s="21">
        <f t="shared" si="8"/>
        <v>5.5555555555741876E-3</v>
      </c>
      <c r="H11" s="9">
        <v>94.6</v>
      </c>
      <c r="I11" s="9">
        <v>1.7258</v>
      </c>
      <c r="J11" s="9">
        <v>0.88120000000000009</v>
      </c>
      <c r="K11" s="9">
        <v>0.84460000000000002</v>
      </c>
      <c r="L11" s="22">
        <f>I11*1000/B11*1000</f>
        <v>0.74852273239856904</v>
      </c>
      <c r="M11" s="9">
        <v>73.150000000000006</v>
      </c>
      <c r="N11" s="9">
        <v>73.63</v>
      </c>
      <c r="O11" s="9">
        <v>71.900000000000006</v>
      </c>
      <c r="P11" s="21">
        <f t="shared" si="9"/>
        <v>-1.25</v>
      </c>
      <c r="Q11" s="21">
        <f t="shared" si="10"/>
        <v>-1.7299999999999898</v>
      </c>
      <c r="R11" s="21">
        <f t="shared" si="11"/>
        <v>7.7777777777778168E-2</v>
      </c>
      <c r="S11" s="21">
        <f t="shared" si="1"/>
        <v>0.16833333333334211</v>
      </c>
      <c r="T11" s="9">
        <v>-5.5560181956342971</v>
      </c>
      <c r="U11" s="9">
        <v>-5.6999999999999993</v>
      </c>
      <c r="V11" s="9">
        <v>-8.3000000000000007</v>
      </c>
      <c r="W11" s="21">
        <f t="shared" si="12"/>
        <v>-2.7439818043657036</v>
      </c>
      <c r="X11" s="21">
        <f t="shared" si="2"/>
        <v>-2.6000000000000014</v>
      </c>
      <c r="Y11" s="21">
        <f t="shared" si="13"/>
        <v>0.47462028089040942</v>
      </c>
      <c r="Z11" s="21">
        <f t="shared" si="3"/>
        <v>0.23888888888888715</v>
      </c>
      <c r="AA11" s="9">
        <v>99.3</v>
      </c>
      <c r="AB11" s="9">
        <v>105.1</v>
      </c>
      <c r="AC11" s="9">
        <v>102.5</v>
      </c>
      <c r="AD11" s="9">
        <v>107</v>
      </c>
      <c r="AE11" s="21">
        <f t="shared" si="14"/>
        <v>-3.5666666666666629</v>
      </c>
      <c r="AF11" s="21">
        <f>(AC11-100) - (AA11-100)</f>
        <v>3.2000000000000028</v>
      </c>
      <c r="AG11" s="21">
        <f t="shared" si="15"/>
        <v>-2.5999999999999943</v>
      </c>
      <c r="AH11" s="21">
        <f t="shared" si="4"/>
        <v>0.65555555555555767</v>
      </c>
      <c r="AI11" s="21">
        <f t="shared" si="4"/>
        <v>-2.0776154695222715</v>
      </c>
      <c r="AJ11" s="9">
        <v>250.018</v>
      </c>
      <c r="AK11" s="9">
        <v>275.15300000000002</v>
      </c>
      <c r="AL11" s="24">
        <f>AK11/B11*1000</f>
        <v>0.11934075523679656</v>
      </c>
      <c r="AM11" s="21">
        <f t="shared" si="16"/>
        <v>13.133841093709368</v>
      </c>
      <c r="AN11" s="21">
        <f t="shared" si="5"/>
        <v>1.1975844333184646</v>
      </c>
      <c r="AO11" s="9">
        <v>8.9</v>
      </c>
      <c r="AP11" s="9">
        <v>8.9</v>
      </c>
      <c r="AQ11" s="9">
        <v>8.5</v>
      </c>
      <c r="AR11" s="21">
        <f t="shared" si="17"/>
        <v>95.50561797752809</v>
      </c>
      <c r="AS11" s="21">
        <f t="shared" si="6"/>
        <v>95.50561797752809</v>
      </c>
      <c r="AT11" s="21">
        <f t="shared" si="7"/>
        <v>-1.8580081088236113</v>
      </c>
      <c r="AU11" s="21">
        <f t="shared" si="7"/>
        <v>-1.8417799711850336</v>
      </c>
    </row>
    <row r="12" spans="1:47" ht="13.9" customHeight="1" x14ac:dyDescent="0.2">
      <c r="A12" s="12" t="s">
        <v>3</v>
      </c>
      <c r="B12" s="15">
        <v>987032</v>
      </c>
      <c r="C12" s="9">
        <v>108.33200000000001</v>
      </c>
      <c r="D12" s="9">
        <v>108.9</v>
      </c>
      <c r="E12" s="9">
        <v>100.6</v>
      </c>
      <c r="F12" s="21">
        <f t="shared" si="0"/>
        <v>-4.73888888888888</v>
      </c>
      <c r="G12" s="21">
        <f t="shared" si="8"/>
        <v>-1.1944444444444287</v>
      </c>
      <c r="H12" s="9">
        <v>96.6</v>
      </c>
      <c r="I12" s="9">
        <v>0.3332</v>
      </c>
      <c r="J12" s="9">
        <v>0.13830000000000001</v>
      </c>
      <c r="K12" s="9">
        <v>0.19490000000000002</v>
      </c>
      <c r="L12" s="22">
        <f>I12*1000/B12*1000</f>
        <v>0.33757770771363038</v>
      </c>
      <c r="M12" s="9">
        <v>71.290000000000006</v>
      </c>
      <c r="N12" s="9">
        <v>71.84</v>
      </c>
      <c r="O12" s="9">
        <v>70.7</v>
      </c>
      <c r="P12" s="21">
        <f t="shared" si="9"/>
        <v>-0.59000000000000341</v>
      </c>
      <c r="Q12" s="21">
        <f t="shared" si="10"/>
        <v>-1.1400000000000006</v>
      </c>
      <c r="R12" s="21">
        <f t="shared" si="11"/>
        <v>0.73777777777777476</v>
      </c>
      <c r="S12" s="21">
        <f t="shared" si="1"/>
        <v>0.75833333333333131</v>
      </c>
      <c r="T12" s="9">
        <v>-7.2024007327016752</v>
      </c>
      <c r="U12" s="9">
        <v>-7.9</v>
      </c>
      <c r="V12" s="9">
        <v>-10.1</v>
      </c>
      <c r="W12" s="21">
        <f t="shared" si="12"/>
        <v>-2.8975992672983244</v>
      </c>
      <c r="X12" s="21">
        <f t="shared" si="2"/>
        <v>-2.1999999999999993</v>
      </c>
      <c r="Y12" s="21">
        <f t="shared" si="13"/>
        <v>0.32100281795778862</v>
      </c>
      <c r="Z12" s="21">
        <f t="shared" si="3"/>
        <v>0.63888888888888928</v>
      </c>
      <c r="AA12" s="9">
        <v>101.7</v>
      </c>
      <c r="AB12" s="9">
        <v>107</v>
      </c>
      <c r="AC12" s="9">
        <v>109.2</v>
      </c>
      <c r="AD12" s="9">
        <v>118.8</v>
      </c>
      <c r="AE12" s="21">
        <f t="shared" si="14"/>
        <v>3.13333333333334</v>
      </c>
      <c r="AF12" s="21">
        <f>(AC12-100) - (AA12-100)</f>
        <v>7.5</v>
      </c>
      <c r="AG12" s="21">
        <f t="shared" si="15"/>
        <v>2.2000000000000028</v>
      </c>
      <c r="AH12" s="21">
        <f t="shared" si="4"/>
        <v>4.9555555555555548</v>
      </c>
      <c r="AI12" s="21">
        <f t="shared" si="4"/>
        <v>2.7223845304777257</v>
      </c>
      <c r="AJ12" s="9">
        <v>57.87</v>
      </c>
      <c r="AK12" s="9">
        <v>60.085000000000001</v>
      </c>
      <c r="AL12" s="24">
        <f>AK12/B12*1000</f>
        <v>6.0874419471709122E-2</v>
      </c>
      <c r="AM12" s="21">
        <f t="shared" si="16"/>
        <v>6.3204414963843831</v>
      </c>
      <c r="AN12" s="21">
        <f t="shared" si="5"/>
        <v>-5.6158151640065199</v>
      </c>
      <c r="AO12" s="9">
        <v>14.7</v>
      </c>
      <c r="AP12" s="9">
        <v>14.2</v>
      </c>
      <c r="AQ12" s="9">
        <v>13.7</v>
      </c>
      <c r="AR12" s="21">
        <f t="shared" si="17"/>
        <v>93.197278911564624</v>
      </c>
      <c r="AS12" s="21">
        <f t="shared" si="6"/>
        <v>96.478873239436624</v>
      </c>
      <c r="AT12" s="21">
        <f t="shared" si="7"/>
        <v>-4.1663471747870773</v>
      </c>
      <c r="AU12" s="21">
        <f t="shared" si="7"/>
        <v>-0.86852470927649961</v>
      </c>
    </row>
    <row r="13" spans="1:47" ht="13.9" customHeight="1" x14ac:dyDescent="0.2">
      <c r="A13" s="12" t="s">
        <v>4</v>
      </c>
      <c r="B13" s="15">
        <v>1000980</v>
      </c>
      <c r="C13" s="9">
        <v>110.38720000000001</v>
      </c>
      <c r="D13" s="9">
        <v>112.9</v>
      </c>
      <c r="E13" s="9">
        <v>100.8</v>
      </c>
      <c r="F13" s="21">
        <f t="shared" si="0"/>
        <v>-0.73888888888888005</v>
      </c>
      <c r="G13" s="21">
        <f t="shared" si="8"/>
        <v>-0.99444444444442581</v>
      </c>
      <c r="H13" s="9">
        <v>98.9</v>
      </c>
      <c r="I13" s="9">
        <v>0.81929999999999992</v>
      </c>
      <c r="J13" s="9">
        <v>0.20780000000000001</v>
      </c>
      <c r="K13" s="9">
        <v>0.61150000000000004</v>
      </c>
      <c r="L13" s="22">
        <f>I13*1000/B13*1000</f>
        <v>0.8184978720853564</v>
      </c>
      <c r="M13" s="9">
        <v>71.89</v>
      </c>
      <c r="N13" s="9">
        <v>72.349999999999994</v>
      </c>
      <c r="O13" s="9">
        <v>70.400000000000006</v>
      </c>
      <c r="P13" s="21">
        <f t="shared" si="9"/>
        <v>-1.4899999999999949</v>
      </c>
      <c r="Q13" s="21">
        <f t="shared" si="10"/>
        <v>-1.9499999999999886</v>
      </c>
      <c r="R13" s="21">
        <f t="shared" si="11"/>
        <v>-0.16222222222221672</v>
      </c>
      <c r="S13" s="21">
        <f t="shared" si="1"/>
        <v>-5.1666666666656758E-2</v>
      </c>
      <c r="T13" s="9">
        <v>-4.707386760974245</v>
      </c>
      <c r="U13" s="9">
        <v>-5.6999999999999993</v>
      </c>
      <c r="V13" s="9">
        <v>-8.3000000000000007</v>
      </c>
      <c r="W13" s="21">
        <f t="shared" si="12"/>
        <v>-3.5926132390257557</v>
      </c>
      <c r="X13" s="21">
        <f t="shared" si="2"/>
        <v>-2.6000000000000014</v>
      </c>
      <c r="Y13" s="21">
        <f t="shared" si="13"/>
        <v>-0.37401115376964267</v>
      </c>
      <c r="Z13" s="21">
        <f t="shared" si="3"/>
        <v>0.23888888888888715</v>
      </c>
      <c r="AA13" s="9">
        <v>104.3</v>
      </c>
      <c r="AB13" s="9">
        <v>109</v>
      </c>
      <c r="AC13" s="9">
        <v>102.4</v>
      </c>
      <c r="AD13" s="9">
        <v>116.4</v>
      </c>
      <c r="AE13" s="21">
        <f t="shared" si="14"/>
        <v>-3.6666666666666572</v>
      </c>
      <c r="AF13" s="21">
        <f>(AC13-100) - (AA13-100)</f>
        <v>-1.8999999999999915</v>
      </c>
      <c r="AG13" s="21">
        <f t="shared" si="15"/>
        <v>-6.5999999999999943</v>
      </c>
      <c r="AH13" s="21">
        <f t="shared" si="4"/>
        <v>-4.4444444444444366</v>
      </c>
      <c r="AI13" s="21">
        <f t="shared" si="4"/>
        <v>-6.0776154695222715</v>
      </c>
      <c r="AJ13" s="9">
        <v>132.673</v>
      </c>
      <c r="AK13" s="9">
        <v>126.20699999999999</v>
      </c>
      <c r="AL13" s="24">
        <f>AK13/B13*1000</f>
        <v>0.12608343823053406</v>
      </c>
      <c r="AM13" s="21">
        <f t="shared" si="16"/>
        <v>11.993858953035668</v>
      </c>
      <c r="AN13" s="21">
        <f t="shared" si="5"/>
        <v>5.7602292644764574E-2</v>
      </c>
      <c r="AO13" s="9">
        <v>10.4</v>
      </c>
      <c r="AP13" s="9">
        <v>10.199999999999999</v>
      </c>
      <c r="AQ13" s="9">
        <v>9.6999999999999993</v>
      </c>
      <c r="AR13" s="21">
        <f t="shared" si="17"/>
        <v>93.269230769230759</v>
      </c>
      <c r="AS13" s="21">
        <f t="shared" si="6"/>
        <v>95.098039215686271</v>
      </c>
      <c r="AT13" s="21">
        <f t="shared" si="7"/>
        <v>-4.0943953171209415</v>
      </c>
      <c r="AU13" s="21">
        <f t="shared" si="7"/>
        <v>-2.2493587330268525</v>
      </c>
    </row>
    <row r="14" spans="1:47" ht="13.9" customHeight="1" x14ac:dyDescent="0.2">
      <c r="A14" s="12" t="s">
        <v>5</v>
      </c>
      <c r="B14" s="15">
        <v>628423</v>
      </c>
      <c r="C14" s="9">
        <v>115.73759999999999</v>
      </c>
      <c r="D14" s="9">
        <v>116.3</v>
      </c>
      <c r="E14" s="9">
        <v>98.2</v>
      </c>
      <c r="F14" s="21">
        <f t="shared" si="0"/>
        <v>2.6611111111111114</v>
      </c>
      <c r="G14" s="21">
        <f t="shared" si="8"/>
        <v>-3.5944444444444201</v>
      </c>
      <c r="H14" s="9">
        <v>96</v>
      </c>
      <c r="I14" s="9">
        <v>0.25850000000000001</v>
      </c>
      <c r="J14" s="9">
        <v>0.1216</v>
      </c>
      <c r="K14" s="9">
        <v>0.13689999999999999</v>
      </c>
      <c r="L14" s="22">
        <f>I14*1000/B14*1000</f>
        <v>0.41134713401641887</v>
      </c>
      <c r="M14" s="9">
        <v>71.87</v>
      </c>
      <c r="N14" s="9">
        <v>72.349999999999994</v>
      </c>
      <c r="O14" s="9">
        <v>70.900000000000006</v>
      </c>
      <c r="P14" s="21">
        <f t="shared" si="9"/>
        <v>-0.96999999999999886</v>
      </c>
      <c r="Q14" s="21">
        <f t="shared" si="10"/>
        <v>-1.4499999999999886</v>
      </c>
      <c r="R14" s="21">
        <f t="shared" si="11"/>
        <v>0.3577777777777793</v>
      </c>
      <c r="S14" s="21">
        <f t="shared" si="1"/>
        <v>0.44833333333334324</v>
      </c>
      <c r="T14" s="9">
        <v>-5.2194143116976939</v>
      </c>
      <c r="U14" s="9">
        <v>-5.6</v>
      </c>
      <c r="V14" s="9">
        <v>-8.1999999999999993</v>
      </c>
      <c r="W14" s="21">
        <f t="shared" si="12"/>
        <v>-2.9805856883023054</v>
      </c>
      <c r="X14" s="21">
        <f t="shared" si="2"/>
        <v>-2.5999999999999996</v>
      </c>
      <c r="Y14" s="21">
        <f t="shared" si="13"/>
        <v>0.23801639695380761</v>
      </c>
      <c r="Z14" s="21">
        <f t="shared" si="3"/>
        <v>0.23888888888888893</v>
      </c>
      <c r="AA14" s="9">
        <v>101.8</v>
      </c>
      <c r="AB14" s="9">
        <v>104.4</v>
      </c>
      <c r="AC14" s="9">
        <v>98.2</v>
      </c>
      <c r="AD14" s="9">
        <v>104.4</v>
      </c>
      <c r="AE14" s="21">
        <f t="shared" si="14"/>
        <v>-7.86666666666666</v>
      </c>
      <c r="AF14" s="21">
        <f>(AC14-100) - (AA14-100)</f>
        <v>-3.5999999999999943</v>
      </c>
      <c r="AG14" s="21">
        <f t="shared" si="15"/>
        <v>-6.2000000000000028</v>
      </c>
      <c r="AH14" s="21">
        <f t="shared" si="4"/>
        <v>-6.1444444444444395</v>
      </c>
      <c r="AI14" s="21">
        <f t="shared" si="4"/>
        <v>-5.67761546952228</v>
      </c>
      <c r="AJ14" s="9">
        <v>50.377000000000002</v>
      </c>
      <c r="AK14" s="9">
        <v>54.06</v>
      </c>
      <c r="AL14" s="24">
        <f>AK14/B14*1000</f>
        <v>8.6024859051944319E-2</v>
      </c>
      <c r="AM14" s="21">
        <f t="shared" si="16"/>
        <v>9.2314029822103532</v>
      </c>
      <c r="AN14" s="21">
        <f t="shared" si="5"/>
        <v>-2.7048536781805499</v>
      </c>
      <c r="AO14" s="9">
        <v>12.7</v>
      </c>
      <c r="AP14" s="9">
        <v>12.6</v>
      </c>
      <c r="AQ14" s="9">
        <v>12.7</v>
      </c>
      <c r="AR14" s="21">
        <f t="shared" si="17"/>
        <v>100</v>
      </c>
      <c r="AS14" s="21">
        <f t="shared" si="6"/>
        <v>100.79365079365078</v>
      </c>
      <c r="AT14" s="21">
        <f t="shared" si="7"/>
        <v>2.6363739136482991</v>
      </c>
      <c r="AU14" s="21">
        <f t="shared" si="7"/>
        <v>3.4462528449376606</v>
      </c>
    </row>
    <row r="15" spans="1:47" ht="13.9" customHeight="1" x14ac:dyDescent="0.2">
      <c r="A15" s="12" t="s">
        <v>6</v>
      </c>
      <c r="B15" s="15">
        <v>1096488</v>
      </c>
      <c r="C15" s="9">
        <v>109.49799999999999</v>
      </c>
      <c r="D15" s="9">
        <v>115.4</v>
      </c>
      <c r="E15" s="9">
        <v>104.9</v>
      </c>
      <c r="F15" s="21">
        <f t="shared" si="0"/>
        <v>1.76111111111112</v>
      </c>
      <c r="G15" s="21">
        <f t="shared" si="8"/>
        <v>3.1055555555555827</v>
      </c>
      <c r="H15" s="9">
        <v>97.7</v>
      </c>
      <c r="I15" s="9">
        <v>0.52290000000000003</v>
      </c>
      <c r="J15" s="9">
        <v>0.19290000000000002</v>
      </c>
      <c r="K15" s="9">
        <v>0.33</v>
      </c>
      <c r="L15" s="22">
        <f>I15*1000/B15*1000</f>
        <v>0.47688620395298442</v>
      </c>
      <c r="M15" s="9">
        <v>71.91</v>
      </c>
      <c r="N15" s="9">
        <v>72.27</v>
      </c>
      <c r="O15" s="9">
        <v>70.5</v>
      </c>
      <c r="P15" s="21">
        <f t="shared" si="9"/>
        <v>-1.4099999999999966</v>
      </c>
      <c r="Q15" s="21">
        <f t="shared" si="10"/>
        <v>-1.769999999999996</v>
      </c>
      <c r="R15" s="21">
        <f t="shared" si="11"/>
        <v>-8.2222222222218422E-2</v>
      </c>
      <c r="S15" s="21">
        <f t="shared" si="1"/>
        <v>0.12833333333333585</v>
      </c>
      <c r="T15" s="9">
        <v>-6.2928185260577409</v>
      </c>
      <c r="U15" s="9">
        <v>-6.6</v>
      </c>
      <c r="V15" s="9">
        <v>-9.3999999999999986</v>
      </c>
      <c r="W15" s="21">
        <f t="shared" si="12"/>
        <v>-3.1071814739422576</v>
      </c>
      <c r="X15" s="21">
        <f t="shared" si="2"/>
        <v>-2.7999999999999989</v>
      </c>
      <c r="Y15" s="21">
        <f t="shared" si="13"/>
        <v>0.11142061131385539</v>
      </c>
      <c r="Z15" s="21">
        <f t="shared" si="3"/>
        <v>3.8888888888889639E-2</v>
      </c>
      <c r="AA15" s="9">
        <v>104.8</v>
      </c>
      <c r="AB15" s="9">
        <v>109.5</v>
      </c>
      <c r="AC15" s="9">
        <v>106.3</v>
      </c>
      <c r="AD15" s="9">
        <v>122.1</v>
      </c>
      <c r="AE15" s="21">
        <f t="shared" si="14"/>
        <v>0.23333333333333428</v>
      </c>
      <c r="AF15" s="21">
        <f>(AC15-100) - (AA15-100)</f>
        <v>1.5</v>
      </c>
      <c r="AG15" s="21">
        <f t="shared" si="15"/>
        <v>-3.2000000000000028</v>
      </c>
      <c r="AH15" s="21">
        <f t="shared" si="4"/>
        <v>-1.0444444444444452</v>
      </c>
      <c r="AI15" s="21">
        <f t="shared" si="4"/>
        <v>-2.67761546952228</v>
      </c>
      <c r="AJ15" s="9">
        <v>111.351</v>
      </c>
      <c r="AK15" s="9">
        <v>119.79900000000001</v>
      </c>
      <c r="AL15" s="24">
        <f>AK15/B15*1000</f>
        <v>0.10925700965263642</v>
      </c>
      <c r="AM15" s="21">
        <f t="shared" si="16"/>
        <v>11.75461423730024</v>
      </c>
      <c r="AN15" s="21">
        <f t="shared" si="5"/>
        <v>-0.18164242309066303</v>
      </c>
      <c r="AO15" s="9">
        <v>9.9</v>
      </c>
      <c r="AP15" s="9">
        <v>9.9</v>
      </c>
      <c r="AQ15" s="9">
        <v>9.9</v>
      </c>
      <c r="AR15" s="21">
        <f t="shared" si="17"/>
        <v>100</v>
      </c>
      <c r="AS15" s="21">
        <f t="shared" si="6"/>
        <v>100</v>
      </c>
      <c r="AT15" s="21">
        <f t="shared" si="7"/>
        <v>2.6363739136482991</v>
      </c>
      <c r="AU15" s="21">
        <f t="shared" si="7"/>
        <v>2.6526020512868769</v>
      </c>
    </row>
    <row r="16" spans="1:47" ht="13.9" customHeight="1" x14ac:dyDescent="0.2">
      <c r="A16" s="12" t="s">
        <v>7</v>
      </c>
      <c r="B16" s="15">
        <v>1128192</v>
      </c>
      <c r="C16" s="9">
        <v>112.65100000000001</v>
      </c>
      <c r="D16" s="9">
        <v>113.8</v>
      </c>
      <c r="E16" s="9">
        <v>102.2</v>
      </c>
      <c r="F16" s="21">
        <f t="shared" si="0"/>
        <v>0.16111111111111143</v>
      </c>
      <c r="G16" s="21">
        <f t="shared" si="8"/>
        <v>0.40555555555557987</v>
      </c>
      <c r="H16" s="9">
        <v>95.2</v>
      </c>
      <c r="I16" s="9">
        <v>1.2318</v>
      </c>
      <c r="J16" s="9">
        <v>0.17899999999999999</v>
      </c>
      <c r="K16" s="9">
        <v>1.0528</v>
      </c>
      <c r="L16" s="22">
        <f>I16*1000/B16*1000</f>
        <v>1.0918354322668482</v>
      </c>
      <c r="M16" s="9">
        <v>72.62</v>
      </c>
      <c r="N16" s="9">
        <v>73.34</v>
      </c>
      <c r="O16" s="9">
        <v>70.599999999999994</v>
      </c>
      <c r="P16" s="21">
        <f t="shared" si="9"/>
        <v>-2.0200000000000102</v>
      </c>
      <c r="Q16" s="21">
        <f t="shared" si="10"/>
        <v>-2.7400000000000091</v>
      </c>
      <c r="R16" s="21">
        <f t="shared" si="11"/>
        <v>-0.69222222222223206</v>
      </c>
      <c r="S16" s="21">
        <f t="shared" si="1"/>
        <v>-0.84166666666667722</v>
      </c>
      <c r="T16" s="9">
        <v>-5.1028548332198769</v>
      </c>
      <c r="U16" s="9">
        <v>-5.7000000000000011</v>
      </c>
      <c r="V16" s="9">
        <v>-9.5</v>
      </c>
      <c r="W16" s="21">
        <f t="shared" si="12"/>
        <v>-4.3971451667801231</v>
      </c>
      <c r="X16" s="21">
        <f t="shared" si="2"/>
        <v>-3.7999999999999989</v>
      </c>
      <c r="Y16" s="21">
        <f t="shared" si="13"/>
        <v>-1.1785430815240101</v>
      </c>
      <c r="Z16" s="21">
        <f t="shared" si="3"/>
        <v>-0.96111111111111036</v>
      </c>
      <c r="AA16" s="9">
        <v>99.7</v>
      </c>
      <c r="AB16" s="9">
        <v>100.9</v>
      </c>
      <c r="AC16" s="9">
        <v>109.6</v>
      </c>
      <c r="AD16" s="9">
        <v>110.2</v>
      </c>
      <c r="AE16" s="21">
        <f t="shared" si="14"/>
        <v>3.5333333333333314</v>
      </c>
      <c r="AF16" s="21">
        <f>(AC16-100) - (AA16-100)</f>
        <v>9.8999999999999915</v>
      </c>
      <c r="AG16" s="21">
        <f t="shared" si="15"/>
        <v>8.6999999999999886</v>
      </c>
      <c r="AH16" s="21">
        <f t="shared" si="4"/>
        <v>7.3555555555555463</v>
      </c>
      <c r="AI16" s="21">
        <f t="shared" si="4"/>
        <v>9.2223845304777115</v>
      </c>
      <c r="AJ16" s="9">
        <v>135.69399999999999</v>
      </c>
      <c r="AK16" s="9">
        <v>142.01900000000001</v>
      </c>
      <c r="AL16" s="24">
        <f>AK16/B16*1000</f>
        <v>0.12588194208078057</v>
      </c>
      <c r="AM16" s="21">
        <f t="shared" si="16"/>
        <v>13.174958017576591</v>
      </c>
      <c r="AN16" s="21">
        <f t="shared" si="5"/>
        <v>1.238701357185688</v>
      </c>
      <c r="AO16" s="9">
        <v>8.6999999999999993</v>
      </c>
      <c r="AP16" s="9">
        <v>8.6999999999999993</v>
      </c>
      <c r="AQ16" s="9">
        <v>8.5</v>
      </c>
      <c r="AR16" s="21">
        <f t="shared" si="17"/>
        <v>97.701149425287355</v>
      </c>
      <c r="AS16" s="21">
        <f t="shared" si="6"/>
        <v>97.701149425287355</v>
      </c>
      <c r="AT16" s="21">
        <f t="shared" si="7"/>
        <v>0.33752333893565378</v>
      </c>
      <c r="AU16" s="21">
        <f t="shared" si="7"/>
        <v>0.35375147657423156</v>
      </c>
    </row>
    <row r="17" spans="1:47" ht="13.9" customHeight="1" x14ac:dyDescent="0.2">
      <c r="A17" s="12" t="s">
        <v>8</v>
      </c>
      <c r="B17" s="15">
        <v>7708499</v>
      </c>
      <c r="C17" s="9">
        <v>108.20399999999999</v>
      </c>
      <c r="D17" s="9">
        <v>108.3</v>
      </c>
      <c r="E17" s="9">
        <v>99.5</v>
      </c>
      <c r="F17" s="21">
        <f t="shared" si="0"/>
        <v>-5.3388888888888886</v>
      </c>
      <c r="G17" s="21">
        <f t="shared" si="8"/>
        <v>-2.294444444444423</v>
      </c>
      <c r="H17" s="9">
        <v>95.4</v>
      </c>
      <c r="I17" s="9">
        <v>9.0402999999999984</v>
      </c>
      <c r="J17" s="9">
        <v>4.5543999999999993</v>
      </c>
      <c r="K17" s="9">
        <v>4.4858000000000002</v>
      </c>
      <c r="L17" s="22">
        <f>I17*1000/B17*1000</f>
        <v>1.172770470619507</v>
      </c>
      <c r="M17" s="9">
        <v>73.52</v>
      </c>
      <c r="N17" s="9">
        <v>73.86</v>
      </c>
      <c r="O17" s="9">
        <v>71.7</v>
      </c>
      <c r="P17" s="21">
        <f t="shared" si="9"/>
        <v>-1.8199999999999932</v>
      </c>
      <c r="Q17" s="21">
        <f t="shared" si="10"/>
        <v>-2.1599999999999966</v>
      </c>
      <c r="R17" s="21">
        <f t="shared" si="11"/>
        <v>-0.49222222222221501</v>
      </c>
      <c r="S17" s="21">
        <f t="shared" si="1"/>
        <v>-0.26166666666666472</v>
      </c>
      <c r="T17" s="9">
        <v>-1.1956932212094729</v>
      </c>
      <c r="U17" s="9">
        <v>-2.5</v>
      </c>
      <c r="V17" s="9">
        <v>-4.1999999999999993</v>
      </c>
      <c r="W17" s="21">
        <f t="shared" si="12"/>
        <v>-3.0043067787905264</v>
      </c>
      <c r="X17" s="21">
        <f t="shared" si="2"/>
        <v>-1.6999999999999993</v>
      </c>
      <c r="Y17" s="21">
        <f t="shared" si="13"/>
        <v>0.21429530646558659</v>
      </c>
      <c r="Z17" s="21">
        <f t="shared" si="3"/>
        <v>1.1388888888888893</v>
      </c>
      <c r="AA17" s="9">
        <v>109.1</v>
      </c>
      <c r="AB17" s="9">
        <v>110.6</v>
      </c>
      <c r="AC17" s="9">
        <v>113.5</v>
      </c>
      <c r="AD17" s="9">
        <v>136.9</v>
      </c>
      <c r="AE17" s="21">
        <f t="shared" si="14"/>
        <v>7.4333333333333371</v>
      </c>
      <c r="AF17" s="21">
        <f>(AC17-100) - (AA17-100)</f>
        <v>4.4000000000000057</v>
      </c>
      <c r="AG17" s="21">
        <f t="shared" si="15"/>
        <v>2.9000000000000057</v>
      </c>
      <c r="AH17" s="21">
        <f t="shared" si="4"/>
        <v>1.8555555555555605</v>
      </c>
      <c r="AI17" s="21">
        <f t="shared" si="4"/>
        <v>3.4223845304777285</v>
      </c>
      <c r="AJ17" s="9">
        <v>924.09500000000003</v>
      </c>
      <c r="AK17" s="9">
        <v>957.77700000000004</v>
      </c>
      <c r="AL17" s="24">
        <f>AK17/B17*1000</f>
        <v>0.12424948099493818</v>
      </c>
      <c r="AM17" s="21">
        <f t="shared" si="16"/>
        <v>12.87782047937592</v>
      </c>
      <c r="AN17" s="21">
        <f t="shared" si="5"/>
        <v>0.94156381898501706</v>
      </c>
      <c r="AO17" s="9">
        <v>7.3</v>
      </c>
      <c r="AP17" s="9">
        <v>7.3</v>
      </c>
      <c r="AQ17" s="9">
        <v>6.8</v>
      </c>
      <c r="AR17" s="21">
        <f t="shared" si="17"/>
        <v>93.150684931506845</v>
      </c>
      <c r="AS17" s="21">
        <f t="shared" si="6"/>
        <v>93.150684931506845</v>
      </c>
      <c r="AT17" s="21">
        <f t="shared" si="7"/>
        <v>-4.2129411548448559</v>
      </c>
      <c r="AU17" s="21">
        <f t="shared" si="7"/>
        <v>-4.1967130172062781</v>
      </c>
    </row>
    <row r="18" spans="1:47" ht="13.9" customHeight="1" x14ac:dyDescent="0.2">
      <c r="A18" s="12" t="s">
        <v>9</v>
      </c>
      <c r="B18" s="15">
        <v>724686</v>
      </c>
      <c r="C18" s="9">
        <v>110.58040000000001</v>
      </c>
      <c r="D18" s="9">
        <v>115.5</v>
      </c>
      <c r="E18" s="9">
        <v>103.4</v>
      </c>
      <c r="F18" s="21">
        <f t="shared" si="0"/>
        <v>1.8611111111111143</v>
      </c>
      <c r="G18" s="21">
        <f t="shared" si="8"/>
        <v>1.6055555555555827</v>
      </c>
      <c r="H18" s="9">
        <v>97.6</v>
      </c>
      <c r="I18" s="9">
        <v>0.44030000000000002</v>
      </c>
      <c r="J18" s="9">
        <v>0.22169999999999998</v>
      </c>
      <c r="K18" s="9">
        <v>0.21859999999999999</v>
      </c>
      <c r="L18" s="22">
        <f>I18*1000/B18*1000</f>
        <v>0.60757348699988689</v>
      </c>
      <c r="M18" s="9">
        <v>71.56</v>
      </c>
      <c r="N18" s="9">
        <v>72.56</v>
      </c>
      <c r="O18" s="9">
        <v>70.099999999999994</v>
      </c>
      <c r="P18" s="21">
        <f t="shared" si="9"/>
        <v>-1.460000000000008</v>
      </c>
      <c r="Q18" s="21">
        <f t="shared" si="10"/>
        <v>-2.460000000000008</v>
      </c>
      <c r="R18" s="21">
        <f t="shared" si="11"/>
        <v>-0.13222222222222979</v>
      </c>
      <c r="S18" s="21">
        <f t="shared" si="1"/>
        <v>-0.56166666666667608</v>
      </c>
      <c r="T18" s="9">
        <v>-6.9892339578796889</v>
      </c>
      <c r="U18" s="9">
        <v>-7.2000000000000011</v>
      </c>
      <c r="V18" s="9">
        <v>-10.499999999999998</v>
      </c>
      <c r="W18" s="21">
        <f t="shared" si="12"/>
        <v>-3.5107660421203093</v>
      </c>
      <c r="X18" s="21">
        <f t="shared" si="2"/>
        <v>-3.2999999999999972</v>
      </c>
      <c r="Y18" s="21">
        <f t="shared" si="13"/>
        <v>-0.29216395686419627</v>
      </c>
      <c r="Z18" s="21">
        <f t="shared" si="3"/>
        <v>-0.46111111111110858</v>
      </c>
      <c r="AA18" s="9">
        <v>100.2</v>
      </c>
      <c r="AB18" s="9">
        <v>113.3</v>
      </c>
      <c r="AC18" s="9">
        <v>103.4</v>
      </c>
      <c r="AD18" s="9">
        <v>117.4</v>
      </c>
      <c r="AE18" s="21">
        <f t="shared" si="14"/>
        <v>-2.6666666666666572</v>
      </c>
      <c r="AF18" s="21">
        <f>(AC18-100) - (AA18-100)</f>
        <v>3.2000000000000028</v>
      </c>
      <c r="AG18" s="21">
        <f t="shared" si="15"/>
        <v>-9.8999999999999915</v>
      </c>
      <c r="AH18" s="21">
        <f t="shared" si="4"/>
        <v>0.65555555555555767</v>
      </c>
      <c r="AI18" s="21">
        <f t="shared" si="4"/>
        <v>-9.3776154695222687</v>
      </c>
      <c r="AJ18" s="9">
        <v>63.182000000000002</v>
      </c>
      <c r="AK18" s="9">
        <v>68.849999999999994</v>
      </c>
      <c r="AL18" s="24">
        <f>AK18/B18*1000</f>
        <v>9.5006664955580758E-2</v>
      </c>
      <c r="AM18" s="21">
        <f t="shared" si="16"/>
        <v>10.352962682713009</v>
      </c>
      <c r="AN18" s="21">
        <f t="shared" si="5"/>
        <v>-1.5832939776778936</v>
      </c>
      <c r="AO18" s="9">
        <v>13.5</v>
      </c>
      <c r="AP18" s="9">
        <v>13.7</v>
      </c>
      <c r="AQ18" s="9">
        <v>13</v>
      </c>
      <c r="AR18" s="21">
        <f t="shared" si="17"/>
        <v>96.296296296296291</v>
      </c>
      <c r="AS18" s="21">
        <f t="shared" si="6"/>
        <v>94.890510948905117</v>
      </c>
      <c r="AT18" s="21">
        <f t="shared" si="7"/>
        <v>-1.0673297900554104</v>
      </c>
      <c r="AU18" s="21">
        <f t="shared" si="7"/>
        <v>-2.4568869998080061</v>
      </c>
    </row>
    <row r="19" spans="1:47" ht="13.9" customHeight="1" x14ac:dyDescent="0.2">
      <c r="A19" s="12" t="s">
        <v>10</v>
      </c>
      <c r="B19" s="15">
        <v>1098257</v>
      </c>
      <c r="C19" s="9">
        <v>107.67149999999999</v>
      </c>
      <c r="D19" s="9">
        <v>111.7</v>
      </c>
      <c r="E19" s="9">
        <v>102.1</v>
      </c>
      <c r="F19" s="21">
        <f t="shared" si="0"/>
        <v>-1.9388888888888829</v>
      </c>
      <c r="G19" s="21">
        <f t="shared" si="8"/>
        <v>0.30555555555557135</v>
      </c>
      <c r="H19" s="9">
        <v>97.4</v>
      </c>
      <c r="I19" s="9">
        <v>0.64700000000000002</v>
      </c>
      <c r="J19" s="9">
        <v>0.38</v>
      </c>
      <c r="K19" s="9">
        <v>0.26700000000000002</v>
      </c>
      <c r="L19" s="22">
        <f>I19*1000/B19*1000</f>
        <v>0.58911529814970442</v>
      </c>
      <c r="M19" s="9">
        <v>72.84</v>
      </c>
      <c r="N19" s="9">
        <v>73.2</v>
      </c>
      <c r="O19" s="9">
        <v>71</v>
      </c>
      <c r="P19" s="21">
        <f t="shared" si="9"/>
        <v>-1.8400000000000034</v>
      </c>
      <c r="Q19" s="21">
        <f t="shared" si="10"/>
        <v>-2.2000000000000028</v>
      </c>
      <c r="R19" s="21">
        <f t="shared" si="11"/>
        <v>-0.51222222222222524</v>
      </c>
      <c r="S19" s="21">
        <f t="shared" si="1"/>
        <v>-0.30166666666667097</v>
      </c>
      <c r="T19" s="9">
        <v>-6.2936088729687132</v>
      </c>
      <c r="U19" s="9">
        <v>-6.8999999999999986</v>
      </c>
      <c r="V19" s="9">
        <v>-10.200000000000001</v>
      </c>
      <c r="W19" s="21">
        <f t="shared" si="12"/>
        <v>-3.9063911270312879</v>
      </c>
      <c r="X19" s="21">
        <f t="shared" si="2"/>
        <v>-3.3000000000000025</v>
      </c>
      <c r="Y19" s="21">
        <f t="shared" si="13"/>
        <v>-0.68778904177517486</v>
      </c>
      <c r="Z19" s="21">
        <f t="shared" si="3"/>
        <v>-0.46111111111111391</v>
      </c>
      <c r="AA19" s="9">
        <v>104.8</v>
      </c>
      <c r="AB19" s="9">
        <v>105.7</v>
      </c>
      <c r="AC19" s="9">
        <v>113.2</v>
      </c>
      <c r="AD19" s="9">
        <v>125.4</v>
      </c>
      <c r="AE19" s="21">
        <f t="shared" si="14"/>
        <v>7.13333333333334</v>
      </c>
      <c r="AF19" s="21">
        <f>(AC19-100) - (AA19-100)</f>
        <v>8.4000000000000057</v>
      </c>
      <c r="AG19" s="21">
        <f t="shared" si="15"/>
        <v>7.5</v>
      </c>
      <c r="AH19" s="21">
        <f t="shared" si="4"/>
        <v>5.8555555555555605</v>
      </c>
      <c r="AI19" s="21">
        <f t="shared" si="4"/>
        <v>8.0223845304777228</v>
      </c>
      <c r="AJ19" s="9">
        <v>135.94399999999999</v>
      </c>
      <c r="AK19" s="9">
        <v>141.34800000000001</v>
      </c>
      <c r="AL19" s="24">
        <f>AK19/B19*1000</f>
        <v>0.12870211617135152</v>
      </c>
      <c r="AM19" s="21">
        <f t="shared" si="16"/>
        <v>13.381823924989847</v>
      </c>
      <c r="AN19" s="21">
        <f t="shared" si="5"/>
        <v>1.4455672645989441</v>
      </c>
      <c r="AO19" s="9">
        <v>13</v>
      </c>
      <c r="AP19" s="9">
        <v>12.7</v>
      </c>
      <c r="AQ19" s="9">
        <v>12.9</v>
      </c>
      <c r="AR19" s="21">
        <f t="shared" si="17"/>
        <v>99.230769230769226</v>
      </c>
      <c r="AS19" s="21">
        <f t="shared" si="6"/>
        <v>101.57480314960632</v>
      </c>
      <c r="AT19" s="21">
        <f t="shared" si="7"/>
        <v>1.8671431444175255</v>
      </c>
      <c r="AU19" s="21">
        <f t="shared" si="7"/>
        <v>4.2274052008932017</v>
      </c>
    </row>
    <row r="20" spans="1:47" ht="13.9" customHeight="1" x14ac:dyDescent="0.2">
      <c r="A20" s="12" t="s">
        <v>11</v>
      </c>
      <c r="B20" s="15">
        <v>921127</v>
      </c>
      <c r="C20" s="9">
        <v>110.6566</v>
      </c>
      <c r="D20" s="9">
        <v>111.5</v>
      </c>
      <c r="E20" s="9">
        <v>100.8</v>
      </c>
      <c r="F20" s="21">
        <f t="shared" si="0"/>
        <v>-2.1388888888888857</v>
      </c>
      <c r="G20" s="21">
        <f t="shared" si="8"/>
        <v>-0.99444444444442581</v>
      </c>
      <c r="H20" s="9">
        <v>97.4</v>
      </c>
      <c r="I20" s="9">
        <v>0.44419999999999998</v>
      </c>
      <c r="J20" s="9">
        <v>0.2072</v>
      </c>
      <c r="K20" s="9">
        <v>0.23699999999999999</v>
      </c>
      <c r="L20" s="22">
        <f>I20*1000/B20*1000</f>
        <v>0.48223534865442008</v>
      </c>
      <c r="M20" s="9">
        <v>71.16</v>
      </c>
      <c r="N20" s="9">
        <v>71.89</v>
      </c>
      <c r="O20" s="9">
        <v>70.099999999999994</v>
      </c>
      <c r="P20" s="21">
        <f t="shared" si="9"/>
        <v>-1.0600000000000023</v>
      </c>
      <c r="Q20" s="21">
        <f t="shared" si="10"/>
        <v>-1.7900000000000063</v>
      </c>
      <c r="R20" s="21">
        <f t="shared" si="11"/>
        <v>0.26777777777777589</v>
      </c>
      <c r="S20" s="21">
        <f t="shared" si="1"/>
        <v>0.10833333333332562</v>
      </c>
      <c r="T20" s="9">
        <v>-7.423514889912032</v>
      </c>
      <c r="U20" s="9">
        <v>-7.6</v>
      </c>
      <c r="V20" s="9">
        <v>-10.199999999999999</v>
      </c>
      <c r="W20" s="21">
        <f t="shared" si="12"/>
        <v>-2.7764851100879673</v>
      </c>
      <c r="X20" s="21">
        <f t="shared" si="2"/>
        <v>-2.5999999999999996</v>
      </c>
      <c r="Y20" s="21">
        <f t="shared" si="13"/>
        <v>0.44211697516814574</v>
      </c>
      <c r="Z20" s="21">
        <f t="shared" si="3"/>
        <v>0.23888888888888893</v>
      </c>
      <c r="AA20" s="9">
        <v>109.9</v>
      </c>
      <c r="AB20" s="9">
        <v>104.4</v>
      </c>
      <c r="AC20" s="9">
        <v>102.1</v>
      </c>
      <c r="AD20" s="9">
        <v>117.1</v>
      </c>
      <c r="AE20" s="21">
        <f t="shared" si="14"/>
        <v>-3.9666666666666686</v>
      </c>
      <c r="AF20" s="21">
        <f>(AC20-100) - (AA20-100)</f>
        <v>-7.8000000000000114</v>
      </c>
      <c r="AG20" s="21">
        <f t="shared" si="15"/>
        <v>-2.3000000000000114</v>
      </c>
      <c r="AH20" s="21">
        <f t="shared" si="4"/>
        <v>-10.344444444444456</v>
      </c>
      <c r="AI20" s="21">
        <f t="shared" si="4"/>
        <v>-1.7776154695222885</v>
      </c>
      <c r="AJ20" s="9">
        <v>85.748000000000005</v>
      </c>
      <c r="AK20" s="9">
        <v>90.340999999999994</v>
      </c>
      <c r="AL20" s="24">
        <f>AK20/B20*1000</f>
        <v>9.8076595301190811E-2</v>
      </c>
      <c r="AM20" s="21">
        <f t="shared" si="16"/>
        <v>10.332996333564489</v>
      </c>
      <c r="AN20" s="21">
        <f t="shared" si="5"/>
        <v>-1.6032603268264136</v>
      </c>
      <c r="AO20" s="9">
        <v>16.399999999999999</v>
      </c>
      <c r="AP20" s="9">
        <v>16.3</v>
      </c>
      <c r="AQ20" s="9">
        <v>15.9</v>
      </c>
      <c r="AR20" s="21">
        <f t="shared" si="17"/>
        <v>96.951219512195124</v>
      </c>
      <c r="AS20" s="21">
        <f t="shared" si="6"/>
        <v>97.546012269938657</v>
      </c>
      <c r="AT20" s="21">
        <f t="shared" si="7"/>
        <v>-0.41240657415657722</v>
      </c>
      <c r="AU20" s="21">
        <f t="shared" si="7"/>
        <v>0.19861432122553424</v>
      </c>
    </row>
    <row r="21" spans="1:47" ht="13.9" customHeight="1" x14ac:dyDescent="0.2">
      <c r="A21" s="12" t="s">
        <v>12</v>
      </c>
      <c r="B21" s="15">
        <v>994420</v>
      </c>
      <c r="C21" s="9">
        <v>108.51390000000001</v>
      </c>
      <c r="D21" s="9">
        <v>111.2</v>
      </c>
      <c r="E21" s="9">
        <v>102.3</v>
      </c>
      <c r="F21" s="21">
        <f t="shared" si="0"/>
        <v>-2.4388888888888829</v>
      </c>
      <c r="G21" s="21">
        <f t="shared" si="8"/>
        <v>0.50555555555557419</v>
      </c>
      <c r="H21" s="9">
        <v>94.4</v>
      </c>
      <c r="I21" s="9">
        <v>0.70269999999999999</v>
      </c>
      <c r="J21" s="9">
        <v>0.15590000000000001</v>
      </c>
      <c r="K21" s="9">
        <v>0.54679999999999995</v>
      </c>
      <c r="L21" s="22">
        <f>I21*1000/B21*1000</f>
        <v>0.70664306832123258</v>
      </c>
      <c r="M21" s="9">
        <v>72.95</v>
      </c>
      <c r="N21" s="9">
        <v>73.56</v>
      </c>
      <c r="O21" s="9">
        <v>71.8</v>
      </c>
      <c r="P21" s="21">
        <f t="shared" si="9"/>
        <v>-1.1500000000000057</v>
      </c>
      <c r="Q21" s="21">
        <f t="shared" si="10"/>
        <v>-1.7600000000000051</v>
      </c>
      <c r="R21" s="21">
        <f t="shared" si="11"/>
        <v>0.17777777777777248</v>
      </c>
      <c r="S21" s="21">
        <f t="shared" si="1"/>
        <v>0.13833333333332676</v>
      </c>
      <c r="T21" s="9">
        <v>-7.7120331449488146</v>
      </c>
      <c r="U21" s="9">
        <v>-7.3</v>
      </c>
      <c r="V21" s="9">
        <v>-10.4</v>
      </c>
      <c r="W21" s="21">
        <f t="shared" si="12"/>
        <v>-2.6879668550511857</v>
      </c>
      <c r="X21" s="21">
        <f t="shared" si="2"/>
        <v>-3.1000000000000005</v>
      </c>
      <c r="Y21" s="21">
        <f t="shared" si="13"/>
        <v>0.53063523020492731</v>
      </c>
      <c r="Z21" s="21">
        <f t="shared" si="3"/>
        <v>-0.26111111111111196</v>
      </c>
      <c r="AA21" s="9">
        <v>103.8</v>
      </c>
      <c r="AB21" s="9">
        <v>99.5</v>
      </c>
      <c r="AC21" s="9">
        <v>103.1</v>
      </c>
      <c r="AD21" s="9">
        <v>106.5</v>
      </c>
      <c r="AE21" s="21">
        <f t="shared" si="14"/>
        <v>-2.9666666666666686</v>
      </c>
      <c r="AF21" s="21">
        <f>(AC21-100) - (AA21-100)</f>
        <v>-0.70000000000000284</v>
      </c>
      <c r="AG21" s="21">
        <f t="shared" si="15"/>
        <v>3.5999999999999943</v>
      </c>
      <c r="AH21" s="21">
        <f t="shared" si="4"/>
        <v>-3.244444444444448</v>
      </c>
      <c r="AI21" s="21">
        <f t="shared" si="4"/>
        <v>4.1223845304777171</v>
      </c>
      <c r="AJ21" s="9">
        <v>81.406999999999996</v>
      </c>
      <c r="AK21" s="9">
        <v>89.290999999999997</v>
      </c>
      <c r="AL21" s="24">
        <f>AK21/B21*1000</f>
        <v>8.979203958086121E-2</v>
      </c>
      <c r="AM21" s="21">
        <f t="shared" si="16"/>
        <v>9.8488103065027328</v>
      </c>
      <c r="AN21" s="21">
        <f t="shared" si="5"/>
        <v>-2.0874463538881702</v>
      </c>
      <c r="AO21" s="9">
        <v>9.8000000000000007</v>
      </c>
      <c r="AP21" s="9">
        <v>10.7</v>
      </c>
      <c r="AQ21" s="9">
        <v>10.8</v>
      </c>
      <c r="AR21" s="21">
        <f t="shared" si="17"/>
        <v>110.20408163265304</v>
      </c>
      <c r="AS21" s="21">
        <f t="shared" si="6"/>
        <v>100.93457943925235</v>
      </c>
      <c r="AT21" s="21">
        <f t="shared" si="7"/>
        <v>12.840455546301342</v>
      </c>
      <c r="AU21" s="21">
        <f t="shared" si="7"/>
        <v>3.5871814905392228</v>
      </c>
    </row>
    <row r="22" spans="1:47" ht="13.9" customHeight="1" x14ac:dyDescent="0.2">
      <c r="A22" s="12" t="s">
        <v>13</v>
      </c>
      <c r="B22" s="15">
        <v>1245619</v>
      </c>
      <c r="C22" s="9">
        <v>112.76459999999999</v>
      </c>
      <c r="D22" s="9">
        <v>115</v>
      </c>
      <c r="E22" s="9">
        <v>100.8</v>
      </c>
      <c r="F22" s="21">
        <f t="shared" si="0"/>
        <v>1.3611111111111143</v>
      </c>
      <c r="G22" s="21">
        <f t="shared" si="8"/>
        <v>-0.99444444444442581</v>
      </c>
      <c r="H22" s="9">
        <v>97.3</v>
      </c>
      <c r="I22" s="9">
        <v>0.66020000000000001</v>
      </c>
      <c r="J22" s="9">
        <v>0.29039999999999999</v>
      </c>
      <c r="K22" s="9">
        <v>0.36980000000000002</v>
      </c>
      <c r="L22" s="22">
        <f>I22*1000/B22*1000</f>
        <v>0.53001760570447309</v>
      </c>
      <c r="M22" s="9">
        <v>70.47</v>
      </c>
      <c r="N22" s="9">
        <v>71.239999999999995</v>
      </c>
      <c r="O22" s="9">
        <v>69.8</v>
      </c>
      <c r="P22" s="21">
        <f t="shared" si="9"/>
        <v>-0.67000000000000171</v>
      </c>
      <c r="Q22" s="21">
        <f t="shared" si="10"/>
        <v>-1.4399999999999977</v>
      </c>
      <c r="R22" s="21">
        <f t="shared" si="11"/>
        <v>0.65777777777777646</v>
      </c>
      <c r="S22" s="21">
        <f t="shared" si="1"/>
        <v>0.45833333333333415</v>
      </c>
      <c r="T22" s="9">
        <v>-7.9390246937466431</v>
      </c>
      <c r="U22" s="9">
        <v>-7.9</v>
      </c>
      <c r="V22" s="9">
        <v>-10.5</v>
      </c>
      <c r="W22" s="21">
        <f t="shared" si="12"/>
        <v>-2.5609753062533569</v>
      </c>
      <c r="X22" s="21">
        <f t="shared" si="2"/>
        <v>-2.5999999999999996</v>
      </c>
      <c r="Y22" s="21">
        <f t="shared" si="13"/>
        <v>0.65762677900275612</v>
      </c>
      <c r="Z22" s="21">
        <f t="shared" si="3"/>
        <v>0.23888888888888893</v>
      </c>
      <c r="AA22" s="9">
        <v>106</v>
      </c>
      <c r="AB22" s="9">
        <v>101</v>
      </c>
      <c r="AC22" s="9">
        <v>102.8</v>
      </c>
      <c r="AD22" s="9">
        <v>110.1</v>
      </c>
      <c r="AE22" s="21">
        <f t="shared" si="14"/>
        <v>-3.2666666666666657</v>
      </c>
      <c r="AF22" s="21">
        <f>(AC22-100) - (AA22-100)</f>
        <v>-3.2000000000000028</v>
      </c>
      <c r="AG22" s="21">
        <f t="shared" si="15"/>
        <v>1.7999999999999972</v>
      </c>
      <c r="AH22" s="21">
        <f t="shared" si="4"/>
        <v>-5.744444444444448</v>
      </c>
      <c r="AI22" s="21">
        <f t="shared" si="4"/>
        <v>2.32238453047772</v>
      </c>
      <c r="AJ22" s="9">
        <v>122.533</v>
      </c>
      <c r="AK22" s="9">
        <v>135.06100000000001</v>
      </c>
      <c r="AL22" s="24">
        <f>AK22/B22*1000</f>
        <v>0.10842882133300792</v>
      </c>
      <c r="AM22" s="21">
        <f t="shared" si="16"/>
        <v>11.95147840831236</v>
      </c>
      <c r="AN22" s="21">
        <f t="shared" si="5"/>
        <v>1.5221747921456696E-2</v>
      </c>
      <c r="AO22" s="9">
        <v>12.2</v>
      </c>
      <c r="AP22" s="9">
        <v>11.7</v>
      </c>
      <c r="AQ22" s="9">
        <v>11.4</v>
      </c>
      <c r="AR22" s="21">
        <f t="shared" si="17"/>
        <v>93.442622950819683</v>
      </c>
      <c r="AS22" s="21">
        <f t="shared" si="6"/>
        <v>97.435897435897445</v>
      </c>
      <c r="AT22" s="21">
        <f t="shared" si="7"/>
        <v>-3.9210031355320183</v>
      </c>
      <c r="AU22" s="21">
        <f t="shared" si="7"/>
        <v>8.8499487184321879E-2</v>
      </c>
    </row>
    <row r="23" spans="1:47" ht="13.9" customHeight="1" x14ac:dyDescent="0.2">
      <c r="A23" s="12" t="s">
        <v>14</v>
      </c>
      <c r="B23" s="15">
        <v>1449115</v>
      </c>
      <c r="C23" s="9">
        <v>109.49799999999999</v>
      </c>
      <c r="D23" s="9">
        <v>113.3</v>
      </c>
      <c r="E23" s="9">
        <v>101.1</v>
      </c>
      <c r="F23" s="21">
        <f t="shared" si="0"/>
        <v>-0.33888888888888857</v>
      </c>
      <c r="G23" s="21">
        <f t="shared" si="8"/>
        <v>-0.69444444444442865</v>
      </c>
      <c r="H23" s="9">
        <v>98</v>
      </c>
      <c r="I23" s="9">
        <v>0.67979999999999996</v>
      </c>
      <c r="J23" s="9">
        <v>0.36169999999999997</v>
      </c>
      <c r="K23" s="9">
        <v>0.31819999999999998</v>
      </c>
      <c r="L23" s="22">
        <f>I23*1000/B23*1000</f>
        <v>0.46911390745385972</v>
      </c>
      <c r="M23" s="9">
        <v>71.77</v>
      </c>
      <c r="N23" s="9">
        <v>72.209999999999994</v>
      </c>
      <c r="O23" s="9">
        <v>70.2</v>
      </c>
      <c r="P23" s="21">
        <f t="shared" si="9"/>
        <v>-1.5699999999999932</v>
      </c>
      <c r="Q23" s="21">
        <f t="shared" si="10"/>
        <v>-2.0099999999999909</v>
      </c>
      <c r="R23" s="21">
        <f t="shared" si="11"/>
        <v>-0.24222222222221501</v>
      </c>
      <c r="S23" s="21">
        <f t="shared" si="1"/>
        <v>-0.11166666666665903</v>
      </c>
      <c r="T23" s="9">
        <v>-8.0952857433675032</v>
      </c>
      <c r="U23" s="9">
        <v>-8.3000000000000007</v>
      </c>
      <c r="V23" s="9">
        <v>-11.299999999999999</v>
      </c>
      <c r="W23" s="21">
        <f t="shared" si="12"/>
        <v>-3.2047142566324958</v>
      </c>
      <c r="X23" s="21">
        <f t="shared" si="2"/>
        <v>-2.9999999999999982</v>
      </c>
      <c r="Y23" s="21">
        <f t="shared" si="13"/>
        <v>1.388782862361726E-2</v>
      </c>
      <c r="Z23" s="21">
        <f t="shared" si="3"/>
        <v>-0.16111111111110965</v>
      </c>
      <c r="AA23" s="9">
        <v>100.6</v>
      </c>
      <c r="AB23" s="9">
        <v>108.4</v>
      </c>
      <c r="AC23" s="9">
        <v>108.3</v>
      </c>
      <c r="AD23" s="9">
        <v>118</v>
      </c>
      <c r="AE23" s="21">
        <f t="shared" si="14"/>
        <v>2.2333333333333343</v>
      </c>
      <c r="AF23" s="21">
        <f>(AC23-100) - (AA23-100)</f>
        <v>7.7000000000000028</v>
      </c>
      <c r="AG23" s="21">
        <f t="shared" si="15"/>
        <v>-0.10000000000000853</v>
      </c>
      <c r="AH23" s="21">
        <f t="shared" si="4"/>
        <v>5.1555555555555577</v>
      </c>
      <c r="AI23" s="21">
        <f t="shared" si="4"/>
        <v>0.42238453047771429</v>
      </c>
      <c r="AJ23" s="9">
        <v>185.84800000000001</v>
      </c>
      <c r="AK23" s="9">
        <v>192.42500000000001</v>
      </c>
      <c r="AL23" s="24">
        <f>AK23/B23*1000</f>
        <v>0.13278794298589139</v>
      </c>
      <c r="AM23" s="21">
        <f t="shared" si="16"/>
        <v>13.748719345411386</v>
      </c>
      <c r="AN23" s="21">
        <f t="shared" si="5"/>
        <v>1.812462685020483</v>
      </c>
      <c r="AO23" s="9">
        <v>10</v>
      </c>
      <c r="AP23" s="9">
        <v>10.3</v>
      </c>
      <c r="AQ23" s="9">
        <v>10.1</v>
      </c>
      <c r="AR23" s="21">
        <f t="shared" si="17"/>
        <v>101</v>
      </c>
      <c r="AS23" s="21">
        <f t="shared" si="6"/>
        <v>98.058252427184456</v>
      </c>
      <c r="AT23" s="21">
        <f t="shared" si="7"/>
        <v>3.6363739136482991</v>
      </c>
      <c r="AU23" s="21">
        <f t="shared" si="7"/>
        <v>0.7108544784713331</v>
      </c>
    </row>
    <row r="24" spans="1:47" ht="13.9" customHeight="1" x14ac:dyDescent="0.2">
      <c r="A24" s="12" t="s">
        <v>15</v>
      </c>
      <c r="B24" s="15">
        <v>1241424</v>
      </c>
      <c r="C24" s="9">
        <v>105.89400000000002</v>
      </c>
      <c r="D24" s="9">
        <v>108.4</v>
      </c>
      <c r="E24" s="9">
        <v>100.7</v>
      </c>
      <c r="F24" s="21">
        <f t="shared" si="0"/>
        <v>-5.23888888888888</v>
      </c>
      <c r="G24" s="21">
        <f t="shared" si="8"/>
        <v>-1.0944444444444201</v>
      </c>
      <c r="H24" s="9">
        <v>95.1</v>
      </c>
      <c r="I24" s="9">
        <v>0.74629999999999996</v>
      </c>
      <c r="J24" s="9">
        <v>0.40179999999999999</v>
      </c>
      <c r="K24" s="9">
        <v>0.34460000000000002</v>
      </c>
      <c r="L24" s="22">
        <f>I24*1000/B24*1000</f>
        <v>0.60116446919022026</v>
      </c>
      <c r="M24" s="9">
        <v>72.25</v>
      </c>
      <c r="N24" s="9">
        <v>72.92</v>
      </c>
      <c r="O24" s="9">
        <v>70.900000000000006</v>
      </c>
      <c r="P24" s="21">
        <f t="shared" si="9"/>
        <v>-1.3499999999999943</v>
      </c>
      <c r="Q24" s="21">
        <f t="shared" si="10"/>
        <v>-2.019999999999996</v>
      </c>
      <c r="R24" s="21">
        <f t="shared" si="11"/>
        <v>-2.2222222222216148E-2</v>
      </c>
      <c r="S24" s="21">
        <f t="shared" si="1"/>
        <v>-0.12166666666666415</v>
      </c>
      <c r="T24" s="9">
        <v>-5.210145768085682</v>
      </c>
      <c r="U24" s="9">
        <v>-5.7999999999999989</v>
      </c>
      <c r="V24" s="9">
        <v>-8.8000000000000007</v>
      </c>
      <c r="W24" s="21">
        <f t="shared" si="12"/>
        <v>-3.5898542319143187</v>
      </c>
      <c r="X24" s="21">
        <f t="shared" si="2"/>
        <v>-3.0000000000000018</v>
      </c>
      <c r="Y24" s="21">
        <f t="shared" si="13"/>
        <v>-0.37125214665820572</v>
      </c>
      <c r="Z24" s="21">
        <f t="shared" si="3"/>
        <v>-0.1611111111111132</v>
      </c>
      <c r="AA24" s="9">
        <v>100.9</v>
      </c>
      <c r="AB24" s="9">
        <v>105.4</v>
      </c>
      <c r="AC24" s="9">
        <v>100.6</v>
      </c>
      <c r="AD24" s="9">
        <v>106.9</v>
      </c>
      <c r="AE24" s="21">
        <f t="shared" si="14"/>
        <v>-5.4666666666666686</v>
      </c>
      <c r="AF24" s="21">
        <f>(AC24-100) - (AA24-100)</f>
        <v>-0.30000000000001137</v>
      </c>
      <c r="AG24" s="21">
        <f t="shared" si="15"/>
        <v>-4.8000000000000114</v>
      </c>
      <c r="AH24" s="21">
        <f t="shared" si="4"/>
        <v>-2.8444444444444565</v>
      </c>
      <c r="AI24" s="21">
        <f t="shared" si="4"/>
        <v>-4.2776154695222885</v>
      </c>
      <c r="AJ24" s="9">
        <v>140.23599999999999</v>
      </c>
      <c r="AK24" s="9">
        <v>148.71100000000001</v>
      </c>
      <c r="AL24" s="24">
        <f>AK24/B24*1000</f>
        <v>0.11979065975847092</v>
      </c>
      <c r="AM24" s="21">
        <f t="shared" si="16"/>
        <v>12.703006933556273</v>
      </c>
      <c r="AN24" s="21">
        <f t="shared" si="5"/>
        <v>0.76675027316536948</v>
      </c>
      <c r="AO24" s="9">
        <v>10.199999999999999</v>
      </c>
      <c r="AP24" s="9">
        <v>10.3</v>
      </c>
      <c r="AQ24" s="9">
        <v>9.9</v>
      </c>
      <c r="AR24" s="21">
        <f t="shared" si="17"/>
        <v>97.058823529411768</v>
      </c>
      <c r="AS24" s="21">
        <f t="shared" si="6"/>
        <v>96.116504854368941</v>
      </c>
      <c r="AT24" s="21">
        <f t="shared" si="7"/>
        <v>-0.30480255693993286</v>
      </c>
      <c r="AU24" s="21">
        <f t="shared" si="7"/>
        <v>-1.2308930943441823</v>
      </c>
    </row>
    <row r="25" spans="1:47" ht="13.9" customHeight="1" x14ac:dyDescent="0.2">
      <c r="A25" s="12" t="s">
        <v>16</v>
      </c>
      <c r="B25" s="15">
        <v>12655050</v>
      </c>
      <c r="C25" s="9">
        <v>114.53199999999998</v>
      </c>
      <c r="D25" s="9">
        <v>122.6</v>
      </c>
      <c r="E25" s="9">
        <v>104</v>
      </c>
      <c r="F25" s="21">
        <f t="shared" si="0"/>
        <v>8.9611111111111086</v>
      </c>
      <c r="G25" s="21">
        <f t="shared" si="8"/>
        <v>2.205555555555577</v>
      </c>
      <c r="H25" s="9">
        <v>98.8</v>
      </c>
      <c r="I25" s="9">
        <v>4.9794</v>
      </c>
      <c r="J25" s="9">
        <v>4.4753999999999996</v>
      </c>
      <c r="K25" s="9">
        <v>0.504</v>
      </c>
      <c r="L25" s="22">
        <f>I25*1000/B25*1000</f>
        <v>0.39347138099019757</v>
      </c>
      <c r="M25" s="9">
        <v>77.84</v>
      </c>
      <c r="N25" s="9">
        <v>78.36</v>
      </c>
      <c r="O25" s="9">
        <v>76.2</v>
      </c>
      <c r="P25" s="21">
        <f t="shared" si="9"/>
        <v>-1.6400000000000006</v>
      </c>
      <c r="Q25" s="21">
        <f t="shared" si="10"/>
        <v>-2.1599999999999966</v>
      </c>
      <c r="R25" s="21">
        <f t="shared" si="11"/>
        <v>-0.3122222222222224</v>
      </c>
      <c r="S25" s="21">
        <f t="shared" si="1"/>
        <v>-0.26166666666666472</v>
      </c>
      <c r="T25" s="9">
        <v>0.79399133152377899</v>
      </c>
      <c r="U25" s="9">
        <v>1.1999999999999993</v>
      </c>
      <c r="V25" s="9">
        <v>-2</v>
      </c>
      <c r="W25" s="21">
        <f t="shared" si="12"/>
        <v>-2.7939913315237792</v>
      </c>
      <c r="X25" s="21">
        <f t="shared" si="2"/>
        <v>-3.1999999999999993</v>
      </c>
      <c r="Y25" s="21">
        <f>W25-AVERAGE(W$8:W$25)</f>
        <v>0.42461075373233381</v>
      </c>
      <c r="Z25" s="21">
        <f t="shared" si="3"/>
        <v>-0.36111111111111072</v>
      </c>
      <c r="AA25" s="9">
        <v>105.1</v>
      </c>
      <c r="AB25" s="9">
        <v>108.1</v>
      </c>
      <c r="AC25" s="9">
        <v>101.7</v>
      </c>
      <c r="AD25" s="9">
        <v>115.6</v>
      </c>
      <c r="AE25" s="21">
        <f t="shared" si="14"/>
        <v>-4.36666666666666</v>
      </c>
      <c r="AF25" s="21">
        <f>(AC25-100) - (AA25-100)</f>
        <v>-3.3999999999999915</v>
      </c>
      <c r="AG25" s="21">
        <f t="shared" si="15"/>
        <v>-6.3999999999999915</v>
      </c>
      <c r="AH25" s="21">
        <f t="shared" si="4"/>
        <v>-5.9444444444444366</v>
      </c>
      <c r="AI25" s="21">
        <f t="shared" si="4"/>
        <v>-5.8776154695222687</v>
      </c>
      <c r="AJ25" s="9">
        <v>2087.4389999999999</v>
      </c>
      <c r="AK25" s="9">
        <v>2224.8020000000001</v>
      </c>
      <c r="AL25" s="24">
        <f>AK25/B25*1000</f>
        <v>0.17580349346703492</v>
      </c>
      <c r="AM25" s="21">
        <f t="shared" si="16"/>
        <v>18.737216458658015</v>
      </c>
      <c r="AN25" s="21">
        <f t="shared" si="5"/>
        <v>6.8009597982671117</v>
      </c>
      <c r="AO25" s="9">
        <v>6.8</v>
      </c>
      <c r="AP25" s="9">
        <v>6.6</v>
      </c>
      <c r="AQ25" s="9">
        <v>6.3</v>
      </c>
      <c r="AR25" s="21">
        <f t="shared" si="17"/>
        <v>92.64705882352942</v>
      </c>
      <c r="AS25" s="21">
        <f t="shared" si="6"/>
        <v>95.454545454545453</v>
      </c>
      <c r="AT25" s="21">
        <f t="shared" si="7"/>
        <v>-4.7165672628222808</v>
      </c>
      <c r="AU25" s="21">
        <f t="shared" si="7"/>
        <v>-1.8928524941676699</v>
      </c>
    </row>
    <row r="26" spans="1:47" s="1" customFormat="1" ht="13.9" customHeight="1" x14ac:dyDescent="0.2">
      <c r="A26" s="18" t="s">
        <v>17</v>
      </c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7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</row>
    <row r="27" spans="1:47" s="2" customFormat="1" ht="13.9" customHeight="1" x14ac:dyDescent="0.2">
      <c r="A27" s="12" t="s">
        <v>24</v>
      </c>
      <c r="B27" s="15">
        <v>609071</v>
      </c>
      <c r="C27" s="9">
        <v>115.0996</v>
      </c>
      <c r="D27" s="9">
        <v>120.6</v>
      </c>
      <c r="E27" s="9">
        <v>103.9</v>
      </c>
      <c r="F27" s="21">
        <f t="shared" ref="F27:F37" si="18">D27-AVERAGE(D$27:D$37)</f>
        <v>6.4363636363636374</v>
      </c>
      <c r="G27" s="21">
        <f>E27-AVERAGE(E$27:E$37)</f>
        <v>1.9090909090909207</v>
      </c>
      <c r="H27" s="9">
        <v>99.3</v>
      </c>
      <c r="I27" s="9">
        <v>0.29419999999999996</v>
      </c>
      <c r="J27" s="9">
        <v>0.16200000000000001</v>
      </c>
      <c r="K27" s="9">
        <v>0.13219999999999998</v>
      </c>
      <c r="L27" s="22">
        <f>I27*1000/B27*1000</f>
        <v>0.48303071398900949</v>
      </c>
      <c r="M27" s="9">
        <v>70.56</v>
      </c>
      <c r="N27" s="9">
        <v>71.459999999999994</v>
      </c>
      <c r="O27" s="9">
        <v>69.599999999999994</v>
      </c>
      <c r="P27" s="21">
        <f t="shared" ref="P27:P37" si="19">O27-M27</f>
        <v>-0.96000000000000796</v>
      </c>
      <c r="Q27" s="21">
        <f>O27-N27</f>
        <v>-1.8599999999999994</v>
      </c>
      <c r="R27" s="21">
        <f t="shared" ref="R27:S37" si="20">P27-AVERAGE(P$27:P$37)</f>
        <v>0.18090909090908402</v>
      </c>
      <c r="S27" s="21">
        <f t="shared" si="20"/>
        <v>-0.2200000000000002</v>
      </c>
      <c r="T27" s="9">
        <v>-5.102853361923323</v>
      </c>
      <c r="U27" s="9">
        <v>-5.2999999999999989</v>
      </c>
      <c r="V27" s="9">
        <v>-8.1000000000000014</v>
      </c>
      <c r="W27" s="21">
        <f t="shared" ref="W27:W37" si="21">V27-T27</f>
        <v>-2.9971466380766785</v>
      </c>
      <c r="X27" s="21">
        <f t="shared" si="2"/>
        <v>-2.8000000000000025</v>
      </c>
      <c r="Y27" s="21">
        <f t="shared" ref="Y27:Z37" si="22">W27-AVERAGE(W$27:W$37)</f>
        <v>-8.4082210730402025</v>
      </c>
      <c r="Z27" s="21">
        <f t="shared" si="22"/>
        <v>-0.57272727272727542</v>
      </c>
      <c r="AA27" s="9">
        <v>107.5</v>
      </c>
      <c r="AB27" s="9">
        <v>106.1</v>
      </c>
      <c r="AC27" s="9">
        <v>104.9</v>
      </c>
      <c r="AD27" s="9">
        <v>119.7</v>
      </c>
      <c r="AE27" s="21">
        <f>AD27-AVERAGE(AD$27:AD$37)</f>
        <v>12.236363636363649</v>
      </c>
      <c r="AF27" s="21">
        <f>(AC27-100) - (AA27-100)</f>
        <v>-2.5999999999999943</v>
      </c>
      <c r="AG27" s="21">
        <f t="shared" ref="AG27:AG37" si="23">(AC27-100) - (AB27-100)</f>
        <v>-1.1999999999999886</v>
      </c>
      <c r="AH27" s="21">
        <f t="shared" ref="AH27:AI42" si="24">AF27-AVERAGE(AF$27:AF$37)</f>
        <v>-3.2545454545454491</v>
      </c>
      <c r="AI27" s="21">
        <f t="shared" si="24"/>
        <v>1.4545454545454661</v>
      </c>
      <c r="AJ27" s="9">
        <v>63.972999999999999</v>
      </c>
      <c r="AK27" s="9">
        <v>68.457999999999998</v>
      </c>
      <c r="AL27" s="24">
        <f>AK27/B27*1000</f>
        <v>0.11239740522861866</v>
      </c>
      <c r="AM27" s="21">
        <f t="shared" ref="AM27:AM37" si="25">AK27/AJ27*100*AL27</f>
        <v>12.027732898474008</v>
      </c>
      <c r="AN27" s="21">
        <f t="shared" ref="AN27:AN37" si="26">AM27-AVERAGE(AM$27:AM$37)</f>
        <v>-2.743436923751231</v>
      </c>
      <c r="AO27" s="9">
        <v>15.6</v>
      </c>
      <c r="AP27" s="9">
        <v>15.7</v>
      </c>
      <c r="AQ27" s="9">
        <v>15.5</v>
      </c>
      <c r="AR27" s="21">
        <f t="shared" si="17"/>
        <v>99.358974358974365</v>
      </c>
      <c r="AS27" s="21">
        <f t="shared" si="6"/>
        <v>98.726114649681534</v>
      </c>
      <c r="AT27" s="21">
        <f t="shared" ref="AT27:AU37" si="27">AR27-AVERAGE(AR$27:AR$37)</f>
        <v>0.56343979695257929</v>
      </c>
      <c r="AU27" s="21">
        <f t="shared" si="27"/>
        <v>0.24361934680095487</v>
      </c>
    </row>
    <row r="28" spans="1:47" ht="13.9" customHeight="1" x14ac:dyDescent="0.2">
      <c r="A28" s="12" t="s">
        <v>25</v>
      </c>
      <c r="B28" s="15">
        <v>813590</v>
      </c>
      <c r="C28" s="9">
        <v>107.10699999999999</v>
      </c>
      <c r="D28" s="9">
        <v>108.9</v>
      </c>
      <c r="E28" s="9">
        <v>101.4</v>
      </c>
      <c r="F28" s="21">
        <f t="shared" si="18"/>
        <v>-5.2636363636363512</v>
      </c>
      <c r="G28" s="21">
        <f t="shared" ref="G28:G37" si="28">E28-AVERAGE(E$27:E$37)</f>
        <v>-0.59090909090907928</v>
      </c>
      <c r="H28" s="9">
        <v>97.8</v>
      </c>
      <c r="I28" s="9">
        <v>0.20419999999999999</v>
      </c>
      <c r="J28" s="9">
        <v>9.8900000000000002E-2</v>
      </c>
      <c r="K28" s="9">
        <v>0.10540000000000001</v>
      </c>
      <c r="L28" s="22">
        <f>I28*1000/B28*1000</f>
        <v>0.25098636905566685</v>
      </c>
      <c r="M28" s="9">
        <v>72.099999999999994</v>
      </c>
      <c r="N28" s="9">
        <v>72.34</v>
      </c>
      <c r="O28" s="9">
        <v>70.3</v>
      </c>
      <c r="P28" s="21">
        <f t="shared" si="19"/>
        <v>-1.7999999999999972</v>
      </c>
      <c r="Q28" s="21">
        <f t="shared" ref="Q28:Q37" si="29">O28-N28</f>
        <v>-2.0400000000000063</v>
      </c>
      <c r="R28" s="21">
        <f t="shared" si="20"/>
        <v>-0.65909090909090517</v>
      </c>
      <c r="S28" s="21">
        <f t="shared" si="20"/>
        <v>-0.40000000000000702</v>
      </c>
      <c r="T28" s="9">
        <v>-85.967244137060987</v>
      </c>
      <c r="U28" s="9">
        <v>-2.4000000000000004</v>
      </c>
      <c r="V28" s="9">
        <v>-4.1999999999999993</v>
      </c>
      <c r="W28" s="21">
        <f t="shared" si="21"/>
        <v>81.767244137060985</v>
      </c>
      <c r="X28" s="21">
        <f t="shared" si="2"/>
        <v>-1.7999999999999989</v>
      </c>
      <c r="Y28" s="21">
        <f t="shared" si="22"/>
        <v>76.356169702097461</v>
      </c>
      <c r="Z28" s="21">
        <f t="shared" si="22"/>
        <v>0.42727272727272814</v>
      </c>
      <c r="AA28" s="9">
        <v>100.3</v>
      </c>
      <c r="AB28" s="9">
        <v>97.8</v>
      </c>
      <c r="AC28" s="9">
        <v>112.6</v>
      </c>
      <c r="AD28" s="9">
        <v>110.5</v>
      </c>
      <c r="AE28" s="21">
        <f t="shared" ref="AE28:AE37" si="30">AD28-AVERAGE(AD$27:AD$37)</f>
        <v>3.0363636363636459</v>
      </c>
      <c r="AF28" s="21">
        <f>(AC28-100) - (AA28-100)</f>
        <v>12.299999999999997</v>
      </c>
      <c r="AG28" s="21">
        <f t="shared" si="23"/>
        <v>14.799999999999997</v>
      </c>
      <c r="AH28" s="21">
        <f t="shared" si="24"/>
        <v>11.645454545454543</v>
      </c>
      <c r="AI28" s="21">
        <f t="shared" si="24"/>
        <v>17.454545454545453</v>
      </c>
      <c r="AJ28" s="9">
        <v>110.953</v>
      </c>
      <c r="AK28" s="9">
        <v>107.014</v>
      </c>
      <c r="AL28" s="24">
        <f>AK28/B28*1000</f>
        <v>0.1315330817733748</v>
      </c>
      <c r="AM28" s="21">
        <f t="shared" si="25"/>
        <v>12.686345761625129</v>
      </c>
      <c r="AN28" s="21">
        <f t="shared" si="26"/>
        <v>-2.0848240606001109</v>
      </c>
      <c r="AO28" s="9">
        <v>14.9</v>
      </c>
      <c r="AP28" s="9">
        <v>15.5</v>
      </c>
      <c r="AQ28" s="9">
        <v>15.5</v>
      </c>
      <c r="AR28" s="21">
        <f t="shared" si="17"/>
        <v>104.02684563758389</v>
      </c>
      <c r="AS28" s="21">
        <f t="shared" si="6"/>
        <v>100</v>
      </c>
      <c r="AT28" s="21">
        <f t="shared" si="27"/>
        <v>5.231311075562104</v>
      </c>
      <c r="AU28" s="21">
        <f t="shared" si="27"/>
        <v>1.5175046971194206</v>
      </c>
    </row>
    <row r="29" spans="1:47" ht="13.9" customHeight="1" x14ac:dyDescent="0.2">
      <c r="A29" s="13" t="s">
        <v>83</v>
      </c>
      <c r="B29" s="15">
        <v>44389</v>
      </c>
      <c r="C29" s="9">
        <v>110.88</v>
      </c>
      <c r="D29" s="9">
        <v>114</v>
      </c>
      <c r="E29" s="9">
        <v>100.9</v>
      </c>
      <c r="F29" s="21">
        <f t="shared" si="18"/>
        <v>-0.16363636363635692</v>
      </c>
      <c r="G29" s="21">
        <f t="shared" si="28"/>
        <v>-1.0909090909090793</v>
      </c>
      <c r="H29" s="9">
        <v>100.6</v>
      </c>
      <c r="I29" s="9">
        <v>2.2100000000000002E-2</v>
      </c>
      <c r="J29" s="9">
        <v>1.3300000000000001E-2</v>
      </c>
      <c r="K29" s="9">
        <v>8.8000000000000005E-3</v>
      </c>
      <c r="L29" s="22">
        <f>I29*1000/B29*1000</f>
        <v>0.49787109419000203</v>
      </c>
      <c r="M29" s="9">
        <v>71.849999999999994</v>
      </c>
      <c r="N29" s="9">
        <v>73.19</v>
      </c>
      <c r="O29" s="9">
        <v>70.5</v>
      </c>
      <c r="P29" s="21">
        <f t="shared" si="19"/>
        <v>-1.3499999999999943</v>
      </c>
      <c r="Q29" s="21">
        <f t="shared" si="29"/>
        <v>-2.6899999999999977</v>
      </c>
      <c r="R29" s="21">
        <f t="shared" si="20"/>
        <v>-0.20909090909090233</v>
      </c>
      <c r="S29" s="21">
        <f t="shared" si="20"/>
        <v>-1.0499999999999985</v>
      </c>
      <c r="T29" s="9">
        <v>0.20689744352346348</v>
      </c>
      <c r="U29" s="9">
        <v>4.7000000000000011</v>
      </c>
      <c r="V29" s="9">
        <v>3.4000000000000004</v>
      </c>
      <c r="W29" s="21">
        <f t="shared" si="21"/>
        <v>3.193102556476537</v>
      </c>
      <c r="X29" s="21">
        <f t="shared" si="2"/>
        <v>-1.3000000000000007</v>
      </c>
      <c r="Y29" s="21">
        <f t="shared" si="22"/>
        <v>-2.2179718784869862</v>
      </c>
      <c r="Z29" s="21">
        <f t="shared" si="22"/>
        <v>0.92727272727272636</v>
      </c>
      <c r="AA29" s="9">
        <v>74.599999999999994</v>
      </c>
      <c r="AB29" s="9">
        <v>109</v>
      </c>
      <c r="AC29" s="9">
        <v>76.5</v>
      </c>
      <c r="AD29" s="9">
        <v>62.2</v>
      </c>
      <c r="AE29" s="21">
        <f t="shared" si="30"/>
        <v>-45.263636363636351</v>
      </c>
      <c r="AF29" s="21">
        <f>(AC29-100) - (AA29-100)</f>
        <v>1.9000000000000057</v>
      </c>
      <c r="AG29" s="21">
        <f t="shared" si="23"/>
        <v>-32.5</v>
      </c>
      <c r="AH29" s="21">
        <f t="shared" si="24"/>
        <v>1.2454545454545509</v>
      </c>
      <c r="AI29" s="21">
        <f t="shared" si="24"/>
        <v>-29.845454545454544</v>
      </c>
      <c r="AJ29" s="9">
        <v>15.327</v>
      </c>
      <c r="AK29" s="9">
        <v>15.456</v>
      </c>
      <c r="AL29" s="24">
        <f>AK29/B29*1000</f>
        <v>0.34819437247966839</v>
      </c>
      <c r="AM29" s="21">
        <f t="shared" si="25"/>
        <v>35.112495733318681</v>
      </c>
      <c r="AN29" s="21">
        <f t="shared" si="26"/>
        <v>20.341325911093442</v>
      </c>
      <c r="AO29" s="9">
        <v>9.6999999999999993</v>
      </c>
      <c r="AP29" s="9">
        <v>9.4</v>
      </c>
      <c r="AQ29" s="9">
        <v>9.4</v>
      </c>
      <c r="AR29" s="21">
        <f t="shared" si="17"/>
        <v>96.907216494845372</v>
      </c>
      <c r="AS29" s="21">
        <f t="shared" si="6"/>
        <v>100</v>
      </c>
      <c r="AT29" s="21">
        <f t="shared" si="27"/>
        <v>-1.8883180671764137</v>
      </c>
      <c r="AU29" s="21">
        <f t="shared" si="27"/>
        <v>1.5175046971194206</v>
      </c>
    </row>
    <row r="30" spans="1:47" x14ac:dyDescent="0.2">
      <c r="A30" s="13" t="s">
        <v>91</v>
      </c>
      <c r="B30" s="15">
        <v>1082662</v>
      </c>
      <c r="C30" s="9">
        <v>113.4675</v>
      </c>
      <c r="D30" s="9">
        <v>116.2</v>
      </c>
      <c r="E30" s="9">
        <v>100.9</v>
      </c>
      <c r="F30" s="21">
        <f t="shared" si="18"/>
        <v>2.0363636363636459</v>
      </c>
      <c r="G30" s="21">
        <f t="shared" si="28"/>
        <v>-1.0909090909090793</v>
      </c>
      <c r="H30" s="9">
        <v>98</v>
      </c>
      <c r="I30" s="9">
        <v>0.3518</v>
      </c>
      <c r="J30" s="9">
        <v>0.20899999999999999</v>
      </c>
      <c r="K30" s="9">
        <v>0.14280000000000001</v>
      </c>
      <c r="L30" s="22">
        <f>I30*1000/B30*1000</f>
        <v>0.32493982424801093</v>
      </c>
      <c r="M30" s="9">
        <v>72.09</v>
      </c>
      <c r="N30" s="9">
        <v>72.3</v>
      </c>
      <c r="O30" s="9">
        <v>71.400000000000006</v>
      </c>
      <c r="P30" s="21">
        <f t="shared" si="19"/>
        <v>-0.68999999999999773</v>
      </c>
      <c r="Q30" s="21">
        <f t="shared" si="29"/>
        <v>-0.89999999999999147</v>
      </c>
      <c r="R30" s="21">
        <f t="shared" si="20"/>
        <v>0.45090909090909426</v>
      </c>
      <c r="S30" s="21">
        <f t="shared" si="20"/>
        <v>0.74000000000000776</v>
      </c>
      <c r="T30" s="9">
        <v>-3.5098632369626825</v>
      </c>
      <c r="U30" s="9">
        <v>-4.3999999999999986</v>
      </c>
      <c r="V30" s="9">
        <v>-6.7000000000000011</v>
      </c>
      <c r="W30" s="21">
        <f t="shared" si="21"/>
        <v>-3.1901367630373185</v>
      </c>
      <c r="X30" s="21">
        <f t="shared" si="2"/>
        <v>-2.3000000000000025</v>
      </c>
      <c r="Y30" s="21">
        <f t="shared" si="22"/>
        <v>-8.6012111980008417</v>
      </c>
      <c r="Z30" s="21">
        <f t="shared" si="22"/>
        <v>-7.2727272727275416E-2</v>
      </c>
      <c r="AA30" s="9">
        <v>101.1</v>
      </c>
      <c r="AB30" s="9">
        <v>103.9</v>
      </c>
      <c r="AC30" s="9">
        <v>100.2</v>
      </c>
      <c r="AD30" s="9">
        <v>105.2</v>
      </c>
      <c r="AE30" s="21">
        <f t="shared" si="30"/>
        <v>-2.2636363636363512</v>
      </c>
      <c r="AF30" s="21">
        <f>(AC30-100) - (AA30-100)</f>
        <v>-0.89999999999999147</v>
      </c>
      <c r="AG30" s="21">
        <f t="shared" si="23"/>
        <v>-3.7000000000000028</v>
      </c>
      <c r="AH30" s="21">
        <f t="shared" si="24"/>
        <v>-1.5545454545454462</v>
      </c>
      <c r="AI30" s="21">
        <f t="shared" si="24"/>
        <v>-1.0454545454545481</v>
      </c>
      <c r="AJ30" s="9">
        <v>157.74199999999999</v>
      </c>
      <c r="AK30" s="9">
        <v>152.285</v>
      </c>
      <c r="AL30" s="24">
        <f>AK30/B30*1000</f>
        <v>0.14065793387040462</v>
      </c>
      <c r="AM30" s="21">
        <f t="shared" si="25"/>
        <v>13.579194798756555</v>
      </c>
      <c r="AN30" s="21">
        <f t="shared" si="26"/>
        <v>-1.1919750234686841</v>
      </c>
      <c r="AO30" s="9">
        <v>12.5</v>
      </c>
      <c r="AP30" s="9">
        <v>12.7</v>
      </c>
      <c r="AQ30" s="9">
        <v>12.3</v>
      </c>
      <c r="AR30" s="21">
        <f t="shared" si="17"/>
        <v>98.4</v>
      </c>
      <c r="AS30" s="21">
        <f t="shared" si="6"/>
        <v>96.850393700787407</v>
      </c>
      <c r="AT30" s="21">
        <f t="shared" si="27"/>
        <v>-0.39553456202177983</v>
      </c>
      <c r="AU30" s="21">
        <f t="shared" si="27"/>
        <v>-1.6321016020931722</v>
      </c>
    </row>
    <row r="31" spans="1:47" ht="13.9" customHeight="1" x14ac:dyDescent="0.2">
      <c r="A31" s="12" t="s">
        <v>26</v>
      </c>
      <c r="B31" s="15">
        <v>1151042</v>
      </c>
      <c r="C31" s="9">
        <v>113.1367</v>
      </c>
      <c r="D31" s="9">
        <v>120.9</v>
      </c>
      <c r="E31" s="9">
        <v>104.5</v>
      </c>
      <c r="F31" s="21">
        <f t="shared" si="18"/>
        <v>6.7363636363636488</v>
      </c>
      <c r="G31" s="21">
        <f t="shared" si="28"/>
        <v>2.509090909090915</v>
      </c>
      <c r="H31" s="9">
        <v>98.5</v>
      </c>
      <c r="I31" s="9">
        <v>0.5</v>
      </c>
      <c r="J31" s="9">
        <v>0.2555</v>
      </c>
      <c r="K31" s="9">
        <v>0.2445</v>
      </c>
      <c r="L31" s="22">
        <f>I31*1000/B31*1000</f>
        <v>0.43438901447557954</v>
      </c>
      <c r="M31" s="9">
        <v>71.430000000000007</v>
      </c>
      <c r="N31" s="9">
        <v>71.819999999999993</v>
      </c>
      <c r="O31" s="9">
        <v>70.7</v>
      </c>
      <c r="P31" s="21">
        <f t="shared" si="19"/>
        <v>-0.73000000000000398</v>
      </c>
      <c r="Q31" s="21">
        <f t="shared" si="29"/>
        <v>-1.1199999999999903</v>
      </c>
      <c r="R31" s="21">
        <f t="shared" si="20"/>
        <v>0.410909090909088</v>
      </c>
      <c r="S31" s="21">
        <f t="shared" si="20"/>
        <v>0.5200000000000089</v>
      </c>
      <c r="T31" s="9">
        <v>-4.4481575144508669</v>
      </c>
      <c r="U31" s="9">
        <v>-4.5</v>
      </c>
      <c r="V31" s="9">
        <v>-6.3999999999999986</v>
      </c>
      <c r="W31" s="21">
        <f t="shared" si="21"/>
        <v>-1.9518424855491316</v>
      </c>
      <c r="X31" s="21">
        <f t="shared" si="2"/>
        <v>-1.8999999999999986</v>
      </c>
      <c r="Y31" s="21">
        <f t="shared" si="22"/>
        <v>-7.3629169205126548</v>
      </c>
      <c r="Z31" s="21">
        <f t="shared" si="22"/>
        <v>0.32727272727272849</v>
      </c>
      <c r="AA31" s="9">
        <v>104.1</v>
      </c>
      <c r="AB31" s="9">
        <v>106.1</v>
      </c>
      <c r="AC31" s="9">
        <v>104</v>
      </c>
      <c r="AD31" s="9">
        <v>114.9</v>
      </c>
      <c r="AE31" s="21">
        <f t="shared" si="30"/>
        <v>7.4363636363636516</v>
      </c>
      <c r="AF31" s="21">
        <f>(AC31-100) - (AA31-100)</f>
        <v>-9.9999999999994316E-2</v>
      </c>
      <c r="AG31" s="21">
        <f t="shared" si="23"/>
        <v>-2.0999999999999943</v>
      </c>
      <c r="AH31" s="21">
        <f t="shared" si="24"/>
        <v>-0.75454545454544908</v>
      </c>
      <c r="AI31" s="21">
        <f t="shared" si="24"/>
        <v>0.55454545454546045</v>
      </c>
      <c r="AJ31" s="9">
        <v>132.19</v>
      </c>
      <c r="AK31" s="9">
        <v>145.005</v>
      </c>
      <c r="AL31" s="24">
        <f>AK31/B31*1000</f>
        <v>0.12597715808806281</v>
      </c>
      <c r="AM31" s="21">
        <f t="shared" si="25"/>
        <v>13.818986162765375</v>
      </c>
      <c r="AN31" s="21">
        <f t="shared" si="26"/>
        <v>-0.95218365945986427</v>
      </c>
      <c r="AO31" s="9">
        <v>13.6</v>
      </c>
      <c r="AP31" s="9">
        <v>12.9</v>
      </c>
      <c r="AQ31" s="9">
        <v>12.9</v>
      </c>
      <c r="AR31" s="21">
        <f t="shared" si="17"/>
        <v>94.852941176470594</v>
      </c>
      <c r="AS31" s="21">
        <f t="shared" si="6"/>
        <v>100</v>
      </c>
      <c r="AT31" s="21">
        <f t="shared" si="27"/>
        <v>-3.9425933855511914</v>
      </c>
      <c r="AU31" s="21">
        <f t="shared" si="27"/>
        <v>1.5175046971194206</v>
      </c>
    </row>
    <row r="32" spans="1:47" ht="13.9" customHeight="1" x14ac:dyDescent="0.2">
      <c r="A32" s="12" t="s">
        <v>27</v>
      </c>
      <c r="B32" s="15">
        <v>1018624</v>
      </c>
      <c r="C32" s="9">
        <v>106.40629999999999</v>
      </c>
      <c r="D32" s="9">
        <v>108.5</v>
      </c>
      <c r="E32" s="9">
        <v>100.4</v>
      </c>
      <c r="F32" s="21">
        <f t="shared" si="18"/>
        <v>-5.6636363636363569</v>
      </c>
      <c r="G32" s="21">
        <f t="shared" si="28"/>
        <v>-1.5909090909090793</v>
      </c>
      <c r="H32" s="9">
        <v>97</v>
      </c>
      <c r="I32" s="9">
        <v>1.1639999999999999</v>
      </c>
      <c r="J32" s="9">
        <v>0.75479999999999992</v>
      </c>
      <c r="K32" s="9">
        <v>0.40910000000000002</v>
      </c>
      <c r="L32" s="22">
        <f>I32*1000/B32*1000</f>
        <v>1.1427180196029152</v>
      </c>
      <c r="M32" s="9">
        <v>72.92</v>
      </c>
      <c r="N32" s="9">
        <v>73.56</v>
      </c>
      <c r="O32" s="9">
        <v>72.900000000000006</v>
      </c>
      <c r="P32" s="21">
        <f t="shared" si="19"/>
        <v>-1.9999999999996021E-2</v>
      </c>
      <c r="Q32" s="21">
        <f t="shared" si="29"/>
        <v>-0.65999999999999659</v>
      </c>
      <c r="R32" s="21">
        <f t="shared" si="20"/>
        <v>1.120909090909096</v>
      </c>
      <c r="S32" s="21">
        <f t="shared" si="20"/>
        <v>0.98000000000000265</v>
      </c>
      <c r="T32" s="9">
        <v>-0.99275589353049665</v>
      </c>
      <c r="U32" s="9">
        <v>-2.6000000000000014</v>
      </c>
      <c r="V32" s="9">
        <v>-4.0999999999999996</v>
      </c>
      <c r="W32" s="21">
        <f t="shared" si="21"/>
        <v>-3.1072441064695031</v>
      </c>
      <c r="X32" s="21">
        <f t="shared" si="2"/>
        <v>-1.4999999999999982</v>
      </c>
      <c r="Y32" s="21">
        <f t="shared" si="22"/>
        <v>-8.5183185414330254</v>
      </c>
      <c r="Z32" s="21">
        <f t="shared" si="22"/>
        <v>0.72727272727272885</v>
      </c>
      <c r="AA32" s="9">
        <v>103</v>
      </c>
      <c r="AB32" s="9">
        <v>96.3</v>
      </c>
      <c r="AC32" s="9">
        <v>99.7</v>
      </c>
      <c r="AD32" s="9">
        <v>98.9</v>
      </c>
      <c r="AE32" s="21">
        <f t="shared" si="30"/>
        <v>-8.5636363636363484</v>
      </c>
      <c r="AF32" s="21">
        <f>(AC32-100) - (AA32-100)</f>
        <v>-3.2999999999999972</v>
      </c>
      <c r="AG32" s="21">
        <f t="shared" si="23"/>
        <v>3.4000000000000057</v>
      </c>
      <c r="AH32" s="21">
        <f t="shared" si="24"/>
        <v>-3.9545454545454519</v>
      </c>
      <c r="AI32" s="21">
        <f t="shared" si="24"/>
        <v>6.05454545454546</v>
      </c>
      <c r="AJ32" s="9">
        <v>85.861999999999995</v>
      </c>
      <c r="AK32" s="9">
        <v>95.59</v>
      </c>
      <c r="AL32" s="24">
        <f>AK32/B32*1000</f>
        <v>9.3842281352098517E-2</v>
      </c>
      <c r="AM32" s="21">
        <f t="shared" si="25"/>
        <v>10.44744319308553</v>
      </c>
      <c r="AN32" s="21">
        <f t="shared" si="26"/>
        <v>-4.3237266291397098</v>
      </c>
      <c r="AO32" s="9">
        <v>13.7</v>
      </c>
      <c r="AP32" s="9">
        <v>13.6</v>
      </c>
      <c r="AQ32" s="9">
        <v>13.7</v>
      </c>
      <c r="AR32" s="21">
        <f t="shared" si="17"/>
        <v>100</v>
      </c>
      <c r="AS32" s="21">
        <f t="shared" si="6"/>
        <v>100.73529411764706</v>
      </c>
      <c r="AT32" s="21">
        <f t="shared" si="27"/>
        <v>1.2044654379782145</v>
      </c>
      <c r="AU32" s="21">
        <f t="shared" si="27"/>
        <v>2.2527988147664786</v>
      </c>
    </row>
    <row r="33" spans="1:47" ht="13.9" customHeight="1" x14ac:dyDescent="0.2">
      <c r="A33" s="12" t="s">
        <v>28</v>
      </c>
      <c r="B33" s="15">
        <v>1892711</v>
      </c>
      <c r="C33" s="9">
        <v>109.7343</v>
      </c>
      <c r="D33" s="9">
        <v>110.1</v>
      </c>
      <c r="E33" s="9">
        <v>99.8</v>
      </c>
      <c r="F33" s="21">
        <f t="shared" si="18"/>
        <v>-4.0636363636363626</v>
      </c>
      <c r="G33" s="21">
        <f t="shared" si="28"/>
        <v>-2.1909090909090878</v>
      </c>
      <c r="H33" s="9">
        <v>99.5</v>
      </c>
      <c r="I33" s="9">
        <v>2.6659999999999999</v>
      </c>
      <c r="J33" s="9">
        <v>1.0012999999999999</v>
      </c>
      <c r="K33" s="9">
        <v>1.6647000000000001</v>
      </c>
      <c r="L33" s="22">
        <f>I33*1000/B33*1000</f>
        <v>1.4085615817734456</v>
      </c>
      <c r="M33" s="9">
        <v>73.069999999999993</v>
      </c>
      <c r="N33" s="9">
        <v>73.64</v>
      </c>
      <c r="O33" s="9">
        <v>71.5</v>
      </c>
      <c r="P33" s="21">
        <f t="shared" si="19"/>
        <v>-1.5699999999999932</v>
      </c>
      <c r="Q33" s="21">
        <f t="shared" si="29"/>
        <v>-2.1400000000000006</v>
      </c>
      <c r="R33" s="21">
        <f t="shared" si="20"/>
        <v>-0.4290909090909012</v>
      </c>
      <c r="S33" s="21">
        <f t="shared" si="20"/>
        <v>-0.50000000000000133</v>
      </c>
      <c r="T33" s="9">
        <v>-13.22209850668064</v>
      </c>
      <c r="U33" s="9">
        <v>-5.3</v>
      </c>
      <c r="V33" s="9">
        <v>-7.8000000000000007</v>
      </c>
      <c r="W33" s="21">
        <f t="shared" si="21"/>
        <v>5.4220985066806389</v>
      </c>
      <c r="X33" s="21">
        <f t="shared" si="2"/>
        <v>-2.5000000000000009</v>
      </c>
      <c r="Y33" s="21">
        <f t="shared" si="22"/>
        <v>1.1024071717115724E-2</v>
      </c>
      <c r="Z33" s="21">
        <f t="shared" si="22"/>
        <v>-0.27272727272727382</v>
      </c>
      <c r="AA33" s="9">
        <v>107.9</v>
      </c>
      <c r="AB33" s="9">
        <v>105.7</v>
      </c>
      <c r="AC33" s="9">
        <v>100.6</v>
      </c>
      <c r="AD33" s="9">
        <v>114.7</v>
      </c>
      <c r="AE33" s="21">
        <f t="shared" si="30"/>
        <v>7.2363636363636488</v>
      </c>
      <c r="AF33" s="21">
        <f>(AC33-100) - (AA33-100)</f>
        <v>-7.3000000000000114</v>
      </c>
      <c r="AG33" s="21">
        <f t="shared" si="23"/>
        <v>-5.1000000000000085</v>
      </c>
      <c r="AH33" s="21">
        <f t="shared" si="24"/>
        <v>-7.9545454545454657</v>
      </c>
      <c r="AI33" s="21">
        <f t="shared" si="24"/>
        <v>-2.4454545454545538</v>
      </c>
      <c r="AJ33" s="9">
        <v>229.82</v>
      </c>
      <c r="AK33" s="9">
        <v>234.49700000000001</v>
      </c>
      <c r="AL33" s="24">
        <f>AK33/B33*1000</f>
        <v>0.12389477315871256</v>
      </c>
      <c r="AM33" s="21">
        <f t="shared" si="25"/>
        <v>12.641611966494919</v>
      </c>
      <c r="AN33" s="21">
        <f t="shared" si="26"/>
        <v>-2.1295578557303205</v>
      </c>
      <c r="AO33" s="9">
        <v>8.4</v>
      </c>
      <c r="AP33" s="9">
        <v>8.8000000000000007</v>
      </c>
      <c r="AQ33" s="9">
        <v>8.8000000000000007</v>
      </c>
      <c r="AR33" s="21">
        <f t="shared" si="17"/>
        <v>104.76190476190477</v>
      </c>
      <c r="AS33" s="21">
        <f t="shared" si="6"/>
        <v>100</v>
      </c>
      <c r="AT33" s="21">
        <f t="shared" si="27"/>
        <v>5.9663701998829879</v>
      </c>
      <c r="AU33" s="21">
        <f t="shared" si="27"/>
        <v>1.5175046971194206</v>
      </c>
    </row>
    <row r="34" spans="1:47" ht="13.9" customHeight="1" x14ac:dyDescent="0.2">
      <c r="A34" s="12" t="s">
        <v>29</v>
      </c>
      <c r="B34" s="15">
        <v>732864</v>
      </c>
      <c r="C34" s="9">
        <v>111.652</v>
      </c>
      <c r="D34" s="9">
        <v>118</v>
      </c>
      <c r="E34" s="9">
        <v>103.9</v>
      </c>
      <c r="F34" s="21">
        <f t="shared" si="18"/>
        <v>3.8363636363636431</v>
      </c>
      <c r="G34" s="21">
        <f t="shared" si="28"/>
        <v>1.9090909090909207</v>
      </c>
      <c r="H34" s="9">
        <v>100.5</v>
      </c>
      <c r="I34" s="9">
        <v>3.56E-2</v>
      </c>
      <c r="J34" s="9">
        <v>3.3E-3</v>
      </c>
      <c r="K34" s="9">
        <v>3.2199999999999999E-2</v>
      </c>
      <c r="L34" s="22">
        <f>I34*1000/B34*1000</f>
        <v>4.8576543533315863E-2</v>
      </c>
      <c r="M34" s="9">
        <v>71.680000000000007</v>
      </c>
      <c r="N34" s="9">
        <v>71.75</v>
      </c>
      <c r="O34" s="9">
        <v>69.8</v>
      </c>
      <c r="P34" s="21">
        <f t="shared" si="19"/>
        <v>-1.8800000000000097</v>
      </c>
      <c r="Q34" s="21">
        <f t="shared" si="29"/>
        <v>-1.9500000000000028</v>
      </c>
      <c r="R34" s="21">
        <f t="shared" si="20"/>
        <v>-0.73909090909091768</v>
      </c>
      <c r="S34" s="21">
        <f t="shared" si="20"/>
        <v>-0.31000000000000361</v>
      </c>
      <c r="T34" s="9">
        <v>-1.8551184558122262</v>
      </c>
      <c r="U34" s="9">
        <v>-2.4000000000000004</v>
      </c>
      <c r="V34" s="9">
        <v>-4.6999999999999993</v>
      </c>
      <c r="W34" s="21">
        <f t="shared" si="21"/>
        <v>-2.8448815441877731</v>
      </c>
      <c r="X34" s="21">
        <f t="shared" si="2"/>
        <v>-2.2999999999999989</v>
      </c>
      <c r="Y34" s="21">
        <f t="shared" si="22"/>
        <v>-8.2559559791512953</v>
      </c>
      <c r="Z34" s="21">
        <f t="shared" si="22"/>
        <v>-7.2727272727271863E-2</v>
      </c>
      <c r="AA34" s="9">
        <v>102.3</v>
      </c>
      <c r="AB34" s="9">
        <v>105.4</v>
      </c>
      <c r="AC34" s="9">
        <v>104.1</v>
      </c>
      <c r="AD34" s="9">
        <v>112.3</v>
      </c>
      <c r="AE34" s="21">
        <f t="shared" si="30"/>
        <v>4.8363636363636431</v>
      </c>
      <c r="AF34" s="21">
        <f>(AC34-100) - (AA34-100)</f>
        <v>1.7999999999999972</v>
      </c>
      <c r="AG34" s="21">
        <f t="shared" si="23"/>
        <v>-1.3000000000000114</v>
      </c>
      <c r="AH34" s="21">
        <f t="shared" si="24"/>
        <v>1.1454545454545424</v>
      </c>
      <c r="AI34" s="21">
        <f t="shared" si="24"/>
        <v>1.3545454545454434</v>
      </c>
      <c r="AJ34" s="9">
        <v>96.123000000000005</v>
      </c>
      <c r="AK34" s="9">
        <v>102.512</v>
      </c>
      <c r="AL34" s="24">
        <f>AK34/B34*1000</f>
        <v>0.13987861322155271</v>
      </c>
      <c r="AM34" s="21">
        <f t="shared" si="25"/>
        <v>14.917591417837365</v>
      </c>
      <c r="AN34" s="21">
        <f t="shared" si="26"/>
        <v>0.14642159561212509</v>
      </c>
      <c r="AO34" s="9">
        <v>9.9</v>
      </c>
      <c r="AP34" s="9">
        <v>10.6</v>
      </c>
      <c r="AQ34" s="9">
        <v>10.199999999999999</v>
      </c>
      <c r="AR34" s="21">
        <f t="shared" si="17"/>
        <v>103.03030303030303</v>
      </c>
      <c r="AS34" s="21">
        <f t="shared" si="6"/>
        <v>96.226415094339629</v>
      </c>
      <c r="AT34" s="21">
        <f t="shared" si="27"/>
        <v>4.2347684682812456</v>
      </c>
      <c r="AU34" s="21">
        <f t="shared" si="27"/>
        <v>-2.2560802085409506</v>
      </c>
    </row>
    <row r="35" spans="1:47" ht="13.9" customHeight="1" x14ac:dyDescent="0.2">
      <c r="A35" s="12" t="s">
        <v>30</v>
      </c>
      <c r="B35" s="15">
        <v>592415</v>
      </c>
      <c r="C35" s="9">
        <v>103.68800000000002</v>
      </c>
      <c r="D35" s="9">
        <v>104.4</v>
      </c>
      <c r="E35" s="9">
        <v>102.4</v>
      </c>
      <c r="F35" s="21">
        <f t="shared" si="18"/>
        <v>-9.7636363636363512</v>
      </c>
      <c r="G35" s="21">
        <f t="shared" si="28"/>
        <v>0.40909090909092072</v>
      </c>
      <c r="H35" s="9">
        <v>95.6</v>
      </c>
      <c r="I35" s="9">
        <v>0.28249999999999997</v>
      </c>
      <c r="J35" s="9">
        <v>9.7900000000000001E-2</v>
      </c>
      <c r="K35" s="9">
        <v>0.18459999999999999</v>
      </c>
      <c r="L35" s="22">
        <f>I35*1000/B35*1000</f>
        <v>0.47686165947857495</v>
      </c>
      <c r="M35" s="9">
        <v>70.260000000000005</v>
      </c>
      <c r="N35" s="9">
        <v>70.52</v>
      </c>
      <c r="O35" s="9">
        <v>69.599999999999994</v>
      </c>
      <c r="P35" s="21">
        <f t="shared" si="19"/>
        <v>-0.6600000000000108</v>
      </c>
      <c r="Q35" s="21">
        <f t="shared" si="29"/>
        <v>-0.92000000000000171</v>
      </c>
      <c r="R35" s="21">
        <f t="shared" si="20"/>
        <v>0.48090909090908118</v>
      </c>
      <c r="S35" s="21">
        <f t="shared" si="20"/>
        <v>0.71999999999999753</v>
      </c>
      <c r="T35" s="9">
        <v>-6.8488623117489906</v>
      </c>
      <c r="U35" s="9">
        <v>-7.6999999999999993</v>
      </c>
      <c r="V35" s="9">
        <v>-10</v>
      </c>
      <c r="W35" s="21">
        <f t="shared" si="21"/>
        <v>-3.1511376882510094</v>
      </c>
      <c r="X35" s="21">
        <f t="shared" si="2"/>
        <v>-2.3000000000000007</v>
      </c>
      <c r="Y35" s="21">
        <f t="shared" si="22"/>
        <v>-8.5622121232145325</v>
      </c>
      <c r="Z35" s="21">
        <f t="shared" si="22"/>
        <v>-7.272727272727364E-2</v>
      </c>
      <c r="AA35" s="9">
        <v>101.8</v>
      </c>
      <c r="AB35" s="9">
        <v>106.3</v>
      </c>
      <c r="AC35" s="9">
        <v>106.6</v>
      </c>
      <c r="AD35" s="9">
        <v>115.4</v>
      </c>
      <c r="AE35" s="21">
        <f t="shared" si="30"/>
        <v>7.9363636363636516</v>
      </c>
      <c r="AF35" s="21">
        <f>(AC35-100) - (AA35-100)</f>
        <v>4.7999999999999972</v>
      </c>
      <c r="AG35" s="21">
        <f t="shared" si="23"/>
        <v>0.29999999999999716</v>
      </c>
      <c r="AH35" s="21">
        <f t="shared" si="24"/>
        <v>4.1454545454545428</v>
      </c>
      <c r="AI35" s="21">
        <f t="shared" si="24"/>
        <v>2.9545454545454519</v>
      </c>
      <c r="AJ35" s="9">
        <v>57.216000000000001</v>
      </c>
      <c r="AK35" s="9">
        <v>55.131</v>
      </c>
      <c r="AL35" s="24">
        <f>AK35/B35*1000</f>
        <v>9.306145185385245E-2</v>
      </c>
      <c r="AM35" s="21">
        <f t="shared" si="25"/>
        <v>8.9670212915176517</v>
      </c>
      <c r="AN35" s="21">
        <f t="shared" si="26"/>
        <v>-5.8041485307075877</v>
      </c>
      <c r="AO35" s="9">
        <v>13.8</v>
      </c>
      <c r="AP35" s="9">
        <v>13.9</v>
      </c>
      <c r="AQ35" s="9">
        <v>13.9</v>
      </c>
      <c r="AR35" s="21">
        <f t="shared" si="17"/>
        <v>100.72463768115942</v>
      </c>
      <c r="AS35" s="21">
        <f t="shared" si="6"/>
        <v>100</v>
      </c>
      <c r="AT35" s="21">
        <f t="shared" si="27"/>
        <v>1.9291031191376362</v>
      </c>
      <c r="AU35" s="21">
        <f t="shared" si="27"/>
        <v>1.5175046971194206</v>
      </c>
    </row>
    <row r="36" spans="1:47" ht="13.9" customHeight="1" x14ac:dyDescent="0.2">
      <c r="A36" s="12" t="s">
        <v>31</v>
      </c>
      <c r="B36" s="15">
        <v>620249</v>
      </c>
      <c r="C36" s="9">
        <v>114.16719999999999</v>
      </c>
      <c r="D36" s="9">
        <v>119.4</v>
      </c>
      <c r="E36" s="9">
        <v>103.3</v>
      </c>
      <c r="F36" s="21">
        <f t="shared" si="18"/>
        <v>5.2363636363636488</v>
      </c>
      <c r="G36" s="21">
        <f t="shared" si="28"/>
        <v>1.3090909090909122</v>
      </c>
      <c r="H36" s="9">
        <v>99.3</v>
      </c>
      <c r="I36" s="9">
        <v>0.27260000000000001</v>
      </c>
      <c r="J36" s="9">
        <v>0.1087</v>
      </c>
      <c r="K36" s="9">
        <v>0.16390000000000002</v>
      </c>
      <c r="L36" s="22">
        <f>I36*1000/B36*1000</f>
        <v>0.43950091011835574</v>
      </c>
      <c r="M36" s="9">
        <v>70.16</v>
      </c>
      <c r="N36" s="9">
        <v>70.650000000000006</v>
      </c>
      <c r="O36" s="9">
        <v>69.2</v>
      </c>
      <c r="P36" s="21">
        <f t="shared" si="19"/>
        <v>-0.95999999999999375</v>
      </c>
      <c r="Q36" s="21">
        <f t="shared" si="29"/>
        <v>-1.4500000000000028</v>
      </c>
      <c r="R36" s="21">
        <f t="shared" si="20"/>
        <v>0.18090909090909824</v>
      </c>
      <c r="S36" s="21">
        <f t="shared" si="20"/>
        <v>0.18999999999999639</v>
      </c>
      <c r="T36" s="9">
        <v>-0.93530462960933758</v>
      </c>
      <c r="U36" s="9">
        <v>-8.4</v>
      </c>
      <c r="V36" s="9">
        <v>-11</v>
      </c>
      <c r="W36" s="21">
        <f t="shared" si="21"/>
        <v>-10.064695370390663</v>
      </c>
      <c r="X36" s="21">
        <f t="shared" si="2"/>
        <v>-2.5999999999999996</v>
      </c>
      <c r="Y36" s="21">
        <f t="shared" si="22"/>
        <v>-15.475769805354187</v>
      </c>
      <c r="Z36" s="21">
        <f t="shared" si="22"/>
        <v>-0.37272727272727257</v>
      </c>
      <c r="AA36" s="9">
        <v>107.5</v>
      </c>
      <c r="AB36" s="9">
        <v>108.2</v>
      </c>
      <c r="AC36" s="9">
        <v>106.5</v>
      </c>
      <c r="AD36" s="9">
        <v>123.8</v>
      </c>
      <c r="AE36" s="21">
        <f t="shared" si="30"/>
        <v>16.336363636363643</v>
      </c>
      <c r="AF36" s="21">
        <f>(AC36-100) - (AA36-100)</f>
        <v>-1</v>
      </c>
      <c r="AG36" s="21">
        <f t="shared" si="23"/>
        <v>-1.7000000000000028</v>
      </c>
      <c r="AH36" s="21">
        <f t="shared" si="24"/>
        <v>-1.6545454545454548</v>
      </c>
      <c r="AI36" s="21">
        <f t="shared" si="24"/>
        <v>0.95454545454545192</v>
      </c>
      <c r="AJ36" s="9">
        <v>48.238999999999997</v>
      </c>
      <c r="AK36" s="9">
        <v>51.048000000000002</v>
      </c>
      <c r="AL36" s="24">
        <f>AK36/B36*1000</f>
        <v>8.2302430153051442E-2</v>
      </c>
      <c r="AM36" s="21">
        <f t="shared" si="25"/>
        <v>8.7094974076016705</v>
      </c>
      <c r="AN36" s="21">
        <f t="shared" si="26"/>
        <v>-6.061672414623569</v>
      </c>
      <c r="AO36" s="9">
        <v>17</v>
      </c>
      <c r="AP36" s="9">
        <v>16.2</v>
      </c>
      <c r="AQ36" s="9">
        <v>16.2</v>
      </c>
      <c r="AR36" s="21">
        <f t="shared" si="17"/>
        <v>95.294117647058812</v>
      </c>
      <c r="AS36" s="21">
        <f t="shared" si="6"/>
        <v>100</v>
      </c>
      <c r="AT36" s="21">
        <f t="shared" si="27"/>
        <v>-3.5014169149629737</v>
      </c>
      <c r="AU36" s="21">
        <f t="shared" si="27"/>
        <v>1.5175046971194206</v>
      </c>
    </row>
    <row r="37" spans="1:47" ht="13.9" customHeight="1" x14ac:dyDescent="0.2">
      <c r="A37" s="12" t="s">
        <v>23</v>
      </c>
      <c r="B37" s="15">
        <v>5384342</v>
      </c>
      <c r="C37" s="9">
        <v>109.1</v>
      </c>
      <c r="D37" s="9">
        <v>114.8</v>
      </c>
      <c r="E37" s="9">
        <v>100.5</v>
      </c>
      <c r="F37" s="21">
        <f t="shared" si="18"/>
        <v>0.63636363636364024</v>
      </c>
      <c r="G37" s="21">
        <f t="shared" si="28"/>
        <v>-1.490909090909085</v>
      </c>
      <c r="H37" s="9">
        <v>99.9</v>
      </c>
      <c r="I37" s="9">
        <v>3.3695999999999997</v>
      </c>
      <c r="J37" s="9">
        <v>3.1629999999999998</v>
      </c>
      <c r="K37" s="9">
        <v>0.20660000000000001</v>
      </c>
      <c r="L37" s="22">
        <f>I37*1000/B37*1000</f>
        <v>0.62581463064567588</v>
      </c>
      <c r="M37" s="9">
        <v>75.930000000000007</v>
      </c>
      <c r="N37" s="9">
        <v>76.31</v>
      </c>
      <c r="O37" s="9">
        <v>74</v>
      </c>
      <c r="P37" s="21">
        <f t="shared" si="19"/>
        <v>-1.9300000000000068</v>
      </c>
      <c r="Q37" s="21">
        <f t="shared" si="29"/>
        <v>-2.3100000000000023</v>
      </c>
      <c r="R37" s="21">
        <f t="shared" si="20"/>
        <v>-0.78909090909091484</v>
      </c>
      <c r="S37" s="21">
        <f t="shared" si="20"/>
        <v>-0.67000000000000304</v>
      </c>
      <c r="T37" s="9">
        <v>0.25354181965732359</v>
      </c>
      <c r="U37" s="9">
        <v>-9.9999999999999645E-2</v>
      </c>
      <c r="V37" s="9">
        <v>-3.2999999999999989</v>
      </c>
      <c r="W37" s="21">
        <f t="shared" si="21"/>
        <v>-3.5535418196573225</v>
      </c>
      <c r="X37" s="21">
        <f t="shared" si="2"/>
        <v>-3.1999999999999993</v>
      </c>
      <c r="Y37" s="21">
        <f t="shared" si="22"/>
        <v>-8.9646162546208465</v>
      </c>
      <c r="Z37" s="21">
        <f t="shared" si="22"/>
        <v>-0.97272727272727222</v>
      </c>
      <c r="AA37" s="9">
        <v>100.4</v>
      </c>
      <c r="AB37" s="9">
        <v>102.1</v>
      </c>
      <c r="AC37" s="9">
        <v>102</v>
      </c>
      <c r="AD37" s="9">
        <v>104.5</v>
      </c>
      <c r="AE37" s="21">
        <f t="shared" si="30"/>
        <v>-2.9636363636363541</v>
      </c>
      <c r="AF37" s="21">
        <f>(AC37-100) - (AA37-100)</f>
        <v>1.5999999999999943</v>
      </c>
      <c r="AG37" s="21">
        <f t="shared" si="23"/>
        <v>-9.9999999999994316E-2</v>
      </c>
      <c r="AH37" s="21">
        <f t="shared" si="24"/>
        <v>0.94545454545453955</v>
      </c>
      <c r="AI37" s="21">
        <f t="shared" si="24"/>
        <v>2.5545454545454604</v>
      </c>
      <c r="AJ37" s="9">
        <v>1068.421</v>
      </c>
      <c r="AK37" s="9">
        <v>1061.1769999999999</v>
      </c>
      <c r="AL37" s="24">
        <f>AK37/B37*1000</f>
        <v>0.19708573489574027</v>
      </c>
      <c r="AM37" s="21">
        <f t="shared" si="25"/>
        <v>19.574947413000768</v>
      </c>
      <c r="AN37" s="21">
        <f t="shared" si="26"/>
        <v>4.8037775907755282</v>
      </c>
      <c r="AO37" s="9">
        <v>6.6</v>
      </c>
      <c r="AP37" s="9">
        <v>6.5</v>
      </c>
      <c r="AQ37" s="9">
        <v>5.9</v>
      </c>
      <c r="AR37" s="21">
        <f t="shared" si="17"/>
        <v>89.393939393939405</v>
      </c>
      <c r="AS37" s="21">
        <f t="shared" si="6"/>
        <v>90.769230769230774</v>
      </c>
      <c r="AT37" s="21">
        <f t="shared" si="27"/>
        <v>-9.4015951680823804</v>
      </c>
      <c r="AU37" s="21">
        <f t="shared" si="27"/>
        <v>-7.7132645336498058</v>
      </c>
    </row>
    <row r="38" spans="1:47" s="1" customFormat="1" ht="19.5" customHeight="1" x14ac:dyDescent="0.2">
      <c r="A38" s="18" t="s">
        <v>94</v>
      </c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7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</row>
    <row r="39" spans="1:47" ht="15.75" customHeight="1" x14ac:dyDescent="0.2">
      <c r="A39" s="12" t="s">
        <v>32</v>
      </c>
      <c r="B39" s="15">
        <v>463167</v>
      </c>
      <c r="C39" s="9">
        <v>113.9468</v>
      </c>
      <c r="D39" s="9">
        <v>118.5</v>
      </c>
      <c r="E39" s="9">
        <v>101.7</v>
      </c>
      <c r="F39" s="21">
        <f t="shared" ref="F39:F46" si="31">D39-AVERAGE(D$39:D$46)</f>
        <v>2.3375000000000057</v>
      </c>
      <c r="G39" s="21">
        <f>E39-AVERAGE(E$39:E$46)</f>
        <v>-0.19999999999998863</v>
      </c>
      <c r="H39" s="9">
        <v>99.3</v>
      </c>
      <c r="I39" s="9">
        <v>0.2581</v>
      </c>
      <c r="J39" s="9">
        <v>0.106</v>
      </c>
      <c r="K39" s="9">
        <v>0.152</v>
      </c>
      <c r="L39" s="22">
        <f>I39*1000/B39*1000</f>
        <v>0.55725040859992192</v>
      </c>
      <c r="M39" s="9">
        <v>73.56</v>
      </c>
      <c r="N39" s="9">
        <v>73.849999999999994</v>
      </c>
      <c r="O39" s="9">
        <v>73.3</v>
      </c>
      <c r="P39" s="21">
        <f t="shared" ref="P39:P46" si="32">O39-M39</f>
        <v>-0.26000000000000512</v>
      </c>
      <c r="Q39" s="21">
        <f t="shared" ref="Q39:Q46" si="33">O39-N39</f>
        <v>-0.54999999999999716</v>
      </c>
      <c r="R39" s="21">
        <f t="shared" ref="R39:R46" si="34">P39-AVERAGE($Q$39:$Q$46)</f>
        <v>1.147499999999992</v>
      </c>
      <c r="S39" s="21">
        <f>Q39-AVERAGE($Q$39:$Q$46)</f>
        <v>0.85749999999999993</v>
      </c>
      <c r="T39" s="9">
        <v>-4.0891312077752753</v>
      </c>
      <c r="U39" s="9">
        <v>-3.2000000000000011</v>
      </c>
      <c r="V39" s="9">
        <v>-3.8000000000000007</v>
      </c>
      <c r="W39" s="21">
        <f>V39-T39</f>
        <v>0.28913120777527457</v>
      </c>
      <c r="X39" s="21">
        <f t="shared" si="2"/>
        <v>-0.59999999999999964</v>
      </c>
      <c r="Y39" s="21">
        <f t="shared" ref="Y39:Z46" si="35">W39-AVERAGE(W$39:W$46)</f>
        <v>-0.24567052980091042</v>
      </c>
      <c r="Z39" s="21">
        <f t="shared" si="35"/>
        <v>1.4375000000000004</v>
      </c>
      <c r="AA39" s="9">
        <v>106.6</v>
      </c>
      <c r="AB39" s="9">
        <v>106</v>
      </c>
      <c r="AC39" s="9">
        <v>111.9</v>
      </c>
      <c r="AD39" s="9">
        <v>126.5</v>
      </c>
      <c r="AE39" s="21">
        <f>AD39-AVERAGE(AD$39:AD$46)</f>
        <v>20.1875</v>
      </c>
      <c r="AF39" s="21">
        <f>(AC39-100) - (AA39-100)</f>
        <v>5.3000000000000114</v>
      </c>
      <c r="AG39" s="21">
        <f t="shared" ref="AG39:AG46" si="36">(AC39-100) - (AB39-100)</f>
        <v>5.9000000000000057</v>
      </c>
      <c r="AH39" s="21">
        <f t="shared" ref="AH39:AI46" si="37">AF39-AVERAGE(AF$39:AF$46)</f>
        <v>-1.6374999999999869</v>
      </c>
      <c r="AI39" s="21">
        <f t="shared" si="37"/>
        <v>1.6375000000000046</v>
      </c>
      <c r="AJ39" s="9">
        <v>24.405999999999999</v>
      </c>
      <c r="AK39" s="9">
        <v>25.154</v>
      </c>
      <c r="AL39" s="24">
        <f>AK39/B39*1000</f>
        <v>5.4308705067502648E-2</v>
      </c>
      <c r="AM39" s="21">
        <f t="shared" ref="AM39:AM46" si="38">AK39/AJ39*100*AL39</f>
        <v>5.5973169190689243</v>
      </c>
      <c r="AN39" s="21">
        <f t="shared" ref="AN39:AN46" si="39">AM39-AVERAGE(AM$39:AM$46)</f>
        <v>-1.7684226907189746</v>
      </c>
      <c r="AO39" s="9">
        <v>12.8</v>
      </c>
      <c r="AP39" s="9">
        <v>12.6</v>
      </c>
      <c r="AQ39" s="9">
        <v>12.5</v>
      </c>
      <c r="AR39" s="21">
        <f t="shared" si="17"/>
        <v>97.65625</v>
      </c>
      <c r="AS39" s="21">
        <f t="shared" si="6"/>
        <v>99.206349206349216</v>
      </c>
      <c r="AT39" s="21">
        <f t="shared" ref="AT39:AU46" si="40">AR39-AVERAGE(AR$39:AR$46)</f>
        <v>-0.84315863139541136</v>
      </c>
      <c r="AU39" s="21">
        <f t="shared" si="40"/>
        <v>1.586369396212703</v>
      </c>
    </row>
    <row r="40" spans="1:47" ht="15.75" customHeight="1" x14ac:dyDescent="0.2">
      <c r="A40" s="12" t="s">
        <v>36</v>
      </c>
      <c r="B40" s="15">
        <v>269984</v>
      </c>
      <c r="C40" s="9">
        <v>113.1438</v>
      </c>
      <c r="D40" s="9">
        <v>124.7</v>
      </c>
      <c r="E40" s="9">
        <v>107.5</v>
      </c>
      <c r="F40" s="21">
        <f t="shared" si="31"/>
        <v>8.5375000000000085</v>
      </c>
      <c r="G40" s="21">
        <f t="shared" ref="G40:G46" si="41">E40-AVERAGE(E$39:E$46)</f>
        <v>5.6000000000000085</v>
      </c>
      <c r="H40" s="9">
        <v>104.7</v>
      </c>
      <c r="I40" s="9">
        <v>8.7499999999999994E-2</v>
      </c>
      <c r="J40" s="9">
        <v>3.1E-2</v>
      </c>
      <c r="K40" s="9">
        <v>5.6399999999999999E-2</v>
      </c>
      <c r="L40" s="22">
        <f>I40*1000/B40*1000</f>
        <v>0.32409327960175421</v>
      </c>
      <c r="M40" s="9">
        <v>73.84</v>
      </c>
      <c r="N40" s="9">
        <v>74.84</v>
      </c>
      <c r="O40" s="9">
        <v>72.900000000000006</v>
      </c>
      <c r="P40" s="21">
        <f t="shared" si="32"/>
        <v>-0.93999999999999773</v>
      </c>
      <c r="Q40" s="21">
        <f t="shared" si="33"/>
        <v>-1.9399999999999977</v>
      </c>
      <c r="R40" s="21">
        <f t="shared" si="34"/>
        <v>0.46749999999999936</v>
      </c>
      <c r="S40" s="21">
        <f t="shared" ref="S40:S46" si="42">Q40-AVERAGE($Q$39:$Q$46)</f>
        <v>-0.53250000000000064</v>
      </c>
      <c r="T40" s="9">
        <v>0.20929985517291427</v>
      </c>
      <c r="U40" s="9">
        <v>0.90000000000000036</v>
      </c>
      <c r="V40" s="9">
        <v>-0.90000000000000036</v>
      </c>
      <c r="W40" s="21">
        <f t="shared" ref="W40:W100" si="43">V40-T40</f>
        <v>-1.1092998551729147</v>
      </c>
      <c r="X40" s="21">
        <f t="shared" si="2"/>
        <v>-1.8000000000000007</v>
      </c>
      <c r="Y40" s="21">
        <f t="shared" si="35"/>
        <v>-1.6441015927490996</v>
      </c>
      <c r="Z40" s="21">
        <f t="shared" si="35"/>
        <v>0.23749999999999938</v>
      </c>
      <c r="AA40" s="9">
        <v>105.5</v>
      </c>
      <c r="AB40" s="9">
        <v>94.6</v>
      </c>
      <c r="AC40" s="9">
        <v>119</v>
      </c>
      <c r="AD40" s="9">
        <v>118.8</v>
      </c>
      <c r="AE40" s="21">
        <f t="shared" ref="AE40:AE46" si="44">AD40-AVERAGE(AD$39:AD$46)</f>
        <v>12.487499999999997</v>
      </c>
      <c r="AF40" s="21">
        <f>(AC40-100) - (AA40-100)</f>
        <v>13.5</v>
      </c>
      <c r="AG40" s="21">
        <f t="shared" si="36"/>
        <v>24.400000000000006</v>
      </c>
      <c r="AH40" s="21">
        <f t="shared" si="37"/>
        <v>6.5625000000000018</v>
      </c>
      <c r="AI40" s="21">
        <f t="shared" si="37"/>
        <v>20.137500000000003</v>
      </c>
      <c r="AJ40" s="9">
        <v>8.7010000000000005</v>
      </c>
      <c r="AK40" s="9">
        <v>10.727</v>
      </c>
      <c r="AL40" s="24">
        <f>AK40/B40*1000</f>
        <v>3.9731984117577335E-2</v>
      </c>
      <c r="AM40" s="21">
        <f t="shared" si="38"/>
        <v>4.8983449445954728</v>
      </c>
      <c r="AN40" s="21">
        <f t="shared" si="39"/>
        <v>-2.4673946651924261</v>
      </c>
      <c r="AO40" s="9">
        <v>23.6</v>
      </c>
      <c r="AP40" s="9">
        <v>23.5</v>
      </c>
      <c r="AQ40" s="9">
        <v>22.7</v>
      </c>
      <c r="AR40" s="21">
        <f t="shared" si="17"/>
        <v>96.18644067796609</v>
      </c>
      <c r="AS40" s="21">
        <f t="shared" si="6"/>
        <v>96.595744680851055</v>
      </c>
      <c r="AT40" s="21">
        <f t="shared" si="40"/>
        <v>-2.3129679534293217</v>
      </c>
      <c r="AU40" s="21">
        <f t="shared" si="40"/>
        <v>-1.0242351292854579</v>
      </c>
    </row>
    <row r="41" spans="1:47" ht="15.75" customHeight="1" x14ac:dyDescent="0.2">
      <c r="A41" s="12" t="s">
        <v>92</v>
      </c>
      <c r="B41" s="15">
        <v>1901578</v>
      </c>
      <c r="C41" s="9">
        <v>118.014</v>
      </c>
      <c r="D41" s="9">
        <v>115.2</v>
      </c>
      <c r="E41" s="9">
        <v>99</v>
      </c>
      <c r="F41" s="21">
        <f t="shared" si="31"/>
        <v>-0.96249999999999147</v>
      </c>
      <c r="G41" s="21">
        <f t="shared" si="41"/>
        <v>-2.8999999999999915</v>
      </c>
      <c r="H41" s="9">
        <v>96</v>
      </c>
      <c r="I41" s="9">
        <v>0.80900000000000005</v>
      </c>
      <c r="J41" s="9">
        <v>0.2024</v>
      </c>
      <c r="K41" s="9">
        <v>0.60660000000000003</v>
      </c>
      <c r="L41" s="22">
        <f>I41*1000/B41*1000</f>
        <v>0.42543613777609962</v>
      </c>
      <c r="M41" s="9">
        <v>72.22</v>
      </c>
      <c r="N41" s="9">
        <v>72.709999999999994</v>
      </c>
      <c r="O41" s="9">
        <v>71.2</v>
      </c>
      <c r="P41" s="21">
        <f t="shared" si="32"/>
        <v>-1.019999999999996</v>
      </c>
      <c r="Q41" s="21">
        <f t="shared" si="33"/>
        <v>-1.5099999999999909</v>
      </c>
      <c r="R41" s="21">
        <f t="shared" si="34"/>
        <v>0.38750000000000107</v>
      </c>
      <c r="S41" s="21">
        <f t="shared" si="42"/>
        <v>-0.10249999999999382</v>
      </c>
      <c r="T41" s="9">
        <v>-1.1777027477560928</v>
      </c>
      <c r="U41" s="9">
        <v>-4</v>
      </c>
      <c r="V41" s="9">
        <v>-6.2000000000000011</v>
      </c>
      <c r="W41" s="21">
        <f t="shared" si="43"/>
        <v>-5.0222972522439084</v>
      </c>
      <c r="X41" s="21">
        <f t="shared" si="2"/>
        <v>-2.2000000000000011</v>
      </c>
      <c r="Y41" s="21">
        <f t="shared" si="35"/>
        <v>-5.5570989898200933</v>
      </c>
      <c r="Z41" s="21">
        <f t="shared" si="35"/>
        <v>-0.16250000000000098</v>
      </c>
      <c r="AA41" s="9">
        <v>108.5</v>
      </c>
      <c r="AB41" s="9">
        <v>85.3</v>
      </c>
      <c r="AC41" s="9">
        <v>99.6</v>
      </c>
      <c r="AD41" s="9">
        <v>92.2</v>
      </c>
      <c r="AE41" s="21">
        <f t="shared" si="44"/>
        <v>-14.112499999999997</v>
      </c>
      <c r="AF41" s="21">
        <f>(AC41-100) - (AA41-100)</f>
        <v>-8.9000000000000057</v>
      </c>
      <c r="AG41" s="21">
        <f t="shared" si="36"/>
        <v>14.299999999999997</v>
      </c>
      <c r="AH41" s="21">
        <f t="shared" si="37"/>
        <v>-15.837500000000004</v>
      </c>
      <c r="AI41" s="21">
        <f t="shared" si="37"/>
        <v>10.037499999999996</v>
      </c>
      <c r="AJ41" s="9">
        <v>132.18899999999999</v>
      </c>
      <c r="AK41" s="9">
        <v>130.68299999999999</v>
      </c>
      <c r="AL41" s="24">
        <f>AK41/B41*1000</f>
        <v>6.8723449682316473E-2</v>
      </c>
      <c r="AM41" s="21">
        <f t="shared" si="38"/>
        <v>6.7940498640841245</v>
      </c>
      <c r="AN41" s="21">
        <f t="shared" si="39"/>
        <v>-0.5716897457037744</v>
      </c>
      <c r="AO41" s="9">
        <v>17.3</v>
      </c>
      <c r="AP41" s="9">
        <v>17.2</v>
      </c>
      <c r="AQ41" s="9">
        <v>17.3</v>
      </c>
      <c r="AR41" s="21">
        <f t="shared" si="17"/>
        <v>100</v>
      </c>
      <c r="AS41" s="21">
        <f t="shared" si="6"/>
        <v>100.58139534883721</v>
      </c>
      <c r="AT41" s="21">
        <f t="shared" si="40"/>
        <v>1.5005913686045886</v>
      </c>
      <c r="AU41" s="21">
        <f t="shared" si="40"/>
        <v>2.9614155387006917</v>
      </c>
    </row>
    <row r="42" spans="1:47" ht="15.75" customHeight="1" x14ac:dyDescent="0.2">
      <c r="A42" s="12" t="s">
        <v>19</v>
      </c>
      <c r="B42" s="15">
        <v>5683947</v>
      </c>
      <c r="C42" s="9">
        <v>111.0848</v>
      </c>
      <c r="D42" s="9">
        <v>110.7</v>
      </c>
      <c r="E42" s="9">
        <v>99.6</v>
      </c>
      <c r="F42" s="21">
        <f t="shared" si="31"/>
        <v>-5.4624999999999915</v>
      </c>
      <c r="G42" s="21">
        <f t="shared" si="41"/>
        <v>-2.2999999999999972</v>
      </c>
      <c r="H42" s="9">
        <v>96.8</v>
      </c>
      <c r="I42" s="9">
        <v>5.1242999999999999</v>
      </c>
      <c r="J42" s="9">
        <v>2.9360999999999997</v>
      </c>
      <c r="K42" s="9">
        <v>2.1881999999999997</v>
      </c>
      <c r="L42" s="22">
        <f>I42*1000/B42*1000</f>
        <v>0.90153901857283325</v>
      </c>
      <c r="M42" s="9">
        <v>74.3</v>
      </c>
      <c r="N42" s="9">
        <v>73.91</v>
      </c>
      <c r="O42" s="9">
        <v>72.2</v>
      </c>
      <c r="P42" s="21">
        <f t="shared" si="32"/>
        <v>-2.0999999999999943</v>
      </c>
      <c r="Q42" s="21">
        <f t="shared" si="33"/>
        <v>-1.7099999999999937</v>
      </c>
      <c r="R42" s="21">
        <f t="shared" si="34"/>
        <v>-0.69249999999999723</v>
      </c>
      <c r="S42" s="21">
        <f t="shared" si="42"/>
        <v>-0.30249999999999666</v>
      </c>
      <c r="T42" s="9">
        <v>-2.7611352425088547</v>
      </c>
      <c r="U42" s="9">
        <v>-1.5</v>
      </c>
      <c r="V42" s="9">
        <v>-4</v>
      </c>
      <c r="W42" s="21">
        <f t="shared" si="43"/>
        <v>-1.2388647574911453</v>
      </c>
      <c r="X42" s="21">
        <f t="shared" si="2"/>
        <v>-2.5</v>
      </c>
      <c r="Y42" s="21">
        <f t="shared" si="35"/>
        <v>-1.7736664950673302</v>
      </c>
      <c r="Z42" s="21">
        <f t="shared" si="35"/>
        <v>-0.46249999999999991</v>
      </c>
      <c r="AA42" s="9">
        <v>98.9</v>
      </c>
      <c r="AB42" s="9">
        <v>105.5</v>
      </c>
      <c r="AC42" s="9">
        <v>102.6</v>
      </c>
      <c r="AD42" s="9">
        <v>107</v>
      </c>
      <c r="AE42" s="21">
        <f t="shared" si="44"/>
        <v>0.6875</v>
      </c>
      <c r="AF42" s="21">
        <f>(AC42-100) - (AA42-100)</f>
        <v>3.6999999999999886</v>
      </c>
      <c r="AG42" s="21">
        <f t="shared" si="36"/>
        <v>-2.9000000000000057</v>
      </c>
      <c r="AH42" s="21">
        <f t="shared" si="37"/>
        <v>-3.2375000000000096</v>
      </c>
      <c r="AI42" s="21">
        <f t="shared" si="37"/>
        <v>-7.1625000000000068</v>
      </c>
      <c r="AJ42" s="9">
        <v>397.803</v>
      </c>
      <c r="AK42" s="9">
        <v>455.43200000000002</v>
      </c>
      <c r="AL42" s="24">
        <f>AK42/B42*1000</f>
        <v>8.0126011027196423E-2</v>
      </c>
      <c r="AM42" s="21">
        <f t="shared" si="38"/>
        <v>9.17337210984787</v>
      </c>
      <c r="AN42" s="21">
        <f t="shared" si="39"/>
        <v>1.8076325000599711</v>
      </c>
      <c r="AO42" s="9">
        <v>10.5</v>
      </c>
      <c r="AP42" s="9">
        <v>10.7</v>
      </c>
      <c r="AQ42" s="9">
        <v>10.6</v>
      </c>
      <c r="AR42" s="21">
        <f t="shared" si="17"/>
        <v>100.95238095238095</v>
      </c>
      <c r="AS42" s="21">
        <f t="shared" si="6"/>
        <v>99.065420560747668</v>
      </c>
      <c r="AT42" s="21">
        <f t="shared" si="40"/>
        <v>2.4529723209855376</v>
      </c>
      <c r="AU42" s="21">
        <f t="shared" si="40"/>
        <v>1.4454407506111551</v>
      </c>
    </row>
    <row r="43" spans="1:47" ht="15.75" customHeight="1" x14ac:dyDescent="0.2">
      <c r="A43" s="12" t="s">
        <v>40</v>
      </c>
      <c r="B43" s="15">
        <v>997778</v>
      </c>
      <c r="C43" s="9">
        <v>112.6926</v>
      </c>
      <c r="D43" s="9">
        <v>116.9</v>
      </c>
      <c r="E43" s="9">
        <v>102.5</v>
      </c>
      <c r="F43" s="21">
        <f t="shared" si="31"/>
        <v>0.73750000000001137</v>
      </c>
      <c r="G43" s="21">
        <f t="shared" si="41"/>
        <v>0.60000000000000853</v>
      </c>
      <c r="H43" s="9">
        <v>97.2</v>
      </c>
      <c r="I43" s="9">
        <v>0.36499999999999999</v>
      </c>
      <c r="J43" s="9">
        <v>7.3999999999999996E-2</v>
      </c>
      <c r="K43" s="9">
        <v>0.29099999999999998</v>
      </c>
      <c r="L43" s="22">
        <f>I43*1000/B43*1000</f>
        <v>0.36581283612186277</v>
      </c>
      <c r="M43" s="9">
        <v>73.48</v>
      </c>
      <c r="N43" s="9">
        <v>73.86</v>
      </c>
      <c r="O43" s="9">
        <v>72</v>
      </c>
      <c r="P43" s="21">
        <f t="shared" si="32"/>
        <v>-1.480000000000004</v>
      </c>
      <c r="Q43" s="21">
        <f t="shared" si="33"/>
        <v>-1.8599999999999994</v>
      </c>
      <c r="R43" s="21">
        <f t="shared" si="34"/>
        <v>-7.2500000000006892E-2</v>
      </c>
      <c r="S43" s="21">
        <f t="shared" si="42"/>
        <v>-0.45250000000000234</v>
      </c>
      <c r="T43" s="9">
        <v>1.8993306273933586E-2</v>
      </c>
      <c r="U43" s="9">
        <v>-0.40000000000000036</v>
      </c>
      <c r="V43" s="9">
        <v>-2.6999999999999993</v>
      </c>
      <c r="W43" s="21">
        <f t="shared" si="43"/>
        <v>-2.7189933062739327</v>
      </c>
      <c r="X43" s="21">
        <f t="shared" si="2"/>
        <v>-2.2999999999999989</v>
      </c>
      <c r="Y43" s="21">
        <f t="shared" si="35"/>
        <v>-3.2537950438501175</v>
      </c>
      <c r="Z43" s="21">
        <f t="shared" si="35"/>
        <v>-0.26249999999999885</v>
      </c>
      <c r="AA43" s="9">
        <v>94.5</v>
      </c>
      <c r="AB43" s="9">
        <v>97.6</v>
      </c>
      <c r="AC43" s="9">
        <v>108.2</v>
      </c>
      <c r="AD43" s="9">
        <v>99.9</v>
      </c>
      <c r="AE43" s="21">
        <f t="shared" si="44"/>
        <v>-6.4124999999999943</v>
      </c>
      <c r="AF43" s="21">
        <f>(AC43-100) - (AA43-100)</f>
        <v>13.700000000000003</v>
      </c>
      <c r="AG43" s="21">
        <f t="shared" si="36"/>
        <v>10.600000000000009</v>
      </c>
      <c r="AH43" s="21">
        <f t="shared" si="37"/>
        <v>6.7625000000000046</v>
      </c>
      <c r="AI43" s="21">
        <f t="shared" si="37"/>
        <v>6.3375000000000075</v>
      </c>
      <c r="AJ43" s="9">
        <v>63.694000000000003</v>
      </c>
      <c r="AK43" s="9">
        <v>69.094999999999999</v>
      </c>
      <c r="AL43" s="24">
        <f>AK43/B43*1000</f>
        <v>6.9248870991342762E-2</v>
      </c>
      <c r="AM43" s="21">
        <f t="shared" si="38"/>
        <v>7.5120902143794206</v>
      </c>
      <c r="AN43" s="21">
        <f t="shared" si="39"/>
        <v>0.14635060459152172</v>
      </c>
      <c r="AO43" s="9">
        <v>15.1</v>
      </c>
      <c r="AP43" s="9">
        <v>15.5</v>
      </c>
      <c r="AQ43" s="9">
        <v>15.6</v>
      </c>
      <c r="AR43" s="21">
        <f t="shared" si="17"/>
        <v>103.31125827814569</v>
      </c>
      <c r="AS43" s="21">
        <f t="shared" si="6"/>
        <v>100.64516129032258</v>
      </c>
      <c r="AT43" s="21">
        <f t="shared" si="40"/>
        <v>4.8118496467502752</v>
      </c>
      <c r="AU43" s="21">
        <f t="shared" si="40"/>
        <v>3.0251814801860633</v>
      </c>
    </row>
    <row r="44" spans="1:47" ht="15.75" customHeight="1" x14ac:dyDescent="0.2">
      <c r="A44" s="12" t="s">
        <v>41</v>
      </c>
      <c r="B44" s="15">
        <v>2474556</v>
      </c>
      <c r="C44" s="9">
        <v>108.15180000000001</v>
      </c>
      <c r="D44" s="9">
        <v>114.4</v>
      </c>
      <c r="E44" s="9">
        <v>102.8</v>
      </c>
      <c r="F44" s="21">
        <f t="shared" si="31"/>
        <v>-1.7624999999999886</v>
      </c>
      <c r="G44" s="21">
        <f t="shared" si="41"/>
        <v>0.90000000000000568</v>
      </c>
      <c r="H44" s="9">
        <v>100.3</v>
      </c>
      <c r="I44" s="9">
        <v>0.77070000000000005</v>
      </c>
      <c r="J44" s="9">
        <v>0.43219999999999997</v>
      </c>
      <c r="K44" s="9">
        <v>0.33850000000000002</v>
      </c>
      <c r="L44" s="22">
        <f>I44*1000/B44*1000</f>
        <v>0.3114498116025663</v>
      </c>
      <c r="M44" s="9">
        <v>73.47</v>
      </c>
      <c r="N44" s="9">
        <v>74.069999999999993</v>
      </c>
      <c r="O44" s="9">
        <v>72</v>
      </c>
      <c r="P44" s="21">
        <f t="shared" si="32"/>
        <v>-1.4699999999999989</v>
      </c>
      <c r="Q44" s="21">
        <f t="shared" si="33"/>
        <v>-2.0699999999999932</v>
      </c>
      <c r="R44" s="21">
        <f t="shared" si="34"/>
        <v>-6.2500000000001776E-2</v>
      </c>
      <c r="S44" s="21">
        <f t="shared" si="42"/>
        <v>-0.66249999999999609</v>
      </c>
      <c r="T44" s="9">
        <v>-2.3914943156571611</v>
      </c>
      <c r="U44" s="9">
        <v>-4.6999999999999993</v>
      </c>
      <c r="V44" s="9">
        <v>-8</v>
      </c>
      <c r="W44" s="21">
        <f t="shared" si="43"/>
        <v>-5.6085056843428394</v>
      </c>
      <c r="X44" s="21">
        <f t="shared" si="2"/>
        <v>-3.3000000000000007</v>
      </c>
      <c r="Y44" s="21">
        <f t="shared" si="35"/>
        <v>-6.1433074219190242</v>
      </c>
      <c r="Z44" s="21">
        <f t="shared" si="35"/>
        <v>-1.2625000000000006</v>
      </c>
      <c r="AA44" s="9">
        <v>96.9</v>
      </c>
      <c r="AB44" s="9">
        <v>102.6</v>
      </c>
      <c r="AC44" s="9">
        <v>106.1</v>
      </c>
      <c r="AD44" s="9">
        <v>105.5</v>
      </c>
      <c r="AE44" s="21">
        <f t="shared" si="44"/>
        <v>-0.8125</v>
      </c>
      <c r="AF44" s="21">
        <f>(AC44-100) - (AA44-100)</f>
        <v>9.1999999999999886</v>
      </c>
      <c r="AG44" s="21">
        <f t="shared" si="36"/>
        <v>3.5</v>
      </c>
      <c r="AH44" s="21">
        <f t="shared" si="37"/>
        <v>2.2624999999999904</v>
      </c>
      <c r="AI44" s="21">
        <f t="shared" si="37"/>
        <v>-0.76250000000000107</v>
      </c>
      <c r="AJ44" s="9">
        <v>211.38</v>
      </c>
      <c r="AK44" s="9">
        <v>224.42</v>
      </c>
      <c r="AL44" s="24">
        <f>AK44/B44*1000</f>
        <v>9.0691016893535648E-2</v>
      </c>
      <c r="AM44" s="21">
        <f t="shared" si="38"/>
        <v>9.6285731910527339</v>
      </c>
      <c r="AN44" s="21">
        <f t="shared" si="39"/>
        <v>2.262833581264835</v>
      </c>
      <c r="AO44" s="9">
        <v>13.4</v>
      </c>
      <c r="AP44" s="9">
        <v>12.9</v>
      </c>
      <c r="AQ44" s="9">
        <v>12</v>
      </c>
      <c r="AR44" s="21">
        <f t="shared" si="17"/>
        <v>89.552238805970148</v>
      </c>
      <c r="AS44" s="21">
        <f t="shared" si="6"/>
        <v>93.023255813953483</v>
      </c>
      <c r="AT44" s="21">
        <f t="shared" si="40"/>
        <v>-8.947169825425263</v>
      </c>
      <c r="AU44" s="21">
        <f t="shared" si="40"/>
        <v>-4.5967239961830302</v>
      </c>
    </row>
    <row r="45" spans="1:47" ht="15.75" customHeight="1" x14ac:dyDescent="0.2">
      <c r="A45" s="12" t="s">
        <v>18</v>
      </c>
      <c r="B45" s="15">
        <v>4181486</v>
      </c>
      <c r="C45" s="9">
        <v>111.456</v>
      </c>
      <c r="D45" s="9">
        <v>113</v>
      </c>
      <c r="E45" s="9">
        <v>101.9</v>
      </c>
      <c r="F45" s="21">
        <f t="shared" si="31"/>
        <v>-3.1624999999999943</v>
      </c>
      <c r="G45" s="21">
        <f t="shared" si="41"/>
        <v>0</v>
      </c>
      <c r="H45" s="9">
        <v>98.6</v>
      </c>
      <c r="I45" s="9">
        <v>2.6443000000000003</v>
      </c>
      <c r="J45" s="9">
        <v>1.3227</v>
      </c>
      <c r="K45" s="9">
        <v>1.3215999999999999</v>
      </c>
      <c r="L45" s="22">
        <f>I45*1000/B45*1000</f>
        <v>0.63238284188922322</v>
      </c>
      <c r="M45" s="9">
        <v>73.209999999999994</v>
      </c>
      <c r="N45" s="9">
        <v>73.69</v>
      </c>
      <c r="O45" s="9">
        <v>72</v>
      </c>
      <c r="P45" s="21">
        <f t="shared" si="32"/>
        <v>-1.2099999999999937</v>
      </c>
      <c r="Q45" s="21">
        <f t="shared" si="33"/>
        <v>-1.6899999999999977</v>
      </c>
      <c r="R45" s="21">
        <f t="shared" si="34"/>
        <v>0.19750000000000334</v>
      </c>
      <c r="S45" s="21">
        <f t="shared" si="42"/>
        <v>-0.28250000000000064</v>
      </c>
      <c r="T45" s="9">
        <v>-30.867150857268349</v>
      </c>
      <c r="U45" s="9">
        <v>-4.3000000000000007</v>
      </c>
      <c r="V45" s="9">
        <v>-6.8000000000000007</v>
      </c>
      <c r="W45" s="21">
        <f t="shared" si="43"/>
        <v>24.067150857268349</v>
      </c>
      <c r="X45" s="21">
        <f t="shared" si="2"/>
        <v>-2.5</v>
      </c>
      <c r="Y45" s="21">
        <f t="shared" si="35"/>
        <v>23.532349119692164</v>
      </c>
      <c r="Z45" s="21">
        <f t="shared" si="35"/>
        <v>-0.46249999999999991</v>
      </c>
      <c r="AA45" s="9">
        <v>104.1</v>
      </c>
      <c r="AB45" s="9">
        <v>106</v>
      </c>
      <c r="AC45" s="9">
        <v>105.7</v>
      </c>
      <c r="AD45" s="9">
        <v>116.7</v>
      </c>
      <c r="AE45" s="21">
        <f t="shared" si="44"/>
        <v>10.387500000000003</v>
      </c>
      <c r="AF45" s="21">
        <f>(AC45-100) - (AA45-100)</f>
        <v>1.6000000000000085</v>
      </c>
      <c r="AG45" s="21">
        <f t="shared" si="36"/>
        <v>-0.29999999999999716</v>
      </c>
      <c r="AH45" s="21">
        <f t="shared" si="37"/>
        <v>-5.3374999999999897</v>
      </c>
      <c r="AI45" s="21">
        <f t="shared" si="37"/>
        <v>-4.5624999999999982</v>
      </c>
      <c r="AJ45" s="9">
        <v>346.33199999999999</v>
      </c>
      <c r="AK45" s="9">
        <v>364.33199999999999</v>
      </c>
      <c r="AL45" s="24">
        <f>AK45/B45*1000</f>
        <v>8.7129790701200471E-2</v>
      </c>
      <c r="AM45" s="21">
        <f t="shared" si="38"/>
        <v>9.1658209191613178</v>
      </c>
      <c r="AN45" s="21">
        <f t="shared" si="39"/>
        <v>1.8000813093734189</v>
      </c>
      <c r="AO45" s="9">
        <v>13.2</v>
      </c>
      <c r="AP45" s="9">
        <v>13.4</v>
      </c>
      <c r="AQ45" s="9">
        <v>13</v>
      </c>
      <c r="AR45" s="21">
        <f t="shared" si="17"/>
        <v>98.484848484848484</v>
      </c>
      <c r="AS45" s="21">
        <f t="shared" si="6"/>
        <v>97.014925373134332</v>
      </c>
      <c r="AT45" s="21">
        <f t="shared" si="40"/>
        <v>-1.4560146546926944E-2</v>
      </c>
      <c r="AU45" s="21">
        <f t="shared" si="40"/>
        <v>-0.60505443700218109</v>
      </c>
    </row>
    <row r="46" spans="1:47" ht="15.75" customHeight="1" x14ac:dyDescent="0.2">
      <c r="A46" s="12" t="s">
        <v>93</v>
      </c>
      <c r="B46" s="15">
        <v>509992</v>
      </c>
      <c r="C46" s="9">
        <v>118.9552</v>
      </c>
      <c r="D46" s="9">
        <v>115.9</v>
      </c>
      <c r="E46" s="9">
        <v>100.2</v>
      </c>
      <c r="F46" s="21">
        <f t="shared" si="31"/>
        <v>-0.26249999999998863</v>
      </c>
      <c r="G46" s="21">
        <f t="shared" si="41"/>
        <v>-1.6999999999999886</v>
      </c>
      <c r="H46" s="9">
        <v>100</v>
      </c>
      <c r="I46" s="9">
        <v>0.64239999999999997</v>
      </c>
      <c r="J46" s="9">
        <v>0.17100000000000001</v>
      </c>
      <c r="K46" s="9">
        <v>0.47139999999999999</v>
      </c>
      <c r="L46" s="22">
        <f>I46*1000/B46*1000</f>
        <v>1.2596276020016</v>
      </c>
      <c r="M46" s="9">
        <v>73.63</v>
      </c>
      <c r="N46" s="9">
        <v>73.53</v>
      </c>
      <c r="O46" s="9">
        <v>73.599999999999994</v>
      </c>
      <c r="P46" s="21">
        <f t="shared" si="32"/>
        <v>-3.0000000000001137E-2</v>
      </c>
      <c r="Q46" s="21">
        <f t="shared" si="33"/>
        <v>6.9999999999993179E-2</v>
      </c>
      <c r="R46" s="21">
        <f t="shared" si="34"/>
        <v>1.3774999999999959</v>
      </c>
      <c r="S46" s="21">
        <f t="shared" si="42"/>
        <v>1.4774999999999903</v>
      </c>
      <c r="T46" s="9">
        <v>-0.12009269109059714</v>
      </c>
      <c r="U46" s="9">
        <v>-3.4000000000000004</v>
      </c>
      <c r="V46" s="9">
        <v>-4.5</v>
      </c>
      <c r="W46" s="21">
        <f t="shared" si="43"/>
        <v>-4.3799073089094032</v>
      </c>
      <c r="X46" s="21">
        <f t="shared" si="2"/>
        <v>-1.0999999999999996</v>
      </c>
      <c r="Y46" s="21">
        <f t="shared" si="35"/>
        <v>-4.914709046485588</v>
      </c>
      <c r="Z46" s="21">
        <f t="shared" si="35"/>
        <v>0.93750000000000044</v>
      </c>
      <c r="AA46" s="9">
        <v>76.900000000000006</v>
      </c>
      <c r="AB46" s="9">
        <v>115.7</v>
      </c>
      <c r="AC46" s="9">
        <v>94.3</v>
      </c>
      <c r="AD46" s="9">
        <v>83.9</v>
      </c>
      <c r="AE46" s="21">
        <f t="shared" si="44"/>
        <v>-22.412499999999994</v>
      </c>
      <c r="AF46" s="21">
        <f>(AC46-100) - (AA46-100)</f>
        <v>17.399999999999991</v>
      </c>
      <c r="AG46" s="21">
        <f t="shared" si="36"/>
        <v>-21.400000000000006</v>
      </c>
      <c r="AH46" s="21">
        <f t="shared" si="37"/>
        <v>10.462499999999993</v>
      </c>
      <c r="AI46" s="21">
        <f t="shared" si="37"/>
        <v>-25.662500000000009</v>
      </c>
      <c r="AJ46" s="9">
        <v>30.187000000000001</v>
      </c>
      <c r="AK46" s="9">
        <v>30.786000000000001</v>
      </c>
      <c r="AL46" s="24">
        <f>AK46/B46*1000</f>
        <v>6.0365652794553644E-2</v>
      </c>
      <c r="AM46" s="21">
        <f t="shared" si="38"/>
        <v>6.156348716113321</v>
      </c>
      <c r="AN46" s="21">
        <f t="shared" si="39"/>
        <v>-1.2093908936745779</v>
      </c>
      <c r="AO46" s="9">
        <v>10.8</v>
      </c>
      <c r="AP46" s="9">
        <v>11.6</v>
      </c>
      <c r="AQ46" s="9">
        <v>11</v>
      </c>
      <c r="AR46" s="21">
        <f t="shared" si="17"/>
        <v>101.85185185185183</v>
      </c>
      <c r="AS46" s="21">
        <f t="shared" si="6"/>
        <v>94.827586206896555</v>
      </c>
      <c r="AT46" s="21">
        <f t="shared" si="40"/>
        <v>3.3524432204564221</v>
      </c>
      <c r="AU46" s="21">
        <f t="shared" si="40"/>
        <v>-2.7923936032399581</v>
      </c>
    </row>
    <row r="47" spans="1:47" s="1" customFormat="1" ht="15" customHeight="1" x14ac:dyDescent="0.2">
      <c r="A47" s="18" t="s">
        <v>90</v>
      </c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7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</row>
    <row r="48" spans="1:47" ht="15.75" customHeight="1" x14ac:dyDescent="0.2">
      <c r="A48" s="12" t="s">
        <v>33</v>
      </c>
      <c r="B48" s="15">
        <v>3133303</v>
      </c>
      <c r="C48" s="9">
        <v>116.80200000000001</v>
      </c>
      <c r="D48" s="9">
        <v>122</v>
      </c>
      <c r="E48" s="9">
        <v>105.5</v>
      </c>
      <c r="F48" s="21">
        <f t="shared" ref="F48:F54" si="45">D48-AVERAGE(D$48:D$54)</f>
        <v>4.4857142857142804</v>
      </c>
      <c r="G48" s="21">
        <f>E48-AVERAGE(E$48:E$54)</f>
        <v>0.82857142857143629</v>
      </c>
      <c r="H48" s="9">
        <v>96.7</v>
      </c>
      <c r="I48" s="9">
        <v>0.96970000000000001</v>
      </c>
      <c r="J48" s="9">
        <v>0.48169999999999996</v>
      </c>
      <c r="K48" s="9">
        <v>0.48810000000000003</v>
      </c>
      <c r="L48" s="22">
        <f>I48*1000/B48*1000</f>
        <v>0.30948171945068831</v>
      </c>
      <c r="M48" s="9">
        <v>78.69</v>
      </c>
      <c r="N48" s="9">
        <v>79.099999999999994</v>
      </c>
      <c r="O48" s="9">
        <v>76.400000000000006</v>
      </c>
      <c r="P48" s="21">
        <f t="shared" ref="P48:P54" si="46">O48-M48</f>
        <v>-2.289999999999992</v>
      </c>
      <c r="Q48" s="21">
        <f t="shared" ref="Q48:Q54" si="47">O48-N48</f>
        <v>-2.6999999999999886</v>
      </c>
      <c r="R48" s="21">
        <f t="shared" ref="R48:S54" si="48">P48-AVERAGE(P$48:P$54)</f>
        <v>-0.49571428571427534</v>
      </c>
      <c r="S48" s="21">
        <f t="shared" si="48"/>
        <v>-0.51999999999999202</v>
      </c>
      <c r="T48" s="9">
        <v>64.490538517041529</v>
      </c>
      <c r="U48" s="9">
        <v>10</v>
      </c>
      <c r="V48" s="9">
        <v>8.8000000000000007</v>
      </c>
      <c r="W48" s="21">
        <f t="shared" si="43"/>
        <v>-55.690538517041531</v>
      </c>
      <c r="X48" s="21">
        <f t="shared" si="2"/>
        <v>-1.1999999999999993</v>
      </c>
      <c r="Y48" s="21">
        <f t="shared" ref="Y48:Z54" si="49">W48-AVERAGE(W$48:W$54)</f>
        <v>-47.471011904719198</v>
      </c>
      <c r="Z48" s="21">
        <f t="shared" si="49"/>
        <v>0.45714285714285752</v>
      </c>
      <c r="AA48" s="9">
        <v>99.1</v>
      </c>
      <c r="AB48" s="9">
        <v>104.8</v>
      </c>
      <c r="AC48" s="9">
        <v>112.5</v>
      </c>
      <c r="AD48" s="9">
        <v>116.9</v>
      </c>
      <c r="AE48" s="21">
        <f>AD48-AVERAGE(AD$48:AD$54)</f>
        <v>3.2000000000000028</v>
      </c>
      <c r="AF48" s="21">
        <f>(AC48-100) - (AA48-100)</f>
        <v>13.400000000000006</v>
      </c>
      <c r="AG48" s="21">
        <f t="shared" ref="AG48:AG54" si="50">(AC48-100) - (AB48-100)</f>
        <v>7.7000000000000028</v>
      </c>
      <c r="AH48" s="21">
        <f t="shared" ref="AH48:AI54" si="51">AF48-AVERAGE(AF$48:AF$54)</f>
        <v>6.8857142857142906</v>
      </c>
      <c r="AI48" s="21">
        <f t="shared" si="51"/>
        <v>9.0142857142857178</v>
      </c>
      <c r="AJ48" s="9">
        <v>31.696000000000002</v>
      </c>
      <c r="AK48" s="9">
        <v>27.363</v>
      </c>
      <c r="AL48" s="24">
        <f>AK48/B48*1000</f>
        <v>8.7329568828804615E-3</v>
      </c>
      <c r="AM48" s="21">
        <f t="shared" ref="AM48:AM54" si="52">AK48/AJ48*100*AL48</f>
        <v>0.75391184750838602</v>
      </c>
      <c r="AN48" s="21">
        <f t="shared" ref="AN48:AN54" si="53">AM48-AVERAGE(AM$48:AM$54)</f>
        <v>-1.8339440921200576</v>
      </c>
      <c r="AO48" s="9">
        <v>14.7</v>
      </c>
      <c r="AP48" s="9">
        <v>14.6</v>
      </c>
      <c r="AQ48" s="9">
        <v>14.8</v>
      </c>
      <c r="AR48" s="21">
        <f t="shared" si="17"/>
        <v>100.68027210884354</v>
      </c>
      <c r="AS48" s="21">
        <f t="shared" si="6"/>
        <v>101.36986301369863</v>
      </c>
      <c r="AT48" s="21">
        <f t="shared" ref="AT48:AU54" si="54">AR48-AVERAGE(AR$48:AR$54)</f>
        <v>0.40333138567089577</v>
      </c>
      <c r="AU48" s="21">
        <f t="shared" si="54"/>
        <v>1.4510897301075261</v>
      </c>
    </row>
    <row r="49" spans="1:47" ht="15.75" customHeight="1" x14ac:dyDescent="0.2">
      <c r="A49" s="12" t="s">
        <v>34</v>
      </c>
      <c r="B49" s="15">
        <v>515564</v>
      </c>
      <c r="C49" s="9">
        <v>112.53209999999999</v>
      </c>
      <c r="D49" s="9">
        <v>118.6</v>
      </c>
      <c r="E49" s="9">
        <v>104.6</v>
      </c>
      <c r="F49" s="21">
        <f t="shared" si="45"/>
        <v>1.0857142857142748</v>
      </c>
      <c r="G49" s="21">
        <f t="shared" ref="G49:G54" si="55">E49-AVERAGE(E$48:E$54)</f>
        <v>-7.1428571428569398E-2</v>
      </c>
      <c r="H49" s="9">
        <v>99.3</v>
      </c>
      <c r="I49" s="9">
        <v>0.18030000000000002</v>
      </c>
      <c r="J49" s="9">
        <v>8.4599999999999995E-2</v>
      </c>
      <c r="K49" s="9">
        <v>9.5700000000000007E-2</v>
      </c>
      <c r="L49" s="22">
        <f>I49*1000/B49*1000</f>
        <v>0.34971409951043908</v>
      </c>
      <c r="M49" s="9">
        <v>82.41</v>
      </c>
      <c r="N49" s="9">
        <v>83.4</v>
      </c>
      <c r="O49" s="9">
        <v>81.2</v>
      </c>
      <c r="P49" s="21">
        <f t="shared" si="46"/>
        <v>-1.2099999999999937</v>
      </c>
      <c r="Q49" s="21">
        <f t="shared" si="47"/>
        <v>-2.2000000000000028</v>
      </c>
      <c r="R49" s="21">
        <f t="shared" si="48"/>
        <v>0.58428571428572296</v>
      </c>
      <c r="S49" s="21">
        <f t="shared" si="48"/>
        <v>-2.0000000000006235E-2</v>
      </c>
      <c r="T49" s="9">
        <v>7.4782182512244146</v>
      </c>
      <c r="U49" s="9">
        <v>13.399999999999999</v>
      </c>
      <c r="V49" s="9">
        <v>12.5</v>
      </c>
      <c r="W49" s="21">
        <f t="shared" si="43"/>
        <v>5.0217817487755854</v>
      </c>
      <c r="X49" s="21">
        <f t="shared" si="2"/>
        <v>-0.89999999999999858</v>
      </c>
      <c r="Y49" s="21">
        <f t="shared" si="49"/>
        <v>13.241308361097921</v>
      </c>
      <c r="Z49" s="21">
        <f t="shared" si="49"/>
        <v>0.75714285714285823</v>
      </c>
      <c r="AA49" s="9">
        <v>103</v>
      </c>
      <c r="AB49" s="9">
        <v>113.9</v>
      </c>
      <c r="AC49" s="9">
        <v>100.4</v>
      </c>
      <c r="AD49" s="9">
        <v>117.7</v>
      </c>
      <c r="AE49" s="21">
        <f t="shared" ref="AE49:AE54" si="56">AD49-AVERAGE(AD$48:AD$54)</f>
        <v>4</v>
      </c>
      <c r="AF49" s="21">
        <f>(AC49-100) - (AA49-100)</f>
        <v>-2.5999999999999943</v>
      </c>
      <c r="AG49" s="21">
        <f t="shared" si="50"/>
        <v>-13.5</v>
      </c>
      <c r="AH49" s="21">
        <f t="shared" si="51"/>
        <v>-9.1142857142857103</v>
      </c>
      <c r="AI49" s="21">
        <f t="shared" si="51"/>
        <v>-12.185714285714285</v>
      </c>
      <c r="AJ49" s="9">
        <v>5.415</v>
      </c>
      <c r="AK49" s="9">
        <v>5.3639999999999999</v>
      </c>
      <c r="AL49" s="24">
        <f>AK49/B49*1000</f>
        <v>1.0404139932190765E-2</v>
      </c>
      <c r="AM49" s="21">
        <f t="shared" si="52"/>
        <v>1.0306150802635505</v>
      </c>
      <c r="AN49" s="21">
        <f t="shared" si="53"/>
        <v>-1.5572408593648932</v>
      </c>
      <c r="AO49" s="9">
        <v>30.4</v>
      </c>
      <c r="AP49" s="9">
        <v>30.5</v>
      </c>
      <c r="AQ49" s="9">
        <v>30</v>
      </c>
      <c r="AR49" s="21">
        <f t="shared" si="17"/>
        <v>98.684210526315795</v>
      </c>
      <c r="AS49" s="21">
        <f t="shared" si="6"/>
        <v>98.360655737704917</v>
      </c>
      <c r="AT49" s="21">
        <f t="shared" si="54"/>
        <v>-1.5927301968568486</v>
      </c>
      <c r="AU49" s="21">
        <f t="shared" si="54"/>
        <v>-1.5581175458861907</v>
      </c>
    </row>
    <row r="50" spans="1:47" ht="15.75" customHeight="1" x14ac:dyDescent="0.2">
      <c r="A50" s="12" t="s">
        <v>35</v>
      </c>
      <c r="B50" s="15">
        <v>869191</v>
      </c>
      <c r="C50" s="9">
        <v>116.5616</v>
      </c>
      <c r="D50" s="9">
        <v>119.1</v>
      </c>
      <c r="E50" s="9">
        <v>105.8</v>
      </c>
      <c r="F50" s="21">
        <f t="shared" si="45"/>
        <v>1.5857142857142748</v>
      </c>
      <c r="G50" s="21">
        <f t="shared" si="55"/>
        <v>1.1285714285714334</v>
      </c>
      <c r="H50" s="9">
        <v>97.6</v>
      </c>
      <c r="I50" s="9">
        <v>0.50039999999999996</v>
      </c>
      <c r="J50" s="9">
        <v>0.11550000000000001</v>
      </c>
      <c r="K50" s="9">
        <v>0.38489999999999996</v>
      </c>
      <c r="L50" s="22">
        <f>I50*1000/B50*1000</f>
        <v>0.57570775583272249</v>
      </c>
      <c r="M50" s="9">
        <v>76.28</v>
      </c>
      <c r="N50" s="9">
        <v>76.459999999999994</v>
      </c>
      <c r="O50" s="9">
        <v>74.400000000000006</v>
      </c>
      <c r="P50" s="21">
        <f t="shared" si="46"/>
        <v>-1.8799999999999955</v>
      </c>
      <c r="Q50" s="21">
        <f t="shared" si="47"/>
        <v>-2.0599999999999881</v>
      </c>
      <c r="R50" s="21">
        <f t="shared" si="48"/>
        <v>-8.5714285714278748E-2</v>
      </c>
      <c r="S50" s="21">
        <f t="shared" si="48"/>
        <v>0.12000000000000854</v>
      </c>
      <c r="T50" s="9">
        <v>8.0776694022008915</v>
      </c>
      <c r="U50" s="9">
        <v>3.1999999999999993</v>
      </c>
      <c r="V50" s="9">
        <v>2</v>
      </c>
      <c r="W50" s="21">
        <f t="shared" si="43"/>
        <v>-6.0776694022008915</v>
      </c>
      <c r="X50" s="21">
        <f t="shared" si="2"/>
        <v>-1.1999999999999993</v>
      </c>
      <c r="Y50" s="21">
        <f t="shared" si="49"/>
        <v>2.1418572101214437</v>
      </c>
      <c r="Z50" s="21">
        <f t="shared" si="49"/>
        <v>0.45714285714285752</v>
      </c>
      <c r="AA50" s="9">
        <v>96.3</v>
      </c>
      <c r="AB50" s="9">
        <v>99.8</v>
      </c>
      <c r="AC50" s="9">
        <v>105.3</v>
      </c>
      <c r="AD50" s="9">
        <v>101.2</v>
      </c>
      <c r="AE50" s="21">
        <f t="shared" si="56"/>
        <v>-12.5</v>
      </c>
      <c r="AF50" s="21">
        <f>(AC50-100) - (AA50-100)</f>
        <v>9</v>
      </c>
      <c r="AG50" s="21">
        <f t="shared" si="50"/>
        <v>5.5</v>
      </c>
      <c r="AH50" s="21">
        <f t="shared" si="51"/>
        <v>2.4857142857142849</v>
      </c>
      <c r="AI50" s="21">
        <f t="shared" si="51"/>
        <v>6.8142857142857149</v>
      </c>
      <c r="AJ50" s="9">
        <v>18.152000000000001</v>
      </c>
      <c r="AK50" s="9">
        <v>17.984000000000002</v>
      </c>
      <c r="AL50" s="24">
        <f>AK50/B50*1000</f>
        <v>2.0690504158464598E-2</v>
      </c>
      <c r="AM50" s="21">
        <f t="shared" si="52"/>
        <v>2.0499009849373473</v>
      </c>
      <c r="AN50" s="21">
        <f t="shared" si="53"/>
        <v>-0.53795495469109644</v>
      </c>
      <c r="AO50" s="9">
        <v>24.2</v>
      </c>
      <c r="AP50" s="9">
        <v>24.2</v>
      </c>
      <c r="AQ50" s="9">
        <v>24.2</v>
      </c>
      <c r="AR50" s="21">
        <f t="shared" si="17"/>
        <v>100</v>
      </c>
      <c r="AS50" s="21">
        <f t="shared" si="6"/>
        <v>100</v>
      </c>
      <c r="AT50" s="21">
        <f t="shared" si="54"/>
        <v>-0.27694072317264329</v>
      </c>
      <c r="AU50" s="21">
        <f t="shared" si="54"/>
        <v>8.122671640889223E-2</v>
      </c>
    </row>
    <row r="51" spans="1:47" ht="15.75" customHeight="1" x14ac:dyDescent="0.2">
      <c r="A51" s="12" t="s">
        <v>37</v>
      </c>
      <c r="B51" s="15">
        <v>465357</v>
      </c>
      <c r="C51" s="9">
        <v>111.21</v>
      </c>
      <c r="D51" s="9">
        <v>119.5</v>
      </c>
      <c r="E51" s="9">
        <v>107.1</v>
      </c>
      <c r="F51" s="21">
        <f t="shared" si="45"/>
        <v>1.9857142857142804</v>
      </c>
      <c r="G51" s="21">
        <f t="shared" si="55"/>
        <v>2.4285714285714306</v>
      </c>
      <c r="H51" s="9">
        <v>95.1</v>
      </c>
      <c r="I51" s="9">
        <v>0.12790000000000001</v>
      </c>
      <c r="J51" s="9">
        <v>2.1399999999999999E-2</v>
      </c>
      <c r="K51" s="9">
        <v>0.10640000000000001</v>
      </c>
      <c r="L51" s="22">
        <f>I51*1000/B51*1000</f>
        <v>0.27484275513208145</v>
      </c>
      <c r="M51" s="9">
        <v>76.09</v>
      </c>
      <c r="N51" s="9">
        <v>76.209999999999994</v>
      </c>
      <c r="O51" s="9">
        <v>74.8</v>
      </c>
      <c r="P51" s="21">
        <f t="shared" si="46"/>
        <v>-1.2900000000000063</v>
      </c>
      <c r="Q51" s="21">
        <f t="shared" si="47"/>
        <v>-1.4099999999999966</v>
      </c>
      <c r="R51" s="21">
        <f t="shared" si="48"/>
        <v>0.50428571428571045</v>
      </c>
      <c r="S51" s="21">
        <f t="shared" si="48"/>
        <v>0.77</v>
      </c>
      <c r="T51" s="9">
        <v>1.1787654848232139</v>
      </c>
      <c r="U51" s="9">
        <v>1.7000000000000011</v>
      </c>
      <c r="V51" s="9">
        <v>0.19999999999999929</v>
      </c>
      <c r="W51" s="21">
        <f t="shared" si="43"/>
        <v>-0.97876548482321457</v>
      </c>
      <c r="X51" s="21">
        <f t="shared" si="2"/>
        <v>-1.5000000000000018</v>
      </c>
      <c r="Y51" s="21">
        <f t="shared" si="49"/>
        <v>7.2407611274991206</v>
      </c>
      <c r="Z51" s="21">
        <f t="shared" si="49"/>
        <v>0.15714285714285503</v>
      </c>
      <c r="AA51" s="9">
        <v>97</v>
      </c>
      <c r="AB51" s="9">
        <v>107.9</v>
      </c>
      <c r="AC51" s="9">
        <v>97.4</v>
      </c>
      <c r="AD51" s="9">
        <v>102</v>
      </c>
      <c r="AE51" s="21">
        <f t="shared" si="56"/>
        <v>-11.700000000000003</v>
      </c>
      <c r="AF51" s="21">
        <f>(AC51-100) - (AA51-100)</f>
        <v>0.40000000000000568</v>
      </c>
      <c r="AG51" s="21">
        <f t="shared" si="50"/>
        <v>-10.5</v>
      </c>
      <c r="AH51" s="21">
        <f t="shared" si="51"/>
        <v>-6.1142857142857094</v>
      </c>
      <c r="AI51" s="21">
        <f t="shared" si="51"/>
        <v>-9.1857142857142851</v>
      </c>
      <c r="AJ51" s="9">
        <v>12.028</v>
      </c>
      <c r="AK51" s="9">
        <v>13.122999999999999</v>
      </c>
      <c r="AL51" s="24">
        <f>AK51/B51*1000</f>
        <v>2.8199855164959372E-2</v>
      </c>
      <c r="AM51" s="21">
        <f t="shared" si="52"/>
        <v>3.0767101706830879</v>
      </c>
      <c r="AN51" s="21">
        <f t="shared" si="53"/>
        <v>0.48885423105464421</v>
      </c>
      <c r="AO51" s="9">
        <v>22.9</v>
      </c>
      <c r="AP51" s="9">
        <v>23.5</v>
      </c>
      <c r="AQ51" s="9">
        <v>23.6</v>
      </c>
      <c r="AR51" s="21">
        <f t="shared" si="17"/>
        <v>103.05676855895199</v>
      </c>
      <c r="AS51" s="21">
        <f t="shared" si="6"/>
        <v>100.42553191489363</v>
      </c>
      <c r="AT51" s="21">
        <f t="shared" si="54"/>
        <v>2.7798278357793436</v>
      </c>
      <c r="AU51" s="21">
        <f t="shared" si="54"/>
        <v>0.50675863130251741</v>
      </c>
    </row>
    <row r="52" spans="1:47" ht="15.75" customHeight="1" x14ac:dyDescent="0.2">
      <c r="A52" s="12" t="s">
        <v>38</v>
      </c>
      <c r="B52" s="15">
        <v>693098</v>
      </c>
      <c r="C52" s="9">
        <v>107.5536</v>
      </c>
      <c r="D52" s="9">
        <v>113.5</v>
      </c>
      <c r="E52" s="9">
        <v>103.4</v>
      </c>
      <c r="F52" s="21">
        <f t="shared" si="45"/>
        <v>-4.0142857142857196</v>
      </c>
      <c r="G52" s="21">
        <f t="shared" si="55"/>
        <v>-1.271428571428558</v>
      </c>
      <c r="H52" s="9">
        <v>95</v>
      </c>
      <c r="I52" s="9">
        <v>0.2394</v>
      </c>
      <c r="J52" s="9">
        <v>0.15340000000000001</v>
      </c>
      <c r="K52" s="9">
        <v>8.5999999999999993E-2</v>
      </c>
      <c r="L52" s="22">
        <f>I52*1000/B52*1000</f>
        <v>0.34540570020401157</v>
      </c>
      <c r="M52" s="9">
        <v>75.680000000000007</v>
      </c>
      <c r="N52" s="9">
        <v>75.75</v>
      </c>
      <c r="O52" s="9">
        <v>74.099999999999994</v>
      </c>
      <c r="P52" s="21">
        <f t="shared" si="46"/>
        <v>-1.5800000000000125</v>
      </c>
      <c r="Q52" s="21">
        <f t="shared" si="47"/>
        <v>-1.6500000000000057</v>
      </c>
      <c r="R52" s="21">
        <f t="shared" si="48"/>
        <v>0.2142857142857042</v>
      </c>
      <c r="S52" s="21">
        <f t="shared" si="48"/>
        <v>0.52999999999999092</v>
      </c>
      <c r="T52" s="9">
        <v>1.3351206147963408</v>
      </c>
      <c r="U52" s="9">
        <v>2</v>
      </c>
      <c r="V52" s="9">
        <v>-0.5</v>
      </c>
      <c r="W52" s="21">
        <f t="shared" si="43"/>
        <v>-1.8351206147963408</v>
      </c>
      <c r="X52" s="21">
        <f t="shared" si="2"/>
        <v>-2.5</v>
      </c>
      <c r="Y52" s="21">
        <f t="shared" si="49"/>
        <v>6.3844059975259944</v>
      </c>
      <c r="Z52" s="21">
        <f t="shared" si="49"/>
        <v>-0.84285714285714319</v>
      </c>
      <c r="AA52" s="9">
        <v>100.3</v>
      </c>
      <c r="AB52" s="9">
        <v>106.1</v>
      </c>
      <c r="AC52" s="9">
        <v>110.1</v>
      </c>
      <c r="AD52" s="9">
        <v>117.2</v>
      </c>
      <c r="AE52" s="21">
        <f t="shared" si="56"/>
        <v>3.5</v>
      </c>
      <c r="AF52" s="21">
        <f>(AC52-100) - (AA52-100)</f>
        <v>9.7999999999999972</v>
      </c>
      <c r="AG52" s="21">
        <f t="shared" si="50"/>
        <v>4</v>
      </c>
      <c r="AH52" s="21">
        <f t="shared" si="51"/>
        <v>3.285714285714282</v>
      </c>
      <c r="AI52" s="21">
        <f t="shared" si="51"/>
        <v>5.3142857142857149</v>
      </c>
      <c r="AJ52" s="9">
        <v>23.492000000000001</v>
      </c>
      <c r="AK52" s="9">
        <v>22.803999999999998</v>
      </c>
      <c r="AL52" s="24">
        <f>AK52/B52*1000</f>
        <v>3.2901552161454801E-2</v>
      </c>
      <c r="AM52" s="21">
        <f t="shared" si="52"/>
        <v>3.1937978694441309</v>
      </c>
      <c r="AN52" s="21">
        <f t="shared" si="53"/>
        <v>0.60594192981568717</v>
      </c>
      <c r="AO52" s="9">
        <v>14</v>
      </c>
      <c r="AP52" s="9">
        <v>13.8</v>
      </c>
      <c r="AQ52" s="9">
        <v>13.9</v>
      </c>
      <c r="AR52" s="21">
        <f t="shared" si="17"/>
        <v>99.285714285714292</v>
      </c>
      <c r="AS52" s="21">
        <f t="shared" si="6"/>
        <v>100.72463768115942</v>
      </c>
      <c r="AT52" s="21">
        <f t="shared" si="54"/>
        <v>-0.99122643745835148</v>
      </c>
      <c r="AU52" s="21">
        <f t="shared" si="54"/>
        <v>0.80586439756831396</v>
      </c>
    </row>
    <row r="53" spans="1:47" ht="15.75" customHeight="1" x14ac:dyDescent="0.2">
      <c r="A53" s="12" t="s">
        <v>39</v>
      </c>
      <c r="B53" s="15">
        <v>1497992</v>
      </c>
      <c r="C53" s="9">
        <v>112.2</v>
      </c>
      <c r="D53" s="9">
        <v>116.1</v>
      </c>
      <c r="E53" s="9">
        <v>103.5</v>
      </c>
      <c r="F53" s="21">
        <f t="shared" si="45"/>
        <v>-1.4142857142857252</v>
      </c>
      <c r="G53" s="21">
        <f t="shared" si="55"/>
        <v>-1.1714285714285637</v>
      </c>
      <c r="H53" s="9">
        <v>98.8</v>
      </c>
      <c r="I53" s="9">
        <v>0.75620000000000009</v>
      </c>
      <c r="J53" s="9">
        <v>9.5299999999999996E-2</v>
      </c>
      <c r="K53" s="9">
        <v>0.66079999999999994</v>
      </c>
      <c r="L53" s="22">
        <f>I53*1000/B53*1000</f>
        <v>0.50480910445449645</v>
      </c>
      <c r="M53" s="9">
        <v>75.430000000000007</v>
      </c>
      <c r="N53" s="9">
        <v>75.88</v>
      </c>
      <c r="O53" s="9">
        <v>72.099999999999994</v>
      </c>
      <c r="P53" s="21">
        <f t="shared" si="46"/>
        <v>-3.3300000000000125</v>
      </c>
      <c r="Q53" s="21">
        <f t="shared" si="47"/>
        <v>-3.7800000000000011</v>
      </c>
      <c r="R53" s="21">
        <f t="shared" si="48"/>
        <v>-1.5357142857142958</v>
      </c>
      <c r="S53" s="21">
        <f t="shared" si="48"/>
        <v>-1.6000000000000045</v>
      </c>
      <c r="T53" s="9">
        <v>8.424532260859726</v>
      </c>
      <c r="U53" s="9">
        <v>16</v>
      </c>
      <c r="V53" s="9">
        <v>13.7</v>
      </c>
      <c r="W53" s="21">
        <f t="shared" si="43"/>
        <v>5.2754677391402733</v>
      </c>
      <c r="X53" s="21">
        <f t="shared" si="2"/>
        <v>-2.3000000000000007</v>
      </c>
      <c r="Y53" s="21">
        <f t="shared" si="49"/>
        <v>13.494994351462609</v>
      </c>
      <c r="Z53" s="21">
        <f t="shared" si="49"/>
        <v>-0.6428571428571439</v>
      </c>
      <c r="AA53" s="9">
        <v>102.5</v>
      </c>
      <c r="AB53" s="9">
        <v>114.1</v>
      </c>
      <c r="AC53" s="9">
        <v>114.1</v>
      </c>
      <c r="AD53" s="9">
        <v>133.4</v>
      </c>
      <c r="AE53" s="21">
        <f t="shared" si="56"/>
        <v>19.700000000000003</v>
      </c>
      <c r="AF53" s="21">
        <f>(AC53-100) - (AA53-100)</f>
        <v>11.599999999999994</v>
      </c>
      <c r="AG53" s="21">
        <f t="shared" si="50"/>
        <v>0</v>
      </c>
      <c r="AH53" s="21">
        <f t="shared" si="51"/>
        <v>5.0857142857142792</v>
      </c>
      <c r="AI53" s="21">
        <f t="shared" si="51"/>
        <v>1.3142857142857147</v>
      </c>
      <c r="AJ53" s="9">
        <v>23.190999999999999</v>
      </c>
      <c r="AK53" s="9">
        <v>21.446000000000002</v>
      </c>
      <c r="AL53" s="24">
        <f>AK53/B53*1000</f>
        <v>1.4316498352461161E-2</v>
      </c>
      <c r="AM53" s="21">
        <f t="shared" si="52"/>
        <v>1.323925762868708</v>
      </c>
      <c r="AN53" s="21">
        <f t="shared" si="53"/>
        <v>-1.2639301767597357</v>
      </c>
      <c r="AO53" s="9">
        <v>20.5</v>
      </c>
      <c r="AP53" s="9">
        <v>20.7</v>
      </c>
      <c r="AQ53" s="9">
        <v>20.399999999999999</v>
      </c>
      <c r="AR53" s="21">
        <f t="shared" si="17"/>
        <v>99.512195121951208</v>
      </c>
      <c r="AS53" s="21">
        <f t="shared" si="6"/>
        <v>98.550724637681157</v>
      </c>
      <c r="AT53" s="21">
        <f t="shared" si="54"/>
        <v>-0.76474560122143487</v>
      </c>
      <c r="AU53" s="21">
        <f t="shared" si="54"/>
        <v>-1.3680486459099512</v>
      </c>
    </row>
    <row r="54" spans="1:47" ht="15.75" customHeight="1" x14ac:dyDescent="0.2">
      <c r="A54" s="12" t="s">
        <v>20</v>
      </c>
      <c r="B54" s="15">
        <v>2792796</v>
      </c>
      <c r="C54" s="9">
        <v>108.6596</v>
      </c>
      <c r="D54" s="9">
        <v>113.8</v>
      </c>
      <c r="E54" s="9">
        <v>102.8</v>
      </c>
      <c r="F54" s="21">
        <f t="shared" si="45"/>
        <v>-3.7142857142857224</v>
      </c>
      <c r="G54" s="21">
        <f t="shared" si="55"/>
        <v>-1.8714285714285666</v>
      </c>
      <c r="H54" s="9">
        <v>94.1</v>
      </c>
      <c r="I54" s="9">
        <v>1.222</v>
      </c>
      <c r="J54" s="9">
        <v>0.55000000000000004</v>
      </c>
      <c r="K54" s="9">
        <v>0.67200000000000004</v>
      </c>
      <c r="L54" s="22">
        <f>I54*1000/B54*1000</f>
        <v>0.43755433622792356</v>
      </c>
      <c r="M54" s="9">
        <v>74.180000000000007</v>
      </c>
      <c r="N54" s="9">
        <v>74.66</v>
      </c>
      <c r="O54" s="9">
        <v>73.2</v>
      </c>
      <c r="P54" s="21">
        <f t="shared" si="46"/>
        <v>-0.98000000000000398</v>
      </c>
      <c r="Q54" s="21">
        <f t="shared" si="47"/>
        <v>-1.4599999999999937</v>
      </c>
      <c r="R54" s="21">
        <f t="shared" si="48"/>
        <v>0.81428571428571273</v>
      </c>
      <c r="S54" s="21">
        <f t="shared" si="48"/>
        <v>0.72000000000000286</v>
      </c>
      <c r="T54" s="9">
        <v>-4.8158244689770952E-2</v>
      </c>
      <c r="U54" s="9">
        <v>-1.3000000000000007</v>
      </c>
      <c r="V54" s="9">
        <v>-3.2999999999999989</v>
      </c>
      <c r="W54" s="21">
        <f t="shared" si="43"/>
        <v>-3.2518417553102279</v>
      </c>
      <c r="X54" s="21">
        <f t="shared" si="2"/>
        <v>-1.9999999999999982</v>
      </c>
      <c r="Y54" s="21">
        <f t="shared" si="49"/>
        <v>4.9676848570121077</v>
      </c>
      <c r="Z54" s="21">
        <f t="shared" si="49"/>
        <v>-0.34285714285714142</v>
      </c>
      <c r="AA54" s="9">
        <v>99</v>
      </c>
      <c r="AB54" s="9">
        <v>105.4</v>
      </c>
      <c r="AC54" s="9">
        <v>103</v>
      </c>
      <c r="AD54" s="9">
        <v>107.5</v>
      </c>
      <c r="AE54" s="21">
        <f t="shared" si="56"/>
        <v>-6.2000000000000028</v>
      </c>
      <c r="AF54" s="21">
        <f>(AC54-100) - (AA54-100)</f>
        <v>4</v>
      </c>
      <c r="AG54" s="21">
        <f t="shared" si="50"/>
        <v>-2.4000000000000057</v>
      </c>
      <c r="AH54" s="21">
        <f t="shared" si="51"/>
        <v>-2.5142857142857151</v>
      </c>
      <c r="AI54" s="21">
        <f t="shared" si="51"/>
        <v>-1.085714285714291</v>
      </c>
      <c r="AJ54" s="9">
        <v>183.51400000000001</v>
      </c>
      <c r="AK54" s="9">
        <v>185.11500000000001</v>
      </c>
      <c r="AL54" s="24">
        <f>AK54/B54*1000</f>
        <v>6.6283036784641633E-2</v>
      </c>
      <c r="AM54" s="21">
        <f t="shared" si="52"/>
        <v>6.6861298616938951</v>
      </c>
      <c r="AN54" s="21">
        <f t="shared" si="53"/>
        <v>4.0982739220654514</v>
      </c>
      <c r="AO54" s="9">
        <v>13.9</v>
      </c>
      <c r="AP54" s="9">
        <v>14</v>
      </c>
      <c r="AQ54" s="9">
        <v>14</v>
      </c>
      <c r="AR54" s="21">
        <f t="shared" si="17"/>
        <v>100.71942446043165</v>
      </c>
      <c r="AS54" s="21">
        <f t="shared" si="6"/>
        <v>100</v>
      </c>
      <c r="AT54" s="21">
        <f t="shared" si="54"/>
        <v>0.44248373725901047</v>
      </c>
      <c r="AU54" s="21">
        <f t="shared" si="54"/>
        <v>8.122671640889223E-2</v>
      </c>
    </row>
    <row r="55" spans="1:47" s="1" customFormat="1" ht="17.25" customHeight="1" x14ac:dyDescent="0.2">
      <c r="A55" s="18" t="s">
        <v>56</v>
      </c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7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</row>
    <row r="56" spans="1:47" ht="16.5" customHeight="1" x14ac:dyDescent="0.2">
      <c r="A56" s="12" t="s">
        <v>42</v>
      </c>
      <c r="B56" s="15">
        <v>4013786</v>
      </c>
      <c r="C56" s="9">
        <v>111.85230000000001</v>
      </c>
      <c r="D56" s="9">
        <v>114.2</v>
      </c>
      <c r="E56" s="9">
        <v>101.7</v>
      </c>
      <c r="F56" s="21">
        <f t="shared" ref="F56:F69" si="57">D56-AVERAGE(D$56:D$69)</f>
        <v>0.21428571428572241</v>
      </c>
      <c r="G56" s="21">
        <f>E56-AVERAGE(E$56:E$69)</f>
        <v>-0.82857142857142208</v>
      </c>
      <c r="H56" s="9">
        <v>94.9</v>
      </c>
      <c r="I56" s="9">
        <v>2.4550999999999998</v>
      </c>
      <c r="J56" s="9">
        <v>0.95629999999999993</v>
      </c>
      <c r="K56" s="9">
        <v>1.4987999999999999</v>
      </c>
      <c r="L56" s="22">
        <f>I56*1000/B56*1000</f>
        <v>0.61166689006339647</v>
      </c>
      <c r="M56" s="9">
        <v>72.06</v>
      </c>
      <c r="N56" s="9">
        <v>72.64</v>
      </c>
      <c r="O56" s="9">
        <v>70.400000000000006</v>
      </c>
      <c r="P56" s="21">
        <f t="shared" ref="P56:P69" si="58">O56-M56</f>
        <v>-1.6599999999999966</v>
      </c>
      <c r="Q56" s="21">
        <f t="shared" ref="Q56:Q69" si="59">O56-N56</f>
        <v>-2.2399999999999949</v>
      </c>
      <c r="R56" s="21">
        <f t="shared" ref="R56:S69" si="60">P56-AVERAGE(P$56:P$69)</f>
        <v>-0.1078571428571391</v>
      </c>
      <c r="S56" s="21">
        <f t="shared" si="60"/>
        <v>-0.16071428571428159</v>
      </c>
      <c r="T56" s="9">
        <v>-5.0789833741034043</v>
      </c>
      <c r="U56" s="9">
        <v>-1.7999999999999989</v>
      </c>
      <c r="V56" s="9">
        <v>-4.8000000000000007</v>
      </c>
      <c r="W56" s="21">
        <f t="shared" si="43"/>
        <v>0.27898337410340357</v>
      </c>
      <c r="X56" s="21">
        <f t="shared" si="2"/>
        <v>-3.0000000000000018</v>
      </c>
      <c r="Y56" s="21">
        <f t="shared" ref="Y56:Z69" si="61">W56-AVERAGE(W$56:W$69)</f>
        <v>4.1158779403527177</v>
      </c>
      <c r="Z56" s="21">
        <f t="shared" si="61"/>
        <v>0.25714285714285579</v>
      </c>
      <c r="AA56" s="9">
        <v>102.5</v>
      </c>
      <c r="AB56" s="9">
        <v>107</v>
      </c>
      <c r="AC56" s="9">
        <v>112.7</v>
      </c>
      <c r="AD56" s="9">
        <v>123.7</v>
      </c>
      <c r="AE56" s="21">
        <f>AD56-AVERAGE(AD$56:AD$69)</f>
        <v>8.6000000000000227</v>
      </c>
      <c r="AF56" s="21">
        <f>(AC56-100) - (AA56-100)</f>
        <v>10.200000000000003</v>
      </c>
      <c r="AG56" s="21">
        <f t="shared" ref="AG56:AG100" si="62">(AC56-100) - (AB56-100)</f>
        <v>5.7000000000000028</v>
      </c>
      <c r="AH56" s="21">
        <f t="shared" ref="AH56:AI69" si="63">AF56-AVERAGE(AF$56:AF$69)</f>
        <v>7.5571428571428605</v>
      </c>
      <c r="AI56" s="21">
        <f t="shared" si="63"/>
        <v>6.2642857142857151</v>
      </c>
      <c r="AJ56" s="9">
        <v>378.01799999999997</v>
      </c>
      <c r="AK56" s="9">
        <v>389.12</v>
      </c>
      <c r="AL56" s="24">
        <f>AK56/B56*1000</f>
        <v>9.6945876038234222E-2</v>
      </c>
      <c r="AM56" s="21">
        <f t="shared" ref="AM56:AM69" si="64">AK56/AJ56*100*AL56</f>
        <v>9.9793076742371269</v>
      </c>
      <c r="AN56" s="21">
        <f t="shared" ref="AN56:AN69" si="65">AM56-AVERAGE(AM$56:AM$69)</f>
        <v>-1.5144423705022412</v>
      </c>
      <c r="AO56" s="9">
        <v>12</v>
      </c>
      <c r="AP56" s="9">
        <v>12.1</v>
      </c>
      <c r="AQ56" s="9">
        <v>11.7</v>
      </c>
      <c r="AR56" s="21">
        <f t="shared" si="17"/>
        <v>97.5</v>
      </c>
      <c r="AS56" s="21">
        <f t="shared" si="6"/>
        <v>96.694214876033058</v>
      </c>
      <c r="AT56" s="21">
        <f t="shared" ref="AT56:AU69" si="66">AR56-AVERAGE(AR$56:AR$69)</f>
        <v>1.3065897045153605</v>
      </c>
      <c r="AU56" s="21">
        <f t="shared" si="66"/>
        <v>9.7242481790260626E-2</v>
      </c>
    </row>
    <row r="57" spans="1:47" ht="16.5" customHeight="1" x14ac:dyDescent="0.2">
      <c r="A57" s="12" t="s">
        <v>43</v>
      </c>
      <c r="B57" s="15">
        <v>675332</v>
      </c>
      <c r="C57" s="9">
        <v>107.72220000000002</v>
      </c>
      <c r="D57" s="9">
        <v>112.4</v>
      </c>
      <c r="E57" s="9">
        <v>102.7</v>
      </c>
      <c r="F57" s="21">
        <f t="shared" si="57"/>
        <v>-1.5857142857142748</v>
      </c>
      <c r="G57" s="21">
        <f t="shared" ref="G57:G69" si="67">E57-AVERAGE(E$56:E$69)</f>
        <v>0.17142857142857792</v>
      </c>
      <c r="H57" s="9">
        <v>98.3</v>
      </c>
      <c r="I57" s="9">
        <v>0.36980000000000002</v>
      </c>
      <c r="J57" s="9">
        <v>0.2344</v>
      </c>
      <c r="K57" s="9">
        <v>0.13539999999999999</v>
      </c>
      <c r="L57" s="22">
        <f>I57*1000/B57*1000</f>
        <v>0.54758252237418037</v>
      </c>
      <c r="M57" s="9">
        <v>71.989999999999995</v>
      </c>
      <c r="N57" s="9">
        <v>72.900000000000006</v>
      </c>
      <c r="O57" s="9">
        <v>71.099999999999994</v>
      </c>
      <c r="P57" s="21">
        <f t="shared" si="58"/>
        <v>-0.89000000000000057</v>
      </c>
      <c r="Q57" s="21">
        <f t="shared" si="59"/>
        <v>-1.8000000000000114</v>
      </c>
      <c r="R57" s="21">
        <f t="shared" si="60"/>
        <v>0.66214285714285692</v>
      </c>
      <c r="S57" s="21">
        <f t="shared" si="60"/>
        <v>0.27928571428570192</v>
      </c>
      <c r="T57" s="9">
        <v>-1.6098284261808939</v>
      </c>
      <c r="U57" s="9">
        <v>-2.1999999999999993</v>
      </c>
      <c r="V57" s="9">
        <v>-4.5999999999999996</v>
      </c>
      <c r="W57" s="21">
        <f t="shared" si="43"/>
        <v>-2.9901715738191057</v>
      </c>
      <c r="X57" s="21">
        <f t="shared" si="2"/>
        <v>-2.4000000000000004</v>
      </c>
      <c r="Y57" s="21">
        <f t="shared" si="61"/>
        <v>0.84672299243020888</v>
      </c>
      <c r="Z57" s="21">
        <f t="shared" si="61"/>
        <v>0.85714285714285721</v>
      </c>
      <c r="AA57" s="9">
        <v>104.7</v>
      </c>
      <c r="AB57" s="9">
        <v>107.5</v>
      </c>
      <c r="AC57" s="9">
        <v>101.8</v>
      </c>
      <c r="AD57" s="9">
        <v>114.5</v>
      </c>
      <c r="AE57" s="21">
        <f t="shared" ref="AE57:AE69" si="68">AD57-AVERAGE(AD$56:AD$69)</f>
        <v>-0.5999999999999801</v>
      </c>
      <c r="AF57" s="21">
        <f>(AC57-100) - (AA57-100)</f>
        <v>-2.9000000000000057</v>
      </c>
      <c r="AG57" s="21">
        <f t="shared" si="62"/>
        <v>-5.7000000000000028</v>
      </c>
      <c r="AH57" s="21">
        <f t="shared" si="63"/>
        <v>-5.542857142857148</v>
      </c>
      <c r="AI57" s="21">
        <f t="shared" si="63"/>
        <v>-5.1357142857142906</v>
      </c>
      <c r="AJ57" s="9">
        <v>59.698999999999998</v>
      </c>
      <c r="AK57" s="9">
        <v>62.917000000000002</v>
      </c>
      <c r="AL57" s="24">
        <f>AK57/B57*1000</f>
        <v>9.3164547215295601E-2</v>
      </c>
      <c r="AM57" s="21">
        <f t="shared" si="64"/>
        <v>9.8186465722118523</v>
      </c>
      <c r="AN57" s="21">
        <f t="shared" si="65"/>
        <v>-1.6751034725275158</v>
      </c>
      <c r="AO57" s="9">
        <v>20.399999999999999</v>
      </c>
      <c r="AP57" s="9">
        <v>20.100000000000001</v>
      </c>
      <c r="AQ57" s="9">
        <v>19.5</v>
      </c>
      <c r="AR57" s="21">
        <f t="shared" si="17"/>
        <v>95.588235294117652</v>
      </c>
      <c r="AS57" s="21">
        <f t="shared" si="6"/>
        <v>97.014925373134318</v>
      </c>
      <c r="AT57" s="21">
        <f t="shared" si="66"/>
        <v>-0.60517500136698743</v>
      </c>
      <c r="AU57" s="21">
        <f t="shared" si="66"/>
        <v>0.41795297889152039</v>
      </c>
    </row>
    <row r="58" spans="1:47" ht="16.5" customHeight="1" x14ac:dyDescent="0.2">
      <c r="A58" s="12" t="s">
        <v>44</v>
      </c>
      <c r="B58" s="15">
        <v>778965</v>
      </c>
      <c r="C58" s="9">
        <v>109.84819999999999</v>
      </c>
      <c r="D58" s="9">
        <v>116.8</v>
      </c>
      <c r="E58" s="9">
        <v>104</v>
      </c>
      <c r="F58" s="21">
        <f t="shared" si="57"/>
        <v>2.8142857142857167</v>
      </c>
      <c r="G58" s="21">
        <f t="shared" si="67"/>
        <v>1.4714285714285751</v>
      </c>
      <c r="H58" s="9">
        <v>100.4</v>
      </c>
      <c r="I58" s="9">
        <v>0.3246</v>
      </c>
      <c r="J58" s="9">
        <v>0.14560000000000001</v>
      </c>
      <c r="K58" s="9">
        <v>0.17899999999999999</v>
      </c>
      <c r="L58" s="22">
        <f>I58*1000/B58*1000</f>
        <v>0.41670678400184868</v>
      </c>
      <c r="M58" s="9">
        <v>73.66</v>
      </c>
      <c r="N58" s="9">
        <v>73.95</v>
      </c>
      <c r="O58" s="9">
        <v>71.599999999999994</v>
      </c>
      <c r="P58" s="21">
        <f t="shared" si="58"/>
        <v>-2.0600000000000023</v>
      </c>
      <c r="Q58" s="21">
        <f t="shared" si="59"/>
        <v>-2.3500000000000085</v>
      </c>
      <c r="R58" s="21">
        <f t="shared" si="60"/>
        <v>-0.50785714285714478</v>
      </c>
      <c r="S58" s="21">
        <f t="shared" si="60"/>
        <v>-0.27071428571429523</v>
      </c>
      <c r="T58" s="9">
        <v>-1.0454223290499522</v>
      </c>
      <c r="U58" s="9">
        <v>-5.6999999999999993</v>
      </c>
      <c r="V58" s="9">
        <v>-9.6999999999999993</v>
      </c>
      <c r="W58" s="21">
        <f t="shared" si="43"/>
        <v>-8.6545776709500473</v>
      </c>
      <c r="X58" s="21">
        <f t="shared" si="2"/>
        <v>-4</v>
      </c>
      <c r="Y58" s="21">
        <f t="shared" si="61"/>
        <v>-4.8176831047007322</v>
      </c>
      <c r="Z58" s="21">
        <f t="shared" si="61"/>
        <v>-0.74285714285714244</v>
      </c>
      <c r="AA58" s="9">
        <v>98.6</v>
      </c>
      <c r="AB58" s="9">
        <v>104.1</v>
      </c>
      <c r="AC58" s="9">
        <v>106.7</v>
      </c>
      <c r="AD58" s="9">
        <v>109.4</v>
      </c>
      <c r="AE58" s="21">
        <f t="shared" si="68"/>
        <v>-5.6999999999999744</v>
      </c>
      <c r="AF58" s="21">
        <f>(AC58-100) - (AA58-100)</f>
        <v>8.1000000000000085</v>
      </c>
      <c r="AG58" s="21">
        <f t="shared" si="62"/>
        <v>2.6000000000000085</v>
      </c>
      <c r="AH58" s="21">
        <f t="shared" si="63"/>
        <v>5.4571428571428662</v>
      </c>
      <c r="AI58" s="21">
        <f t="shared" si="63"/>
        <v>3.1642857142857213</v>
      </c>
      <c r="AJ58" s="9">
        <v>90.353999999999999</v>
      </c>
      <c r="AK58" s="9">
        <v>89.488</v>
      </c>
      <c r="AL58" s="24">
        <f>AK58/B58*1000</f>
        <v>0.11488064290436668</v>
      </c>
      <c r="AM58" s="21">
        <f t="shared" si="64"/>
        <v>11.377956672893248</v>
      </c>
      <c r="AN58" s="21">
        <f t="shared" si="65"/>
        <v>-0.11579337184612015</v>
      </c>
      <c r="AO58" s="9">
        <v>17.8</v>
      </c>
      <c r="AP58" s="9">
        <v>18</v>
      </c>
      <c r="AQ58" s="9">
        <v>17.600000000000001</v>
      </c>
      <c r="AR58" s="21">
        <f t="shared" si="17"/>
        <v>98.876404494382029</v>
      </c>
      <c r="AS58" s="21">
        <f t="shared" si="6"/>
        <v>97.777777777777786</v>
      </c>
      <c r="AT58" s="21">
        <f t="shared" si="66"/>
        <v>2.68299419889739</v>
      </c>
      <c r="AU58" s="21">
        <f t="shared" si="66"/>
        <v>1.1808053835349881</v>
      </c>
    </row>
    <row r="59" spans="1:47" ht="16.5" customHeight="1" x14ac:dyDescent="0.2">
      <c r="A59" s="12" t="s">
        <v>45</v>
      </c>
      <c r="B59" s="15">
        <v>3894120</v>
      </c>
      <c r="C59" s="9">
        <v>108.324</v>
      </c>
      <c r="D59" s="9">
        <v>111.1</v>
      </c>
      <c r="E59" s="9">
        <v>102.4</v>
      </c>
      <c r="F59" s="21">
        <f t="shared" si="57"/>
        <v>-2.8857142857142861</v>
      </c>
      <c r="G59" s="21">
        <f t="shared" si="67"/>
        <v>-0.12857142857141923</v>
      </c>
      <c r="H59" s="9">
        <v>96.6</v>
      </c>
      <c r="I59" s="9">
        <v>2.6800999999999999</v>
      </c>
      <c r="J59" s="9">
        <v>1.2204000000000002</v>
      </c>
      <c r="K59" s="9">
        <v>1.4597</v>
      </c>
      <c r="L59" s="22">
        <f>I59*1000/B59*1000</f>
        <v>0.68824278656024984</v>
      </c>
      <c r="M59" s="9">
        <v>74.349999999999994</v>
      </c>
      <c r="N59" s="9">
        <v>75.03</v>
      </c>
      <c r="O59" s="9">
        <v>72.599999999999994</v>
      </c>
      <c r="P59" s="21">
        <f t="shared" si="58"/>
        <v>-1.75</v>
      </c>
      <c r="Q59" s="21">
        <f t="shared" si="59"/>
        <v>-2.4300000000000068</v>
      </c>
      <c r="R59" s="21">
        <f t="shared" si="60"/>
        <v>-0.19785714285714251</v>
      </c>
      <c r="S59" s="21">
        <f t="shared" si="60"/>
        <v>-0.35071428571429353</v>
      </c>
      <c r="T59" s="9">
        <v>1.0760997377718373</v>
      </c>
      <c r="U59" s="9">
        <v>-9.9999999999999645E-2</v>
      </c>
      <c r="V59" s="9">
        <v>-3.3000000000000007</v>
      </c>
      <c r="W59" s="21">
        <f t="shared" si="43"/>
        <v>-4.3760997377718382</v>
      </c>
      <c r="X59" s="21">
        <f t="shared" si="2"/>
        <v>-3.2000000000000011</v>
      </c>
      <c r="Y59" s="21">
        <f t="shared" si="61"/>
        <v>-0.53920517152252367</v>
      </c>
      <c r="Z59" s="21">
        <f t="shared" si="61"/>
        <v>5.7142857142856496E-2</v>
      </c>
      <c r="AA59" s="9">
        <v>99.8</v>
      </c>
      <c r="AB59" s="9">
        <v>101.8</v>
      </c>
      <c r="AC59" s="9">
        <v>108.7</v>
      </c>
      <c r="AD59" s="9">
        <v>110.4</v>
      </c>
      <c r="AE59" s="21">
        <f t="shared" si="68"/>
        <v>-4.6999999999999744</v>
      </c>
      <c r="AF59" s="21">
        <f>(AC59-100) - (AA59-100)</f>
        <v>8.9000000000000057</v>
      </c>
      <c r="AG59" s="21">
        <f t="shared" si="62"/>
        <v>6.9000000000000057</v>
      </c>
      <c r="AH59" s="21">
        <f t="shared" si="63"/>
        <v>6.2571428571428633</v>
      </c>
      <c r="AI59" s="21">
        <f t="shared" si="63"/>
        <v>7.464285714285718</v>
      </c>
      <c r="AJ59" s="9">
        <v>506.09699999999998</v>
      </c>
      <c r="AK59" s="9">
        <v>508.00299999999999</v>
      </c>
      <c r="AL59" s="24">
        <f>AK59/B59*1000</f>
        <v>0.13045386377410045</v>
      </c>
      <c r="AM59" s="21">
        <f t="shared" si="64"/>
        <v>13.094516300004617</v>
      </c>
      <c r="AN59" s="21">
        <f t="shared" si="65"/>
        <v>1.6007662552652491</v>
      </c>
      <c r="AO59" s="9">
        <v>7</v>
      </c>
      <c r="AP59" s="9">
        <v>6.9</v>
      </c>
      <c r="AQ59" s="9">
        <v>6.6</v>
      </c>
      <c r="AR59" s="21">
        <f t="shared" si="17"/>
        <v>94.285714285714278</v>
      </c>
      <c r="AS59" s="21">
        <f t="shared" si="6"/>
        <v>95.65217391304347</v>
      </c>
      <c r="AT59" s="21">
        <f t="shared" si="66"/>
        <v>-1.9076960097703619</v>
      </c>
      <c r="AU59" s="21">
        <f t="shared" si="66"/>
        <v>-0.94479848119932797</v>
      </c>
    </row>
    <row r="60" spans="1:47" ht="16.5" customHeight="1" x14ac:dyDescent="0.2">
      <c r="A60" s="12" t="s">
        <v>46</v>
      </c>
      <c r="B60" s="15">
        <v>1493356</v>
      </c>
      <c r="C60" s="9">
        <v>110.51460000000002</v>
      </c>
      <c r="D60" s="9">
        <v>112.8</v>
      </c>
      <c r="E60" s="9">
        <v>101.5</v>
      </c>
      <c r="F60" s="21">
        <f t="shared" si="57"/>
        <v>-1.1857142857142833</v>
      </c>
      <c r="G60" s="21">
        <f t="shared" si="67"/>
        <v>-1.0285714285714249</v>
      </c>
      <c r="H60" s="9">
        <v>98.1</v>
      </c>
      <c r="I60" s="9">
        <v>0.80259999999999998</v>
      </c>
      <c r="J60" s="9">
        <v>0.38469999999999999</v>
      </c>
      <c r="K60" s="9">
        <v>0.41789999999999999</v>
      </c>
      <c r="L60" s="22">
        <f>I60*1000/B60*1000</f>
        <v>0.53744719946215103</v>
      </c>
      <c r="M60" s="9">
        <v>72.45</v>
      </c>
      <c r="N60" s="9">
        <v>72.8</v>
      </c>
      <c r="O60" s="9">
        <v>71</v>
      </c>
      <c r="P60" s="21">
        <f t="shared" si="58"/>
        <v>-1.4500000000000028</v>
      </c>
      <c r="Q60" s="21">
        <f t="shared" si="59"/>
        <v>-1.7999999999999972</v>
      </c>
      <c r="R60" s="21">
        <f t="shared" si="60"/>
        <v>0.10214285714285465</v>
      </c>
      <c r="S60" s="21">
        <f t="shared" si="60"/>
        <v>0.27928571428571614</v>
      </c>
      <c r="T60" s="9">
        <v>-1.3710027941633034</v>
      </c>
      <c r="U60" s="9">
        <v>-2.2000000000000011</v>
      </c>
      <c r="V60" s="9">
        <v>-4.4000000000000004</v>
      </c>
      <c r="W60" s="21">
        <f t="shared" si="43"/>
        <v>-3.028997205836697</v>
      </c>
      <c r="X60" s="21">
        <f t="shared" si="2"/>
        <v>-2.1999999999999993</v>
      </c>
      <c r="Y60" s="21">
        <f t="shared" si="61"/>
        <v>0.80789736041261762</v>
      </c>
      <c r="Z60" s="21">
        <f t="shared" si="61"/>
        <v>1.0571428571428583</v>
      </c>
      <c r="AA60" s="9">
        <v>106</v>
      </c>
      <c r="AB60" s="9">
        <v>103.8</v>
      </c>
      <c r="AC60" s="9">
        <v>100.7</v>
      </c>
      <c r="AD60" s="9">
        <v>110.9</v>
      </c>
      <c r="AE60" s="21">
        <f t="shared" si="68"/>
        <v>-4.1999999999999744</v>
      </c>
      <c r="AF60" s="21">
        <f>(AC60-100) - (AA60-100)</f>
        <v>-5.2999999999999972</v>
      </c>
      <c r="AG60" s="21">
        <f t="shared" si="62"/>
        <v>-3.0999999999999943</v>
      </c>
      <c r="AH60" s="21">
        <f t="shared" si="63"/>
        <v>-7.9428571428571395</v>
      </c>
      <c r="AI60" s="21">
        <f t="shared" si="63"/>
        <v>-2.5357142857142816</v>
      </c>
      <c r="AJ60" s="9">
        <v>200.245</v>
      </c>
      <c r="AK60" s="9">
        <v>188.91200000000001</v>
      </c>
      <c r="AL60" s="24">
        <f>AK60/B60*1000</f>
        <v>0.12650165131422111</v>
      </c>
      <c r="AM60" s="21">
        <f t="shared" si="64"/>
        <v>11.934220556354537</v>
      </c>
      <c r="AN60" s="21">
        <f t="shared" si="65"/>
        <v>0.44047051161516926</v>
      </c>
      <c r="AO60" s="9">
        <v>12.2</v>
      </c>
      <c r="AP60" s="9">
        <v>12.4</v>
      </c>
      <c r="AQ60" s="9">
        <v>11.9</v>
      </c>
      <c r="AR60" s="21">
        <f t="shared" si="17"/>
        <v>97.54098360655739</v>
      </c>
      <c r="AS60" s="21">
        <f t="shared" si="6"/>
        <v>95.967741935483872</v>
      </c>
      <c r="AT60" s="21">
        <f t="shared" si="66"/>
        <v>1.3475733110727504</v>
      </c>
      <c r="AU60" s="21">
        <f t="shared" si="66"/>
        <v>-0.62923045875892569</v>
      </c>
    </row>
    <row r="61" spans="1:47" ht="16.5" customHeight="1" x14ac:dyDescent="0.2">
      <c r="A61" s="12" t="s">
        <v>47</v>
      </c>
      <c r="B61" s="15">
        <v>1207875</v>
      </c>
      <c r="C61" s="9">
        <v>111.9003</v>
      </c>
      <c r="D61" s="9">
        <v>117.6</v>
      </c>
      <c r="E61" s="9">
        <v>103.9</v>
      </c>
      <c r="F61" s="21">
        <f t="shared" si="57"/>
        <v>3.6142857142857139</v>
      </c>
      <c r="G61" s="21">
        <f t="shared" si="67"/>
        <v>1.3714285714285808</v>
      </c>
      <c r="H61" s="9">
        <v>99.5</v>
      </c>
      <c r="I61" s="9">
        <v>0.5776</v>
      </c>
      <c r="J61" s="9">
        <v>0.4148</v>
      </c>
      <c r="K61" s="9">
        <v>0.16269999999999998</v>
      </c>
      <c r="L61" s="22">
        <f>I61*1000/B61*1000</f>
        <v>0.47819517748111356</v>
      </c>
      <c r="M61" s="9">
        <v>72.95</v>
      </c>
      <c r="N61" s="9">
        <v>73.44</v>
      </c>
      <c r="O61" s="9">
        <v>71</v>
      </c>
      <c r="P61" s="21">
        <f t="shared" si="58"/>
        <v>-1.9500000000000028</v>
      </c>
      <c r="Q61" s="21">
        <f t="shared" si="59"/>
        <v>-2.4399999999999977</v>
      </c>
      <c r="R61" s="21">
        <f t="shared" si="60"/>
        <v>-0.39785714285714535</v>
      </c>
      <c r="S61" s="21">
        <f t="shared" si="60"/>
        <v>-0.36071428571428443</v>
      </c>
      <c r="T61" s="9">
        <v>-0.92933596095936</v>
      </c>
      <c r="U61" s="9">
        <v>-2.9000000000000004</v>
      </c>
      <c r="V61" s="9">
        <v>-6.1999999999999993</v>
      </c>
      <c r="W61" s="21">
        <f t="shared" si="43"/>
        <v>-5.2706640390406392</v>
      </c>
      <c r="X61" s="21">
        <f t="shared" si="2"/>
        <v>-3.2999999999999989</v>
      </c>
      <c r="Y61" s="21">
        <f t="shared" si="61"/>
        <v>-1.4337694727913246</v>
      </c>
      <c r="Z61" s="21">
        <f t="shared" si="61"/>
        <v>-4.2857142857141373E-2</v>
      </c>
      <c r="AA61" s="9">
        <v>104</v>
      </c>
      <c r="AB61" s="9">
        <v>109</v>
      </c>
      <c r="AC61" s="9">
        <v>104.1</v>
      </c>
      <c r="AD61" s="9">
        <v>118.1</v>
      </c>
      <c r="AE61" s="21">
        <f t="shared" si="68"/>
        <v>3.0000000000000142</v>
      </c>
      <c r="AF61" s="21">
        <f>(AC61-100) - (AA61-100)</f>
        <v>9.9999999999994316E-2</v>
      </c>
      <c r="AG61" s="21">
        <f t="shared" si="62"/>
        <v>-4.9000000000000057</v>
      </c>
      <c r="AH61" s="21">
        <f t="shared" si="63"/>
        <v>-2.5428571428571476</v>
      </c>
      <c r="AI61" s="21">
        <f t="shared" si="63"/>
        <v>-4.3357142857142934</v>
      </c>
      <c r="AJ61" s="9">
        <v>102.956</v>
      </c>
      <c r="AK61" s="9">
        <v>106.015</v>
      </c>
      <c r="AL61" s="24">
        <f>AK61/B61*1000</f>
        <v>8.7769843733830066E-2</v>
      </c>
      <c r="AM61" s="21">
        <f t="shared" si="64"/>
        <v>9.0377636888010358</v>
      </c>
      <c r="AN61" s="21">
        <f t="shared" si="65"/>
        <v>-2.4559863559383324</v>
      </c>
      <c r="AO61" s="9">
        <v>17.8</v>
      </c>
      <c r="AP61" s="9">
        <v>17.399999999999999</v>
      </c>
      <c r="AQ61" s="9">
        <v>16.8</v>
      </c>
      <c r="AR61" s="21">
        <f t="shared" si="17"/>
        <v>94.382022471910105</v>
      </c>
      <c r="AS61" s="21">
        <f t="shared" si="6"/>
        <v>96.551724137931046</v>
      </c>
      <c r="AT61" s="21">
        <f t="shared" si="66"/>
        <v>-1.8113878235745347</v>
      </c>
      <c r="AU61" s="21">
        <f t="shared" si="66"/>
        <v>-4.5248256311751334E-2</v>
      </c>
    </row>
    <row r="62" spans="1:47" ht="16.5" customHeight="1" x14ac:dyDescent="0.2">
      <c r="A62" s="12" t="s">
        <v>86</v>
      </c>
      <c r="B62" s="15">
        <v>2579261</v>
      </c>
      <c r="C62" s="9">
        <v>109.58850000000001</v>
      </c>
      <c r="D62" s="9">
        <v>113.2</v>
      </c>
      <c r="E62" s="9">
        <v>101</v>
      </c>
      <c r="F62" s="21">
        <f t="shared" si="57"/>
        <v>-0.78571428571427759</v>
      </c>
      <c r="G62" s="21">
        <f t="shared" si="67"/>
        <v>-1.5285714285714249</v>
      </c>
      <c r="H62" s="9">
        <v>94.6</v>
      </c>
      <c r="I62" s="9">
        <v>1.2147999999999999</v>
      </c>
      <c r="J62" s="9">
        <v>0.61229999999999996</v>
      </c>
      <c r="K62" s="9">
        <v>0.60250000000000004</v>
      </c>
      <c r="L62" s="22">
        <f>I62*1000/B62*1000</f>
        <v>0.47098762009738449</v>
      </c>
      <c r="M62" s="9">
        <v>70.72</v>
      </c>
      <c r="N62" s="9">
        <v>71.319999999999993</v>
      </c>
      <c r="O62" s="9">
        <v>69.599999999999994</v>
      </c>
      <c r="P62" s="21">
        <f t="shared" si="58"/>
        <v>-1.1200000000000045</v>
      </c>
      <c r="Q62" s="21">
        <f t="shared" si="59"/>
        <v>-1.7199999999999989</v>
      </c>
      <c r="R62" s="21">
        <f t="shared" si="60"/>
        <v>0.43214285714285294</v>
      </c>
      <c r="S62" s="21">
        <f t="shared" si="60"/>
        <v>0.35928571428571443</v>
      </c>
      <c r="T62" s="9">
        <v>-4.6505563629993611</v>
      </c>
      <c r="U62" s="9">
        <v>-3</v>
      </c>
      <c r="V62" s="9">
        <v>-5.6999999999999993</v>
      </c>
      <c r="W62" s="21">
        <f t="shared" si="43"/>
        <v>-1.0494436370006381</v>
      </c>
      <c r="X62" s="21">
        <f t="shared" si="2"/>
        <v>-2.6999999999999993</v>
      </c>
      <c r="Y62" s="21">
        <f t="shared" si="61"/>
        <v>2.7874509292486764</v>
      </c>
      <c r="Z62" s="21">
        <f t="shared" si="61"/>
        <v>0.55714285714285827</v>
      </c>
      <c r="AA62" s="9">
        <v>101.9</v>
      </c>
      <c r="AB62" s="9">
        <v>101.1</v>
      </c>
      <c r="AC62" s="9">
        <v>103.6</v>
      </c>
      <c r="AD62" s="9">
        <v>106.8</v>
      </c>
      <c r="AE62" s="21">
        <f t="shared" si="68"/>
        <v>-8.2999999999999829</v>
      </c>
      <c r="AF62" s="21">
        <f>(AC62-100) - (AA62-100)</f>
        <v>1.6999999999999886</v>
      </c>
      <c r="AG62" s="21">
        <f t="shared" si="62"/>
        <v>2.5</v>
      </c>
      <c r="AH62" s="21">
        <f t="shared" si="63"/>
        <v>-0.94285714285715327</v>
      </c>
      <c r="AI62" s="21">
        <f t="shared" si="63"/>
        <v>3.0642857142857127</v>
      </c>
      <c r="AJ62" s="9">
        <v>312.37900000000002</v>
      </c>
      <c r="AK62" s="9">
        <v>339.57</v>
      </c>
      <c r="AL62" s="24">
        <f>AK62/B62*1000</f>
        <v>0.13165398926281596</v>
      </c>
      <c r="AM62" s="21">
        <f t="shared" si="64"/>
        <v>14.311379809133909</v>
      </c>
      <c r="AN62" s="21">
        <f t="shared" si="65"/>
        <v>2.8176297643945407</v>
      </c>
      <c r="AO62" s="9">
        <v>14.9</v>
      </c>
      <c r="AP62" s="9">
        <v>13.9</v>
      </c>
      <c r="AQ62" s="9">
        <v>13.3</v>
      </c>
      <c r="AR62" s="21">
        <f t="shared" si="17"/>
        <v>89.261744966442961</v>
      </c>
      <c r="AS62" s="21">
        <f t="shared" si="6"/>
        <v>95.683453237410077</v>
      </c>
      <c r="AT62" s="21">
        <f t="shared" si="66"/>
        <v>-6.9316653290416781</v>
      </c>
      <c r="AU62" s="21">
        <f t="shared" si="66"/>
        <v>-0.91351915683272011</v>
      </c>
    </row>
    <row r="63" spans="1:47" ht="16.5" customHeight="1" x14ac:dyDescent="0.2">
      <c r="A63" s="12" t="s">
        <v>48</v>
      </c>
      <c r="B63" s="15">
        <v>1250173</v>
      </c>
      <c r="C63" s="9">
        <v>110.3817</v>
      </c>
      <c r="D63" s="9">
        <v>115.1</v>
      </c>
      <c r="E63" s="9">
        <v>102.5</v>
      </c>
      <c r="F63" s="21">
        <f t="shared" si="57"/>
        <v>1.1142857142857139</v>
      </c>
      <c r="G63" s="21">
        <f t="shared" si="67"/>
        <v>-2.8571428571424917E-2</v>
      </c>
      <c r="H63" s="9">
        <v>97.4</v>
      </c>
      <c r="I63" s="9">
        <v>0.46039999999999998</v>
      </c>
      <c r="J63" s="9">
        <v>0.253</v>
      </c>
      <c r="K63" s="9">
        <v>0.2074</v>
      </c>
      <c r="L63" s="22">
        <f>I63*1000/B63*1000</f>
        <v>0.36826903156603125</v>
      </c>
      <c r="M63" s="9">
        <v>72.47</v>
      </c>
      <c r="N63" s="9">
        <v>72.959999999999994</v>
      </c>
      <c r="O63" s="9">
        <v>71.400000000000006</v>
      </c>
      <c r="P63" s="21">
        <f t="shared" si="58"/>
        <v>-1.0699999999999932</v>
      </c>
      <c r="Q63" s="21">
        <f t="shared" si="59"/>
        <v>-1.5599999999999881</v>
      </c>
      <c r="R63" s="21">
        <f t="shared" si="60"/>
        <v>0.48214285714286431</v>
      </c>
      <c r="S63" s="21">
        <f t="shared" si="60"/>
        <v>0.51928571428572523</v>
      </c>
      <c r="T63" s="9">
        <v>-2.0223185390952203</v>
      </c>
      <c r="U63" s="9">
        <v>-5.5</v>
      </c>
      <c r="V63" s="9">
        <v>-8.4</v>
      </c>
      <c r="W63" s="21">
        <f t="shared" si="43"/>
        <v>-6.3776814609047801</v>
      </c>
      <c r="X63" s="21">
        <f t="shared" si="2"/>
        <v>-2.9000000000000004</v>
      </c>
      <c r="Y63" s="21">
        <f t="shared" si="61"/>
        <v>-2.5407868946554655</v>
      </c>
      <c r="Z63" s="21">
        <f t="shared" si="61"/>
        <v>0.35714285714285721</v>
      </c>
      <c r="AA63" s="9">
        <v>101.7</v>
      </c>
      <c r="AB63" s="9">
        <v>104.6</v>
      </c>
      <c r="AC63" s="9">
        <v>102.8</v>
      </c>
      <c r="AD63" s="9">
        <v>109.4</v>
      </c>
      <c r="AE63" s="21">
        <f t="shared" si="68"/>
        <v>-5.6999999999999744</v>
      </c>
      <c r="AF63" s="21">
        <f>(AC63-100) - (AA63-100)</f>
        <v>1.0999999999999943</v>
      </c>
      <c r="AG63" s="21">
        <f t="shared" si="62"/>
        <v>-1.7999999999999972</v>
      </c>
      <c r="AH63" s="21">
        <f t="shared" si="63"/>
        <v>-1.5428571428571476</v>
      </c>
      <c r="AI63" s="21">
        <f t="shared" si="63"/>
        <v>-1.2357142857142844</v>
      </c>
      <c r="AJ63" s="9">
        <v>132.86199999999999</v>
      </c>
      <c r="AK63" s="9">
        <v>135.40899999999999</v>
      </c>
      <c r="AL63" s="24">
        <f>AK63/B63*1000</f>
        <v>0.10831220959019271</v>
      </c>
      <c r="AM63" s="21">
        <f t="shared" si="64"/>
        <v>11.038858355585798</v>
      </c>
      <c r="AN63" s="21">
        <f t="shared" si="65"/>
        <v>-0.4548916891535697</v>
      </c>
      <c r="AO63" s="9">
        <v>15.2</v>
      </c>
      <c r="AP63" s="9">
        <v>14.7</v>
      </c>
      <c r="AQ63" s="9">
        <v>14.1</v>
      </c>
      <c r="AR63" s="21">
        <f t="shared" si="17"/>
        <v>92.76315789473685</v>
      </c>
      <c r="AS63" s="21">
        <f t="shared" si="6"/>
        <v>95.91836734693878</v>
      </c>
      <c r="AT63" s="21">
        <f t="shared" si="66"/>
        <v>-3.4302524007477899</v>
      </c>
      <c r="AU63" s="21">
        <f t="shared" si="66"/>
        <v>-0.67860504730401772</v>
      </c>
    </row>
    <row r="64" spans="1:47" ht="16.5" customHeight="1" x14ac:dyDescent="0.2">
      <c r="A64" s="12" t="s">
        <v>49</v>
      </c>
      <c r="B64" s="15">
        <v>3176552</v>
      </c>
      <c r="C64" s="9">
        <v>108.05179999999999</v>
      </c>
      <c r="D64" s="9">
        <v>107.3</v>
      </c>
      <c r="E64" s="9">
        <v>100.2</v>
      </c>
      <c r="F64" s="21">
        <f t="shared" si="57"/>
        <v>-6.6857142857142833</v>
      </c>
      <c r="G64" s="21">
        <f t="shared" si="67"/>
        <v>-2.3285714285714221</v>
      </c>
      <c r="H64" s="9">
        <v>94.9</v>
      </c>
      <c r="I64" s="9">
        <v>1.4770000000000001</v>
      </c>
      <c r="J64" s="9">
        <v>0.59350000000000003</v>
      </c>
      <c r="K64" s="9">
        <v>0.88349999999999995</v>
      </c>
      <c r="L64" s="22">
        <f>I64*1000/B64*1000</f>
        <v>0.4649695644837547</v>
      </c>
      <c r="M64" s="9">
        <v>71.69</v>
      </c>
      <c r="N64" s="9">
        <v>72.319999999999993</v>
      </c>
      <c r="O64" s="9">
        <v>70.3</v>
      </c>
      <c r="P64" s="21">
        <f t="shared" si="58"/>
        <v>-1.3900000000000006</v>
      </c>
      <c r="Q64" s="21">
        <f t="shared" si="59"/>
        <v>-2.019999999999996</v>
      </c>
      <c r="R64" s="21">
        <f t="shared" si="60"/>
        <v>0.16214285714285692</v>
      </c>
      <c r="S64" s="21">
        <f t="shared" si="60"/>
        <v>5.9285714285717273E-2</v>
      </c>
      <c r="T64" s="9">
        <v>-8.4398957236935228</v>
      </c>
      <c r="U64" s="9">
        <v>-5.6</v>
      </c>
      <c r="V64" s="9">
        <v>-8.6000000000000014</v>
      </c>
      <c r="W64" s="21">
        <f t="shared" si="43"/>
        <v>-0.16010427630647861</v>
      </c>
      <c r="X64" s="21">
        <f t="shared" si="2"/>
        <v>-3.0000000000000018</v>
      </c>
      <c r="Y64" s="21">
        <f t="shared" si="61"/>
        <v>3.676790289942836</v>
      </c>
      <c r="Z64" s="21">
        <f t="shared" si="61"/>
        <v>0.25714285714285579</v>
      </c>
      <c r="AA64" s="9">
        <v>103.4</v>
      </c>
      <c r="AB64" s="9">
        <v>105.9</v>
      </c>
      <c r="AC64" s="9">
        <v>105.9</v>
      </c>
      <c r="AD64" s="9">
        <v>115.9</v>
      </c>
      <c r="AE64" s="21">
        <f t="shared" si="68"/>
        <v>0.80000000000002558</v>
      </c>
      <c r="AF64" s="21">
        <f>(AC64-100) - (AA64-100)</f>
        <v>2.5</v>
      </c>
      <c r="AG64" s="21">
        <f t="shared" si="62"/>
        <v>0</v>
      </c>
      <c r="AH64" s="21">
        <f t="shared" si="63"/>
        <v>-0.14285714285714191</v>
      </c>
      <c r="AI64" s="21">
        <f t="shared" si="63"/>
        <v>0.56428571428571261</v>
      </c>
      <c r="AJ64" s="9">
        <v>437.98200000000003</v>
      </c>
      <c r="AK64" s="9">
        <v>454.505</v>
      </c>
      <c r="AL64" s="24">
        <f>AK64/B64*1000</f>
        <v>0.14308124028821187</v>
      </c>
      <c r="AM64" s="21">
        <f t="shared" si="64"/>
        <v>14.847902223651595</v>
      </c>
      <c r="AN64" s="21">
        <f t="shared" si="65"/>
        <v>3.3541521789122264</v>
      </c>
      <c r="AO64" s="9">
        <v>9.5</v>
      </c>
      <c r="AP64" s="9">
        <v>9.5</v>
      </c>
      <c r="AQ64" s="9">
        <v>9.5</v>
      </c>
      <c r="AR64" s="21">
        <f t="shared" si="17"/>
        <v>100</v>
      </c>
      <c r="AS64" s="21">
        <f t="shared" si="6"/>
        <v>100</v>
      </c>
      <c r="AT64" s="21">
        <f t="shared" si="66"/>
        <v>3.8065897045153605</v>
      </c>
      <c r="AU64" s="21">
        <f t="shared" si="66"/>
        <v>3.4030276057572024</v>
      </c>
    </row>
    <row r="65" spans="1:47" ht="16.5" customHeight="1" x14ac:dyDescent="0.2">
      <c r="A65" s="12" t="s">
        <v>50</v>
      </c>
      <c r="B65" s="15">
        <v>1942915</v>
      </c>
      <c r="C65" s="9">
        <v>111.0187</v>
      </c>
      <c r="D65" s="9">
        <v>116.1</v>
      </c>
      <c r="E65" s="9">
        <v>103.4</v>
      </c>
      <c r="F65" s="21">
        <f t="shared" si="57"/>
        <v>2.1142857142857139</v>
      </c>
      <c r="G65" s="21">
        <f t="shared" si="67"/>
        <v>0.87142857142858077</v>
      </c>
      <c r="H65" s="9">
        <v>96.8</v>
      </c>
      <c r="I65" s="9">
        <v>0.96720000000000006</v>
      </c>
      <c r="J65" s="9">
        <v>0.44039999999999996</v>
      </c>
      <c r="K65" s="9">
        <v>0.52679999999999993</v>
      </c>
      <c r="L65" s="22">
        <f>I65*1000/B65*1000</f>
        <v>0.49780870496135965</v>
      </c>
      <c r="M65" s="9">
        <v>71.45</v>
      </c>
      <c r="N65" s="9">
        <v>72.040000000000006</v>
      </c>
      <c r="O65" s="9">
        <v>69.7</v>
      </c>
      <c r="P65" s="21">
        <f t="shared" si="58"/>
        <v>-1.75</v>
      </c>
      <c r="Q65" s="21">
        <f t="shared" si="59"/>
        <v>-2.3400000000000034</v>
      </c>
      <c r="R65" s="21">
        <f t="shared" si="60"/>
        <v>-0.19785714285714251</v>
      </c>
      <c r="S65" s="21">
        <f t="shared" si="60"/>
        <v>-0.26071428571429012</v>
      </c>
      <c r="T65" s="9">
        <v>-3.4231984246625218</v>
      </c>
      <c r="U65" s="9">
        <v>-3</v>
      </c>
      <c r="V65" s="9">
        <v>-6.7000000000000011</v>
      </c>
      <c r="W65" s="21">
        <f t="shared" si="43"/>
        <v>-3.2768015753374793</v>
      </c>
      <c r="X65" s="21">
        <f t="shared" si="2"/>
        <v>-3.7000000000000011</v>
      </c>
      <c r="Y65" s="21">
        <f t="shared" si="61"/>
        <v>0.56009299091183529</v>
      </c>
      <c r="Z65" s="21">
        <f t="shared" si="61"/>
        <v>-0.4428571428571435</v>
      </c>
      <c r="AA65" s="9">
        <v>105.3</v>
      </c>
      <c r="AB65" s="9">
        <v>106.6</v>
      </c>
      <c r="AC65" s="9">
        <v>103.5</v>
      </c>
      <c r="AD65" s="9">
        <v>116.1</v>
      </c>
      <c r="AE65" s="21">
        <f t="shared" si="68"/>
        <v>1.0000000000000142</v>
      </c>
      <c r="AF65" s="21">
        <f>(AC65-100) - (AA65-100)</f>
        <v>-1.7999999999999972</v>
      </c>
      <c r="AG65" s="21">
        <f t="shared" si="62"/>
        <v>-3.0999999999999943</v>
      </c>
      <c r="AH65" s="21">
        <f t="shared" si="63"/>
        <v>-4.4428571428571395</v>
      </c>
      <c r="AI65" s="21">
        <f t="shared" si="63"/>
        <v>-2.5357142857142816</v>
      </c>
      <c r="AJ65" s="9">
        <v>193.41900000000001</v>
      </c>
      <c r="AK65" s="9">
        <v>194.95099999999999</v>
      </c>
      <c r="AL65" s="24">
        <f>AK65/B65*1000</f>
        <v>0.10033943842113525</v>
      </c>
      <c r="AM65" s="21">
        <f t="shared" si="64"/>
        <v>10.113418981402415</v>
      </c>
      <c r="AN65" s="21">
        <f t="shared" si="65"/>
        <v>-1.3803310633369534</v>
      </c>
      <c r="AO65" s="9">
        <v>14.2</v>
      </c>
      <c r="AP65" s="9">
        <v>14.3</v>
      </c>
      <c r="AQ65" s="9">
        <v>14</v>
      </c>
      <c r="AR65" s="21">
        <f t="shared" si="17"/>
        <v>98.591549295774655</v>
      </c>
      <c r="AS65" s="21">
        <f t="shared" si="6"/>
        <v>97.902097902097893</v>
      </c>
      <c r="AT65" s="21">
        <f t="shared" si="66"/>
        <v>2.3981390002900156</v>
      </c>
      <c r="AU65" s="21">
        <f t="shared" si="66"/>
        <v>1.3051255078550952</v>
      </c>
    </row>
    <row r="66" spans="1:47" ht="16.5" customHeight="1" x14ac:dyDescent="0.2">
      <c r="A66" s="12" t="s">
        <v>51</v>
      </c>
      <c r="B66" s="15">
        <v>1290898</v>
      </c>
      <c r="C66" s="9">
        <v>110.82330000000002</v>
      </c>
      <c r="D66" s="9">
        <v>114.2</v>
      </c>
      <c r="E66" s="9">
        <v>104.1</v>
      </c>
      <c r="F66" s="21">
        <f t="shared" si="57"/>
        <v>0.21428571428572241</v>
      </c>
      <c r="G66" s="21">
        <f t="shared" si="67"/>
        <v>1.5714285714285694</v>
      </c>
      <c r="H66" s="9">
        <v>99.6</v>
      </c>
      <c r="I66" s="9">
        <v>0.85199999999999998</v>
      </c>
      <c r="J66" s="9">
        <v>0.33929999999999999</v>
      </c>
      <c r="K66" s="9">
        <v>0.51270000000000004</v>
      </c>
      <c r="L66" s="22">
        <f>I66*1000/B66*1000</f>
        <v>0.66000567047125336</v>
      </c>
      <c r="M66" s="9">
        <v>73.209999999999994</v>
      </c>
      <c r="N66" s="9">
        <v>73.61</v>
      </c>
      <c r="O66" s="9">
        <v>71.400000000000006</v>
      </c>
      <c r="P66" s="21">
        <f t="shared" si="58"/>
        <v>-1.8099999999999881</v>
      </c>
      <c r="Q66" s="21">
        <f t="shared" si="59"/>
        <v>-2.2099999999999937</v>
      </c>
      <c r="R66" s="21">
        <f t="shared" si="60"/>
        <v>-0.25785714285713057</v>
      </c>
      <c r="S66" s="21">
        <f t="shared" si="60"/>
        <v>-0.13071428571428045</v>
      </c>
      <c r="T66" s="9">
        <v>-2.451996789006532</v>
      </c>
      <c r="U66" s="9">
        <v>-6.1</v>
      </c>
      <c r="V66" s="9">
        <v>-10.1</v>
      </c>
      <c r="W66" s="21">
        <f t="shared" si="43"/>
        <v>-7.6480032109934672</v>
      </c>
      <c r="X66" s="21">
        <f t="shared" si="2"/>
        <v>-4</v>
      </c>
      <c r="Y66" s="21">
        <f t="shared" si="61"/>
        <v>-3.8111086447441527</v>
      </c>
      <c r="Z66" s="21">
        <f t="shared" si="61"/>
        <v>-0.74285714285714244</v>
      </c>
      <c r="AA66" s="9">
        <v>106.4</v>
      </c>
      <c r="AB66" s="9">
        <v>113.2</v>
      </c>
      <c r="AC66" s="9">
        <v>112</v>
      </c>
      <c r="AD66" s="9">
        <v>135</v>
      </c>
      <c r="AE66" s="21">
        <f t="shared" si="68"/>
        <v>19.90000000000002</v>
      </c>
      <c r="AF66" s="21">
        <f>(AC66-100) - (AA66-100)</f>
        <v>5.5999999999999943</v>
      </c>
      <c r="AG66" s="21">
        <f t="shared" si="62"/>
        <v>-1.2000000000000028</v>
      </c>
      <c r="AH66" s="21">
        <f t="shared" si="63"/>
        <v>2.9571428571428524</v>
      </c>
      <c r="AI66" s="21">
        <f t="shared" si="63"/>
        <v>-0.63571428571429023</v>
      </c>
      <c r="AJ66" s="9">
        <v>114.90300000000001</v>
      </c>
      <c r="AK66" s="9">
        <v>124.047</v>
      </c>
      <c r="AL66" s="24">
        <f>AK66/B66*1000</f>
        <v>9.6093572071534697E-2</v>
      </c>
      <c r="AM66" s="21">
        <f t="shared" si="64"/>
        <v>10.374071464415781</v>
      </c>
      <c r="AN66" s="21">
        <f t="shared" si="65"/>
        <v>-1.1196785803235869</v>
      </c>
      <c r="AO66" s="9">
        <v>13.5</v>
      </c>
      <c r="AP66" s="9">
        <v>13.6</v>
      </c>
      <c r="AQ66" s="9">
        <v>13</v>
      </c>
      <c r="AR66" s="21">
        <f t="shared" si="17"/>
        <v>96.296296296296291</v>
      </c>
      <c r="AS66" s="21">
        <f t="shared" si="6"/>
        <v>95.588235294117652</v>
      </c>
      <c r="AT66" s="21">
        <f t="shared" si="66"/>
        <v>0.102886000811651</v>
      </c>
      <c r="AU66" s="21">
        <f t="shared" si="66"/>
        <v>-1.0087371001251455</v>
      </c>
    </row>
    <row r="67" spans="1:47" ht="16.5" customHeight="1" x14ac:dyDescent="0.2">
      <c r="A67" s="12" t="s">
        <v>52</v>
      </c>
      <c r="B67" s="15">
        <v>3154164</v>
      </c>
      <c r="C67" s="9">
        <v>109.74630000000001</v>
      </c>
      <c r="D67" s="9">
        <v>112.9</v>
      </c>
      <c r="E67" s="9">
        <v>101.5</v>
      </c>
      <c r="F67" s="21">
        <f t="shared" si="57"/>
        <v>-1.0857142857142748</v>
      </c>
      <c r="G67" s="21">
        <f t="shared" si="67"/>
        <v>-1.0285714285714249</v>
      </c>
      <c r="H67" s="9">
        <v>96.6</v>
      </c>
      <c r="I67" s="9">
        <v>1.4009</v>
      </c>
      <c r="J67" s="9">
        <v>0.4829</v>
      </c>
      <c r="K67" s="9">
        <v>0.91800000000000004</v>
      </c>
      <c r="L67" s="22">
        <f>I67*1000/B67*1000</f>
        <v>0.44414304392542686</v>
      </c>
      <c r="M67" s="9">
        <v>72.31</v>
      </c>
      <c r="N67" s="9">
        <v>72.77</v>
      </c>
      <c r="O67" s="9">
        <v>70.5</v>
      </c>
      <c r="P67" s="21">
        <f t="shared" si="58"/>
        <v>-1.8100000000000023</v>
      </c>
      <c r="Q67" s="21">
        <f t="shared" si="59"/>
        <v>-2.269999999999996</v>
      </c>
      <c r="R67" s="21">
        <f t="shared" si="60"/>
        <v>-0.25785714285714478</v>
      </c>
      <c r="S67" s="21">
        <f t="shared" si="60"/>
        <v>-0.19071428571428273</v>
      </c>
      <c r="T67" s="9">
        <v>-4.203980525328471</v>
      </c>
      <c r="U67" s="9">
        <v>-3.8999999999999986</v>
      </c>
      <c r="V67" s="9">
        <v>-7.8999999999999986</v>
      </c>
      <c r="W67" s="21">
        <f t="shared" si="43"/>
        <v>-3.6960194746715276</v>
      </c>
      <c r="X67" s="21">
        <f t="shared" si="2"/>
        <v>-4</v>
      </c>
      <c r="Y67" s="21">
        <f t="shared" si="61"/>
        <v>0.14087509157778699</v>
      </c>
      <c r="Z67" s="21">
        <f t="shared" si="61"/>
        <v>-0.74285714285714244</v>
      </c>
      <c r="AA67" s="9">
        <v>101.5</v>
      </c>
      <c r="AB67" s="9">
        <v>104.5</v>
      </c>
      <c r="AC67" s="9">
        <v>106.1</v>
      </c>
      <c r="AD67" s="9">
        <v>112.6</v>
      </c>
      <c r="AE67" s="21">
        <f t="shared" si="68"/>
        <v>-2.4999999999999858</v>
      </c>
      <c r="AF67" s="21">
        <f>(AC67-100) - (AA67-100)</f>
        <v>4.5999999999999943</v>
      </c>
      <c r="AG67" s="21">
        <f t="shared" si="62"/>
        <v>1.5999999999999943</v>
      </c>
      <c r="AH67" s="21">
        <f t="shared" si="63"/>
        <v>1.9571428571428524</v>
      </c>
      <c r="AI67" s="21">
        <f t="shared" si="63"/>
        <v>2.164285714285707</v>
      </c>
      <c r="AJ67" s="9">
        <v>376.55700000000002</v>
      </c>
      <c r="AK67" s="9">
        <v>414.00400000000002</v>
      </c>
      <c r="AL67" s="24">
        <f>AK67/B67*1000</f>
        <v>0.13125633289835278</v>
      </c>
      <c r="AM67" s="21">
        <f t="shared" si="64"/>
        <v>14.430921970710846</v>
      </c>
      <c r="AN67" s="21">
        <f t="shared" si="65"/>
        <v>2.9371719259714784</v>
      </c>
      <c r="AO67" s="9">
        <v>12.7</v>
      </c>
      <c r="AP67" s="9">
        <v>12.9</v>
      </c>
      <c r="AQ67" s="9">
        <v>12.3</v>
      </c>
      <c r="AR67" s="21">
        <f t="shared" si="17"/>
        <v>96.850393700787407</v>
      </c>
      <c r="AS67" s="21">
        <f t="shared" si="6"/>
        <v>95.348837209302332</v>
      </c>
      <c r="AT67" s="21">
        <f t="shared" si="66"/>
        <v>0.65698340530276766</v>
      </c>
      <c r="AU67" s="21">
        <f t="shared" si="66"/>
        <v>-1.248135184940466</v>
      </c>
    </row>
    <row r="68" spans="1:47" ht="16.5" customHeight="1" x14ac:dyDescent="0.2">
      <c r="A68" s="12" t="s">
        <v>53</v>
      </c>
      <c r="B68" s="15">
        <v>2395111</v>
      </c>
      <c r="C68" s="9">
        <v>108.96799999999999</v>
      </c>
      <c r="D68" s="9">
        <v>121.5</v>
      </c>
      <c r="E68" s="9">
        <v>104.5</v>
      </c>
      <c r="F68" s="21">
        <f t="shared" si="57"/>
        <v>7.5142857142857196</v>
      </c>
      <c r="G68" s="21">
        <f t="shared" si="67"/>
        <v>1.9714285714285751</v>
      </c>
      <c r="H68" s="9">
        <v>100</v>
      </c>
      <c r="I68" s="9">
        <v>1.1588000000000001</v>
      </c>
      <c r="J68" s="9">
        <v>0.53049999999999997</v>
      </c>
      <c r="K68" s="9">
        <v>0.62829999999999997</v>
      </c>
      <c r="L68" s="22">
        <f>I68*1000/B68*1000</f>
        <v>0.48381891277690259</v>
      </c>
      <c r="M68" s="9">
        <v>72.95</v>
      </c>
      <c r="N68" s="9">
        <v>73.069999999999993</v>
      </c>
      <c r="O68" s="9">
        <v>71.099999999999994</v>
      </c>
      <c r="P68" s="21">
        <f t="shared" si="58"/>
        <v>-1.8500000000000085</v>
      </c>
      <c r="Q68" s="21">
        <f t="shared" si="59"/>
        <v>-1.9699999999999989</v>
      </c>
      <c r="R68" s="21">
        <f t="shared" si="60"/>
        <v>-0.29785714285715104</v>
      </c>
      <c r="S68" s="21">
        <f t="shared" si="60"/>
        <v>0.10928571428571443</v>
      </c>
      <c r="T68" s="9">
        <v>-9.6748060237097171</v>
      </c>
      <c r="U68" s="9">
        <v>-5.3999999999999986</v>
      </c>
      <c r="V68" s="9">
        <v>-9.1000000000000014</v>
      </c>
      <c r="W68" s="21">
        <f t="shared" si="43"/>
        <v>0.57480602370971567</v>
      </c>
      <c r="X68" s="21">
        <f t="shared" si="2"/>
        <v>-3.7000000000000028</v>
      </c>
      <c r="Y68" s="21">
        <f t="shared" si="61"/>
        <v>4.4117005899590307</v>
      </c>
      <c r="Z68" s="21">
        <f t="shared" si="61"/>
        <v>-0.44285714285714528</v>
      </c>
      <c r="AA68" s="9">
        <v>102.3</v>
      </c>
      <c r="AB68" s="9">
        <v>104.5</v>
      </c>
      <c r="AC68" s="9">
        <v>110.8</v>
      </c>
      <c r="AD68" s="9">
        <v>118.5</v>
      </c>
      <c r="AE68" s="21">
        <f t="shared" si="68"/>
        <v>3.4000000000000199</v>
      </c>
      <c r="AF68" s="21">
        <f>(AC68-100) - (AA68-100)</f>
        <v>8.5</v>
      </c>
      <c r="AG68" s="21">
        <f t="shared" si="62"/>
        <v>6.2999999999999972</v>
      </c>
      <c r="AH68" s="21">
        <f t="shared" si="63"/>
        <v>5.8571428571428577</v>
      </c>
      <c r="AI68" s="21">
        <f t="shared" si="63"/>
        <v>6.8642857142857094</v>
      </c>
      <c r="AJ68" s="9">
        <v>216.209</v>
      </c>
      <c r="AK68" s="9">
        <v>232.328</v>
      </c>
      <c r="AL68" s="24">
        <f>AK68/B68*1000</f>
        <v>9.7000932315871785E-2</v>
      </c>
      <c r="AM68" s="21">
        <f t="shared" si="64"/>
        <v>10.423262955326495</v>
      </c>
      <c r="AN68" s="21">
        <f t="shared" si="65"/>
        <v>-1.0704870894128735</v>
      </c>
      <c r="AO68" s="9">
        <v>15.3</v>
      </c>
      <c r="AP68" s="9">
        <v>15.5</v>
      </c>
      <c r="AQ68" s="9">
        <v>14.8</v>
      </c>
      <c r="AR68" s="21">
        <f t="shared" si="17"/>
        <v>96.732026143790847</v>
      </c>
      <c r="AS68" s="21">
        <f t="shared" si="6"/>
        <v>95.483870967741936</v>
      </c>
      <c r="AT68" s="21">
        <f t="shared" si="66"/>
        <v>0.53861584830620757</v>
      </c>
      <c r="AU68" s="21">
        <f t="shared" si="66"/>
        <v>-1.1131014265008616</v>
      </c>
    </row>
    <row r="69" spans="1:47" ht="16.5" customHeight="1" x14ac:dyDescent="0.2">
      <c r="A69" s="12" t="s">
        <v>54</v>
      </c>
      <c r="B69" s="15">
        <v>1218319</v>
      </c>
      <c r="C69" s="9">
        <v>105.42</v>
      </c>
      <c r="D69" s="9">
        <v>110.6</v>
      </c>
      <c r="E69" s="9">
        <v>102</v>
      </c>
      <c r="F69" s="21">
        <f t="shared" si="57"/>
        <v>-3.3857142857142861</v>
      </c>
      <c r="G69" s="21">
        <f t="shared" si="67"/>
        <v>-0.52857142857142492</v>
      </c>
      <c r="H69" s="9">
        <v>99.3</v>
      </c>
      <c r="I69" s="9">
        <v>1.0342</v>
      </c>
      <c r="J69" s="9">
        <v>0.28799999999999998</v>
      </c>
      <c r="K69" s="9">
        <v>0.74609999999999999</v>
      </c>
      <c r="L69" s="22">
        <f>I69*1000/B69*1000</f>
        <v>0.84887455584292792</v>
      </c>
      <c r="M69" s="9">
        <v>72.17</v>
      </c>
      <c r="N69" s="9">
        <v>72.959999999999994</v>
      </c>
      <c r="O69" s="9">
        <v>71</v>
      </c>
      <c r="P69" s="21">
        <f t="shared" si="58"/>
        <v>-1.1700000000000017</v>
      </c>
      <c r="Q69" s="21">
        <f t="shared" si="59"/>
        <v>-1.9599999999999937</v>
      </c>
      <c r="R69" s="21">
        <f t="shared" si="60"/>
        <v>0.38214285714285579</v>
      </c>
      <c r="S69" s="21">
        <f t="shared" si="60"/>
        <v>0.11928571428571955</v>
      </c>
      <c r="T69" s="9">
        <v>-0.45825053732916987</v>
      </c>
      <c r="U69" s="9">
        <v>-5</v>
      </c>
      <c r="V69" s="9">
        <v>-8.4999999999999982</v>
      </c>
      <c r="W69" s="21">
        <f t="shared" si="43"/>
        <v>-8.041749462670829</v>
      </c>
      <c r="X69" s="21">
        <f t="shared" si="2"/>
        <v>-3.4999999999999982</v>
      </c>
      <c r="Y69" s="21">
        <f t="shared" si="61"/>
        <v>-4.204854896421514</v>
      </c>
      <c r="Z69" s="21">
        <f t="shared" si="61"/>
        <v>-0.24285714285714066</v>
      </c>
      <c r="AA69" s="9">
        <v>101.7</v>
      </c>
      <c r="AB69" s="9">
        <v>111.1</v>
      </c>
      <c r="AC69" s="9">
        <v>97.4</v>
      </c>
      <c r="AD69" s="9">
        <v>110.1</v>
      </c>
      <c r="AE69" s="21">
        <f t="shared" si="68"/>
        <v>-4.9999999999999858</v>
      </c>
      <c r="AF69" s="21">
        <f>(AC69-100) - (AA69-100)</f>
        <v>-4.2999999999999972</v>
      </c>
      <c r="AG69" s="21">
        <f t="shared" si="62"/>
        <v>-13.699999999999989</v>
      </c>
      <c r="AH69" s="21">
        <f t="shared" si="63"/>
        <v>-6.9428571428571395</v>
      </c>
      <c r="AI69" s="21">
        <f t="shared" si="63"/>
        <v>-13.135714285714275</v>
      </c>
      <c r="AJ69" s="9">
        <v>117.77500000000001</v>
      </c>
      <c r="AK69" s="9">
        <v>120.56399999999999</v>
      </c>
      <c r="AL69" s="24">
        <f>AK69/B69*1000</f>
        <v>9.8959303761986792E-2</v>
      </c>
      <c r="AM69" s="21">
        <f t="shared" si="64"/>
        <v>10.130273401621885</v>
      </c>
      <c r="AN69" s="21">
        <f t="shared" si="65"/>
        <v>-1.3634766431174832</v>
      </c>
      <c r="AO69" s="9">
        <v>15.3</v>
      </c>
      <c r="AP69" s="9">
        <v>15.5</v>
      </c>
      <c r="AQ69" s="9">
        <v>15</v>
      </c>
      <c r="AR69" s="21">
        <f t="shared" si="17"/>
        <v>98.039215686274503</v>
      </c>
      <c r="AS69" s="21">
        <f t="shared" si="6"/>
        <v>96.774193548387103</v>
      </c>
      <c r="AT69" s="21">
        <f t="shared" si="66"/>
        <v>1.8458053907898631</v>
      </c>
      <c r="AU69" s="21">
        <f t="shared" si="66"/>
        <v>0.17722115414430561</v>
      </c>
    </row>
    <row r="70" spans="1:47" s="1" customFormat="1" ht="20.25" customHeight="1" x14ac:dyDescent="0.2">
      <c r="A70" s="18" t="s">
        <v>57</v>
      </c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7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</row>
    <row r="71" spans="1:47" ht="15.75" customHeight="1" x14ac:dyDescent="0.2">
      <c r="A71" s="12" t="s">
        <v>58</v>
      </c>
      <c r="B71" s="15">
        <v>818570</v>
      </c>
      <c r="C71" s="9">
        <v>110.1875</v>
      </c>
      <c r="D71" s="9">
        <v>113.5</v>
      </c>
      <c r="E71" s="9">
        <v>101.4</v>
      </c>
      <c r="F71" s="21">
        <f t="shared" ref="F71:F77" si="69">D71-AVERAGE(D$71:D$77)</f>
        <v>1.2571428571428669</v>
      </c>
      <c r="G71" s="21">
        <f>E71-AVERAGE(E$71:E$77)</f>
        <v>-1.0285714285714249</v>
      </c>
      <c r="H71" s="9">
        <v>97.7</v>
      </c>
      <c r="I71" s="9">
        <v>0.26739999999999997</v>
      </c>
      <c r="J71" s="9">
        <v>7.0199999999999999E-2</v>
      </c>
      <c r="K71" s="9">
        <v>0.19719999999999999</v>
      </c>
      <c r="L71" s="22">
        <f>I71*1000/B71*1000</f>
        <v>0.32666723676655629</v>
      </c>
      <c r="M71" s="9">
        <v>70.78</v>
      </c>
      <c r="N71" s="9">
        <v>71.14</v>
      </c>
      <c r="O71" s="9">
        <v>69.900000000000006</v>
      </c>
      <c r="P71" s="21">
        <f t="shared" ref="P71:P77" si="70">O71-M71</f>
        <v>-0.87999999999999545</v>
      </c>
      <c r="Q71" s="21">
        <f t="shared" ref="Q71:Q77" si="71">O71-N71</f>
        <v>-1.2399999999999949</v>
      </c>
      <c r="R71" s="21">
        <f t="shared" ref="R71:S77" si="72">P71-AVERAGE(P$71:P$77)</f>
        <v>0.36857142857143232</v>
      </c>
      <c r="S71" s="21">
        <f t="shared" si="72"/>
        <v>0.50857142857143489</v>
      </c>
      <c r="T71" s="9">
        <v>-1.0135039849028</v>
      </c>
      <c r="U71" s="9">
        <v>-6</v>
      </c>
      <c r="V71" s="9">
        <v>-8.3999999999999986</v>
      </c>
      <c r="W71" s="21">
        <f t="shared" si="43"/>
        <v>-7.3864960150971983</v>
      </c>
      <c r="X71" s="21">
        <f t="shared" ref="X71:X100" si="73">V71-U71</f>
        <v>-2.3999999999999986</v>
      </c>
      <c r="Y71" s="21">
        <f t="shared" ref="Y71:Z77" si="74">W71-AVERAGE(W$71:W$77)</f>
        <v>-1.5526434273467276</v>
      </c>
      <c r="Z71" s="21">
        <f t="shared" si="74"/>
        <v>-0.25714285714285623</v>
      </c>
      <c r="AA71" s="9">
        <v>104.4</v>
      </c>
      <c r="AB71" s="9">
        <v>110.4</v>
      </c>
      <c r="AC71" s="9">
        <v>97.7</v>
      </c>
      <c r="AD71" s="9">
        <v>112.7</v>
      </c>
      <c r="AE71" s="21">
        <f>AD71-AVERAGE(AD$71:AD$77)</f>
        <v>-3.442857142857136</v>
      </c>
      <c r="AF71" s="21">
        <f>(AC71-100) - (AA71-100)</f>
        <v>-6.7000000000000028</v>
      </c>
      <c r="AG71" s="21">
        <f t="shared" si="62"/>
        <v>-12.700000000000003</v>
      </c>
      <c r="AH71" s="21">
        <f t="shared" ref="AH71:AI77" si="75">AF71-AVERAGE(AF$71:AF$77)</f>
        <v>-15.542857142857144</v>
      </c>
      <c r="AI71" s="21">
        <f t="shared" si="75"/>
        <v>-27.285714285714288</v>
      </c>
      <c r="AJ71" s="9">
        <v>51.365000000000002</v>
      </c>
      <c r="AK71" s="9">
        <v>63.62</v>
      </c>
      <c r="AL71" s="24">
        <f>AK71/B71*1000</f>
        <v>7.772090352688224E-2</v>
      </c>
      <c r="AM71" s="21">
        <f t="shared" ref="AM71:AM77" si="76">AK71/AJ71*100*AL71</f>
        <v>9.626406857549398</v>
      </c>
      <c r="AN71" s="21">
        <f t="shared" ref="AN71:AN77" si="77">AM71-AVERAGE(AM$71:AM$77)</f>
        <v>-8.8871879858927301</v>
      </c>
      <c r="AO71" s="9">
        <v>19.600000000000001</v>
      </c>
      <c r="AP71" s="9">
        <v>19.600000000000001</v>
      </c>
      <c r="AQ71" s="9">
        <v>19.3</v>
      </c>
      <c r="AR71" s="21">
        <f t="shared" ref="AR71:AR100" si="78">AQ71/AO71*100</f>
        <v>98.469387755102034</v>
      </c>
      <c r="AS71" s="21">
        <f t="shared" ref="AS71:AS100" si="79">AQ71/AP71*100</f>
        <v>98.469387755102034</v>
      </c>
      <c r="AT71" s="21">
        <f t="shared" ref="AT71:AU77" si="80">AR71-AVERAGE(AR$71:AR$77)</f>
        <v>3.6979011600906233</v>
      </c>
      <c r="AU71" s="21">
        <f t="shared" si="80"/>
        <v>1.8981284327535093</v>
      </c>
    </row>
    <row r="72" spans="1:47" ht="15.75" customHeight="1" x14ac:dyDescent="0.2">
      <c r="A72" s="12" t="s">
        <v>59</v>
      </c>
      <c r="B72" s="15">
        <v>4290067</v>
      </c>
      <c r="C72" s="9">
        <v>108.8242</v>
      </c>
      <c r="D72" s="9">
        <v>112.2</v>
      </c>
      <c r="E72" s="9">
        <v>101.8</v>
      </c>
      <c r="F72" s="21">
        <f t="shared" si="69"/>
        <v>-4.285714285713027E-2</v>
      </c>
      <c r="G72" s="21">
        <f t="shared" ref="G72:G77" si="81">E72-AVERAGE(E$71:E$77)</f>
        <v>-0.62857142857143344</v>
      </c>
      <c r="H72" s="9">
        <v>91.9</v>
      </c>
      <c r="I72" s="9">
        <v>2.3724000000000003</v>
      </c>
      <c r="J72" s="9">
        <v>1.3395999999999999</v>
      </c>
      <c r="K72" s="9">
        <v>1.0329000000000002</v>
      </c>
      <c r="L72" s="22">
        <f>I72*1000/B72*1000</f>
        <v>0.5529983564359251</v>
      </c>
      <c r="M72" s="9">
        <v>71.290000000000006</v>
      </c>
      <c r="N72" s="9">
        <v>71.81</v>
      </c>
      <c r="O72" s="9">
        <v>70.2</v>
      </c>
      <c r="P72" s="21">
        <f t="shared" si="70"/>
        <v>-1.0900000000000034</v>
      </c>
      <c r="Q72" s="21">
        <f t="shared" si="71"/>
        <v>-1.6099999999999994</v>
      </c>
      <c r="R72" s="21">
        <f t="shared" si="72"/>
        <v>0.15857142857142437</v>
      </c>
      <c r="S72" s="21">
        <f t="shared" si="72"/>
        <v>0.13857142857143034</v>
      </c>
      <c r="T72" s="9">
        <v>-2.1855172492286368</v>
      </c>
      <c r="U72" s="9">
        <v>-2.6000000000000014</v>
      </c>
      <c r="V72" s="9">
        <v>-5.5</v>
      </c>
      <c r="W72" s="21">
        <f t="shared" si="43"/>
        <v>-3.3144827507713632</v>
      </c>
      <c r="X72" s="21">
        <f t="shared" si="73"/>
        <v>-2.8999999999999986</v>
      </c>
      <c r="Y72" s="21">
        <f t="shared" si="74"/>
        <v>2.5193698369791075</v>
      </c>
      <c r="Z72" s="21">
        <f t="shared" si="74"/>
        <v>-0.75714285714285623</v>
      </c>
      <c r="AA72" s="9">
        <v>104.7</v>
      </c>
      <c r="AB72" s="9">
        <v>105</v>
      </c>
      <c r="AC72" s="9">
        <v>105.7</v>
      </c>
      <c r="AD72" s="9">
        <v>116.3</v>
      </c>
      <c r="AE72" s="21">
        <f t="shared" ref="AE72:AE77" si="82">AD72-AVERAGE(AD$71:AD$77)</f>
        <v>0.15714285714285836</v>
      </c>
      <c r="AF72" s="21">
        <f>(AC72-100) - (AA72-100)</f>
        <v>1</v>
      </c>
      <c r="AG72" s="21">
        <f t="shared" si="62"/>
        <v>0.70000000000000284</v>
      </c>
      <c r="AH72" s="21">
        <f t="shared" si="75"/>
        <v>-7.8428571428571416</v>
      </c>
      <c r="AI72" s="21">
        <f t="shared" si="75"/>
        <v>-13.885714285714283</v>
      </c>
      <c r="AJ72" s="9">
        <v>520.18799999999999</v>
      </c>
      <c r="AK72" s="9">
        <v>555.91200000000003</v>
      </c>
      <c r="AL72" s="24">
        <f>AK72/B72*1000</f>
        <v>0.12958119302099477</v>
      </c>
      <c r="AM72" s="21">
        <f t="shared" si="76"/>
        <v>13.848020364692623</v>
      </c>
      <c r="AN72" s="21">
        <f t="shared" si="77"/>
        <v>-4.6655744787495053</v>
      </c>
      <c r="AO72" s="9">
        <v>9.5</v>
      </c>
      <c r="AP72" s="9">
        <v>8.9</v>
      </c>
      <c r="AQ72" s="9">
        <v>9</v>
      </c>
      <c r="AR72" s="21">
        <f t="shared" si="78"/>
        <v>94.73684210526315</v>
      </c>
      <c r="AS72" s="21">
        <f t="shared" si="79"/>
        <v>101.12359550561798</v>
      </c>
      <c r="AT72" s="21">
        <f t="shared" si="80"/>
        <v>-3.4644489748259844E-2</v>
      </c>
      <c r="AU72" s="21">
        <f t="shared" si="80"/>
        <v>4.5523361832694604</v>
      </c>
    </row>
    <row r="73" spans="1:47" ht="15.75" customHeight="1" x14ac:dyDescent="0.2">
      <c r="A73" s="12" t="s">
        <v>78</v>
      </c>
      <c r="B73" s="15">
        <v>3778053</v>
      </c>
      <c r="C73" s="9">
        <v>107.61660000000001</v>
      </c>
      <c r="D73" s="9">
        <v>112.9</v>
      </c>
      <c r="E73" s="9">
        <v>104.1</v>
      </c>
      <c r="F73" s="21">
        <f t="shared" si="69"/>
        <v>0.65714285714287257</v>
      </c>
      <c r="G73" s="21">
        <f t="shared" si="81"/>
        <v>1.6714285714285637</v>
      </c>
      <c r="H73" s="9">
        <v>100.3</v>
      </c>
      <c r="I73" s="9">
        <v>2.7414999999999998</v>
      </c>
      <c r="J73" s="9">
        <v>1.6845000000000001</v>
      </c>
      <c r="K73" s="9">
        <v>1.0569999999999999</v>
      </c>
      <c r="L73" s="22">
        <f>I73*1000/B73*1000</f>
        <v>0.72563831158535885</v>
      </c>
      <c r="M73" s="9">
        <v>73.400000000000006</v>
      </c>
      <c r="N73" s="9">
        <v>74.040000000000006</v>
      </c>
      <c r="O73" s="9">
        <v>72.3</v>
      </c>
      <c r="P73" s="21">
        <f t="shared" si="70"/>
        <v>-1.1000000000000085</v>
      </c>
      <c r="Q73" s="21">
        <f t="shared" si="71"/>
        <v>-1.7400000000000091</v>
      </c>
      <c r="R73" s="21">
        <f t="shared" si="72"/>
        <v>0.14857142857141925</v>
      </c>
      <c r="S73" s="21">
        <f t="shared" si="72"/>
        <v>8.5714285714206806E-3</v>
      </c>
      <c r="T73" s="9">
        <v>12.469973110602053</v>
      </c>
      <c r="U73" s="9">
        <v>4.8</v>
      </c>
      <c r="V73" s="9">
        <v>3</v>
      </c>
      <c r="W73" s="21">
        <f t="shared" si="43"/>
        <v>-9.4699731106020533</v>
      </c>
      <c r="X73" s="21">
        <f t="shared" si="73"/>
        <v>-1.7999999999999998</v>
      </c>
      <c r="Y73" s="21">
        <f t="shared" si="74"/>
        <v>-3.6361205228515825</v>
      </c>
      <c r="Z73" s="21">
        <f t="shared" si="74"/>
        <v>0.34285714285714253</v>
      </c>
      <c r="AA73" s="9">
        <v>105.2</v>
      </c>
      <c r="AB73" s="9">
        <v>93.1</v>
      </c>
      <c r="AC73" s="9">
        <v>123.1</v>
      </c>
      <c r="AD73" s="9">
        <v>120.7</v>
      </c>
      <c r="AE73" s="21">
        <f t="shared" si="82"/>
        <v>4.557142857142864</v>
      </c>
      <c r="AF73" s="21">
        <f>(AC73-100) - (AA73-100)</f>
        <v>17.899999999999991</v>
      </c>
      <c r="AG73" s="21">
        <f t="shared" si="62"/>
        <v>30</v>
      </c>
      <c r="AH73" s="21">
        <f t="shared" si="75"/>
        <v>9.0571428571428498</v>
      </c>
      <c r="AI73" s="21">
        <f t="shared" si="75"/>
        <v>15.414285714285715</v>
      </c>
      <c r="AJ73" s="9">
        <v>753.32</v>
      </c>
      <c r="AK73" s="9">
        <v>775.34699999999998</v>
      </c>
      <c r="AL73" s="24">
        <f>AK73/B73*1000</f>
        <v>0.20522396059557663</v>
      </c>
      <c r="AM73" s="21">
        <f t="shared" si="76"/>
        <v>21.122468828107387</v>
      </c>
      <c r="AN73" s="21">
        <f t="shared" si="77"/>
        <v>2.6088739846652587</v>
      </c>
      <c r="AO73" s="9">
        <v>12.1</v>
      </c>
      <c r="AP73" s="9">
        <v>12</v>
      </c>
      <c r="AQ73" s="9">
        <v>11.7</v>
      </c>
      <c r="AR73" s="21">
        <f t="shared" si="78"/>
        <v>96.694214876033058</v>
      </c>
      <c r="AS73" s="21">
        <f t="shared" si="79"/>
        <v>97.5</v>
      </c>
      <c r="AT73" s="21">
        <f t="shared" si="80"/>
        <v>1.9227282810216479</v>
      </c>
      <c r="AU73" s="21">
        <f t="shared" si="80"/>
        <v>0.92874067765147572</v>
      </c>
    </row>
    <row r="74" spans="1:47" ht="15.75" customHeight="1" x14ac:dyDescent="0.2">
      <c r="A74" s="13" t="s">
        <v>84</v>
      </c>
      <c r="B74" s="15">
        <v>1687654</v>
      </c>
      <c r="C74" s="9">
        <v>106.392</v>
      </c>
      <c r="D74" s="9">
        <v>110</v>
      </c>
      <c r="E74" s="9">
        <v>102.7</v>
      </c>
      <c r="F74" s="21">
        <f t="shared" si="69"/>
        <v>-2.2428571428571331</v>
      </c>
      <c r="G74" s="21">
        <f t="shared" si="81"/>
        <v>0.27142857142857224</v>
      </c>
      <c r="H74" s="9">
        <v>99.3</v>
      </c>
      <c r="I74" s="9">
        <v>0.99329999999999996</v>
      </c>
      <c r="J74" s="9">
        <v>0.6018</v>
      </c>
      <c r="K74" s="9">
        <v>0.39150000000000001</v>
      </c>
      <c r="L74" s="22">
        <f>I74*1000/B74*1000</f>
        <v>0.58856850989598575</v>
      </c>
      <c r="M74" s="9">
        <v>74.28</v>
      </c>
      <c r="N74" s="9">
        <v>75.040000000000006</v>
      </c>
      <c r="O74" s="9">
        <v>72.900000000000006</v>
      </c>
      <c r="P74" s="21">
        <f t="shared" si="70"/>
        <v>-1.3799999999999955</v>
      </c>
      <c r="Q74" s="21">
        <f t="shared" si="71"/>
        <v>-2.1400000000000006</v>
      </c>
      <c r="R74" s="21">
        <f t="shared" si="72"/>
        <v>-0.13142857142856768</v>
      </c>
      <c r="S74" s="21">
        <f t="shared" si="72"/>
        <v>-0.39142857142857079</v>
      </c>
      <c r="T74" s="9">
        <v>22.202519149558508</v>
      </c>
      <c r="U74" s="9">
        <v>6.4</v>
      </c>
      <c r="V74" s="9">
        <v>4.7000000000000011</v>
      </c>
      <c r="W74" s="21">
        <f t="shared" si="43"/>
        <v>-17.502519149558509</v>
      </c>
      <c r="X74" s="21">
        <f t="shared" si="73"/>
        <v>-1.6999999999999993</v>
      </c>
      <c r="Y74" s="21">
        <f t="shared" si="74"/>
        <v>-11.668666561808038</v>
      </c>
      <c r="Z74" s="21">
        <f t="shared" si="74"/>
        <v>0.44285714285714306</v>
      </c>
      <c r="AA74" s="9">
        <v>101</v>
      </c>
      <c r="AB74" s="9">
        <v>87.4</v>
      </c>
      <c r="AC74" s="9">
        <v>118.7</v>
      </c>
      <c r="AD74" s="9">
        <v>104.8</v>
      </c>
      <c r="AE74" s="21">
        <f t="shared" si="82"/>
        <v>-11.342857142857142</v>
      </c>
      <c r="AF74" s="21">
        <f>(AC74-100) - (AA74-100)</f>
        <v>17.700000000000003</v>
      </c>
      <c r="AG74" s="21">
        <f t="shared" si="62"/>
        <v>31.299999999999997</v>
      </c>
      <c r="AH74" s="21">
        <f t="shared" si="75"/>
        <v>8.8571428571428612</v>
      </c>
      <c r="AI74" s="21">
        <f t="shared" si="75"/>
        <v>16.714285714285712</v>
      </c>
      <c r="AJ74" s="9">
        <v>382.83499999999998</v>
      </c>
      <c r="AK74" s="9">
        <v>390.89299999999997</v>
      </c>
      <c r="AL74" s="24">
        <f>AK74/B74*1000</f>
        <v>0.23161915890342452</v>
      </c>
      <c r="AM74" s="21">
        <f t="shared" si="76"/>
        <v>23.649433275754916</v>
      </c>
      <c r="AN74" s="21">
        <f t="shared" si="77"/>
        <v>5.1358384323127879</v>
      </c>
      <c r="AO74" s="9">
        <v>9</v>
      </c>
      <c r="AP74" s="9">
        <v>8.9</v>
      </c>
      <c r="AQ74" s="9">
        <v>8.4</v>
      </c>
      <c r="AR74" s="21">
        <f t="shared" si="78"/>
        <v>93.333333333333329</v>
      </c>
      <c r="AS74" s="21">
        <f t="shared" si="79"/>
        <v>94.382022471910105</v>
      </c>
      <c r="AT74" s="21">
        <f t="shared" si="80"/>
        <v>-1.4381532616780817</v>
      </c>
      <c r="AU74" s="21">
        <f t="shared" si="80"/>
        <v>-2.1892368504384194</v>
      </c>
    </row>
    <row r="75" spans="1:47" ht="15.75" customHeight="1" x14ac:dyDescent="0.2">
      <c r="A75" s="13" t="s">
        <v>85</v>
      </c>
      <c r="B75" s="15">
        <v>547010</v>
      </c>
      <c r="C75" s="9">
        <v>106.785</v>
      </c>
      <c r="D75" s="9">
        <v>114.8</v>
      </c>
      <c r="E75" s="9">
        <v>107</v>
      </c>
      <c r="F75" s="21">
        <f t="shared" si="69"/>
        <v>2.557142857142864</v>
      </c>
      <c r="G75" s="21">
        <f t="shared" si="81"/>
        <v>4.5714285714285694</v>
      </c>
      <c r="H75" s="9">
        <v>104.6</v>
      </c>
      <c r="I75" s="9">
        <v>0.16689999999999999</v>
      </c>
      <c r="J75" s="9">
        <v>0.1128</v>
      </c>
      <c r="K75" s="9">
        <v>5.4200000000000005E-2</v>
      </c>
      <c r="L75" s="22">
        <f>I75*1000/B75*1000</f>
        <v>0.30511325204292428</v>
      </c>
      <c r="M75" s="9">
        <v>74.069999999999993</v>
      </c>
      <c r="N75" s="9">
        <v>74.180000000000007</v>
      </c>
      <c r="O75" s="9">
        <v>71.900000000000006</v>
      </c>
      <c r="P75" s="21">
        <f t="shared" si="70"/>
        <v>-2.1699999999999875</v>
      </c>
      <c r="Q75" s="21">
        <f t="shared" si="71"/>
        <v>-2.2800000000000011</v>
      </c>
      <c r="R75" s="21">
        <f t="shared" si="72"/>
        <v>-0.92142857142855972</v>
      </c>
      <c r="S75" s="21">
        <f t="shared" si="72"/>
        <v>-0.53142857142857136</v>
      </c>
      <c r="T75" s="9">
        <v>3.0238650139401018</v>
      </c>
      <c r="U75" s="9">
        <v>7.8999999999999995</v>
      </c>
      <c r="V75" s="9">
        <v>6.9</v>
      </c>
      <c r="W75" s="21">
        <f t="shared" si="43"/>
        <v>3.8761349860598986</v>
      </c>
      <c r="X75" s="21">
        <f t="shared" si="73"/>
        <v>-0.99999999999999911</v>
      </c>
      <c r="Y75" s="21">
        <f t="shared" si="74"/>
        <v>9.7099875738103698</v>
      </c>
      <c r="Z75" s="21">
        <f t="shared" si="74"/>
        <v>1.1428571428571432</v>
      </c>
      <c r="AA75" s="9">
        <v>105.5</v>
      </c>
      <c r="AB75" s="9">
        <v>89.5</v>
      </c>
      <c r="AC75" s="9">
        <v>112.4</v>
      </c>
      <c r="AD75" s="9">
        <v>106.1</v>
      </c>
      <c r="AE75" s="21">
        <f t="shared" si="82"/>
        <v>-10.042857142857144</v>
      </c>
      <c r="AF75" s="21">
        <f>(AC75-100) - (AA75-100)</f>
        <v>6.9000000000000057</v>
      </c>
      <c r="AG75" s="21">
        <f t="shared" si="62"/>
        <v>22.900000000000006</v>
      </c>
      <c r="AH75" s="21">
        <f t="shared" si="75"/>
        <v>-1.942857142857136</v>
      </c>
      <c r="AI75" s="21">
        <f t="shared" si="75"/>
        <v>8.3142857142857203</v>
      </c>
      <c r="AJ75" s="9">
        <v>175.61500000000001</v>
      </c>
      <c r="AK75" s="9">
        <v>192.64699999999999</v>
      </c>
      <c r="AL75" s="24">
        <f>AK75/B75*1000</f>
        <v>0.3521818613919307</v>
      </c>
      <c r="AM75" s="21">
        <f t="shared" si="76"/>
        <v>38.633817755642326</v>
      </c>
      <c r="AN75" s="21">
        <f t="shared" si="77"/>
        <v>20.120222912200198</v>
      </c>
      <c r="AO75" s="9">
        <v>5.8</v>
      </c>
      <c r="AP75" s="9">
        <v>5.6</v>
      </c>
      <c r="AQ75" s="9">
        <v>5</v>
      </c>
      <c r="AR75" s="21">
        <f t="shared" si="78"/>
        <v>86.206896551724142</v>
      </c>
      <c r="AS75" s="21">
        <f t="shared" si="79"/>
        <v>89.285714285714292</v>
      </c>
      <c r="AT75" s="21">
        <f t="shared" si="80"/>
        <v>-8.5645900432872679</v>
      </c>
      <c r="AU75" s="21">
        <f t="shared" si="80"/>
        <v>-7.2855450366342325</v>
      </c>
    </row>
    <row r="76" spans="1:47" ht="15.75" customHeight="1" x14ac:dyDescent="0.2">
      <c r="A76" s="13" t="s">
        <v>87</v>
      </c>
      <c r="B76" s="15">
        <v>1543389</v>
      </c>
      <c r="C76" s="9">
        <v>111.96659999999999</v>
      </c>
      <c r="D76" s="9">
        <v>114.3</v>
      </c>
      <c r="E76" s="9">
        <v>100.9</v>
      </c>
      <c r="F76" s="21">
        <f t="shared" si="69"/>
        <v>2.057142857142864</v>
      </c>
      <c r="G76" s="21">
        <f t="shared" si="81"/>
        <v>-1.5285714285714249</v>
      </c>
      <c r="H76" s="9">
        <v>98.3</v>
      </c>
      <c r="I76" s="9">
        <v>1.5812999999999999</v>
      </c>
      <c r="J76" s="9">
        <v>0.96989999999999998</v>
      </c>
      <c r="K76" s="9">
        <v>0.61129999999999995</v>
      </c>
      <c r="L76" s="22">
        <f>I76*1000/B76*1000</f>
        <v>1.0245634768681129</v>
      </c>
      <c r="M76" s="9">
        <v>72.08</v>
      </c>
      <c r="N76" s="9">
        <v>72.75</v>
      </c>
      <c r="O76" s="9">
        <v>71.3</v>
      </c>
      <c r="P76" s="21">
        <f t="shared" si="70"/>
        <v>-0.78000000000000114</v>
      </c>
      <c r="Q76" s="21">
        <f t="shared" si="71"/>
        <v>-1.4500000000000028</v>
      </c>
      <c r="R76" s="21">
        <f t="shared" si="72"/>
        <v>0.46857142857142664</v>
      </c>
      <c r="S76" s="21">
        <f t="shared" si="72"/>
        <v>0.29857142857142693</v>
      </c>
      <c r="T76" s="9">
        <v>1.2295189104249145</v>
      </c>
      <c r="U76" s="9">
        <v>2.0999999999999996</v>
      </c>
      <c r="V76" s="9">
        <v>0.10000000000000142</v>
      </c>
      <c r="W76" s="21">
        <f t="shared" si="43"/>
        <v>-1.129518910424913</v>
      </c>
      <c r="X76" s="21">
        <f t="shared" si="73"/>
        <v>-1.9999999999999982</v>
      </c>
      <c r="Y76" s="21">
        <f t="shared" si="74"/>
        <v>4.7043336773255575</v>
      </c>
      <c r="Z76" s="21">
        <f t="shared" si="74"/>
        <v>0.14285714285714413</v>
      </c>
      <c r="AA76" s="9">
        <v>105.8</v>
      </c>
      <c r="AB76" s="9">
        <v>103</v>
      </c>
      <c r="AC76" s="9">
        <v>130.6</v>
      </c>
      <c r="AD76" s="9">
        <v>142.4</v>
      </c>
      <c r="AE76" s="21">
        <f t="shared" si="82"/>
        <v>26.257142857142867</v>
      </c>
      <c r="AF76" s="21">
        <f>(AC76-100) - (AA76-100)</f>
        <v>24.799999999999997</v>
      </c>
      <c r="AG76" s="21">
        <f t="shared" si="62"/>
        <v>27.599999999999994</v>
      </c>
      <c r="AH76" s="21">
        <f t="shared" si="75"/>
        <v>15.957142857142856</v>
      </c>
      <c r="AI76" s="21">
        <f t="shared" si="75"/>
        <v>13.014285714285709</v>
      </c>
      <c r="AJ76" s="9">
        <v>194.869</v>
      </c>
      <c r="AK76" s="9">
        <v>191.80699999999999</v>
      </c>
      <c r="AL76" s="24">
        <f>AK76/B76*1000</f>
        <v>0.1242765109768179</v>
      </c>
      <c r="AM76" s="21">
        <f t="shared" si="76"/>
        <v>12.232373923471927</v>
      </c>
      <c r="AN76" s="21">
        <f t="shared" si="77"/>
        <v>-6.2812209199702007</v>
      </c>
      <c r="AO76" s="9">
        <v>14.9</v>
      </c>
      <c r="AP76" s="9">
        <v>14.7</v>
      </c>
      <c r="AQ76" s="9">
        <v>14</v>
      </c>
      <c r="AR76" s="21">
        <f t="shared" si="78"/>
        <v>93.959731543624159</v>
      </c>
      <c r="AS76" s="21">
        <f t="shared" si="79"/>
        <v>95.238095238095241</v>
      </c>
      <c r="AT76" s="21">
        <f t="shared" si="80"/>
        <v>-0.81175505138725157</v>
      </c>
      <c r="AU76" s="21">
        <f t="shared" si="80"/>
        <v>-1.3331640842532835</v>
      </c>
    </row>
    <row r="77" spans="1:47" ht="15.75" customHeight="1" x14ac:dyDescent="0.2">
      <c r="A77" s="12" t="s">
        <v>60</v>
      </c>
      <c r="B77" s="15">
        <v>3442810</v>
      </c>
      <c r="C77" s="9">
        <v>108.52800000000001</v>
      </c>
      <c r="D77" s="9">
        <v>108</v>
      </c>
      <c r="E77" s="9">
        <v>99.1</v>
      </c>
      <c r="F77" s="21">
        <f t="shared" si="69"/>
        <v>-4.2428571428571331</v>
      </c>
      <c r="G77" s="21">
        <f t="shared" si="81"/>
        <v>-3.3285714285714363</v>
      </c>
      <c r="H77" s="9">
        <v>98.1</v>
      </c>
      <c r="I77" s="9">
        <v>1.5723</v>
      </c>
      <c r="J77" s="9">
        <v>0.86529999999999996</v>
      </c>
      <c r="K77" s="9">
        <v>0.70699999999999996</v>
      </c>
      <c r="L77" s="22">
        <f>I77*1000/B77*1000</f>
        <v>0.45669090074677371</v>
      </c>
      <c r="M77" s="9">
        <v>71.64</v>
      </c>
      <c r="N77" s="9">
        <v>72.08</v>
      </c>
      <c r="O77" s="9">
        <v>70.3</v>
      </c>
      <c r="P77" s="21">
        <f t="shared" si="70"/>
        <v>-1.3400000000000034</v>
      </c>
      <c r="Q77" s="21">
        <f t="shared" si="71"/>
        <v>-1.7800000000000011</v>
      </c>
      <c r="R77" s="21">
        <f t="shared" si="72"/>
        <v>-9.1428571428575633E-2</v>
      </c>
      <c r="S77" s="21">
        <f t="shared" si="72"/>
        <v>-3.1428571428571361E-2</v>
      </c>
      <c r="T77" s="9">
        <v>-0.48988683614085149</v>
      </c>
      <c r="U77" s="9">
        <v>-3.1999999999999993</v>
      </c>
      <c r="V77" s="9">
        <v>-6.4</v>
      </c>
      <c r="W77" s="21">
        <f t="shared" si="43"/>
        <v>-5.9101131638591493</v>
      </c>
      <c r="X77" s="21">
        <f t="shared" si="73"/>
        <v>-3.2000000000000011</v>
      </c>
      <c r="Y77" s="21">
        <f t="shared" si="74"/>
        <v>-7.6260576108678535E-2</v>
      </c>
      <c r="Z77" s="21">
        <f t="shared" si="74"/>
        <v>-1.0571428571428587</v>
      </c>
      <c r="AA77" s="9">
        <v>103.8</v>
      </c>
      <c r="AB77" s="9">
        <v>101.8</v>
      </c>
      <c r="AC77" s="9">
        <v>104.1</v>
      </c>
      <c r="AD77" s="9">
        <v>110</v>
      </c>
      <c r="AE77" s="21">
        <f t="shared" si="82"/>
        <v>-6.1428571428571388</v>
      </c>
      <c r="AF77" s="21">
        <f>(AC77-100) - (AA77-100)</f>
        <v>0.29999999999999716</v>
      </c>
      <c r="AG77" s="21">
        <f t="shared" si="62"/>
        <v>2.2999999999999972</v>
      </c>
      <c r="AH77" s="21">
        <f t="shared" si="75"/>
        <v>-8.5428571428571445</v>
      </c>
      <c r="AI77" s="21">
        <f t="shared" si="75"/>
        <v>-12.285714285714288</v>
      </c>
      <c r="AJ77" s="9">
        <v>397.55700000000002</v>
      </c>
      <c r="AK77" s="9">
        <v>378.78399999999999</v>
      </c>
      <c r="AL77" s="24">
        <f>AK77/B77*1000</f>
        <v>0.11002175548461866</v>
      </c>
      <c r="AM77" s="21">
        <f t="shared" si="76"/>
        <v>10.482642898876334</v>
      </c>
      <c r="AN77" s="21">
        <f t="shared" si="77"/>
        <v>-8.0309519445657944</v>
      </c>
      <c r="AO77" s="9">
        <v>12.8</v>
      </c>
      <c r="AP77" s="9">
        <v>12.8</v>
      </c>
      <c r="AQ77" s="9">
        <v>12.8</v>
      </c>
      <c r="AR77" s="21">
        <f t="shared" si="78"/>
        <v>100</v>
      </c>
      <c r="AS77" s="21">
        <f t="shared" si="79"/>
        <v>100</v>
      </c>
      <c r="AT77" s="21">
        <f t="shared" si="80"/>
        <v>5.2285134049885897</v>
      </c>
      <c r="AU77" s="21">
        <f t="shared" si="80"/>
        <v>3.4287406776514757</v>
      </c>
    </row>
    <row r="78" spans="1:47" s="1" customFormat="1" ht="18" customHeight="1" x14ac:dyDescent="0.2">
      <c r="A78" s="18" t="s">
        <v>61</v>
      </c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7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</row>
    <row r="79" spans="1:47" ht="16.5" customHeight="1" x14ac:dyDescent="0.2">
      <c r="A79" s="12" t="s">
        <v>62</v>
      </c>
      <c r="B79" s="15">
        <v>220954</v>
      </c>
      <c r="C79" s="9">
        <v>119.0364</v>
      </c>
      <c r="D79" s="9">
        <v>127.8</v>
      </c>
      <c r="E79" s="9">
        <v>105.5</v>
      </c>
      <c r="F79" s="21">
        <f t="shared" ref="F79:G88" si="83">D79-AVERAGE(D$79:D$88)</f>
        <v>9.6600000000000392</v>
      </c>
      <c r="G79" s="21">
        <f t="shared" si="83"/>
        <v>2.2099999999999937</v>
      </c>
      <c r="H79" s="9">
        <v>102.5</v>
      </c>
      <c r="I79" s="9">
        <v>8.8800000000000004E-2</v>
      </c>
      <c r="J79" s="9">
        <v>6.7999999999999996E-3</v>
      </c>
      <c r="K79" s="9">
        <v>8.2000000000000003E-2</v>
      </c>
      <c r="L79" s="22">
        <f>I79*1000/B79*1000</f>
        <v>0.40189360681408798</v>
      </c>
      <c r="M79" s="9">
        <v>70.59</v>
      </c>
      <c r="N79" s="9">
        <v>70.290000000000006</v>
      </c>
      <c r="O79" s="9">
        <v>69.2</v>
      </c>
      <c r="P79" s="21">
        <f t="shared" ref="P79:P88" si="84">O79-M79</f>
        <v>-1.3900000000000006</v>
      </c>
      <c r="Q79" s="21">
        <f t="shared" ref="Q79:Q88" si="85">O79-N79</f>
        <v>-1.0900000000000034</v>
      </c>
      <c r="R79" s="21">
        <f t="shared" ref="R79:R88" si="86">P79-AVERAGE(P$79:P$88)</f>
        <v>-0.28100000000000014</v>
      </c>
      <c r="S79" s="21">
        <f>Q79-AVERAGE(Q$79:Q$88)</f>
        <v>0.33299999999999552</v>
      </c>
      <c r="T79" s="9">
        <v>3.4688589693917087</v>
      </c>
      <c r="U79" s="9">
        <v>3.5</v>
      </c>
      <c r="V79" s="9">
        <v>2</v>
      </c>
      <c r="W79" s="21">
        <f t="shared" si="43"/>
        <v>-1.4688589693917087</v>
      </c>
      <c r="X79" s="21">
        <f t="shared" si="73"/>
        <v>-1.5</v>
      </c>
      <c r="Y79" s="21">
        <f t="shared" ref="Y79:Y88" si="87">W79-AVERAGE(W$79:W$88)</f>
        <v>1.115536943081485</v>
      </c>
      <c r="Z79" s="21">
        <f>X79-AVERAGE(X$79:X$88)</f>
        <v>0.73000000000000043</v>
      </c>
      <c r="AA79" s="9">
        <v>106.7</v>
      </c>
      <c r="AB79" s="9">
        <v>118.9</v>
      </c>
      <c r="AC79" s="9">
        <v>91.3</v>
      </c>
      <c r="AD79" s="9">
        <v>115.8</v>
      </c>
      <c r="AE79" s="21">
        <f>AD79-AVERAGE(AD$79:AD$88)</f>
        <v>0.52999999999998693</v>
      </c>
      <c r="AF79" s="21">
        <f>(AC79-100) - (AA79-100)</f>
        <v>-15.400000000000006</v>
      </c>
      <c r="AG79" s="21">
        <f t="shared" si="62"/>
        <v>-27.600000000000009</v>
      </c>
      <c r="AH79" s="21">
        <f t="shared" ref="AH79:AH88" si="88">AF79-AVERAGE(AF$79:AF$88)</f>
        <v>-15.210000000000008</v>
      </c>
      <c r="AI79" s="21">
        <f>AG79-AVERAGE(AG$79:AG$88)</f>
        <v>-18.670000000000009</v>
      </c>
      <c r="AJ79" s="9">
        <v>11.821999999999999</v>
      </c>
      <c r="AK79" s="9">
        <v>12.702</v>
      </c>
      <c r="AL79" s="24">
        <f>AK79/B79*1000</f>
        <v>5.7487078758474613E-2</v>
      </c>
      <c r="AM79" s="21">
        <f t="shared" ref="AM79:AM88" si="89">AK79/AJ79*100*AL79</f>
        <v>6.1766272575718535</v>
      </c>
      <c r="AN79" s="21">
        <f>AM79-AVERAGE(AM$79:AM$88)</f>
        <v>-3.4503240140398024</v>
      </c>
      <c r="AO79" s="9">
        <v>24</v>
      </c>
      <c r="AP79" s="9">
        <v>24.3</v>
      </c>
      <c r="AQ79" s="9">
        <v>23.8</v>
      </c>
      <c r="AR79" s="21">
        <f t="shared" si="78"/>
        <v>99.166666666666671</v>
      </c>
      <c r="AS79" s="21">
        <f t="shared" si="79"/>
        <v>97.942386831275712</v>
      </c>
      <c r="AT79" s="21">
        <f t="shared" ref="AT79:AT88" si="90">AR79-AVERAGE(AR$79:AR$88)</f>
        <v>0.31515945766479092</v>
      </c>
      <c r="AU79" s="21">
        <f>AS79-AVERAGE(AS$79:AS$88)</f>
        <v>-0.3387099038076542</v>
      </c>
    </row>
    <row r="80" spans="1:47" s="2" customFormat="1" ht="16.5" customHeight="1" x14ac:dyDescent="0.2">
      <c r="A80" s="12" t="s">
        <v>64</v>
      </c>
      <c r="B80" s="15">
        <v>330368</v>
      </c>
      <c r="C80" s="9">
        <v>116.99400000000001</v>
      </c>
      <c r="D80" s="9">
        <v>126.4</v>
      </c>
      <c r="E80" s="9">
        <v>106.6</v>
      </c>
      <c r="F80" s="21">
        <f t="shared" si="83"/>
        <v>8.2600000000000477</v>
      </c>
      <c r="G80" s="21">
        <f t="shared" si="83"/>
        <v>3.3099999999999881</v>
      </c>
      <c r="H80" s="9">
        <v>102</v>
      </c>
      <c r="I80" s="9">
        <v>0.111</v>
      </c>
      <c r="J80" s="9">
        <v>3.5900000000000001E-2</v>
      </c>
      <c r="K80" s="9">
        <v>7.51E-2</v>
      </c>
      <c r="L80" s="22">
        <f>I80*1000/B80*1000</f>
        <v>0.33598895776830684</v>
      </c>
      <c r="M80" s="9">
        <v>66.47</v>
      </c>
      <c r="N80" s="9">
        <v>67.569999999999993</v>
      </c>
      <c r="O80" s="9">
        <v>66.3</v>
      </c>
      <c r="P80" s="21">
        <f t="shared" si="84"/>
        <v>-0.17000000000000171</v>
      </c>
      <c r="Q80" s="21">
        <f t="shared" si="85"/>
        <v>-1.269999999999996</v>
      </c>
      <c r="R80" s="21">
        <f t="shared" si="86"/>
        <v>0.93899999999999872</v>
      </c>
      <c r="S80" s="21">
        <f t="shared" ref="S80:S88" si="91">Q80-AVERAGE(Q$79:Q$88)</f>
        <v>0.15300000000000291</v>
      </c>
      <c r="T80" s="9">
        <v>6.9187047493026785</v>
      </c>
      <c r="U80" s="9">
        <v>10.3</v>
      </c>
      <c r="V80" s="9">
        <v>10.799999999999999</v>
      </c>
      <c r="W80" s="21">
        <f t="shared" si="43"/>
        <v>3.8812952506973204</v>
      </c>
      <c r="X80" s="21">
        <f t="shared" si="73"/>
        <v>0.49999999999999822</v>
      </c>
      <c r="Y80" s="21">
        <f t="shared" si="87"/>
        <v>6.4656911631705141</v>
      </c>
      <c r="Z80" s="21">
        <f t="shared" ref="Z80:Z88" si="92">X80-AVERAGE(X$79:X$88)</f>
        <v>2.7299999999999986</v>
      </c>
      <c r="AA80" s="9">
        <v>98.5</v>
      </c>
      <c r="AB80" s="9">
        <v>120.7</v>
      </c>
      <c r="AC80" s="9">
        <v>84.7</v>
      </c>
      <c r="AD80" s="9">
        <v>100.6</v>
      </c>
      <c r="AE80" s="21">
        <f t="shared" ref="AE80:AE88" si="93">AD80-AVERAGE(AD$79:AD$88)</f>
        <v>-14.670000000000016</v>
      </c>
      <c r="AF80" s="21">
        <f>(AC80-100) - (AA80-100)</f>
        <v>-13.799999999999997</v>
      </c>
      <c r="AG80" s="21">
        <f t="shared" si="62"/>
        <v>-36</v>
      </c>
      <c r="AH80" s="21">
        <f t="shared" si="88"/>
        <v>-13.61</v>
      </c>
      <c r="AI80" s="21">
        <f t="shared" ref="AI80:AI88" si="94">AG80-AVERAGE(AG$79:AG$88)</f>
        <v>-27.07</v>
      </c>
      <c r="AJ80" s="9">
        <v>11.942</v>
      </c>
      <c r="AK80" s="9">
        <v>11.685</v>
      </c>
      <c r="AL80" s="24">
        <f>AK80/B80*1000</f>
        <v>3.5369648392096088E-2</v>
      </c>
      <c r="AM80" s="21">
        <f t="shared" si="89"/>
        <v>3.4608469390524434</v>
      </c>
      <c r="AN80" s="21">
        <f t="shared" ref="AN80:AN88" si="95">AM80-AVERAGE(AM$79:AM$88)</f>
        <v>-6.1661043325592129</v>
      </c>
      <c r="AO80" s="9">
        <v>34.4</v>
      </c>
      <c r="AP80" s="9">
        <v>34.1</v>
      </c>
      <c r="AQ80" s="9">
        <v>34.1</v>
      </c>
      <c r="AR80" s="21">
        <f t="shared" si="78"/>
        <v>99.1279069767442</v>
      </c>
      <c r="AS80" s="21">
        <f t="shared" si="79"/>
        <v>100</v>
      </c>
      <c r="AT80" s="21">
        <f t="shared" si="90"/>
        <v>0.27639976774231911</v>
      </c>
      <c r="AU80" s="21">
        <f t="shared" ref="AU80:AU88" si="96">AS80-AVERAGE(AS$79:AS$88)</f>
        <v>1.7189032649166336</v>
      </c>
    </row>
    <row r="81" spans="1:47" ht="16.5" customHeight="1" x14ac:dyDescent="0.2">
      <c r="A81" s="12" t="s">
        <v>65</v>
      </c>
      <c r="B81" s="15">
        <v>532036</v>
      </c>
      <c r="C81" s="9">
        <v>107.7921</v>
      </c>
      <c r="D81" s="9">
        <v>113.5</v>
      </c>
      <c r="E81" s="9">
        <v>103.5</v>
      </c>
      <c r="F81" s="21">
        <f t="shared" si="83"/>
        <v>-4.6399999999999579</v>
      </c>
      <c r="G81" s="21">
        <f t="shared" si="83"/>
        <v>0.20999999999999375</v>
      </c>
      <c r="H81" s="9">
        <v>100.2</v>
      </c>
      <c r="I81" s="9">
        <v>0.28760000000000002</v>
      </c>
      <c r="J81" s="9">
        <v>0.15540000000000001</v>
      </c>
      <c r="K81" s="9">
        <v>0.13219999999999998</v>
      </c>
      <c r="L81" s="22">
        <f>I81*1000/B81*1000</f>
        <v>0.54056492417806312</v>
      </c>
      <c r="M81" s="9">
        <v>71.150000000000006</v>
      </c>
      <c r="N81" s="9">
        <v>71.05</v>
      </c>
      <c r="O81" s="9">
        <v>70.099999999999994</v>
      </c>
      <c r="P81" s="21">
        <f t="shared" si="84"/>
        <v>-1.0500000000000114</v>
      </c>
      <c r="Q81" s="21">
        <f t="shared" si="85"/>
        <v>-0.95000000000000284</v>
      </c>
      <c r="R81" s="21">
        <f t="shared" si="86"/>
        <v>5.8999999999989061E-2</v>
      </c>
      <c r="S81" s="21">
        <f t="shared" si="91"/>
        <v>0.47299999999999609</v>
      </c>
      <c r="T81" s="9">
        <v>-0.19596290291605864</v>
      </c>
      <c r="U81" s="9">
        <v>-2.0999999999999996</v>
      </c>
      <c r="V81" s="9">
        <v>-3.9000000000000004</v>
      </c>
      <c r="W81" s="21">
        <f t="shared" si="43"/>
        <v>-3.7040370970839418</v>
      </c>
      <c r="X81" s="21">
        <f t="shared" si="73"/>
        <v>-1.8000000000000007</v>
      </c>
      <c r="Y81" s="21">
        <f t="shared" si="87"/>
        <v>-1.1196411846107481</v>
      </c>
      <c r="Z81" s="21">
        <f t="shared" si="92"/>
        <v>0.42999999999999972</v>
      </c>
      <c r="AA81" s="9">
        <v>101.5</v>
      </c>
      <c r="AB81" s="9">
        <v>117.4</v>
      </c>
      <c r="AC81" s="9">
        <v>106</v>
      </c>
      <c r="AD81" s="9">
        <v>126.3</v>
      </c>
      <c r="AE81" s="21">
        <f t="shared" si="93"/>
        <v>11.029999999999987</v>
      </c>
      <c r="AF81" s="21">
        <f>(AC81-100) - (AA81-100)</f>
        <v>4.5</v>
      </c>
      <c r="AG81" s="21">
        <f t="shared" si="62"/>
        <v>-11.400000000000006</v>
      </c>
      <c r="AH81" s="21">
        <f t="shared" si="88"/>
        <v>4.6899999999999977</v>
      </c>
      <c r="AI81" s="21">
        <f t="shared" si="94"/>
        <v>-2.470000000000006</v>
      </c>
      <c r="AJ81" s="9">
        <v>40.372</v>
      </c>
      <c r="AK81" s="9">
        <v>43.883000000000003</v>
      </c>
      <c r="AL81" s="24">
        <f>AK81/B81*1000</f>
        <v>8.2481260666571438E-2</v>
      </c>
      <c r="AM81" s="21">
        <f t="shared" si="89"/>
        <v>8.9654343649835386</v>
      </c>
      <c r="AN81" s="21">
        <f t="shared" si="95"/>
        <v>-0.66151690662811724</v>
      </c>
      <c r="AO81" s="9">
        <v>18.5</v>
      </c>
      <c r="AP81" s="9">
        <v>19</v>
      </c>
      <c r="AQ81" s="9">
        <v>18.5</v>
      </c>
      <c r="AR81" s="21">
        <f t="shared" si="78"/>
        <v>100</v>
      </c>
      <c r="AS81" s="21">
        <f t="shared" si="79"/>
        <v>97.368421052631575</v>
      </c>
      <c r="AT81" s="21">
        <f t="shared" si="90"/>
        <v>1.1484927909981195</v>
      </c>
      <c r="AU81" s="21">
        <f t="shared" si="96"/>
        <v>-0.9126756824517912</v>
      </c>
    </row>
    <row r="82" spans="1:47" ht="16.5" customHeight="1" x14ac:dyDescent="0.2">
      <c r="A82" s="12" t="s">
        <v>66</v>
      </c>
      <c r="B82" s="15">
        <v>2296353</v>
      </c>
      <c r="C82" s="9">
        <v>114.54639999999999</v>
      </c>
      <c r="D82" s="9">
        <v>118.7</v>
      </c>
      <c r="E82" s="9">
        <v>103.5</v>
      </c>
      <c r="F82" s="21">
        <f t="shared" si="83"/>
        <v>0.56000000000004491</v>
      </c>
      <c r="G82" s="21">
        <f t="shared" si="83"/>
        <v>0.20999999999999375</v>
      </c>
      <c r="H82" s="9">
        <v>95.9</v>
      </c>
      <c r="I82" s="9">
        <v>0.82629999999999992</v>
      </c>
      <c r="J82" s="9">
        <v>0.4859</v>
      </c>
      <c r="K82" s="9">
        <v>0.34050000000000002</v>
      </c>
      <c r="L82" s="22">
        <f>I82*1000/B82*1000</f>
        <v>0.35983143706564275</v>
      </c>
      <c r="M82" s="9">
        <v>71.11</v>
      </c>
      <c r="N82" s="9">
        <v>71.61</v>
      </c>
      <c r="O82" s="9">
        <v>70.2</v>
      </c>
      <c r="P82" s="21">
        <f t="shared" si="84"/>
        <v>-0.90999999999999659</v>
      </c>
      <c r="Q82" s="21">
        <f t="shared" si="85"/>
        <v>-1.4099999999999966</v>
      </c>
      <c r="R82" s="21">
        <f t="shared" si="86"/>
        <v>0.19900000000000384</v>
      </c>
      <c r="S82" s="21">
        <f t="shared" si="91"/>
        <v>1.3000000000002343E-2</v>
      </c>
      <c r="T82" s="9">
        <v>-3.4511024374461421</v>
      </c>
      <c r="U82" s="9">
        <v>-4.9000000000000004</v>
      </c>
      <c r="V82" s="9">
        <v>-7.9</v>
      </c>
      <c r="W82" s="21">
        <f t="shared" si="43"/>
        <v>-4.4488975625538583</v>
      </c>
      <c r="X82" s="21">
        <f t="shared" si="73"/>
        <v>-3</v>
      </c>
      <c r="Y82" s="21">
        <f t="shared" si="87"/>
        <v>-1.8645016500806646</v>
      </c>
      <c r="Z82" s="21">
        <f t="shared" si="92"/>
        <v>-0.76999999999999957</v>
      </c>
      <c r="AA82" s="9">
        <v>102.9</v>
      </c>
      <c r="AB82" s="9">
        <v>105.7</v>
      </c>
      <c r="AC82" s="9">
        <v>101.2</v>
      </c>
      <c r="AD82" s="9">
        <v>110</v>
      </c>
      <c r="AE82" s="21">
        <f t="shared" si="93"/>
        <v>-5.2700000000000102</v>
      </c>
      <c r="AF82" s="21">
        <f>(AC82-100) - (AA82-100)</f>
        <v>-1.7000000000000028</v>
      </c>
      <c r="AG82" s="21">
        <f t="shared" si="62"/>
        <v>-4.5</v>
      </c>
      <c r="AH82" s="21">
        <f t="shared" si="88"/>
        <v>-1.5100000000000051</v>
      </c>
      <c r="AI82" s="21">
        <f t="shared" si="94"/>
        <v>4.43</v>
      </c>
      <c r="AJ82" s="9">
        <v>167.41300000000001</v>
      </c>
      <c r="AK82" s="9">
        <v>179.768</v>
      </c>
      <c r="AL82" s="24">
        <f>AK82/B82*1000</f>
        <v>7.828413140314229E-2</v>
      </c>
      <c r="AM82" s="21">
        <f t="shared" si="89"/>
        <v>8.4061463172394504</v>
      </c>
      <c r="AN82" s="21">
        <f t="shared" si="95"/>
        <v>-1.2208049543722055</v>
      </c>
      <c r="AO82" s="9">
        <v>17.399999999999999</v>
      </c>
      <c r="AP82" s="9">
        <v>17.600000000000001</v>
      </c>
      <c r="AQ82" s="9">
        <v>17.5</v>
      </c>
      <c r="AR82" s="21">
        <f t="shared" si="78"/>
        <v>100.57471264367817</v>
      </c>
      <c r="AS82" s="21">
        <f t="shared" si="79"/>
        <v>99.431818181818173</v>
      </c>
      <c r="AT82" s="21">
        <f t="shared" si="90"/>
        <v>1.723205434676288</v>
      </c>
      <c r="AU82" s="21">
        <f t="shared" si="96"/>
        <v>1.1507214467348064</v>
      </c>
    </row>
    <row r="83" spans="1:47" ht="16.5" customHeight="1" x14ac:dyDescent="0.2">
      <c r="A83" s="12" t="s">
        <v>79</v>
      </c>
      <c r="B83" s="15">
        <v>2855899</v>
      </c>
      <c r="C83" s="9">
        <v>111.3378</v>
      </c>
      <c r="D83" s="9">
        <v>117.8</v>
      </c>
      <c r="E83" s="9">
        <v>104.5</v>
      </c>
      <c r="F83" s="21">
        <f t="shared" si="83"/>
        <v>-0.33999999999996078</v>
      </c>
      <c r="G83" s="21">
        <f t="shared" si="83"/>
        <v>1.2099999999999937</v>
      </c>
      <c r="H83" s="9">
        <v>98.9</v>
      </c>
      <c r="I83" s="9">
        <v>1.3070999999999999</v>
      </c>
      <c r="J83" s="9">
        <v>0.75039999999999996</v>
      </c>
      <c r="K83" s="9">
        <v>0.55670000000000008</v>
      </c>
      <c r="L83" s="22">
        <f>I83*1000/B83*1000</f>
        <v>0.45768425283947362</v>
      </c>
      <c r="M83" s="9">
        <v>70.709999999999994</v>
      </c>
      <c r="N83" s="9">
        <v>71.16</v>
      </c>
      <c r="O83" s="9">
        <v>69.8</v>
      </c>
      <c r="P83" s="21">
        <f t="shared" si="84"/>
        <v>-0.90999999999999659</v>
      </c>
      <c r="Q83" s="21">
        <f t="shared" si="85"/>
        <v>-1.3599999999999994</v>
      </c>
      <c r="R83" s="21">
        <f t="shared" si="86"/>
        <v>0.19900000000000384</v>
      </c>
      <c r="S83" s="21">
        <f t="shared" si="91"/>
        <v>6.2999999999999501E-2</v>
      </c>
      <c r="T83" s="9">
        <v>-0.92336025660404686</v>
      </c>
      <c r="U83" s="9">
        <v>-1.6999999999999993</v>
      </c>
      <c r="V83" s="9">
        <v>-4.2000000000000011</v>
      </c>
      <c r="W83" s="21">
        <f t="shared" si="43"/>
        <v>-3.276639743395954</v>
      </c>
      <c r="X83" s="21">
        <f t="shared" si="73"/>
        <v>-2.5000000000000018</v>
      </c>
      <c r="Y83" s="21">
        <f t="shared" si="87"/>
        <v>-0.69224383092276032</v>
      </c>
      <c r="Z83" s="21">
        <f t="shared" si="92"/>
        <v>-0.27000000000000135</v>
      </c>
      <c r="AA83" s="9">
        <v>98.8</v>
      </c>
      <c r="AB83" s="9">
        <v>104.6</v>
      </c>
      <c r="AC83" s="9">
        <v>100.5</v>
      </c>
      <c r="AD83" s="9">
        <v>103.8</v>
      </c>
      <c r="AE83" s="21">
        <f t="shared" si="93"/>
        <v>-11.470000000000013</v>
      </c>
      <c r="AF83" s="21">
        <f>(AC83-100) - (AA83-100)</f>
        <v>1.7000000000000028</v>
      </c>
      <c r="AG83" s="21">
        <f t="shared" si="62"/>
        <v>-4.0999999999999943</v>
      </c>
      <c r="AH83" s="21">
        <f t="shared" si="88"/>
        <v>1.8900000000000006</v>
      </c>
      <c r="AI83" s="21">
        <f t="shared" si="94"/>
        <v>4.8300000000000054</v>
      </c>
      <c r="AJ83" s="9">
        <v>328.08499999999998</v>
      </c>
      <c r="AK83" s="9">
        <v>336.34699999999998</v>
      </c>
      <c r="AL83" s="24">
        <f>AK83/B83*1000</f>
        <v>0.1177727223546771</v>
      </c>
      <c r="AM83" s="21">
        <f t="shared" si="89"/>
        <v>12.073853375140155</v>
      </c>
      <c r="AN83" s="21">
        <f t="shared" si="95"/>
        <v>2.4469021035284992</v>
      </c>
      <c r="AO83" s="9">
        <v>17.100000000000001</v>
      </c>
      <c r="AP83" s="9">
        <v>17.3</v>
      </c>
      <c r="AQ83" s="9">
        <v>17</v>
      </c>
      <c r="AR83" s="21">
        <f t="shared" si="78"/>
        <v>99.415204678362571</v>
      </c>
      <c r="AS83" s="21">
        <f t="shared" si="79"/>
        <v>98.265895953757223</v>
      </c>
      <c r="AT83" s="21">
        <f t="shared" si="90"/>
        <v>0.56369746936069021</v>
      </c>
      <c r="AU83" s="21">
        <f t="shared" si="96"/>
        <v>-1.5200781326143442E-2</v>
      </c>
    </row>
    <row r="84" spans="1:47" ht="16.5" customHeight="1" x14ac:dyDescent="0.2">
      <c r="A84" s="12" t="s">
        <v>80</v>
      </c>
      <c r="B84" s="15">
        <v>2375021</v>
      </c>
      <c r="C84" s="9">
        <v>110.2428</v>
      </c>
      <c r="D84" s="9">
        <v>114.3</v>
      </c>
      <c r="E84" s="9">
        <v>102.4</v>
      </c>
      <c r="F84" s="21">
        <f t="shared" si="83"/>
        <v>-3.8399999999999608</v>
      </c>
      <c r="G84" s="21">
        <f t="shared" si="83"/>
        <v>-0.89000000000000057</v>
      </c>
      <c r="H84" s="9">
        <v>98.7</v>
      </c>
      <c r="I84" s="9">
        <v>1.1059000000000001</v>
      </c>
      <c r="J84" s="9">
        <v>0.46060000000000001</v>
      </c>
      <c r="K84" s="9">
        <v>0.6452</v>
      </c>
      <c r="L84" s="22">
        <f>I84*1000/B84*1000</f>
        <v>0.46563798804305312</v>
      </c>
      <c r="M84" s="9">
        <v>69.31</v>
      </c>
      <c r="N84" s="9">
        <v>69.55</v>
      </c>
      <c r="O84" s="9">
        <v>68.3</v>
      </c>
      <c r="P84" s="21">
        <f t="shared" si="84"/>
        <v>-1.0100000000000051</v>
      </c>
      <c r="Q84" s="21">
        <f t="shared" si="85"/>
        <v>-1.25</v>
      </c>
      <c r="R84" s="21">
        <f t="shared" si="86"/>
        <v>9.8999999999995314E-2</v>
      </c>
      <c r="S84" s="21">
        <f t="shared" si="91"/>
        <v>0.17299999999999893</v>
      </c>
      <c r="T84" s="9">
        <v>-0.19821936732327147</v>
      </c>
      <c r="U84" s="9">
        <v>-1.3999999999999986</v>
      </c>
      <c r="V84" s="9">
        <v>-3.6999999999999993</v>
      </c>
      <c r="W84" s="21">
        <f t="shared" si="43"/>
        <v>-3.501780632676728</v>
      </c>
      <c r="X84" s="21">
        <f t="shared" si="73"/>
        <v>-2.3000000000000007</v>
      </c>
      <c r="Y84" s="21">
        <f t="shared" si="87"/>
        <v>-0.91738472020353434</v>
      </c>
      <c r="Z84" s="21">
        <f t="shared" si="92"/>
        <v>-7.0000000000000284E-2</v>
      </c>
      <c r="AA84" s="9">
        <v>103.5</v>
      </c>
      <c r="AB84" s="9">
        <v>107.4</v>
      </c>
      <c r="AC84" s="9">
        <v>113.9</v>
      </c>
      <c r="AD84" s="9">
        <v>126.7</v>
      </c>
      <c r="AE84" s="21">
        <f t="shared" si="93"/>
        <v>11.429999999999993</v>
      </c>
      <c r="AF84" s="21">
        <f>(AC84-100) - (AA84-100)</f>
        <v>10.400000000000006</v>
      </c>
      <c r="AG84" s="21">
        <f t="shared" si="62"/>
        <v>6.5</v>
      </c>
      <c r="AH84" s="21">
        <f t="shared" si="88"/>
        <v>10.590000000000003</v>
      </c>
      <c r="AI84" s="21">
        <f t="shared" si="94"/>
        <v>15.43</v>
      </c>
      <c r="AJ84" s="9">
        <v>253.643</v>
      </c>
      <c r="AK84" s="9">
        <v>270.00400000000002</v>
      </c>
      <c r="AL84" s="24">
        <f>AK84/B84*1000</f>
        <v>0.11368488952308212</v>
      </c>
      <c r="AM84" s="21">
        <f t="shared" si="89"/>
        <v>12.101802498310722</v>
      </c>
      <c r="AN84" s="21">
        <f t="shared" si="95"/>
        <v>2.4748512266990659</v>
      </c>
      <c r="AO84" s="9">
        <v>17.7</v>
      </c>
      <c r="AP84" s="9">
        <v>17.899999999999999</v>
      </c>
      <c r="AQ84" s="9">
        <v>17.600000000000001</v>
      </c>
      <c r="AR84" s="21">
        <f t="shared" si="78"/>
        <v>99.435028248587585</v>
      </c>
      <c r="AS84" s="21">
        <f t="shared" si="79"/>
        <v>98.324022346368736</v>
      </c>
      <c r="AT84" s="21">
        <f t="shared" si="90"/>
        <v>0.58352103958570467</v>
      </c>
      <c r="AU84" s="21">
        <f t="shared" si="96"/>
        <v>4.2925611285369314E-2</v>
      </c>
    </row>
    <row r="85" spans="1:47" ht="16.5" customHeight="1" x14ac:dyDescent="0.2">
      <c r="A85" s="12" t="s">
        <v>67</v>
      </c>
      <c r="B85" s="15">
        <v>2633446</v>
      </c>
      <c r="C85" s="9">
        <v>116.616</v>
      </c>
      <c r="D85" s="9">
        <v>117.5</v>
      </c>
      <c r="E85" s="9">
        <v>99.8</v>
      </c>
      <c r="F85" s="21">
        <f t="shared" si="83"/>
        <v>-0.63999999999995794</v>
      </c>
      <c r="G85" s="21">
        <f t="shared" si="83"/>
        <v>-3.4900000000000091</v>
      </c>
      <c r="H85" s="9">
        <v>97.3</v>
      </c>
      <c r="I85" s="9">
        <v>0.82450000000000001</v>
      </c>
      <c r="J85" s="9">
        <v>0.22619999999999998</v>
      </c>
      <c r="K85" s="9">
        <v>0.59829999999999994</v>
      </c>
      <c r="L85" s="22">
        <f>I85*1000/B85*1000</f>
        <v>0.31308787041769609</v>
      </c>
      <c r="M85" s="9">
        <v>69.319999999999993</v>
      </c>
      <c r="N85" s="9">
        <v>69.78</v>
      </c>
      <c r="O85" s="9">
        <v>68.5</v>
      </c>
      <c r="P85" s="21">
        <f t="shared" si="84"/>
        <v>-0.81999999999999318</v>
      </c>
      <c r="Q85" s="21">
        <f t="shared" si="85"/>
        <v>-1.2800000000000011</v>
      </c>
      <c r="R85" s="21">
        <f t="shared" si="86"/>
        <v>0.28900000000000725</v>
      </c>
      <c r="S85" s="21">
        <f t="shared" si="91"/>
        <v>0.1429999999999978</v>
      </c>
      <c r="T85" s="9">
        <v>-4.3821675073478845</v>
      </c>
      <c r="U85" s="9">
        <v>-5.1999999999999993</v>
      </c>
      <c r="V85" s="9">
        <v>-7.6999999999999993</v>
      </c>
      <c r="W85" s="21">
        <f t="shared" si="43"/>
        <v>-3.3178324926521148</v>
      </c>
      <c r="X85" s="21">
        <f t="shared" si="73"/>
        <v>-2.5</v>
      </c>
      <c r="Y85" s="21">
        <f t="shared" si="87"/>
        <v>-0.7334365801789211</v>
      </c>
      <c r="Z85" s="21">
        <f t="shared" si="92"/>
        <v>-0.26999999999999957</v>
      </c>
      <c r="AA85" s="9">
        <v>105.7</v>
      </c>
      <c r="AB85" s="9">
        <v>109.2</v>
      </c>
      <c r="AC85" s="9">
        <v>100.2</v>
      </c>
      <c r="AD85" s="9">
        <v>115.7</v>
      </c>
      <c r="AE85" s="21">
        <f t="shared" si="93"/>
        <v>0.42999999999999261</v>
      </c>
      <c r="AF85" s="21">
        <f>(AC85-100) - (AA85-100)</f>
        <v>-5.5</v>
      </c>
      <c r="AG85" s="21">
        <f t="shared" si="62"/>
        <v>-9</v>
      </c>
      <c r="AH85" s="21">
        <f t="shared" si="88"/>
        <v>-5.3100000000000023</v>
      </c>
      <c r="AI85" s="21">
        <f t="shared" si="94"/>
        <v>-7.0000000000000284E-2</v>
      </c>
      <c r="AJ85" s="9">
        <v>303.37599999999998</v>
      </c>
      <c r="AK85" s="9">
        <v>312.22800000000001</v>
      </c>
      <c r="AL85" s="24">
        <f>AK85/B85*1000</f>
        <v>0.11856252226170577</v>
      </c>
      <c r="AM85" s="21">
        <f t="shared" si="89"/>
        <v>12.202197669139244</v>
      </c>
      <c r="AN85" s="21">
        <f t="shared" si="95"/>
        <v>2.5752463975275877</v>
      </c>
      <c r="AO85" s="9">
        <v>13.9</v>
      </c>
      <c r="AP85" s="9">
        <v>13.6</v>
      </c>
      <c r="AQ85" s="9">
        <v>13.2</v>
      </c>
      <c r="AR85" s="21">
        <f t="shared" si="78"/>
        <v>94.964028776978409</v>
      </c>
      <c r="AS85" s="21">
        <f t="shared" si="79"/>
        <v>97.058823529411768</v>
      </c>
      <c r="AT85" s="21">
        <f t="shared" si="90"/>
        <v>-3.887478432023471</v>
      </c>
      <c r="AU85" s="21">
        <f t="shared" si="96"/>
        <v>-1.2222732056715984</v>
      </c>
    </row>
    <row r="86" spans="1:47" ht="16.5" customHeight="1" x14ac:dyDescent="0.2">
      <c r="A86" s="12" t="s">
        <v>68</v>
      </c>
      <c r="B86" s="15">
        <v>2785836</v>
      </c>
      <c r="C86" s="9">
        <v>111.30239999999999</v>
      </c>
      <c r="D86" s="9">
        <v>117.8</v>
      </c>
      <c r="E86" s="9">
        <v>103.1</v>
      </c>
      <c r="F86" s="21">
        <f t="shared" si="83"/>
        <v>-0.33999999999996078</v>
      </c>
      <c r="G86" s="21">
        <f t="shared" si="83"/>
        <v>-0.19000000000001194</v>
      </c>
      <c r="H86" s="9">
        <v>97.9</v>
      </c>
      <c r="I86" s="9">
        <v>1.9444000000000001</v>
      </c>
      <c r="J86" s="9">
        <v>1.4465999999999999</v>
      </c>
      <c r="K86" s="9">
        <v>0.49789999999999995</v>
      </c>
      <c r="L86" s="22">
        <f>I86*1000/B86*1000</f>
        <v>0.69795924813951726</v>
      </c>
      <c r="M86" s="9">
        <v>71.83</v>
      </c>
      <c r="N86" s="9">
        <v>72.25</v>
      </c>
      <c r="O86" s="9">
        <v>70.3</v>
      </c>
      <c r="P86" s="21">
        <f t="shared" si="84"/>
        <v>-1.5300000000000011</v>
      </c>
      <c r="Q86" s="21">
        <f t="shared" si="85"/>
        <v>-1.9500000000000028</v>
      </c>
      <c r="R86" s="21">
        <f t="shared" si="86"/>
        <v>-0.42100000000000071</v>
      </c>
      <c r="S86" s="21">
        <f t="shared" si="91"/>
        <v>-0.52700000000000391</v>
      </c>
      <c r="T86" s="9">
        <v>-1.8359226233469474</v>
      </c>
      <c r="U86" s="9">
        <v>-2</v>
      </c>
      <c r="V86" s="9">
        <v>-5</v>
      </c>
      <c r="W86" s="21">
        <f t="shared" si="43"/>
        <v>-3.1640773766530526</v>
      </c>
      <c r="X86" s="21">
        <f t="shared" si="73"/>
        <v>-3</v>
      </c>
      <c r="Y86" s="21">
        <f t="shared" si="87"/>
        <v>-0.57968146417985889</v>
      </c>
      <c r="Z86" s="21">
        <f t="shared" si="92"/>
        <v>-0.76999999999999957</v>
      </c>
      <c r="AA86" s="9">
        <v>107.5</v>
      </c>
      <c r="AB86" s="9">
        <v>103.9</v>
      </c>
      <c r="AC86" s="9">
        <v>102.9</v>
      </c>
      <c r="AD86" s="9">
        <v>114.8</v>
      </c>
      <c r="AE86" s="21">
        <f t="shared" si="93"/>
        <v>-0.47000000000001307</v>
      </c>
      <c r="AF86" s="21">
        <f>(AC86-100) - (AA86-100)</f>
        <v>-4.5999999999999943</v>
      </c>
      <c r="AG86" s="21">
        <f t="shared" si="62"/>
        <v>-1</v>
      </c>
      <c r="AH86" s="21">
        <f t="shared" si="88"/>
        <v>-4.4099999999999966</v>
      </c>
      <c r="AI86" s="21">
        <f t="shared" si="94"/>
        <v>7.93</v>
      </c>
      <c r="AJ86" s="9">
        <v>349.10599999999999</v>
      </c>
      <c r="AK86" s="9">
        <v>366.18700000000001</v>
      </c>
      <c r="AL86" s="24">
        <f>AK86/B86*1000</f>
        <v>0.13144600041064872</v>
      </c>
      <c r="AM86" s="21">
        <f t="shared" si="89"/>
        <v>13.787736834191969</v>
      </c>
      <c r="AN86" s="21">
        <f t="shared" si="95"/>
        <v>4.1607855625803136</v>
      </c>
      <c r="AO86" s="9">
        <v>14.1</v>
      </c>
      <c r="AP86" s="9">
        <v>13.9</v>
      </c>
      <c r="AQ86" s="9">
        <v>13.8</v>
      </c>
      <c r="AR86" s="21">
        <f t="shared" si="78"/>
        <v>97.872340425531917</v>
      </c>
      <c r="AS86" s="21">
        <f t="shared" si="79"/>
        <v>99.280575539568346</v>
      </c>
      <c r="AT86" s="21">
        <f t="shared" si="90"/>
        <v>-0.97916678346996378</v>
      </c>
      <c r="AU86" s="21">
        <f t="shared" si="96"/>
        <v>0.99947880448497983</v>
      </c>
    </row>
    <row r="87" spans="1:47" ht="16.5" customHeight="1" x14ac:dyDescent="0.2">
      <c r="A87" s="12" t="s">
        <v>69</v>
      </c>
      <c r="B87" s="15">
        <v>1903675</v>
      </c>
      <c r="C87" s="9">
        <v>109.87020000000001</v>
      </c>
      <c r="D87" s="9">
        <v>114</v>
      </c>
      <c r="E87" s="9">
        <v>102.7</v>
      </c>
      <c r="F87" s="21">
        <f t="shared" si="83"/>
        <v>-4.1399999999999579</v>
      </c>
      <c r="G87" s="21">
        <f t="shared" ref="G87:G88" si="97">E87-AVERAGE($E$79:$E$88)</f>
        <v>-0.59000000000000341</v>
      </c>
      <c r="H87" s="9">
        <v>95.6</v>
      </c>
      <c r="I87" s="9">
        <v>0.54120000000000001</v>
      </c>
      <c r="J87" s="9">
        <v>0.2853</v>
      </c>
      <c r="K87" s="9">
        <v>0.25590000000000002</v>
      </c>
      <c r="L87" s="22">
        <f>I87*1000/B87*1000</f>
        <v>0.28429222425046291</v>
      </c>
      <c r="M87" s="9">
        <v>71.959999999999994</v>
      </c>
      <c r="N87" s="9">
        <v>72.319999999999993</v>
      </c>
      <c r="O87" s="9">
        <v>70.3</v>
      </c>
      <c r="P87" s="21">
        <f t="shared" si="84"/>
        <v>-1.6599999999999966</v>
      </c>
      <c r="Q87" s="21">
        <f t="shared" si="85"/>
        <v>-2.019999999999996</v>
      </c>
      <c r="R87" s="21">
        <f t="shared" si="86"/>
        <v>-0.55099999999999616</v>
      </c>
      <c r="S87" s="21">
        <f t="shared" si="91"/>
        <v>-0.59699999999999709</v>
      </c>
      <c r="T87" s="9">
        <v>-3.535328526756476</v>
      </c>
      <c r="U87" s="9">
        <v>-2.7999999999999989</v>
      </c>
      <c r="V87" s="9">
        <v>-6.2999999999999989</v>
      </c>
      <c r="W87" s="21">
        <f t="shared" si="43"/>
        <v>-2.7646714732435229</v>
      </c>
      <c r="X87" s="21">
        <f t="shared" si="73"/>
        <v>-3.5</v>
      </c>
      <c r="Y87" s="21">
        <f t="shared" si="87"/>
        <v>-0.18027556077032925</v>
      </c>
      <c r="Z87" s="21">
        <f t="shared" si="92"/>
        <v>-1.2699999999999996</v>
      </c>
      <c r="AA87" s="9">
        <v>101.8</v>
      </c>
      <c r="AB87" s="9">
        <v>106.3</v>
      </c>
      <c r="AC87" s="9">
        <v>107</v>
      </c>
      <c r="AD87" s="9">
        <v>115.8</v>
      </c>
      <c r="AE87" s="21">
        <f t="shared" si="93"/>
        <v>0.52999999999998693</v>
      </c>
      <c r="AF87" s="21">
        <f>(AC87-100) - (AA87-100)</f>
        <v>5.2000000000000028</v>
      </c>
      <c r="AG87" s="21">
        <f t="shared" si="62"/>
        <v>0.70000000000000284</v>
      </c>
      <c r="AH87" s="21">
        <f t="shared" si="88"/>
        <v>5.3900000000000006</v>
      </c>
      <c r="AI87" s="21">
        <f t="shared" si="94"/>
        <v>9.6300000000000026</v>
      </c>
      <c r="AJ87" s="9">
        <v>160.078</v>
      </c>
      <c r="AK87" s="9">
        <v>170.149</v>
      </c>
      <c r="AL87" s="24">
        <f>AK87/B87*1000</f>
        <v>8.9379227021419094E-2</v>
      </c>
      <c r="AM87" s="21">
        <f t="shared" si="89"/>
        <v>9.5002349470054828</v>
      </c>
      <c r="AN87" s="21">
        <f t="shared" si="95"/>
        <v>-0.1267163246061731</v>
      </c>
      <c r="AO87" s="9">
        <v>13.6</v>
      </c>
      <c r="AP87" s="9">
        <v>13.9</v>
      </c>
      <c r="AQ87" s="9">
        <v>13.6</v>
      </c>
      <c r="AR87" s="21">
        <f t="shared" si="78"/>
        <v>100</v>
      </c>
      <c r="AS87" s="21">
        <f t="shared" si="79"/>
        <v>97.841726618705025</v>
      </c>
      <c r="AT87" s="21">
        <f t="shared" si="90"/>
        <v>1.1484927909981195</v>
      </c>
      <c r="AU87" s="21">
        <f t="shared" si="96"/>
        <v>-0.43937011637834189</v>
      </c>
    </row>
    <row r="88" spans="1:47" ht="16.5" customHeight="1" x14ac:dyDescent="0.2">
      <c r="A88" s="12" t="s">
        <v>70</v>
      </c>
      <c r="B88" s="15">
        <v>1070339</v>
      </c>
      <c r="C88" s="9">
        <v>108.39150000000001</v>
      </c>
      <c r="D88" s="9">
        <v>113.6</v>
      </c>
      <c r="E88" s="9">
        <v>101.3</v>
      </c>
      <c r="F88" s="21">
        <f t="shared" si="83"/>
        <v>-4.5399999999999636</v>
      </c>
      <c r="G88" s="21">
        <f t="shared" si="97"/>
        <v>-1.9900000000000091</v>
      </c>
      <c r="H88" s="9">
        <v>97.4</v>
      </c>
      <c r="I88" s="9">
        <v>0.45150000000000001</v>
      </c>
      <c r="J88" s="9">
        <v>0.19350000000000001</v>
      </c>
      <c r="K88" s="9">
        <v>0.25800000000000001</v>
      </c>
      <c r="L88" s="22">
        <f>I88*1000/B88*1000</f>
        <v>0.4218289719425341</v>
      </c>
      <c r="M88" s="9">
        <v>72.84</v>
      </c>
      <c r="N88" s="9">
        <v>72.849999999999994</v>
      </c>
      <c r="O88" s="9">
        <v>71.2</v>
      </c>
      <c r="P88" s="21">
        <f t="shared" si="84"/>
        <v>-1.6400000000000006</v>
      </c>
      <c r="Q88" s="21">
        <f t="shared" si="85"/>
        <v>-1.6499999999999915</v>
      </c>
      <c r="R88" s="21">
        <f t="shared" si="86"/>
        <v>-0.53100000000000014</v>
      </c>
      <c r="S88" s="21">
        <f t="shared" si="91"/>
        <v>-0.22699999999999254</v>
      </c>
      <c r="T88" s="9">
        <v>-2.1540972221623864E-2</v>
      </c>
      <c r="U88" s="9">
        <v>-1.4000000000000004</v>
      </c>
      <c r="V88" s="9">
        <v>-4.1000000000000014</v>
      </c>
      <c r="W88" s="21">
        <f t="shared" si="43"/>
        <v>-4.0784590277783774</v>
      </c>
      <c r="X88" s="21">
        <f t="shared" si="73"/>
        <v>-2.7000000000000011</v>
      </c>
      <c r="Y88" s="21">
        <f t="shared" si="87"/>
        <v>-1.4940631153051838</v>
      </c>
      <c r="Z88" s="21">
        <f t="shared" si="92"/>
        <v>-0.47000000000000064</v>
      </c>
      <c r="AA88" s="9">
        <v>95.1</v>
      </c>
      <c r="AB88" s="9">
        <v>115.3</v>
      </c>
      <c r="AC88" s="9">
        <v>112.4</v>
      </c>
      <c r="AD88" s="9">
        <v>123.2</v>
      </c>
      <c r="AE88" s="21">
        <f t="shared" si="93"/>
        <v>7.9299999999999926</v>
      </c>
      <c r="AF88" s="21">
        <f>(AC88-100) - (AA88-100)</f>
        <v>17.300000000000011</v>
      </c>
      <c r="AG88" s="21">
        <f t="shared" si="62"/>
        <v>-2.8999999999999915</v>
      </c>
      <c r="AH88" s="21">
        <f t="shared" si="88"/>
        <v>17.490000000000009</v>
      </c>
      <c r="AI88" s="21">
        <f t="shared" si="94"/>
        <v>6.0300000000000082</v>
      </c>
      <c r="AJ88" s="9">
        <v>102.499</v>
      </c>
      <c r="AK88" s="9">
        <v>102.59699999999999</v>
      </c>
      <c r="AL88" s="24">
        <f>AK88/B88*1000</f>
        <v>9.5854677817028056E-2</v>
      </c>
      <c r="AM88" s="21">
        <f t="shared" si="89"/>
        <v>9.5946325134817201</v>
      </c>
      <c r="AN88" s="21">
        <f t="shared" si="95"/>
        <v>-3.2318758129935787E-2</v>
      </c>
      <c r="AO88" s="9">
        <v>14.7</v>
      </c>
      <c r="AP88" s="9">
        <v>14.8</v>
      </c>
      <c r="AQ88" s="9">
        <v>14.4</v>
      </c>
      <c r="AR88" s="21">
        <f t="shared" si="78"/>
        <v>97.959183673469397</v>
      </c>
      <c r="AS88" s="21">
        <f t="shared" si="79"/>
        <v>97.297297297297291</v>
      </c>
      <c r="AT88" s="21">
        <f t="shared" si="90"/>
        <v>-0.89232353553248345</v>
      </c>
      <c r="AU88" s="21">
        <f t="shared" si="96"/>
        <v>-0.98379943778607526</v>
      </c>
    </row>
    <row r="89" spans="1:47" s="1" customFormat="1" ht="17.25" customHeight="1" x14ac:dyDescent="0.2">
      <c r="A89" s="18" t="s">
        <v>71</v>
      </c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7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</row>
    <row r="90" spans="1:47" ht="16.5" customHeight="1" x14ac:dyDescent="0.2">
      <c r="A90" s="12" t="s">
        <v>63</v>
      </c>
      <c r="B90" s="15">
        <v>985431</v>
      </c>
      <c r="C90" s="9">
        <v>109.91760000000002</v>
      </c>
      <c r="D90" s="9">
        <v>113.7</v>
      </c>
      <c r="E90" s="9">
        <v>102.2</v>
      </c>
      <c r="F90" s="21">
        <f>D90-AVERAGE(D$90:D$100)</f>
        <v>-3.3545454545454589</v>
      </c>
      <c r="G90" s="21">
        <f>E$90-AVERAGE(E$90:E$100)</f>
        <v>-0.66363636363635692</v>
      </c>
      <c r="H90" s="9">
        <v>96.9</v>
      </c>
      <c r="I90" s="9">
        <v>0.27579999999999999</v>
      </c>
      <c r="J90" s="9">
        <v>8.5300000000000001E-2</v>
      </c>
      <c r="K90" s="9">
        <v>0.1905</v>
      </c>
      <c r="L90" s="22">
        <f>I90*1000/B90*1000</f>
        <v>0.27987753581935215</v>
      </c>
      <c r="M90" s="9">
        <v>70.84</v>
      </c>
      <c r="N90" s="9">
        <v>70.77</v>
      </c>
      <c r="O90" s="9">
        <v>70.3</v>
      </c>
      <c r="P90" s="21">
        <f t="shared" ref="P90:P100" si="98">O90-M90</f>
        <v>-0.54000000000000625</v>
      </c>
      <c r="Q90" s="21">
        <f t="shared" ref="Q90:Q100" si="99">O90-N90</f>
        <v>-0.46999999999999886</v>
      </c>
      <c r="R90" s="21">
        <f t="shared" ref="R90:R100" si="100">P90-AVERAGE(P$90:P$100)</f>
        <v>0.13636363636363125</v>
      </c>
      <c r="S90" s="21">
        <f>Q90-AVERAGE(Q$90:Q$100)</f>
        <v>0.61000000000000076</v>
      </c>
      <c r="T90" s="9">
        <v>3.4003040822997828</v>
      </c>
      <c r="U90" s="9">
        <v>1.6999999999999993</v>
      </c>
      <c r="V90" s="9">
        <v>0.90000000000000036</v>
      </c>
      <c r="W90" s="21">
        <f t="shared" si="43"/>
        <v>-2.5003040822997824</v>
      </c>
      <c r="X90" s="21">
        <f t="shared" si="73"/>
        <v>-0.79999999999999893</v>
      </c>
      <c r="Y90" s="21">
        <f>W90-AVERAGE(W$90:W$100)</f>
        <v>-1.5821024950005631</v>
      </c>
      <c r="Z90" s="21">
        <f>X$90-AVERAGE(X$90:X$100)</f>
        <v>0.76363636363636433</v>
      </c>
      <c r="AA90" s="9">
        <v>102.5</v>
      </c>
      <c r="AB90" s="9">
        <v>111.6</v>
      </c>
      <c r="AC90" s="9">
        <v>107.4</v>
      </c>
      <c r="AD90" s="9">
        <v>122.8</v>
      </c>
      <c r="AE90" s="21">
        <f>AD90-AVERAGE(AD$90:AD$100)</f>
        <v>-6.4818181818181841</v>
      </c>
      <c r="AF90" s="21">
        <f>(AC90-100) - (AA90-100)</f>
        <v>4.9000000000000057</v>
      </c>
      <c r="AG90" s="21">
        <f t="shared" si="62"/>
        <v>-4.1999999999999886</v>
      </c>
      <c r="AH90" s="21">
        <f>AF90-AVERAGE(AF$90:AF$100)</f>
        <v>6.9545454545454621</v>
      </c>
      <c r="AI90" s="21">
        <f>AG90-AVERAGE(AG$90:AG$100)</f>
        <v>10.745454545454557</v>
      </c>
      <c r="AJ90" s="9">
        <v>63.920999999999999</v>
      </c>
      <c r="AK90" s="9">
        <v>80.12</v>
      </c>
      <c r="AL90" s="24">
        <f>AK90/B90*1000</f>
        <v>8.1304525633961178E-2</v>
      </c>
      <c r="AM90" s="21">
        <f t="shared" ref="AM90:AM100" si="101">AK90/AJ90*100*AL90</f>
        <v>10.190889682253047</v>
      </c>
      <c r="AN90" s="21">
        <f>AM$90-AVERAGE(AM$90:AM$100)</f>
        <v>-6.1327878634656798</v>
      </c>
      <c r="AO90" s="9">
        <v>19.100000000000001</v>
      </c>
      <c r="AP90" s="9">
        <v>20.100000000000001</v>
      </c>
      <c r="AQ90" s="9">
        <v>20</v>
      </c>
      <c r="AR90" s="21">
        <f t="shared" si="78"/>
        <v>104.71204188481676</v>
      </c>
      <c r="AS90" s="21">
        <f t="shared" si="79"/>
        <v>99.502487562189046</v>
      </c>
      <c r="AT90" s="21">
        <f>AR90-AVERAGE(AR$90:AR$100)</f>
        <v>8.8693559974510237</v>
      </c>
      <c r="AU90" s="21">
        <f>AS$90-AVERAGE(AS$90:AS$100)</f>
        <v>2.3794767344402175</v>
      </c>
    </row>
    <row r="91" spans="1:47" ht="16.5" customHeight="1" x14ac:dyDescent="0.2">
      <c r="A91" s="12" t="s">
        <v>72</v>
      </c>
      <c r="B91" s="15">
        <v>981971</v>
      </c>
      <c r="C91" s="9">
        <v>110.1875</v>
      </c>
      <c r="D91" s="9">
        <v>111.4</v>
      </c>
      <c r="E91" s="9">
        <v>101.3</v>
      </c>
      <c r="F91" s="21">
        <f t="shared" ref="F91:F100" si="102">D91-AVERAGE(D$90:D$100)</f>
        <v>-5.6545454545454561</v>
      </c>
      <c r="G91" s="21">
        <f>E$91-AVERAGE(E$90:E$100)</f>
        <v>-1.5636363636363626</v>
      </c>
      <c r="H91" s="9">
        <v>97.1</v>
      </c>
      <c r="I91" s="9">
        <v>0.53</v>
      </c>
      <c r="J91" s="9">
        <v>0.29549999999999998</v>
      </c>
      <c r="K91" s="9">
        <v>0.2346</v>
      </c>
      <c r="L91" s="22">
        <f>I91*1000/B91*1000</f>
        <v>0.53973080671425122</v>
      </c>
      <c r="M91" s="9">
        <v>72.72</v>
      </c>
      <c r="N91" s="9">
        <v>73</v>
      </c>
      <c r="O91" s="9">
        <v>71.099999999999994</v>
      </c>
      <c r="P91" s="21">
        <f t="shared" si="98"/>
        <v>-1.6200000000000045</v>
      </c>
      <c r="Q91" s="21">
        <f t="shared" si="99"/>
        <v>-1.9000000000000057</v>
      </c>
      <c r="R91" s="21">
        <f t="shared" si="100"/>
        <v>-0.94363636363636705</v>
      </c>
      <c r="S91" s="21">
        <f>Q$91-AVERAGE(Q$90:Q$100)</f>
        <v>-0.82000000000000606</v>
      </c>
      <c r="T91" s="9">
        <v>5.3337256819033971</v>
      </c>
      <c r="U91" s="9">
        <v>5.3999999999999995</v>
      </c>
      <c r="V91" s="9">
        <v>4.0999999999999996</v>
      </c>
      <c r="W91" s="21">
        <f t="shared" si="43"/>
        <v>-1.2337256819033975</v>
      </c>
      <c r="X91" s="21">
        <f t="shared" si="73"/>
        <v>-1.2999999999999998</v>
      </c>
      <c r="Y91" s="21">
        <f t="shared" ref="Y91:Y100" si="103">W91-AVERAGE(W$90:W$100)</f>
        <v>-0.3155240946041783</v>
      </c>
      <c r="Z91" s="21">
        <f>X$91-AVERAGE(X$90:X$100)</f>
        <v>0.26363636363636345</v>
      </c>
      <c r="AA91" s="9">
        <v>100</v>
      </c>
      <c r="AB91" s="9">
        <v>116.2</v>
      </c>
      <c r="AC91" s="9">
        <v>69</v>
      </c>
      <c r="AD91" s="9">
        <v>80.2</v>
      </c>
      <c r="AE91" s="21">
        <f t="shared" ref="AE91:AE100" si="104">AD91-AVERAGE(AD$90:AD$100)</f>
        <v>-49.081818181818178</v>
      </c>
      <c r="AF91" s="21">
        <f>(AC91-100) - (AA91-100)</f>
        <v>-31</v>
      </c>
      <c r="AG91" s="21">
        <f t="shared" si="62"/>
        <v>-47.2</v>
      </c>
      <c r="AH91" s="21">
        <f t="shared" ref="AH91:AH100" si="105">AF91-AVERAGE(AF$90:AF$100)</f>
        <v>-28.945454545454545</v>
      </c>
      <c r="AI91" s="21">
        <f>AG$91-AVERAGE(AG$90:AG$100)</f>
        <v>-32.254545454545458</v>
      </c>
      <c r="AJ91" s="9">
        <v>168.542</v>
      </c>
      <c r="AK91" s="9">
        <v>162.59100000000001</v>
      </c>
      <c r="AL91" s="24">
        <f>AK91/B91*1000</f>
        <v>0.16557617281976761</v>
      </c>
      <c r="AM91" s="21">
        <f t="shared" si="101"/>
        <v>15.972989234101195</v>
      </c>
      <c r="AN91" s="21">
        <f>AM$91-AVERAGE(AM$90:AM$100)</f>
        <v>-0.35068831161753167</v>
      </c>
      <c r="AO91" s="9">
        <v>18.600000000000001</v>
      </c>
      <c r="AP91" s="9">
        <v>17.8</v>
      </c>
      <c r="AQ91" s="9">
        <v>17.399999999999999</v>
      </c>
      <c r="AR91" s="21">
        <f t="shared" si="78"/>
        <v>93.548387096774178</v>
      </c>
      <c r="AS91" s="21">
        <f t="shared" si="79"/>
        <v>97.752808988764031</v>
      </c>
      <c r="AT91" s="21">
        <f t="shared" ref="AT91:AT100" si="106">AR91-AVERAGE(AR$90:AR$100)</f>
        <v>-2.2942987905915544</v>
      </c>
      <c r="AU91" s="21">
        <f>AS$91-AVERAGE(AS$90:AS$100)</f>
        <v>0.62979816101520214</v>
      </c>
    </row>
    <row r="92" spans="1:47" ht="16.5" customHeight="1" x14ac:dyDescent="0.2">
      <c r="A92" s="12" t="s">
        <v>89</v>
      </c>
      <c r="B92" s="15">
        <v>1053485</v>
      </c>
      <c r="C92" s="9">
        <v>115.97399999999999</v>
      </c>
      <c r="D92" s="9">
        <v>120.2</v>
      </c>
      <c r="E92" s="9">
        <v>102.7</v>
      </c>
      <c r="F92" s="21">
        <f t="shared" si="102"/>
        <v>3.1454545454545411</v>
      </c>
      <c r="G92" s="21">
        <f>E$92-AVERAGE(E$90:E$100)</f>
        <v>-0.16363636363635692</v>
      </c>
      <c r="H92" s="9">
        <v>98.9</v>
      </c>
      <c r="I92" s="9">
        <v>0.1804</v>
      </c>
      <c r="J92" s="9">
        <v>4.1399999999999999E-2</v>
      </c>
      <c r="K92" s="9">
        <v>0.1391</v>
      </c>
      <c r="L92" s="22">
        <f>I92*1000/B92*1000</f>
        <v>0.17124116622448352</v>
      </c>
      <c r="M92" s="9">
        <v>68.989999999999995</v>
      </c>
      <c r="N92" s="9">
        <v>68.88</v>
      </c>
      <c r="O92" s="9">
        <v>68.2</v>
      </c>
      <c r="P92" s="21">
        <f t="shared" si="98"/>
        <v>-0.78999999999999204</v>
      </c>
      <c r="Q92" s="21">
        <f t="shared" si="99"/>
        <v>-0.67999999999999261</v>
      </c>
      <c r="R92" s="21">
        <f t="shared" si="100"/>
        <v>-0.11363636363635454</v>
      </c>
      <c r="S92" s="21">
        <f>Q$92-AVERAGE(Q$90:Q$100)</f>
        <v>0.40000000000000702</v>
      </c>
      <c r="T92" s="9">
        <v>1.2834210872501739</v>
      </c>
      <c r="U92" s="9">
        <v>-0.59999999999999964</v>
      </c>
      <c r="V92" s="9">
        <v>-1.8999999999999986</v>
      </c>
      <c r="W92" s="21">
        <f t="shared" si="43"/>
        <v>-3.1834210872501725</v>
      </c>
      <c r="X92" s="21">
        <f t="shared" si="73"/>
        <v>-1.2999999999999989</v>
      </c>
      <c r="Y92" s="21">
        <f t="shared" si="103"/>
        <v>-2.2652194999509532</v>
      </c>
      <c r="Z92" s="21">
        <f>X$92-AVERAGE(X$90:X$100)</f>
        <v>0.26363636363636433</v>
      </c>
      <c r="AA92" s="9">
        <v>100.9</v>
      </c>
      <c r="AB92" s="9">
        <v>101.9</v>
      </c>
      <c r="AC92" s="9">
        <v>108.3</v>
      </c>
      <c r="AD92" s="9">
        <v>111.4</v>
      </c>
      <c r="AE92" s="21">
        <f t="shared" si="104"/>
        <v>-17.881818181818176</v>
      </c>
      <c r="AF92" s="21">
        <f>(AC92-100) - (AA92-100)</f>
        <v>7.3999999999999915</v>
      </c>
      <c r="AG92" s="21">
        <f t="shared" si="62"/>
        <v>6.3999999999999915</v>
      </c>
      <c r="AH92" s="21">
        <f t="shared" si="105"/>
        <v>9.4545454545454479</v>
      </c>
      <c r="AI92" s="21">
        <f>AG$92-AVERAGE(AG$90:AG$100)</f>
        <v>21.345454545454537</v>
      </c>
      <c r="AJ92" s="9">
        <v>87.409000000000006</v>
      </c>
      <c r="AK92" s="9">
        <v>87.730999999999995</v>
      </c>
      <c r="AL92" s="24">
        <f>AK92/B92*1000</f>
        <v>8.3276933226386698E-2</v>
      </c>
      <c r="AM92" s="21">
        <f t="shared" si="101"/>
        <v>8.3583711389949897</v>
      </c>
      <c r="AN92" s="21">
        <f>AM$92-AVERAGE(AM$90:AM$100)</f>
        <v>-7.9653064067237374</v>
      </c>
      <c r="AO92" s="9">
        <v>21.4</v>
      </c>
      <c r="AP92" s="9">
        <v>21.5</v>
      </c>
      <c r="AQ92" s="9">
        <v>21</v>
      </c>
      <c r="AR92" s="21">
        <f t="shared" si="78"/>
        <v>98.130841121495337</v>
      </c>
      <c r="AS92" s="21">
        <f t="shared" si="79"/>
        <v>97.674418604651152</v>
      </c>
      <c r="AT92" s="21">
        <f t="shared" si="106"/>
        <v>2.2881552341296043</v>
      </c>
      <c r="AU92" s="21">
        <f>AS$92-AVERAGE(AS$90:AS$100)</f>
        <v>0.55140777690232312</v>
      </c>
    </row>
    <row r="93" spans="1:47" ht="16.5" customHeight="1" x14ac:dyDescent="0.2">
      <c r="A93" s="12" t="s">
        <v>88</v>
      </c>
      <c r="B93" s="15">
        <v>311667</v>
      </c>
      <c r="C93" s="9">
        <v>114.52680000000001</v>
      </c>
      <c r="D93" s="9">
        <v>118.1</v>
      </c>
      <c r="E93" s="9">
        <v>102.4</v>
      </c>
      <c r="F93" s="21">
        <f t="shared" si="102"/>
        <v>1.0454545454545325</v>
      </c>
      <c r="G93" s="21">
        <f>E$93-AVERAGE(E$90:E$100)</f>
        <v>-0.46363636363635408</v>
      </c>
      <c r="H93" s="9">
        <v>100.4</v>
      </c>
      <c r="I93" s="9">
        <v>6.8099999999999994E-2</v>
      </c>
      <c r="J93" s="9">
        <v>3.3299999999999996E-2</v>
      </c>
      <c r="K93" s="9">
        <v>3.4799999999999998E-2</v>
      </c>
      <c r="L93" s="22">
        <f>I93*1000/B93*1000</f>
        <v>0.21850244010434211</v>
      </c>
      <c r="M93" s="9">
        <v>70.09</v>
      </c>
      <c r="N93" s="9">
        <v>70.569999999999993</v>
      </c>
      <c r="O93" s="9">
        <v>69.3</v>
      </c>
      <c r="P93" s="21">
        <f t="shared" si="98"/>
        <v>-0.79000000000000625</v>
      </c>
      <c r="Q93" s="21">
        <f t="shared" si="99"/>
        <v>-1.269999999999996</v>
      </c>
      <c r="R93" s="21">
        <f t="shared" si="100"/>
        <v>-0.11363636363636875</v>
      </c>
      <c r="S93" s="21">
        <f>Q$93-AVERAGE(Q$90:Q$100)</f>
        <v>-0.18999999999999639</v>
      </c>
      <c r="T93" s="9">
        <v>-7.0293379002728654E-2</v>
      </c>
      <c r="U93" s="9">
        <v>-0.5</v>
      </c>
      <c r="V93" s="9">
        <v>-2.2999999999999989</v>
      </c>
      <c r="W93" s="21">
        <f t="shared" si="43"/>
        <v>-2.2297066209972702</v>
      </c>
      <c r="X93" s="21">
        <f t="shared" si="73"/>
        <v>-1.7999999999999989</v>
      </c>
      <c r="Y93" s="21">
        <f t="shared" si="103"/>
        <v>-1.3115050336980509</v>
      </c>
      <c r="Z93" s="21">
        <f>X$93-AVERAGE(X$90:X$100)</f>
        <v>-0.23636363636363567</v>
      </c>
      <c r="AA93" s="9">
        <v>114</v>
      </c>
      <c r="AB93" s="9">
        <v>102.7</v>
      </c>
      <c r="AC93" s="9">
        <v>104.2</v>
      </c>
      <c r="AD93" s="9">
        <v>122</v>
      </c>
      <c r="AE93" s="21">
        <f t="shared" si="104"/>
        <v>-7.2818181818181813</v>
      </c>
      <c r="AF93" s="21">
        <f>(AC93-100) - (AA93-100)</f>
        <v>-9.7999999999999972</v>
      </c>
      <c r="AG93" s="21">
        <f t="shared" si="62"/>
        <v>1.5</v>
      </c>
      <c r="AH93" s="21">
        <f t="shared" si="105"/>
        <v>-7.7454545454545407</v>
      </c>
      <c r="AI93" s="21">
        <f>AG$93-AVERAGE(AG$90:AG$100)</f>
        <v>16.445454545454545</v>
      </c>
      <c r="AJ93" s="9">
        <v>46.883000000000003</v>
      </c>
      <c r="AK93" s="9">
        <v>51.295999999999999</v>
      </c>
      <c r="AL93" s="24">
        <f>AK93/B93*1000</f>
        <v>0.16458592022896232</v>
      </c>
      <c r="AM93" s="21">
        <f t="shared" si="101"/>
        <v>18.007805311231898</v>
      </c>
      <c r="AN93" s="21">
        <f>AM$93-AVERAGE(AM$90:AM$100)</f>
        <v>1.6841277655131712</v>
      </c>
      <c r="AO93" s="9">
        <v>15.8</v>
      </c>
      <c r="AP93" s="9">
        <v>14.9</v>
      </c>
      <c r="AQ93" s="9">
        <v>14.9</v>
      </c>
      <c r="AR93" s="21">
        <f t="shared" si="78"/>
        <v>94.303797468354432</v>
      </c>
      <c r="AS93" s="21">
        <f t="shared" si="79"/>
        <v>100</v>
      </c>
      <c r="AT93" s="21">
        <f t="shared" si="106"/>
        <v>-1.5388884190113004</v>
      </c>
      <c r="AU93" s="21">
        <f>AS$93-AVERAGE(AS$90:AS$100)</f>
        <v>2.8769891722511716</v>
      </c>
    </row>
    <row r="94" spans="1:47" ht="16.5" customHeight="1" x14ac:dyDescent="0.2">
      <c r="A94" s="12" t="s">
        <v>73</v>
      </c>
      <c r="B94" s="15">
        <v>1877844</v>
      </c>
      <c r="C94" s="9">
        <v>113.0792</v>
      </c>
      <c r="D94" s="9">
        <v>117.3</v>
      </c>
      <c r="E94" s="9">
        <v>101.9</v>
      </c>
      <c r="F94" s="21">
        <f t="shared" si="102"/>
        <v>0.24545454545453538</v>
      </c>
      <c r="G94" s="21">
        <f t="shared" ref="G94:G100" si="107">E94-AVERAGE(E$90:E$100)</f>
        <v>-0.96363636363635408</v>
      </c>
      <c r="H94" s="9">
        <v>96.9</v>
      </c>
      <c r="I94" s="9">
        <v>0.65039999999999998</v>
      </c>
      <c r="J94" s="9">
        <v>0.39369999999999999</v>
      </c>
      <c r="K94" s="9">
        <v>0.25680000000000003</v>
      </c>
      <c r="L94" s="22">
        <f>I94*1000/B94*1000</f>
        <v>0.34635464926799026</v>
      </c>
      <c r="M94" s="9">
        <v>70.48</v>
      </c>
      <c r="N94" s="9">
        <v>70.540000000000006</v>
      </c>
      <c r="O94" s="9">
        <v>69.599999999999994</v>
      </c>
      <c r="P94" s="21">
        <f t="shared" si="98"/>
        <v>-0.88000000000000966</v>
      </c>
      <c r="Q94" s="21">
        <f t="shared" si="99"/>
        <v>-0.94000000000001194</v>
      </c>
      <c r="R94" s="21">
        <f t="shared" si="100"/>
        <v>-0.20363636363637216</v>
      </c>
      <c r="S94" s="21">
        <f t="shared" ref="S94:S100" si="108">Q94-AVERAGE(Q$90:Q$100)</f>
        <v>0.13999999999998769</v>
      </c>
      <c r="T94" s="9">
        <v>-4.353917795880033</v>
      </c>
      <c r="U94" s="9">
        <v>-4</v>
      </c>
      <c r="V94" s="9">
        <v>-5.9</v>
      </c>
      <c r="W94" s="21">
        <f t="shared" si="43"/>
        <v>-1.5460822041199673</v>
      </c>
      <c r="X94" s="21">
        <f t="shared" si="73"/>
        <v>-1.9000000000000004</v>
      </c>
      <c r="Y94" s="21">
        <f t="shared" si="103"/>
        <v>-0.62788061682074814</v>
      </c>
      <c r="Z94" s="21">
        <f t="shared" ref="Z94:Z100" si="109">X94-AVERAGE(X$90:X$100)</f>
        <v>-0.33636363636363709</v>
      </c>
      <c r="AA94" s="9">
        <v>96.9</v>
      </c>
      <c r="AB94" s="9">
        <v>115.7</v>
      </c>
      <c r="AC94" s="9">
        <v>87</v>
      </c>
      <c r="AD94" s="9">
        <v>97.4</v>
      </c>
      <c r="AE94" s="21">
        <f t="shared" si="104"/>
        <v>-31.881818181818176</v>
      </c>
      <c r="AF94" s="21">
        <f>(AC94-100) - (AA94-100)</f>
        <v>-9.9000000000000057</v>
      </c>
      <c r="AG94" s="21">
        <f t="shared" si="62"/>
        <v>-28.700000000000003</v>
      </c>
      <c r="AH94" s="21">
        <f t="shared" si="105"/>
        <v>-7.8454545454545492</v>
      </c>
      <c r="AI94" s="21">
        <f t="shared" ref="AI94:AI100" si="110">AG94-AVERAGE(AG$90:AG$100)</f>
        <v>-13.754545454545458</v>
      </c>
      <c r="AJ94" s="9">
        <v>191.423</v>
      </c>
      <c r="AK94" s="9">
        <v>208.92699999999999</v>
      </c>
      <c r="AL94" s="24">
        <f>AK94/B94*1000</f>
        <v>0.1112589757189628</v>
      </c>
      <c r="AM94" s="21">
        <f t="shared" si="101"/>
        <v>12.143265971192459</v>
      </c>
      <c r="AN94" s="21">
        <f t="shared" ref="AN94:AN100" si="111">AM94-AVERAGE(AM$90:AM$100)</f>
        <v>-4.1804115745262678</v>
      </c>
      <c r="AO94" s="9">
        <v>13.9</v>
      </c>
      <c r="AP94" s="9">
        <v>13.5</v>
      </c>
      <c r="AQ94" s="9">
        <v>13</v>
      </c>
      <c r="AR94" s="21">
        <f t="shared" si="78"/>
        <v>93.525179856115102</v>
      </c>
      <c r="AS94" s="21">
        <f t="shared" si="79"/>
        <v>96.296296296296291</v>
      </c>
      <c r="AT94" s="21">
        <f t="shared" si="106"/>
        <v>-2.3175060312506304</v>
      </c>
      <c r="AU94" s="21">
        <f t="shared" ref="AU94:AU100" si="112">AS94-AVERAGE(AS$90:AS$100)</f>
        <v>-0.82671453145253793</v>
      </c>
    </row>
    <row r="95" spans="1:47" ht="16.5" customHeight="1" x14ac:dyDescent="0.2">
      <c r="A95" s="12" t="s">
        <v>74</v>
      </c>
      <c r="B95" s="15">
        <v>1301127</v>
      </c>
      <c r="C95" s="9">
        <v>109.75749999999999</v>
      </c>
      <c r="D95" s="9">
        <v>106.7</v>
      </c>
      <c r="E95" s="9">
        <v>97.7</v>
      </c>
      <c r="F95" s="21">
        <f t="shared" si="102"/>
        <v>-10.354545454545459</v>
      </c>
      <c r="G95" s="21">
        <f t="shared" si="107"/>
        <v>-5.1636363636363569</v>
      </c>
      <c r="H95" s="9">
        <v>96.4</v>
      </c>
      <c r="I95" s="9">
        <v>0.2293</v>
      </c>
      <c r="J95" s="9">
        <v>0.11320000000000001</v>
      </c>
      <c r="K95" s="9">
        <v>0.11609999999999999</v>
      </c>
      <c r="L95" s="22">
        <f>I95*1000/B95*1000</f>
        <v>0.17623183593915123</v>
      </c>
      <c r="M95" s="9">
        <v>70.19</v>
      </c>
      <c r="N95" s="9">
        <v>70.05</v>
      </c>
      <c r="O95" s="9">
        <v>68.599999999999994</v>
      </c>
      <c r="P95" s="21">
        <f t="shared" si="98"/>
        <v>-1.5900000000000034</v>
      </c>
      <c r="Q95" s="21">
        <f t="shared" si="99"/>
        <v>-1.4500000000000028</v>
      </c>
      <c r="R95" s="21">
        <f t="shared" si="100"/>
        <v>-0.91363636363636591</v>
      </c>
      <c r="S95" s="21">
        <f t="shared" si="108"/>
        <v>-0.37000000000000322</v>
      </c>
      <c r="T95" s="9">
        <v>-2.4275880416347975</v>
      </c>
      <c r="U95" s="9">
        <v>-2.4000000000000004</v>
      </c>
      <c r="V95" s="9">
        <v>-5</v>
      </c>
      <c r="W95" s="21">
        <f t="shared" si="43"/>
        <v>-2.5724119583652025</v>
      </c>
      <c r="X95" s="21">
        <f t="shared" si="73"/>
        <v>-2.5999999999999996</v>
      </c>
      <c r="Y95" s="21">
        <f t="shared" si="103"/>
        <v>-1.6542103710659832</v>
      </c>
      <c r="Z95" s="21">
        <f t="shared" si="109"/>
        <v>-1.0363636363636364</v>
      </c>
      <c r="AA95" s="9">
        <v>102.8</v>
      </c>
      <c r="AB95" s="9">
        <v>109.3</v>
      </c>
      <c r="AC95" s="9">
        <v>107.1</v>
      </c>
      <c r="AD95" s="9">
        <v>120.4</v>
      </c>
      <c r="AE95" s="21">
        <f t="shared" si="104"/>
        <v>-8.8818181818181756</v>
      </c>
      <c r="AF95" s="21">
        <f>(AC95-100) - (AA95-100)</f>
        <v>4.2999999999999972</v>
      </c>
      <c r="AG95" s="21">
        <f t="shared" si="62"/>
        <v>-2.2000000000000028</v>
      </c>
      <c r="AH95" s="21">
        <f t="shared" si="105"/>
        <v>6.3545454545454536</v>
      </c>
      <c r="AI95" s="21">
        <f t="shared" si="110"/>
        <v>12.745454545454542</v>
      </c>
      <c r="AJ95" s="9">
        <v>152.023</v>
      </c>
      <c r="AK95" s="9">
        <v>162.54599999999999</v>
      </c>
      <c r="AL95" s="24">
        <f>AK95/B95*1000</f>
        <v>0.12492708244468063</v>
      </c>
      <c r="AM95" s="21">
        <f t="shared" si="101"/>
        <v>13.357450874573622</v>
      </c>
      <c r="AN95" s="21">
        <f t="shared" si="111"/>
        <v>-2.9662266711451046</v>
      </c>
      <c r="AO95" s="9">
        <v>12.2</v>
      </c>
      <c r="AP95" s="9">
        <v>12.2</v>
      </c>
      <c r="AQ95" s="9">
        <v>12</v>
      </c>
      <c r="AR95" s="21">
        <f t="shared" si="78"/>
        <v>98.360655737704931</v>
      </c>
      <c r="AS95" s="21">
        <f t="shared" si="79"/>
        <v>98.360655737704931</v>
      </c>
      <c r="AT95" s="21">
        <f t="shared" si="106"/>
        <v>2.517969850339199</v>
      </c>
      <c r="AU95" s="21">
        <f t="shared" si="112"/>
        <v>1.2376449099561029</v>
      </c>
    </row>
    <row r="96" spans="1:47" ht="16.5" customHeight="1" x14ac:dyDescent="0.2">
      <c r="A96" s="12" t="s">
        <v>75</v>
      </c>
      <c r="B96" s="15">
        <v>781846</v>
      </c>
      <c r="C96" s="9">
        <v>112.30199999999999</v>
      </c>
      <c r="D96" s="9">
        <v>121</v>
      </c>
      <c r="E96" s="9">
        <v>103.7</v>
      </c>
      <c r="F96" s="21">
        <f t="shared" si="102"/>
        <v>3.9454545454545382</v>
      </c>
      <c r="G96" s="21">
        <f t="shared" si="107"/>
        <v>0.83636363636364308</v>
      </c>
      <c r="H96" s="9">
        <v>99.4</v>
      </c>
      <c r="I96" s="9">
        <v>0.15609999999999999</v>
      </c>
      <c r="J96" s="9">
        <v>8.77E-2</v>
      </c>
      <c r="K96" s="9">
        <v>6.8400000000000002E-2</v>
      </c>
      <c r="L96" s="22">
        <f>I96*1000/B96*1000</f>
        <v>0.19965568666975336</v>
      </c>
      <c r="M96" s="9">
        <v>69.11</v>
      </c>
      <c r="N96" s="9">
        <v>68.66</v>
      </c>
      <c r="O96" s="9">
        <v>67.400000000000006</v>
      </c>
      <c r="P96" s="21">
        <f t="shared" si="98"/>
        <v>-1.7099999999999937</v>
      </c>
      <c r="Q96" s="21">
        <f t="shared" si="99"/>
        <v>-1.2599999999999909</v>
      </c>
      <c r="R96" s="21">
        <f t="shared" si="100"/>
        <v>-1.0336363636363561</v>
      </c>
      <c r="S96" s="21">
        <f t="shared" si="108"/>
        <v>-0.17999999999999128</v>
      </c>
      <c r="T96" s="9">
        <v>-13.219787965533611</v>
      </c>
      <c r="U96" s="9">
        <v>-4</v>
      </c>
      <c r="V96" s="9">
        <v>-6.2999999999999989</v>
      </c>
      <c r="W96" s="21">
        <f t="shared" si="43"/>
        <v>6.9197879655336116</v>
      </c>
      <c r="X96" s="21">
        <f t="shared" si="73"/>
        <v>-2.2999999999999989</v>
      </c>
      <c r="Y96" s="21">
        <f t="shared" si="103"/>
        <v>7.8379895528328305</v>
      </c>
      <c r="Z96" s="21">
        <f t="shared" si="109"/>
        <v>-0.73636363636363567</v>
      </c>
      <c r="AA96" s="9">
        <v>96.2</v>
      </c>
      <c r="AB96" s="9">
        <v>110.8</v>
      </c>
      <c r="AC96" s="9">
        <v>113.5</v>
      </c>
      <c r="AD96" s="9">
        <v>121</v>
      </c>
      <c r="AE96" s="21">
        <f t="shared" si="104"/>
        <v>-8.2818181818181813</v>
      </c>
      <c r="AF96" s="21">
        <f>(AC96-100) - (AA96-100)</f>
        <v>17.299999999999997</v>
      </c>
      <c r="AG96" s="21">
        <f t="shared" si="62"/>
        <v>2.7000000000000028</v>
      </c>
      <c r="AH96" s="21">
        <f t="shared" si="105"/>
        <v>19.354545454545452</v>
      </c>
      <c r="AI96" s="21">
        <f t="shared" si="110"/>
        <v>17.645454545454548</v>
      </c>
      <c r="AJ96" s="9">
        <v>119.521</v>
      </c>
      <c r="AK96" s="9">
        <v>119.95699999999999</v>
      </c>
      <c r="AL96" s="24">
        <f>AK96/B96*1000</f>
        <v>0.15342791291379632</v>
      </c>
      <c r="AM96" s="21">
        <f t="shared" si="101"/>
        <v>15.398760175534226</v>
      </c>
      <c r="AN96" s="21">
        <f t="shared" si="111"/>
        <v>-0.9249173701845006</v>
      </c>
      <c r="AO96" s="9">
        <v>15.6</v>
      </c>
      <c r="AP96" s="9">
        <v>15.7</v>
      </c>
      <c r="AQ96" s="9">
        <v>15.2</v>
      </c>
      <c r="AR96" s="21">
        <f t="shared" si="78"/>
        <v>97.435897435897431</v>
      </c>
      <c r="AS96" s="21">
        <f t="shared" si="79"/>
        <v>96.815286624203821</v>
      </c>
      <c r="AT96" s="21">
        <f t="shared" si="106"/>
        <v>1.5932115485316984</v>
      </c>
      <c r="AU96" s="21">
        <f t="shared" si="112"/>
        <v>-0.30772420354500696</v>
      </c>
    </row>
    <row r="97" spans="1:47" ht="16.5" customHeight="1" x14ac:dyDescent="0.2">
      <c r="A97" s="12" t="s">
        <v>76</v>
      </c>
      <c r="B97" s="15">
        <v>139034</v>
      </c>
      <c r="C97" s="9">
        <v>114.4</v>
      </c>
      <c r="D97" s="9">
        <v>121.7</v>
      </c>
      <c r="E97" s="9">
        <v>104.5</v>
      </c>
      <c r="F97" s="21">
        <f t="shared" si="102"/>
        <v>4.6454545454545411</v>
      </c>
      <c r="G97" s="21">
        <f t="shared" si="107"/>
        <v>1.6363636363636402</v>
      </c>
      <c r="H97" s="9">
        <v>101.2</v>
      </c>
      <c r="I97" s="9">
        <v>8.9999999999999993E-3</v>
      </c>
      <c r="J97" s="9">
        <v>4.4000000000000003E-3</v>
      </c>
      <c r="K97" s="9">
        <v>4.5999999999999999E-3</v>
      </c>
      <c r="L97" s="22">
        <f>I97*1000/B97*1000</f>
        <v>6.4732367622308204E-2</v>
      </c>
      <c r="M97" s="9">
        <v>69.62</v>
      </c>
      <c r="N97" s="9">
        <v>69.66</v>
      </c>
      <c r="O97" s="9">
        <v>69.2</v>
      </c>
      <c r="P97" s="21">
        <f t="shared" si="98"/>
        <v>-0.42000000000000171</v>
      </c>
      <c r="Q97" s="21">
        <f t="shared" si="99"/>
        <v>-0.45999999999999375</v>
      </c>
      <c r="R97" s="21">
        <f t="shared" si="100"/>
        <v>0.25636363636363579</v>
      </c>
      <c r="S97" s="21">
        <f t="shared" si="108"/>
        <v>0.62000000000000588</v>
      </c>
      <c r="T97" s="9">
        <v>-0.39948848999528441</v>
      </c>
      <c r="U97" s="9">
        <v>-2.5</v>
      </c>
      <c r="V97" s="9">
        <v>-3.0999999999999996</v>
      </c>
      <c r="W97" s="21">
        <f t="shared" si="43"/>
        <v>-2.7005115100047155</v>
      </c>
      <c r="X97" s="21">
        <f t="shared" si="73"/>
        <v>-0.59999999999999964</v>
      </c>
      <c r="Y97" s="21">
        <f t="shared" si="103"/>
        <v>-1.7823099227054962</v>
      </c>
      <c r="Z97" s="21">
        <f t="shared" si="109"/>
        <v>0.96363636363636362</v>
      </c>
      <c r="AA97" s="9">
        <v>100.6</v>
      </c>
      <c r="AB97" s="9">
        <v>121.1</v>
      </c>
      <c r="AC97" s="9">
        <v>135.5</v>
      </c>
      <c r="AD97" s="9">
        <v>165</v>
      </c>
      <c r="AE97" s="21">
        <f t="shared" si="104"/>
        <v>35.718181818181819</v>
      </c>
      <c r="AF97" s="21">
        <f>(AC97-100) - (AA97-100)</f>
        <v>34.900000000000006</v>
      </c>
      <c r="AG97" s="21">
        <f t="shared" si="62"/>
        <v>14.400000000000006</v>
      </c>
      <c r="AH97" s="21">
        <f t="shared" si="105"/>
        <v>36.95454545454546</v>
      </c>
      <c r="AI97" s="21">
        <f t="shared" si="110"/>
        <v>29.345454545454551</v>
      </c>
      <c r="AJ97" s="9">
        <v>29.83</v>
      </c>
      <c r="AK97" s="9">
        <v>32.137999999999998</v>
      </c>
      <c r="AL97" s="24">
        <f>AK97/B97*1000</f>
        <v>0.23115209229397124</v>
      </c>
      <c r="AM97" s="21">
        <f t="shared" si="101"/>
        <v>24.903673959583127</v>
      </c>
      <c r="AN97" s="21">
        <f t="shared" si="111"/>
        <v>8.5799964138644</v>
      </c>
      <c r="AO97" s="9">
        <v>9.5</v>
      </c>
      <c r="AP97" s="9">
        <v>9.3000000000000007</v>
      </c>
      <c r="AQ97" s="9">
        <v>8.6999999999999993</v>
      </c>
      <c r="AR97" s="21">
        <f t="shared" si="78"/>
        <v>91.578947368421055</v>
      </c>
      <c r="AS97" s="21">
        <f t="shared" si="79"/>
        <v>93.548387096774178</v>
      </c>
      <c r="AT97" s="21">
        <f t="shared" si="106"/>
        <v>-4.2637385189446775</v>
      </c>
      <c r="AU97" s="21">
        <f t="shared" si="112"/>
        <v>-3.5746237309746505</v>
      </c>
    </row>
    <row r="98" spans="1:47" ht="16.5" customHeight="1" x14ac:dyDescent="0.2">
      <c r="A98" s="12" t="s">
        <v>77</v>
      </c>
      <c r="B98" s="15">
        <v>485621</v>
      </c>
      <c r="C98" s="9">
        <v>119.88</v>
      </c>
      <c r="D98" s="9">
        <v>120.6</v>
      </c>
      <c r="E98" s="9">
        <v>99.9</v>
      </c>
      <c r="F98" s="21">
        <f t="shared" si="102"/>
        <v>3.5454545454545325</v>
      </c>
      <c r="G98" s="21">
        <f t="shared" si="107"/>
        <v>-2.9636363636363541</v>
      </c>
      <c r="H98" s="9">
        <v>98</v>
      </c>
      <c r="I98" s="9">
        <v>0.43980000000000002</v>
      </c>
      <c r="J98" s="9">
        <v>0.28949999999999998</v>
      </c>
      <c r="K98" s="9">
        <v>0.15030000000000002</v>
      </c>
      <c r="L98" s="22">
        <f>I98*1000/B98*1000</f>
        <v>0.90564452525735095</v>
      </c>
      <c r="M98" s="9">
        <v>69.92</v>
      </c>
      <c r="N98" s="9">
        <v>70.28</v>
      </c>
      <c r="O98" s="9">
        <v>69.7</v>
      </c>
      <c r="P98" s="21">
        <f t="shared" si="98"/>
        <v>-0.21999999999999886</v>
      </c>
      <c r="Q98" s="21">
        <f t="shared" si="99"/>
        <v>-0.57999999999999829</v>
      </c>
      <c r="R98" s="21">
        <f t="shared" si="100"/>
        <v>0.45636363636363864</v>
      </c>
      <c r="S98" s="21">
        <f t="shared" si="108"/>
        <v>0.50000000000000133</v>
      </c>
      <c r="T98" s="9">
        <v>-1.3993610223642172</v>
      </c>
      <c r="U98" s="9">
        <v>-0.59999999999999964</v>
      </c>
      <c r="V98" s="9">
        <v>-2.1999999999999993</v>
      </c>
      <c r="W98" s="21">
        <f t="shared" si="43"/>
        <v>-0.80063897763578207</v>
      </c>
      <c r="X98" s="21">
        <f t="shared" si="73"/>
        <v>-1.5999999999999996</v>
      </c>
      <c r="Y98" s="21">
        <f t="shared" si="103"/>
        <v>0.11756260966343712</v>
      </c>
      <c r="Z98" s="21">
        <f t="shared" si="109"/>
        <v>-3.6363636363636376E-2</v>
      </c>
      <c r="AA98" s="9">
        <v>108.9</v>
      </c>
      <c r="AB98" s="9">
        <v>99.7</v>
      </c>
      <c r="AC98" s="9">
        <v>106.6</v>
      </c>
      <c r="AD98" s="9">
        <v>115.9</v>
      </c>
      <c r="AE98" s="21">
        <f t="shared" si="104"/>
        <v>-13.381818181818176</v>
      </c>
      <c r="AF98" s="21">
        <f>(AC98-100) - (AA98-100)</f>
        <v>-2.3000000000000114</v>
      </c>
      <c r="AG98" s="21">
        <f t="shared" si="62"/>
        <v>6.8999999999999915</v>
      </c>
      <c r="AH98" s="21">
        <f t="shared" si="105"/>
        <v>-0.24545454545455492</v>
      </c>
      <c r="AI98" s="21">
        <f t="shared" si="110"/>
        <v>21.845454545454537</v>
      </c>
      <c r="AJ98" s="9">
        <v>68.634</v>
      </c>
      <c r="AK98" s="9">
        <v>72.067999999999998</v>
      </c>
      <c r="AL98" s="24">
        <f>AK98/B98*1000</f>
        <v>0.14840379637618636</v>
      </c>
      <c r="AM98" s="21">
        <f t="shared" si="101"/>
        <v>15.582895936764574</v>
      </c>
      <c r="AN98" s="21">
        <f t="shared" si="111"/>
        <v>-0.74078160895415301</v>
      </c>
      <c r="AO98" s="9">
        <v>8.5</v>
      </c>
      <c r="AP98" s="9">
        <v>8.1999999999999993</v>
      </c>
      <c r="AQ98" s="9">
        <v>7.8</v>
      </c>
      <c r="AR98" s="21">
        <f t="shared" si="78"/>
        <v>91.764705882352942</v>
      </c>
      <c r="AS98" s="21">
        <f t="shared" si="79"/>
        <v>95.121951219512198</v>
      </c>
      <c r="AT98" s="21">
        <f t="shared" si="106"/>
        <v>-4.0779800050127903</v>
      </c>
      <c r="AU98" s="21">
        <f t="shared" si="112"/>
        <v>-2.0010596082366305</v>
      </c>
    </row>
    <row r="99" spans="1:47" ht="16.5" customHeight="1" x14ac:dyDescent="0.2">
      <c r="A99" s="12" t="s">
        <v>81</v>
      </c>
      <c r="B99" s="15">
        <v>156500</v>
      </c>
      <c r="C99" s="9">
        <v>113.04960000000001</v>
      </c>
      <c r="D99" s="9">
        <v>118.4</v>
      </c>
      <c r="E99" s="9">
        <v>104.5</v>
      </c>
      <c r="F99" s="21">
        <f t="shared" si="102"/>
        <v>1.3454545454545439</v>
      </c>
      <c r="G99" s="21">
        <f t="shared" si="107"/>
        <v>1.6363636363636402</v>
      </c>
      <c r="H99" s="9">
        <v>99.1</v>
      </c>
      <c r="I99" s="9">
        <v>1.41E-2</v>
      </c>
      <c r="J99" s="9">
        <v>0</v>
      </c>
      <c r="K99" s="9">
        <v>1.41E-2</v>
      </c>
      <c r="L99" s="22">
        <f>I99*1000/B99*1000</f>
        <v>9.0095846645367406E-2</v>
      </c>
      <c r="M99" s="9">
        <v>68.599999999999994</v>
      </c>
      <c r="N99" s="9">
        <v>68.08</v>
      </c>
      <c r="O99" s="9">
        <v>67.5</v>
      </c>
      <c r="P99" s="21">
        <f t="shared" si="98"/>
        <v>-1.0999999999999943</v>
      </c>
      <c r="Q99" s="21">
        <f t="shared" si="99"/>
        <v>-0.57999999999999829</v>
      </c>
      <c r="R99" s="21">
        <f t="shared" si="100"/>
        <v>-0.42363636363635682</v>
      </c>
      <c r="S99" s="21">
        <f t="shared" si="108"/>
        <v>0.50000000000000133</v>
      </c>
      <c r="T99" s="9">
        <v>-6.5216952369414667</v>
      </c>
      <c r="U99" s="9">
        <v>-3.5999999999999996</v>
      </c>
      <c r="V99" s="9">
        <v>-5.6</v>
      </c>
      <c r="W99" s="21">
        <f t="shared" si="43"/>
        <v>0.92169523694146704</v>
      </c>
      <c r="X99" s="21">
        <f t="shared" si="73"/>
        <v>-2</v>
      </c>
      <c r="Y99" s="21">
        <f t="shared" si="103"/>
        <v>1.8398968242406863</v>
      </c>
      <c r="Z99" s="21">
        <f t="shared" si="109"/>
        <v>-0.43636363636363673</v>
      </c>
      <c r="AA99" s="9">
        <v>119.9</v>
      </c>
      <c r="AB99" s="9">
        <v>95.4</v>
      </c>
      <c r="AC99" s="9">
        <v>98.7</v>
      </c>
      <c r="AD99" s="9">
        <v>113</v>
      </c>
      <c r="AE99" s="21">
        <f t="shared" si="104"/>
        <v>-16.281818181818181</v>
      </c>
      <c r="AF99" s="21">
        <f>(AC99-100) - (AA99-100)</f>
        <v>-21.200000000000003</v>
      </c>
      <c r="AG99" s="21">
        <f t="shared" si="62"/>
        <v>3.2999999999999972</v>
      </c>
      <c r="AH99" s="21">
        <f t="shared" si="105"/>
        <v>-19.145454545454548</v>
      </c>
      <c r="AI99" s="21">
        <f t="shared" si="110"/>
        <v>18.245454545454542</v>
      </c>
      <c r="AJ99" s="9">
        <v>15.523</v>
      </c>
      <c r="AK99" s="9">
        <v>16.268999999999998</v>
      </c>
      <c r="AL99" s="24">
        <f>AK99/B99*1000</f>
        <v>0.10395527156549519</v>
      </c>
      <c r="AM99" s="21">
        <f t="shared" si="101"/>
        <v>10.895112498222259</v>
      </c>
      <c r="AN99" s="21">
        <f t="shared" si="111"/>
        <v>-5.428565047496468</v>
      </c>
      <c r="AO99" s="9">
        <v>23.7</v>
      </c>
      <c r="AP99" s="9">
        <v>23.9</v>
      </c>
      <c r="AQ99" s="9">
        <v>23.7</v>
      </c>
      <c r="AR99" s="21">
        <f t="shared" si="78"/>
        <v>100</v>
      </c>
      <c r="AS99" s="21">
        <f t="shared" si="79"/>
        <v>99.163179916317986</v>
      </c>
      <c r="AT99" s="21">
        <f t="shared" si="106"/>
        <v>4.1573141126342676</v>
      </c>
      <c r="AU99" s="21">
        <f t="shared" si="112"/>
        <v>2.0401690885691579</v>
      </c>
    </row>
    <row r="100" spans="1:47" ht="16.5" customHeight="1" x14ac:dyDescent="0.2">
      <c r="A100" s="12" t="s">
        <v>82</v>
      </c>
      <c r="B100" s="15">
        <v>49527</v>
      </c>
      <c r="C100" s="9">
        <v>106.91199999999999</v>
      </c>
      <c r="D100" s="9">
        <v>118.5</v>
      </c>
      <c r="E100" s="9">
        <v>110.7</v>
      </c>
      <c r="F100" s="21">
        <f t="shared" si="102"/>
        <v>1.4454545454545382</v>
      </c>
      <c r="G100" s="21">
        <f t="shared" si="107"/>
        <v>7.8363636363636431</v>
      </c>
      <c r="H100" s="9">
        <v>104.8</v>
      </c>
      <c r="I100" s="9">
        <v>1.6999999999999999E-3</v>
      </c>
      <c r="J100" s="9">
        <v>1.6999999999999999E-3</v>
      </c>
      <c r="K100" s="9">
        <v>0</v>
      </c>
      <c r="L100" s="22">
        <f>I100*1000/B100*1000</f>
        <v>3.4324711773376135E-2</v>
      </c>
      <c r="M100" s="9">
        <v>63.58</v>
      </c>
      <c r="N100" s="9">
        <v>68.09</v>
      </c>
      <c r="O100" s="9">
        <v>65.8</v>
      </c>
      <c r="P100" s="21">
        <f t="shared" si="98"/>
        <v>2.2199999999999989</v>
      </c>
      <c r="Q100" s="21">
        <f t="shared" si="99"/>
        <v>-2.2900000000000063</v>
      </c>
      <c r="R100" s="21">
        <f t="shared" si="100"/>
        <v>2.8963636363636365</v>
      </c>
      <c r="S100" s="21">
        <f t="shared" si="108"/>
        <v>-1.2100000000000066</v>
      </c>
      <c r="T100" s="9">
        <v>1.5748985401901994</v>
      </c>
      <c r="U100" s="9">
        <v>1.4000000000000004</v>
      </c>
      <c r="V100" s="9">
        <v>0.40000000000000036</v>
      </c>
      <c r="W100" s="21">
        <f t="shared" si="43"/>
        <v>-1.174898540190199</v>
      </c>
      <c r="X100" s="21">
        <f t="shared" si="73"/>
        <v>-1</v>
      </c>
      <c r="Y100" s="21">
        <f t="shared" si="103"/>
        <v>-0.25669695289097982</v>
      </c>
      <c r="Z100" s="21">
        <f t="shared" si="109"/>
        <v>0.56363636363636327</v>
      </c>
      <c r="AA100" s="9">
        <v>116.9</v>
      </c>
      <c r="AB100" s="9">
        <v>217</v>
      </c>
      <c r="AC100" s="9">
        <v>99.7</v>
      </c>
      <c r="AD100" s="9">
        <v>253</v>
      </c>
      <c r="AE100" s="21">
        <f t="shared" si="104"/>
        <v>123.71818181818182</v>
      </c>
      <c r="AF100" s="21">
        <f>(AC100-100) - (AA100-100)</f>
        <v>-17.200000000000003</v>
      </c>
      <c r="AG100" s="21">
        <f t="shared" si="62"/>
        <v>-117.3</v>
      </c>
      <c r="AH100" s="21">
        <f t="shared" si="105"/>
        <v>-15.145454545454546</v>
      </c>
      <c r="AI100" s="21">
        <f t="shared" si="110"/>
        <v>-102.35454545454544</v>
      </c>
      <c r="AJ100" s="9">
        <v>16.303999999999998</v>
      </c>
      <c r="AK100" s="9">
        <v>16.751000000000001</v>
      </c>
      <c r="AL100" s="24">
        <f>AK100/B100*1000</f>
        <v>0.33821955700930811</v>
      </c>
      <c r="AM100" s="21">
        <f t="shared" si="101"/>
        <v>34.749238220454615</v>
      </c>
      <c r="AN100" s="21">
        <f t="shared" si="111"/>
        <v>18.425560674735888</v>
      </c>
      <c r="AO100" s="9">
        <v>8.8000000000000007</v>
      </c>
      <c r="AP100" s="9">
        <v>8.5</v>
      </c>
      <c r="AQ100" s="9">
        <v>8</v>
      </c>
      <c r="AR100" s="21">
        <f t="shared" si="78"/>
        <v>90.909090909090907</v>
      </c>
      <c r="AS100" s="21">
        <f t="shared" si="79"/>
        <v>94.117647058823522</v>
      </c>
      <c r="AT100" s="21">
        <f t="shared" si="106"/>
        <v>-4.9335949782748258</v>
      </c>
      <c r="AU100" s="21">
        <f t="shared" si="112"/>
        <v>-3.0053637689253065</v>
      </c>
    </row>
    <row r="101" spans="1:47" x14ac:dyDescent="0.2">
      <c r="A101" s="4"/>
      <c r="B101" s="6"/>
      <c r="C101" s="6"/>
      <c r="D101" s="6"/>
      <c r="E101" s="6"/>
      <c r="F101" s="6"/>
      <c r="G101" s="6"/>
    </row>
    <row r="102" spans="1:47" x14ac:dyDescent="0.2">
      <c r="A102" s="4"/>
      <c r="B102" s="6"/>
      <c r="C102" s="6"/>
      <c r="D102" s="6"/>
      <c r="E102" s="6"/>
      <c r="F102" s="6"/>
      <c r="G102" s="6"/>
    </row>
    <row r="103" spans="1:47" x14ac:dyDescent="0.2">
      <c r="A103" s="4"/>
      <c r="B103" s="6"/>
      <c r="C103" s="6"/>
      <c r="D103" s="6"/>
      <c r="E103" s="6"/>
      <c r="F103" s="6"/>
      <c r="G103" s="6"/>
    </row>
    <row r="104" spans="1:47" x14ac:dyDescent="0.2">
      <c r="A104" s="4"/>
      <c r="B104" s="6"/>
      <c r="C104" s="6"/>
      <c r="D104" s="6"/>
      <c r="E104" s="6"/>
      <c r="F104" s="6"/>
      <c r="G104" s="6"/>
    </row>
    <row r="105" spans="1:47" x14ac:dyDescent="0.2">
      <c r="B105" s="6"/>
      <c r="C105" s="6"/>
      <c r="D105" s="6"/>
      <c r="E105" s="6"/>
      <c r="F105" s="6"/>
      <c r="G105" s="6"/>
    </row>
    <row r="106" spans="1:47" x14ac:dyDescent="0.2">
      <c r="B106" s="6"/>
      <c r="C106" s="6"/>
      <c r="D106" s="6"/>
      <c r="E106" s="6"/>
      <c r="F106" s="6"/>
      <c r="G106" s="6"/>
    </row>
    <row r="107" spans="1:47" x14ac:dyDescent="0.2">
      <c r="B107" s="6"/>
      <c r="C107" s="6"/>
      <c r="D107" s="6"/>
      <c r="E107" s="6"/>
      <c r="F107" s="6"/>
      <c r="G107" s="6"/>
    </row>
    <row r="108" spans="1:47" x14ac:dyDescent="0.2">
      <c r="B108" s="6"/>
      <c r="C108" s="6"/>
      <c r="D108" s="6"/>
      <c r="E108" s="6"/>
      <c r="F108" s="6"/>
      <c r="G108" s="6"/>
    </row>
    <row r="109" spans="1:47" x14ac:dyDescent="0.2">
      <c r="B109" s="6"/>
      <c r="C109" s="6"/>
      <c r="D109" s="6"/>
      <c r="E109" s="6"/>
      <c r="F109" s="6"/>
      <c r="G109" s="6"/>
    </row>
  </sheetData>
  <mergeCells count="1">
    <mergeCell ref="A3:B3"/>
  </mergeCells>
  <phoneticPr fontId="0" type="noConversion"/>
  <pageMargins left="0.78740157480314965" right="0.59055118110236227" top="0.19685039370078741" bottom="0.19685039370078741" header="0.11811023622047245" footer="0.31496062992125984"/>
  <pageSetup paperSize="9" orientation="landscape" r:id="rId1"/>
  <headerFooter alignWithMargins="0">
    <oddFooter>&amp;R&amp;P</oddFooter>
  </headerFooter>
  <rowBreaks count="2" manualBreakCount="2">
    <brk id="37" max="16383" man="1"/>
    <brk id="6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Полные данные</vt:lpstr>
      <vt:lpstr>'Полные данные'!Заголовки_для_печати</vt:lpstr>
    </vt:vector>
  </TitlesOfParts>
  <Company>ГКС РФ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Юзер</dc:creator>
  <cp:lastModifiedBy>Борис</cp:lastModifiedBy>
  <cp:lastPrinted>2021-03-12T14:21:48Z</cp:lastPrinted>
  <dcterms:created xsi:type="dcterms:W3CDTF">2002-08-09T07:08:45Z</dcterms:created>
  <dcterms:modified xsi:type="dcterms:W3CDTF">2022-10-28T01:23:11Z</dcterms:modified>
</cp:coreProperties>
</file>