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ocuments\Codar\Excel\excel data cleaning\"/>
    </mc:Choice>
  </mc:AlternateContent>
  <bookViews>
    <workbookView xWindow="-105" yWindow="495" windowWidth="20730" windowHeight="11760" firstSheet="2" activeTab="8"/>
  </bookViews>
  <sheets>
    <sheet name="Sheet3" sheetId="10" r:id="rId1"/>
    <sheet name="Main Raw Data" sheetId="1" r:id="rId2"/>
    <sheet name="Questions" sheetId="3" r:id="rId3"/>
    <sheet name="Genre" sheetId="4" r:id="rId4"/>
    <sheet name="Distributors" sheetId="5" r:id="rId5"/>
    <sheet name="Sheet5" sheetId="12" r:id="rId6"/>
    <sheet name="Sheet6" sheetId="13" r:id="rId7"/>
    <sheet name="Sheet7" sheetId="14" r:id="rId8"/>
    <sheet name="Dashboard" sheetId="15" r:id="rId9"/>
  </sheets>
  <definedNames>
    <definedName name="_xlnm._FilterDatabase" localSheetId="1" hidden="1">'Main Raw Data'!$A$1:$P$20</definedName>
    <definedName name="Slicer_Above_average">#N/A</definedName>
    <definedName name="Slicer_Distributors">#N/A</definedName>
    <definedName name="Slicer_Genre">#N/A</definedName>
  </definedNames>
  <calcPr calcId="162913"/>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2" i="1"/>
  <c r="C3" i="1"/>
  <c r="C4" i="1"/>
  <c r="C5" i="1"/>
  <c r="C6" i="1"/>
  <c r="C7" i="1"/>
  <c r="C8" i="1"/>
  <c r="C9" i="1"/>
  <c r="C10" i="1"/>
  <c r="C11" i="1"/>
  <c r="C12" i="1"/>
  <c r="C13" i="1"/>
  <c r="C14" i="1"/>
  <c r="C15" i="1"/>
  <c r="C16" i="1"/>
  <c r="C17" i="1"/>
  <c r="C2" i="1"/>
  <c r="P18" i="1"/>
  <c r="O3" i="1" l="1"/>
  <c r="O4" i="1"/>
  <c r="O5" i="1"/>
  <c r="O6" i="1"/>
  <c r="O7" i="1"/>
  <c r="O8" i="1"/>
  <c r="O9" i="1"/>
  <c r="O10" i="1"/>
  <c r="O11" i="1"/>
  <c r="O12" i="1"/>
  <c r="O13" i="1"/>
  <c r="O14" i="1"/>
  <c r="O15" i="1"/>
  <c r="O16" i="1"/>
  <c r="O17" i="1"/>
  <c r="O2" i="1"/>
  <c r="N3" i="1"/>
  <c r="N4" i="1"/>
  <c r="N5" i="1"/>
  <c r="N6" i="1"/>
  <c r="N7" i="1"/>
  <c r="N8" i="1"/>
  <c r="N9" i="1"/>
  <c r="N10" i="1"/>
  <c r="N11" i="1"/>
  <c r="N12" i="1"/>
  <c r="N13" i="1"/>
  <c r="N14" i="1"/>
  <c r="N15" i="1"/>
  <c r="N16" i="1"/>
  <c r="N17" i="1"/>
  <c r="M3" i="1"/>
  <c r="M4" i="1"/>
  <c r="M5" i="1"/>
  <c r="M6" i="1"/>
  <c r="M7" i="1"/>
  <c r="M8" i="1"/>
  <c r="M9" i="1"/>
  <c r="M10" i="1"/>
  <c r="M11" i="1"/>
  <c r="M12" i="1"/>
  <c r="M13" i="1"/>
  <c r="M14" i="1"/>
  <c r="M15" i="1"/>
  <c r="M16" i="1"/>
  <c r="M17" i="1"/>
  <c r="L3" i="1"/>
  <c r="L4" i="1"/>
  <c r="L5" i="1"/>
  <c r="L6" i="1"/>
  <c r="L7" i="1"/>
  <c r="L8" i="1"/>
  <c r="L9" i="1"/>
  <c r="L10" i="1"/>
  <c r="L11" i="1"/>
  <c r="L12" i="1"/>
  <c r="L13" i="1"/>
  <c r="L14" i="1"/>
  <c r="L15" i="1"/>
  <c r="L16" i="1"/>
  <c r="L17" i="1"/>
  <c r="K3" i="1"/>
  <c r="P3" i="1" s="1"/>
  <c r="K4" i="1"/>
  <c r="P4" i="1" s="1"/>
  <c r="K5" i="1"/>
  <c r="P5" i="1" s="1"/>
  <c r="K6" i="1"/>
  <c r="P6" i="1" s="1"/>
  <c r="K7" i="1"/>
  <c r="P7" i="1" s="1"/>
  <c r="K8" i="1"/>
  <c r="P8" i="1" s="1"/>
  <c r="K9" i="1"/>
  <c r="P9" i="1" s="1"/>
  <c r="K10" i="1"/>
  <c r="P10" i="1" s="1"/>
  <c r="K11" i="1"/>
  <c r="P11" i="1" s="1"/>
  <c r="K12" i="1"/>
  <c r="P12" i="1" s="1"/>
  <c r="K13" i="1"/>
  <c r="P13" i="1" s="1"/>
  <c r="K14" i="1"/>
  <c r="P14" i="1" s="1"/>
  <c r="K15" i="1"/>
  <c r="P15" i="1" s="1"/>
  <c r="K16" i="1"/>
  <c r="P16" i="1" s="1"/>
  <c r="K17" i="1"/>
  <c r="P17" i="1" s="1"/>
  <c r="N2" i="1"/>
  <c r="M2" i="1"/>
  <c r="L2" i="1"/>
  <c r="K2" i="1"/>
  <c r="P2" i="1" s="1"/>
</calcChain>
</file>

<file path=xl/sharedStrings.xml><?xml version="1.0" encoding="utf-8"?>
<sst xmlns="http://schemas.openxmlformats.org/spreadsheetml/2006/main" count="154" uniqueCount="50">
  <si>
    <t>MOVIE</t>
  </si>
  <si>
    <t>Distributor</t>
  </si>
  <si>
    <t>GENRE</t>
  </si>
  <si>
    <t>Transformers: Revenge of the Fallen</t>
  </si>
  <si>
    <t>Paramount Pictures</t>
  </si>
  <si>
    <t>Action</t>
  </si>
  <si>
    <t>Finding Nemo</t>
  </si>
  <si>
    <t>Walt Disney</t>
  </si>
  <si>
    <t>Adventure</t>
  </si>
  <si>
    <t>Batman Forever</t>
  </si>
  <si>
    <t>Warner Bros.</t>
  </si>
  <si>
    <t>Drama</t>
  </si>
  <si>
    <t>Titanic</t>
  </si>
  <si>
    <t>Independence Day</t>
  </si>
  <si>
    <t>20th Century Fox</t>
  </si>
  <si>
    <t>Pirates of the Caribbean: Dead Man’s Chest</t>
  </si>
  <si>
    <t>Harry Potter and the Sorcerer’s Stone</t>
  </si>
  <si>
    <t>Men in Black</t>
  </si>
  <si>
    <t>Sony Pictures</t>
  </si>
  <si>
    <t>Star Wars Ep. I: The Phantom Menace</t>
  </si>
  <si>
    <t>How the Grinch Stole Christmas</t>
  </si>
  <si>
    <t>Universal</t>
  </si>
  <si>
    <t>Spider-Man 3</t>
  </si>
  <si>
    <t>Shrek 2</t>
  </si>
  <si>
    <t>Dreamworks SKG</t>
  </si>
  <si>
    <t>The Dark Knight</t>
  </si>
  <si>
    <t>Spider-Man</t>
  </si>
  <si>
    <t>Star Wars Ep. III: Revenge of the Sith</t>
  </si>
  <si>
    <t>Toy Story 3</t>
  </si>
  <si>
    <t>Total</t>
  </si>
  <si>
    <t>Average</t>
  </si>
  <si>
    <t xml:space="preserve">Minimum </t>
  </si>
  <si>
    <t>Maximum</t>
  </si>
  <si>
    <t>MOM</t>
  </si>
  <si>
    <t>Above average</t>
  </si>
  <si>
    <t>Distributors</t>
  </si>
  <si>
    <t>Genre</t>
  </si>
  <si>
    <t>Row Labels</t>
  </si>
  <si>
    <t>Grand Total</t>
  </si>
  <si>
    <t>movies</t>
  </si>
  <si>
    <t>Average value</t>
  </si>
  <si>
    <t>Values</t>
  </si>
  <si>
    <t>Sum of Oct-21</t>
  </si>
  <si>
    <t>Sum of Aug-21</t>
  </si>
  <si>
    <t>Sum of Jul-21</t>
  </si>
  <si>
    <t>Sum of Sep-21</t>
  </si>
  <si>
    <t>Sum of Nov-21</t>
  </si>
  <si>
    <t>Sum of Dec-21</t>
  </si>
  <si>
    <t>Sum of Jan-22</t>
  </si>
  <si>
    <t>Sum of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</si>
</sst>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quot;$&quot;#,##0"/>
    <numFmt numFmtId="165" formatCode="0.0%"/>
    <numFmt numFmtId="166" formatCode="_(&quot;$&quot;* #,##0.0_);_(&quot;$&quot;* \(#,##0.0\);_(&quot;$&quot;* &quot;-&quot;?_);_(@_)"/>
  </numFmts>
  <fonts count="6">
    <font>
      <sz val="11"/>
      <color theme="1"/>
      <name val="Calibri"/>
      <family val="2"/>
      <scheme val="minor"/>
    </font>
    <font>
      <sz val="11"/>
      <color rgb="FF222222"/>
      <name val="Google Sans"/>
    </font>
    <font>
      <sz val="10"/>
      <color theme="1"/>
      <name val="Arial"/>
      <family val="2"/>
    </font>
    <font>
      <sz val="11"/>
      <color theme="1"/>
      <name val="Calibri"/>
      <family val="2"/>
      <scheme val="minor"/>
    </font>
    <font>
      <sz val="11"/>
      <name val="Calibri"/>
      <family val="2"/>
      <scheme val="minor"/>
    </font>
    <font>
      <b/>
      <sz val="12"/>
      <color theme="1"/>
      <name val="Algerian"/>
      <family val="5"/>
    </font>
  </fonts>
  <fills count="3">
    <fill>
      <patternFill patternType="none"/>
    </fill>
    <fill>
      <patternFill patternType="gray125"/>
    </fill>
    <fill>
      <patternFill patternType="solid">
        <fgColor theme="1" tint="0.34998626667073579"/>
        <bgColor indexed="64"/>
      </patternFill>
    </fill>
  </fills>
  <borders count="11">
    <border>
      <left/>
      <right/>
      <top/>
      <bottom/>
      <diagonal/>
    </border>
    <border>
      <left style="hair">
        <color indexed="64"/>
      </left>
      <right style="hair">
        <color indexed="64"/>
      </right>
      <top style="hair">
        <color indexed="64"/>
      </top>
      <bottom style="hair">
        <color indexed="64"/>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2">
    <xf numFmtId="0" fontId="0" fillId="0" borderId="0"/>
    <xf numFmtId="44" fontId="3" fillId="0" borderId="0" applyFont="0" applyFill="0" applyBorder="0" applyAlignment="0" applyProtection="0"/>
  </cellStyleXfs>
  <cellXfs count="28">
    <xf numFmtId="0" fontId="0" fillId="0" borderId="0" xfId="0"/>
    <xf numFmtId="17" fontId="0" fillId="0" borderId="1" xfId="0" applyNumberFormat="1" applyFont="1" applyBorder="1" applyAlignment="1">
      <alignment horizontal="center"/>
    </xf>
    <xf numFmtId="0" fontId="1" fillId="0" borderId="0" xfId="0" applyFont="1"/>
    <xf numFmtId="0" fontId="2" fillId="0" borderId="0" xfId="0" applyFont="1"/>
    <xf numFmtId="1" fontId="0" fillId="0" borderId="0" xfId="0" applyNumberFormat="1"/>
    <xf numFmtId="164" fontId="0" fillId="0" borderId="0" xfId="0" applyNumberFormat="1"/>
    <xf numFmtId="1" fontId="0" fillId="0" borderId="0" xfId="0" applyNumberFormat="1" applyFill="1" applyBorder="1"/>
    <xf numFmtId="165" fontId="0" fillId="0" borderId="0" xfId="0" applyNumberFormat="1"/>
    <xf numFmtId="44" fontId="0" fillId="0" borderId="0" xfId="1" applyFont="1"/>
    <xf numFmtId="166" fontId="0" fillId="0" borderId="0" xfId="1" applyNumberFormat="1" applyFont="1"/>
    <xf numFmtId="166" fontId="0" fillId="0" borderId="0" xfId="0" applyNumberFormat="1"/>
    <xf numFmtId="0" fontId="0" fillId="0" borderId="0" xfId="0" pivotButton="1"/>
    <xf numFmtId="0" fontId="0" fillId="0" borderId="0" xfId="0" applyAlignment="1">
      <alignment horizontal="left"/>
    </xf>
    <xf numFmtId="0" fontId="4"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NumberFormat="1"/>
    <xf numFmtId="0" fontId="0" fillId="2" borderId="0" xfId="0" applyFill="1" applyAlignment="1">
      <alignment horizontal="center"/>
    </xf>
    <xf numFmtId="0" fontId="0" fillId="2" borderId="0" xfId="0" applyFill="1" applyAlignment="1">
      <alignment horizontal="center"/>
    </xf>
    <xf numFmtId="0" fontId="0" fillId="2" borderId="0" xfId="0" applyFill="1"/>
    <xf numFmtId="0" fontId="5" fillId="2" borderId="0" xfId="0" applyFont="1" applyFill="1" applyAlignment="1">
      <alignment horizontal="center"/>
    </xf>
  </cellXfs>
  <cellStyles count="2">
    <cellStyle name="Currency" xfId="1" builtinId="4"/>
    <cellStyle name="Normal" xfId="0" builtinId="0"/>
  </cellStyles>
  <dxfs count="1">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8.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Movie Chart</a:t>
            </a:r>
          </a:p>
        </c:rich>
      </c:tx>
      <c:overlay val="0"/>
    </c:title>
    <c:autoTitleDeleted val="0"/>
    <c:plotArea>
      <c:layout>
        <c:manualLayout>
          <c:layoutTarget val="inner"/>
          <c:xMode val="edge"/>
          <c:yMode val="edge"/>
          <c:x val="0.47755971128608926"/>
          <c:y val="0.1711807378244386"/>
          <c:w val="0.43546806649168857"/>
          <c:h val="0.57819626713327499"/>
        </c:manualLayout>
      </c:layout>
      <c:barChart>
        <c:barDir val="bar"/>
        <c:grouping val="clustered"/>
        <c:varyColors val="0"/>
        <c:ser>
          <c:idx val="0"/>
          <c:order val="0"/>
          <c:invertIfNegative val="0"/>
          <c:cat>
            <c:strRef>
              <c:f>'Main Raw Data'!$J$22:$J$37</c:f>
              <c:strCache>
                <c:ptCount val="16"/>
                <c:pt idx="0">
                  <c:v>Transformers: Revenge of the Fallen</c:v>
                </c:pt>
                <c:pt idx="1">
                  <c:v>Finding Nemo</c:v>
                </c:pt>
                <c:pt idx="2">
                  <c:v>Batman Forever</c:v>
                </c:pt>
                <c:pt idx="3">
                  <c:v>Titanic</c:v>
                </c:pt>
                <c:pt idx="4">
                  <c:v>Independence Day</c:v>
                </c:pt>
                <c:pt idx="5">
                  <c:v>Pirates of the Caribbean: Dead Man’s Chest</c:v>
                </c:pt>
                <c:pt idx="6">
                  <c:v>Harry Potter and the Sorcerer’s Stone</c:v>
                </c:pt>
                <c:pt idx="7">
                  <c:v>Men in Black</c:v>
                </c:pt>
                <c:pt idx="8">
                  <c:v>Star Wars Ep. I: The Phantom Menace</c:v>
                </c:pt>
                <c:pt idx="9">
                  <c:v>How the Grinch Stole Christmas</c:v>
                </c:pt>
                <c:pt idx="10">
                  <c:v>Spider-Man 3</c:v>
                </c:pt>
                <c:pt idx="11">
                  <c:v>Shrek 2</c:v>
                </c:pt>
                <c:pt idx="12">
                  <c:v>The Dark Knight</c:v>
                </c:pt>
                <c:pt idx="13">
                  <c:v>Spider-Man</c:v>
                </c:pt>
                <c:pt idx="14">
                  <c:v>Star Wars Ep. III: Revenge of the Sith</c:v>
                </c:pt>
                <c:pt idx="15">
                  <c:v>Toy Story 3</c:v>
                </c:pt>
              </c:strCache>
            </c:strRef>
          </c:cat>
          <c:val>
            <c:numRef>
              <c:f>'Main Raw Data'!$K$22:$K$37</c:f>
              <c:numCache>
                <c:formatCode>"$"#,##0</c:formatCode>
                <c:ptCount val="16"/>
                <c:pt idx="0">
                  <c:v>7591992</c:v>
                </c:pt>
                <c:pt idx="1">
                  <c:v>4507412</c:v>
                </c:pt>
                <c:pt idx="2">
                  <c:v>2240742</c:v>
                </c:pt>
                <c:pt idx="3">
                  <c:v>731267</c:v>
                </c:pt>
                <c:pt idx="4">
                  <c:v>55927</c:v>
                </c:pt>
                <c:pt idx="5">
                  <c:v>44797</c:v>
                </c:pt>
                <c:pt idx="6">
                  <c:v>38707</c:v>
                </c:pt>
                <c:pt idx="7">
                  <c:v>22657</c:v>
                </c:pt>
                <c:pt idx="8">
                  <c:v>10767</c:v>
                </c:pt>
                <c:pt idx="9">
                  <c:v>9117</c:v>
                </c:pt>
                <c:pt idx="10">
                  <c:v>8897</c:v>
                </c:pt>
                <c:pt idx="11">
                  <c:v>8877</c:v>
                </c:pt>
                <c:pt idx="12">
                  <c:v>8767</c:v>
                </c:pt>
                <c:pt idx="13">
                  <c:v>8722</c:v>
                </c:pt>
                <c:pt idx="14">
                  <c:v>8722</c:v>
                </c:pt>
                <c:pt idx="15">
                  <c:v>8722</c:v>
                </c:pt>
              </c:numCache>
            </c:numRef>
          </c:val>
          <c:extLst>
            <c:ext xmlns:c16="http://schemas.microsoft.com/office/drawing/2014/chart" uri="{C3380CC4-5D6E-409C-BE32-E72D297353CC}">
              <c16:uniqueId val="{00000000-688B-4B5F-A4F2-19DA1984FF35}"/>
            </c:ext>
          </c:extLst>
        </c:ser>
        <c:dLbls>
          <c:showLegendKey val="0"/>
          <c:showVal val="0"/>
          <c:showCatName val="0"/>
          <c:showSerName val="0"/>
          <c:showPercent val="0"/>
          <c:showBubbleSize val="0"/>
        </c:dLbls>
        <c:gapWidth val="75"/>
        <c:overlap val="-25"/>
        <c:axId val="209038720"/>
        <c:axId val="210195584"/>
      </c:barChart>
      <c:catAx>
        <c:axId val="209038720"/>
        <c:scaling>
          <c:orientation val="minMax"/>
        </c:scaling>
        <c:delete val="0"/>
        <c:axPos val="l"/>
        <c:numFmt formatCode="General" sourceLinked="0"/>
        <c:majorTickMark val="none"/>
        <c:minorTickMark val="none"/>
        <c:tickLblPos val="nextTo"/>
        <c:crossAx val="210195584"/>
        <c:crosses val="autoZero"/>
        <c:auto val="1"/>
        <c:lblAlgn val="ctr"/>
        <c:lblOffset val="100"/>
        <c:noMultiLvlLbl val="0"/>
      </c:catAx>
      <c:valAx>
        <c:axId val="210195584"/>
        <c:scaling>
          <c:orientation val="minMax"/>
        </c:scaling>
        <c:delete val="0"/>
        <c:axPos val="b"/>
        <c:majorGridlines/>
        <c:numFmt formatCode="&quot;$&quot;#,##0" sourceLinked="1"/>
        <c:majorTickMark val="none"/>
        <c:minorTickMark val="none"/>
        <c:tickLblPos val="nextTo"/>
        <c:spPr>
          <a:ln w="6350">
            <a:noFill/>
          </a:ln>
        </c:spPr>
        <c:crossAx val="20903872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'Main Raw Data'!$Q$37</c:f>
              <c:strCache>
                <c:ptCount val="1"/>
                <c:pt idx="0">
                  <c:v>1246</c:v>
                </c:pt>
              </c:strCache>
            </c:strRef>
          </c:tx>
          <c:invertIfNegative val="0"/>
          <c:cat>
            <c:strRef>
              <c:f>'Main Raw Data'!$R$22:$R$36</c:f>
              <c:strCache>
                <c:ptCount val="15"/>
                <c:pt idx="0">
                  <c:v>Action</c:v>
                </c:pt>
                <c:pt idx="1">
                  <c:v>Adventure</c:v>
                </c:pt>
                <c:pt idx="2">
                  <c:v>Drama</c:v>
                </c:pt>
                <c:pt idx="3">
                  <c:v>Adventure</c:v>
                </c:pt>
                <c:pt idx="4">
                  <c:v>Adventure</c:v>
                </c:pt>
                <c:pt idx="5">
                  <c:v>Action</c:v>
                </c:pt>
                <c:pt idx="6">
                  <c:v>Adventure</c:v>
                </c:pt>
                <c:pt idx="7">
                  <c:v>Adventure</c:v>
                </c:pt>
                <c:pt idx="8">
                  <c:v>Adventure</c:v>
                </c:pt>
                <c:pt idx="9">
                  <c:v>Adventure</c:v>
                </c:pt>
                <c:pt idx="10">
                  <c:v>Adventure</c:v>
                </c:pt>
                <c:pt idx="11">
                  <c:v>Adventure</c:v>
                </c:pt>
                <c:pt idx="12">
                  <c:v>Adventure</c:v>
                </c:pt>
                <c:pt idx="13">
                  <c:v>Adventure</c:v>
                </c:pt>
                <c:pt idx="14">
                  <c:v>Action</c:v>
                </c:pt>
              </c:strCache>
            </c:strRef>
          </c:cat>
          <c:val>
            <c:numRef>
              <c:f>'Main Raw Data'!$R$37</c:f>
              <c:numCache>
                <c:formatCode>General</c:formatCode>
                <c:ptCount val="1"/>
                <c:pt idx="0">
                  <c:v>0</c:v>
                </c:pt>
              </c:numCache>
            </c:numRef>
          </c:val>
          <c:extLst>
            <c:ext xmlns:c16="http://schemas.microsoft.com/office/drawing/2014/chart" uri="{C3380CC4-5D6E-409C-BE32-E72D297353CC}">
              <c16:uniqueId val="{00000000-7DC8-4A9B-AA38-332CC8D38E27}"/>
            </c:ext>
          </c:extLst>
        </c:ser>
        <c:dLbls>
          <c:showLegendKey val="0"/>
          <c:showVal val="0"/>
          <c:showCatName val="0"/>
          <c:showSerName val="0"/>
          <c:showPercent val="0"/>
          <c:showBubbleSize val="0"/>
        </c:dLbls>
        <c:gapWidth val="150"/>
        <c:axId val="210216064"/>
        <c:axId val="210217600"/>
      </c:barChart>
      <c:catAx>
        <c:axId val="210216064"/>
        <c:scaling>
          <c:orientation val="minMax"/>
        </c:scaling>
        <c:delete val="0"/>
        <c:axPos val="b"/>
        <c:numFmt formatCode="General" sourceLinked="0"/>
        <c:majorTickMark val="out"/>
        <c:minorTickMark val="none"/>
        <c:tickLblPos val="nextTo"/>
        <c:crossAx val="210217600"/>
        <c:crosses val="autoZero"/>
        <c:auto val="1"/>
        <c:lblAlgn val="ctr"/>
        <c:lblOffset val="100"/>
        <c:noMultiLvlLbl val="0"/>
      </c:catAx>
      <c:valAx>
        <c:axId val="210217600"/>
        <c:scaling>
          <c:orientation val="minMax"/>
        </c:scaling>
        <c:delete val="0"/>
        <c:axPos val="l"/>
        <c:majorGridlines/>
        <c:numFmt formatCode="General" sourceLinked="1"/>
        <c:majorTickMark val="out"/>
        <c:minorTickMark val="none"/>
        <c:tickLblPos val="nextTo"/>
        <c:crossAx val="2102160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[ASSIGNNMENT FOR ANALYSIS (Autosaved).xlsx]Sheet5!PivotTable4</c:name>
    <c:fmtId val="2"/>
  </c:pivotSource>
  <c:chart>
    <c:title>
      <c:layout/>
      <c:overlay val="0"/>
    </c:title>
    <c:autoTitleDeleted val="0"/>
    <c:pivotFmts>
      <c:pivotFmt>
        <c:idx val="0"/>
        <c:marker>
          <c:symbol val="none"/>
        </c:marker>
      </c:pivotFmt>
      <c:pivotFmt>
        <c:idx val="1"/>
      </c:pivotFmt>
    </c:pivotFmts>
    <c:plotArea>
      <c:layout/>
      <c:lineChart>
        <c:grouping val="stacked"/>
        <c:varyColors val="0"/>
        <c:ser>
          <c:idx val="0"/>
          <c:order val="0"/>
          <c:tx>
            <c:strRef>
              <c:f>Sheet5!$B$1</c:f>
              <c:strCache>
                <c:ptCount val="1"/>
                <c:pt idx="0">
                  <c:v>Total</c:v>
                </c:pt>
              </c:strCache>
            </c:strRef>
          </c:tx>
          <c:dLbls>
            <c:delete val="1"/>
          </c:dLbls>
          <c:cat>
            <c:strRef>
              <c:f>Sheet5!$A$2:$A$8</c:f>
              <c:strCache>
                <c:ptCount val="7"/>
                <c:pt idx="0">
                  <c:v>Sum of Dec-21</c:v>
                </c:pt>
                <c:pt idx="1">
                  <c:v>Sum of Jan-22</c:v>
                </c:pt>
                <c:pt idx="2">
                  <c:v>Sum of Aug-21</c:v>
                </c:pt>
                <c:pt idx="3">
                  <c:v>Sum of Nov-21</c:v>
                </c:pt>
                <c:pt idx="4">
                  <c:v>Sum of Sep-21</c:v>
                </c:pt>
                <c:pt idx="5">
                  <c:v>Sum of Jul-21</c:v>
                </c:pt>
                <c:pt idx="6">
                  <c:v>Sum of Oct-21</c:v>
                </c:pt>
              </c:strCache>
            </c:strRef>
          </c:cat>
          <c:val>
            <c:numRef>
              <c:f>Sheet5!$B$2:$B$8</c:f>
              <c:numCache>
                <c:formatCode>General</c:formatCode>
                <c:ptCount val="7"/>
                <c:pt idx="0">
                  <c:v>3874756</c:v>
                </c:pt>
                <c:pt idx="1">
                  <c:v>2063506</c:v>
                </c:pt>
                <c:pt idx="2">
                  <c:v>1924926</c:v>
                </c:pt>
                <c:pt idx="3">
                  <c:v>1908986</c:v>
                </c:pt>
                <c:pt idx="4">
                  <c:v>1866176</c:v>
                </c:pt>
                <c:pt idx="5">
                  <c:v>1835146</c:v>
                </c:pt>
                <c:pt idx="6">
                  <c:v>1832596</c:v>
                </c:pt>
              </c:numCache>
            </c:numRef>
          </c:val>
          <c:smooth val="0"/>
          <c:extLst>
            <c:ext xmlns:c16="http://schemas.microsoft.com/office/drawing/2014/chart" uri="{C3380CC4-5D6E-409C-BE32-E72D297353CC}">
              <c16:uniqueId val="{00000000-7735-4177-9349-60E5AE1AAAF8}"/>
            </c:ext>
          </c:extLst>
        </c:ser>
        <c:dLbls>
          <c:showLegendKey val="0"/>
          <c:showVal val="1"/>
          <c:showCatName val="0"/>
          <c:showSerName val="0"/>
          <c:showPercent val="0"/>
          <c:showBubbleSize val="0"/>
        </c:dLbls>
        <c:marker val="1"/>
        <c:smooth val="0"/>
        <c:axId val="210294656"/>
        <c:axId val="210375424"/>
      </c:lineChart>
      <c:catAx>
        <c:axId val="210294656"/>
        <c:scaling>
          <c:orientation val="minMax"/>
        </c:scaling>
        <c:delete val="0"/>
        <c:axPos val="b"/>
        <c:numFmt formatCode="General" sourceLinked="0"/>
        <c:majorTickMark val="out"/>
        <c:minorTickMark val="none"/>
        <c:tickLblPos val="nextTo"/>
        <c:crossAx val="210375424"/>
        <c:crosses val="autoZero"/>
        <c:auto val="1"/>
        <c:lblAlgn val="ctr"/>
        <c:lblOffset val="100"/>
        <c:noMultiLvlLbl val="0"/>
      </c:catAx>
      <c:valAx>
        <c:axId val="210375424"/>
        <c:scaling>
          <c:orientation val="minMax"/>
        </c:scaling>
        <c:delete val="0"/>
        <c:axPos val="l"/>
        <c:majorGridlines/>
        <c:numFmt formatCode="General" sourceLinked="1"/>
        <c:majorTickMark val="out"/>
        <c:minorTickMark val="none"/>
        <c:tickLblPos val="nextTo"/>
        <c:crossAx val="210294656"/>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[ASSIGNNMENT FOR ANALYSIS (Autosaved).xlsx]Sheet6!PivotTable5</c:name>
    <c:fmtId val="2"/>
  </c:pivotSource>
  <c:chart>
    <c:title>
      <c:tx>
        <c:rich>
          <a:bodyPr/>
          <a:lstStyle/>
          <a:p>
            <a:pPr>
              <a:defRPr/>
            </a:pPr>
            <a:r>
              <a:rPr lang="en-US"/>
              <a:t>total revenue by distributor</a:t>
            </a:r>
          </a:p>
        </c:rich>
      </c:tx>
      <c:layout>
        <c:manualLayout>
          <c:xMode val="edge"/>
          <c:yMode val="edge"/>
          <c:x val="0.25672727272727275"/>
          <c:y val="8.2385535141440668E-3"/>
        </c:manualLayout>
      </c:layout>
      <c:overlay val="1"/>
    </c:title>
    <c:autoTitleDeleted val="0"/>
    <c:pivotFmts>
      <c:pivotFmt>
        <c:idx val="0"/>
        <c:marker>
          <c:symbol val="none"/>
        </c:marker>
      </c:pivotFmt>
    </c:pivotFmts>
    <c:view3D>
      <c:rotX val="15"/>
      <c:rotY val="20"/>
      <c:rAngAx val="1"/>
    </c:view3D>
    <c:floor>
      <c:thickness val="0"/>
    </c:floor>
    <c:sideWall>
      <c:thickness val="0"/>
      <c:spPr>
        <a:pattFill prst="pct5">
          <a:fgClr>
            <a:schemeClr val="accent1"/>
          </a:fgClr>
          <a:bgClr>
            <a:schemeClr val="bg1"/>
          </a:bgClr>
        </a:pattFill>
        <a:effectLst>
          <a:outerShdw blurRad="50800" dist="50800" dir="5400000" sx="16000" sy="16000" algn="ctr" rotWithShape="0">
            <a:srgbClr val="000000">
              <a:alpha val="99000"/>
            </a:srgbClr>
          </a:outerShdw>
        </a:effectLst>
      </c:spPr>
    </c:sideWall>
    <c:backWall>
      <c:thickness val="0"/>
      <c:spPr>
        <a:pattFill prst="pct5">
          <a:fgClr>
            <a:schemeClr val="accent1"/>
          </a:fgClr>
          <a:bgClr>
            <a:schemeClr val="bg1"/>
          </a:bgClr>
        </a:pattFill>
        <a:effectLst>
          <a:outerShdw blurRad="50800" dist="50800" dir="5400000" sx="16000" sy="16000" algn="ctr" rotWithShape="0">
            <a:srgbClr val="000000">
              <a:alpha val="99000"/>
            </a:srgbClr>
          </a:outerShdw>
        </a:effectLst>
      </c:spPr>
    </c:backWall>
    <c:plotArea>
      <c:layout/>
      <c:bar3DChart>
        <c:barDir val="bar"/>
        <c:grouping val="stacked"/>
        <c:varyColors val="0"/>
        <c:ser>
          <c:idx val="0"/>
          <c:order val="0"/>
          <c:tx>
            <c:strRef>
              <c:f>Sheet6!$B$2</c:f>
              <c:strCache>
                <c:ptCount val="1"/>
                <c:pt idx="0">
                  <c:v>Total</c:v>
                </c:pt>
              </c:strCache>
            </c:strRef>
          </c:tx>
          <c:invertIfNegative val="0"/>
          <c:cat>
            <c:strRef>
              <c:f>Sheet6!$A$3:$A$10</c:f>
              <c:strCache>
                <c:ptCount val="7"/>
                <c:pt idx="0">
                  <c:v>Paramount Pictures</c:v>
                </c:pt>
                <c:pt idx="1">
                  <c:v>Walt Disney</c:v>
                </c:pt>
                <c:pt idx="2">
                  <c:v>Warner Bros.</c:v>
                </c:pt>
                <c:pt idx="3">
                  <c:v>20th Century Fox</c:v>
                </c:pt>
                <c:pt idx="4">
                  <c:v>Sony Pictures</c:v>
                </c:pt>
                <c:pt idx="5">
                  <c:v>Universal</c:v>
                </c:pt>
                <c:pt idx="6">
                  <c:v>Dreamworks SKG</c:v>
                </c:pt>
              </c:strCache>
            </c:strRef>
          </c:cat>
          <c:val>
            <c:numRef>
              <c:f>Sheet6!$B$3:$B$10</c:f>
              <c:numCache>
                <c:formatCode>General</c:formatCode>
                <c:ptCount val="7"/>
                <c:pt idx="0">
                  <c:v>8323259</c:v>
                </c:pt>
                <c:pt idx="1">
                  <c:v>4560931</c:v>
                </c:pt>
                <c:pt idx="2">
                  <c:v>2288216</c:v>
                </c:pt>
                <c:pt idx="3">
                  <c:v>75416</c:v>
                </c:pt>
                <c:pt idx="4">
                  <c:v>40276</c:v>
                </c:pt>
                <c:pt idx="5">
                  <c:v>9117</c:v>
                </c:pt>
                <c:pt idx="6">
                  <c:v>8877</c:v>
                </c:pt>
              </c:numCache>
            </c:numRef>
          </c:val>
          <c:extLst>
            <c:ext xmlns:c16="http://schemas.microsoft.com/office/drawing/2014/chart" uri="{C3380CC4-5D6E-409C-BE32-E72D297353CC}">
              <c16:uniqueId val="{00000000-5665-441F-BEC7-5F47089DAD1F}"/>
            </c:ext>
          </c:extLst>
        </c:ser>
        <c:dLbls>
          <c:showLegendKey val="0"/>
          <c:showVal val="0"/>
          <c:showCatName val="0"/>
          <c:showSerName val="0"/>
          <c:showPercent val="0"/>
          <c:showBubbleSize val="0"/>
        </c:dLbls>
        <c:gapWidth val="150"/>
        <c:shape val="cylinder"/>
        <c:axId val="210421248"/>
        <c:axId val="210422784"/>
        <c:axId val="0"/>
      </c:bar3DChart>
      <c:catAx>
        <c:axId val="210421248"/>
        <c:scaling>
          <c:orientation val="minMax"/>
        </c:scaling>
        <c:delete val="0"/>
        <c:axPos val="l"/>
        <c:numFmt formatCode="General" sourceLinked="0"/>
        <c:majorTickMark val="out"/>
        <c:minorTickMark val="none"/>
        <c:tickLblPos val="nextTo"/>
        <c:crossAx val="210422784"/>
        <c:crosses val="autoZero"/>
        <c:auto val="1"/>
        <c:lblAlgn val="ctr"/>
        <c:lblOffset val="100"/>
        <c:noMultiLvlLbl val="0"/>
      </c:catAx>
      <c:valAx>
        <c:axId val="210422784"/>
        <c:scaling>
          <c:orientation val="minMax"/>
        </c:scaling>
        <c:delete val="0"/>
        <c:axPos val="b"/>
        <c:majorGridlines/>
        <c:title>
          <c:layout/>
          <c:overlay val="0"/>
        </c:title>
        <c:numFmt formatCode="General" sourceLinked="1"/>
        <c:majorTickMark val="out"/>
        <c:minorTickMark val="none"/>
        <c:tickLblPos val="nextTo"/>
        <c:crossAx val="21042124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7"/>
    </mc:Choice>
    <mc:Fallback>
      <c:style val="47"/>
    </mc:Fallback>
  </mc:AlternateContent>
  <c:pivotSource>
    <c:name>[ASSIGNNMENT FOR ANALYSIS (Autosaved).xlsx]Sheet7!PivotTable6</c:name>
    <c:fmtId val="0"/>
  </c:pivotSource>
  <c:chart>
    <c:title>
      <c:tx>
        <c:rich>
          <a:bodyPr/>
          <a:lstStyle/>
          <a:p>
            <a:pPr>
              <a:defRPr/>
            </a:pPr>
            <a:r>
              <a:rPr lang="en-US"/>
              <a:t>genre from total revenue</a:t>
            </a:r>
          </a:p>
        </c:rich>
      </c:tx>
      <c:layout>
        <c:manualLayout>
          <c:xMode val="edge"/>
          <c:yMode val="edge"/>
          <c:x val="0.23222922134733159"/>
          <c:y val="3.6089238845144378E-3"/>
        </c:manualLayout>
      </c:layout>
      <c:overlay val="0"/>
    </c:title>
    <c:autoTitleDeleted val="0"/>
    <c:pivotFmts>
      <c:pivotFmt>
        <c:idx val="0"/>
        <c:marker>
          <c:symbol val="none"/>
        </c:marker>
        <c:dLbl>
          <c:idx val="0"/>
          <c:layout/>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Sheet7!$C$2</c:f>
              <c:strCache>
                <c:ptCount val="1"/>
                <c:pt idx="0">
                  <c:v>Total</c:v>
                </c:pt>
              </c:strCache>
            </c:strRef>
          </c:tx>
          <c:explosion val="25"/>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15:layout/>
              </c:ext>
            </c:extLst>
          </c:dLbls>
          <c:cat>
            <c:strRef>
              <c:f>Sheet7!$B$3:$B$6</c:f>
              <c:strCache>
                <c:ptCount val="3"/>
                <c:pt idx="0">
                  <c:v>Action</c:v>
                </c:pt>
                <c:pt idx="1">
                  <c:v>Adventure</c:v>
                </c:pt>
                <c:pt idx="2">
                  <c:v>Drama</c:v>
                </c:pt>
              </c:strCache>
            </c:strRef>
          </c:cat>
          <c:val>
            <c:numRef>
              <c:f>Sheet7!$C$3:$C$6</c:f>
              <c:numCache>
                <c:formatCode>General</c:formatCode>
                <c:ptCount val="3"/>
                <c:pt idx="0">
                  <c:v>7654233</c:v>
                </c:pt>
                <c:pt idx="1">
                  <c:v>5411117</c:v>
                </c:pt>
                <c:pt idx="2">
                  <c:v>2240742</c:v>
                </c:pt>
              </c:numCache>
            </c:numRef>
          </c:val>
          <c:extLst>
            <c:ext xmlns:c16="http://schemas.microsoft.com/office/drawing/2014/chart" uri="{C3380CC4-5D6E-409C-BE32-E72D297353CC}">
              <c16:uniqueId val="{00000000-85ED-47E8-A009-5B2C60DDC320}"/>
            </c:ext>
          </c:extLst>
        </c:ser>
        <c:dLbls>
          <c:showLegendKey val="0"/>
          <c:showVal val="0"/>
          <c:showCatName val="0"/>
          <c:showSerName val="0"/>
          <c:showPercent val="1"/>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[ASSIGNNMENT FOR ANALYSIS (Autosaved).xlsx]Sheet5!PivotTable4</c:name>
    <c:fmtId val="4"/>
  </c:pivotSource>
  <c:chart>
    <c:title>
      <c:tx>
        <c:rich>
          <a:bodyPr/>
          <a:lstStyle/>
          <a:p>
            <a:pPr>
              <a:defRPr/>
            </a:pPr>
            <a:r>
              <a:rPr lang="en-US"/>
              <a:t>TOTAL BY MONTHS</a:t>
            </a:r>
          </a:p>
        </c:rich>
      </c:tx>
      <c:layout/>
      <c:overlay val="0"/>
    </c:title>
    <c:autoTitleDeleted val="0"/>
    <c:pivotFmts>
      <c:pivotFmt>
        <c:idx val="0"/>
        <c:marker>
          <c:symbol val="none"/>
        </c:marker>
      </c:pivotFmt>
      <c:pivotFmt>
        <c:idx val="1"/>
      </c:pivotFmt>
      <c:pivotFmt>
        <c:idx val="2"/>
      </c:pivotFmt>
    </c:pivotFmts>
    <c:plotArea>
      <c:layout/>
      <c:lineChart>
        <c:grouping val="stacked"/>
        <c:varyColors val="0"/>
        <c:ser>
          <c:idx val="0"/>
          <c:order val="0"/>
          <c:tx>
            <c:strRef>
              <c:f>Sheet5!$B$1</c:f>
              <c:strCache>
                <c:ptCount val="1"/>
                <c:pt idx="0">
                  <c:v>Total</c:v>
                </c:pt>
              </c:strCache>
            </c:strRef>
          </c:tx>
          <c:dLbls>
            <c:delete val="1"/>
          </c:dLbls>
          <c:cat>
            <c:strRef>
              <c:f>Sheet5!$A$2:$A$8</c:f>
              <c:strCache>
                <c:ptCount val="7"/>
                <c:pt idx="0">
                  <c:v>Sum of Dec-21</c:v>
                </c:pt>
                <c:pt idx="1">
                  <c:v>Sum of Jan-22</c:v>
                </c:pt>
                <c:pt idx="2">
                  <c:v>Sum of Aug-21</c:v>
                </c:pt>
                <c:pt idx="3">
                  <c:v>Sum of Nov-21</c:v>
                </c:pt>
                <c:pt idx="4">
                  <c:v>Sum of Sep-21</c:v>
                </c:pt>
                <c:pt idx="5">
                  <c:v>Sum of Jul-21</c:v>
                </c:pt>
                <c:pt idx="6">
                  <c:v>Sum of Oct-21</c:v>
                </c:pt>
              </c:strCache>
            </c:strRef>
          </c:cat>
          <c:val>
            <c:numRef>
              <c:f>Sheet5!$B$2:$B$8</c:f>
              <c:numCache>
                <c:formatCode>General</c:formatCode>
                <c:ptCount val="7"/>
                <c:pt idx="0">
                  <c:v>3874756</c:v>
                </c:pt>
                <c:pt idx="1">
                  <c:v>2063506</c:v>
                </c:pt>
                <c:pt idx="2">
                  <c:v>1924926</c:v>
                </c:pt>
                <c:pt idx="3">
                  <c:v>1908986</c:v>
                </c:pt>
                <c:pt idx="4">
                  <c:v>1866176</c:v>
                </c:pt>
                <c:pt idx="5">
                  <c:v>1835146</c:v>
                </c:pt>
                <c:pt idx="6">
                  <c:v>1832596</c:v>
                </c:pt>
              </c:numCache>
            </c:numRef>
          </c:val>
          <c:smooth val="0"/>
          <c:extLst>
            <c:ext xmlns:c16="http://schemas.microsoft.com/office/drawing/2014/chart" uri="{C3380CC4-5D6E-409C-BE32-E72D297353CC}">
              <c16:uniqueId val="{00000000-B870-45D8-A64D-4117FF4FE27C}"/>
            </c:ext>
          </c:extLst>
        </c:ser>
        <c:dLbls>
          <c:showLegendKey val="0"/>
          <c:showVal val="1"/>
          <c:showCatName val="0"/>
          <c:showSerName val="0"/>
          <c:showPercent val="0"/>
          <c:showBubbleSize val="0"/>
        </c:dLbls>
        <c:marker val="1"/>
        <c:smooth val="0"/>
        <c:axId val="45250048"/>
        <c:axId val="45251584"/>
      </c:lineChart>
      <c:catAx>
        <c:axId val="45250048"/>
        <c:scaling>
          <c:orientation val="minMax"/>
        </c:scaling>
        <c:delete val="0"/>
        <c:axPos val="b"/>
        <c:numFmt formatCode="General" sourceLinked="0"/>
        <c:majorTickMark val="out"/>
        <c:minorTickMark val="none"/>
        <c:tickLblPos val="nextTo"/>
        <c:crossAx val="45251584"/>
        <c:crosses val="autoZero"/>
        <c:auto val="1"/>
        <c:lblAlgn val="ctr"/>
        <c:lblOffset val="100"/>
        <c:noMultiLvlLbl val="0"/>
      </c:catAx>
      <c:valAx>
        <c:axId val="45251584"/>
        <c:scaling>
          <c:orientation val="minMax"/>
        </c:scaling>
        <c:delete val="0"/>
        <c:axPos val="l"/>
        <c:numFmt formatCode="General" sourceLinked="1"/>
        <c:majorTickMark val="out"/>
        <c:minorTickMark val="none"/>
        <c:tickLblPos val="nextTo"/>
        <c:crossAx val="45250048"/>
        <c:crosses val="autoZero"/>
        <c:crossBetween val="between"/>
      </c:valAx>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[ASSIGNNMENT FOR ANALYSIS (Autosaved).xlsx]Sheet6!PivotTable5</c:name>
    <c:fmtId val="5"/>
  </c:pivotSource>
  <c:chart>
    <c:title>
      <c:tx>
        <c:rich>
          <a:bodyPr/>
          <a:lstStyle/>
          <a:p>
            <a:pPr>
              <a:defRPr/>
            </a:pPr>
            <a:r>
              <a:rPr lang="en-US"/>
              <a:t>TOTAL</a:t>
            </a:r>
            <a:r>
              <a:rPr lang="en-US" baseline="0"/>
              <a:t> REVENUE BY DISTRIBUTOR</a:t>
            </a:r>
          </a:p>
        </c:rich>
      </c:tx>
      <c:layout>
        <c:manualLayout>
          <c:xMode val="edge"/>
          <c:yMode val="edge"/>
          <c:x val="0.25672727272727275"/>
          <c:y val="8.2385535141440668E-3"/>
        </c:manualLayout>
      </c:layout>
      <c:overlay val="1"/>
    </c:title>
    <c:autoTitleDeleted val="0"/>
    <c:pivotFmts>
      <c:pivotFmt>
        <c:idx val="0"/>
        <c:marker>
          <c:symbol val="none"/>
        </c:marker>
      </c:pivotFmt>
      <c:pivotFmt>
        <c:idx val="1"/>
        <c:marker>
          <c:symbol val="none"/>
        </c:marker>
      </c:pivotFmt>
      <c:pivotFmt>
        <c:idx val="2"/>
        <c:marker>
          <c:symbol val="none"/>
        </c:marker>
      </c:pivotFmt>
    </c:pivotFmts>
    <c:view3D>
      <c:rotX val="15"/>
      <c:rotY val="20"/>
      <c:rAngAx val="1"/>
    </c:view3D>
    <c:floor>
      <c:thickness val="0"/>
      <c:spPr>
        <a:noFill/>
        <a:ln w="6350">
          <a:noFill/>
        </a:ln>
      </c:spPr>
    </c:floor>
    <c:sideWall>
      <c:thickness val="0"/>
      <c:spPr>
        <a:pattFill prst="pct5">
          <a:fgClr>
            <a:srgbClr val="000000">
              <a:alpha val="0"/>
            </a:srgbClr>
          </a:fgClr>
          <a:bgClr>
            <a:srgbClr val="FFFFFF"/>
          </a:bgClr>
        </a:pattFill>
        <a:effectLst>
          <a:outerShdw blurRad="50800" dist="50800" dir="5400000" sx="16000" sy="16000" algn="ctr" rotWithShape="0">
            <a:srgbClr val="000000">
              <a:alpha val="99000"/>
            </a:srgbClr>
          </a:outerShdw>
        </a:effectLst>
      </c:spPr>
    </c:sideWall>
    <c:backWall>
      <c:thickness val="0"/>
      <c:spPr>
        <a:pattFill prst="pct5">
          <a:fgClr>
            <a:srgbClr val="000000">
              <a:alpha val="0"/>
            </a:srgbClr>
          </a:fgClr>
          <a:bgClr>
            <a:srgbClr val="FFFFFF"/>
          </a:bgClr>
        </a:pattFill>
        <a:ln w="25400">
          <a:noFill/>
        </a:ln>
        <a:effectLst>
          <a:outerShdw blurRad="50800" dist="50800" dir="5400000" sx="16000" sy="16000" algn="ctr" rotWithShape="0">
            <a:srgbClr val="000000">
              <a:alpha val="99000"/>
            </a:srgbClr>
          </a:outerShdw>
        </a:effectLst>
      </c:spPr>
    </c:backWall>
    <c:plotArea>
      <c:layout>
        <c:manualLayout>
          <c:layoutTarget val="inner"/>
          <c:xMode val="edge"/>
          <c:yMode val="edge"/>
          <c:x val="0.45573907739144548"/>
          <c:y val="0.16034359341445956"/>
          <c:w val="0.3243615443591939"/>
          <c:h val="0.55534649077956166"/>
        </c:manualLayout>
      </c:layout>
      <c:bar3DChart>
        <c:barDir val="bar"/>
        <c:grouping val="stacked"/>
        <c:varyColors val="0"/>
        <c:ser>
          <c:idx val="0"/>
          <c:order val="0"/>
          <c:tx>
            <c:strRef>
              <c:f>Sheet6!$B$2</c:f>
              <c:strCache>
                <c:ptCount val="1"/>
                <c:pt idx="0">
                  <c:v>Total</c:v>
                </c:pt>
              </c:strCache>
            </c:strRef>
          </c:tx>
          <c:invertIfNegative val="0"/>
          <c:cat>
            <c:strRef>
              <c:f>Sheet6!$A$3:$A$10</c:f>
              <c:strCache>
                <c:ptCount val="7"/>
                <c:pt idx="0">
                  <c:v>Paramount Pictures</c:v>
                </c:pt>
                <c:pt idx="1">
                  <c:v>Walt Disney</c:v>
                </c:pt>
                <c:pt idx="2">
                  <c:v>Warner Bros.</c:v>
                </c:pt>
                <c:pt idx="3">
                  <c:v>20th Century Fox</c:v>
                </c:pt>
                <c:pt idx="4">
                  <c:v>Sony Pictures</c:v>
                </c:pt>
                <c:pt idx="5">
                  <c:v>Universal</c:v>
                </c:pt>
                <c:pt idx="6">
                  <c:v>Dreamworks SKG</c:v>
                </c:pt>
              </c:strCache>
            </c:strRef>
          </c:cat>
          <c:val>
            <c:numRef>
              <c:f>Sheet6!$B$3:$B$10</c:f>
              <c:numCache>
                <c:formatCode>General</c:formatCode>
                <c:ptCount val="7"/>
                <c:pt idx="0">
                  <c:v>8323259</c:v>
                </c:pt>
                <c:pt idx="1">
                  <c:v>4560931</c:v>
                </c:pt>
                <c:pt idx="2">
                  <c:v>2288216</c:v>
                </c:pt>
                <c:pt idx="3">
                  <c:v>75416</c:v>
                </c:pt>
                <c:pt idx="4">
                  <c:v>40276</c:v>
                </c:pt>
                <c:pt idx="5">
                  <c:v>9117</c:v>
                </c:pt>
                <c:pt idx="6">
                  <c:v>8877</c:v>
                </c:pt>
              </c:numCache>
            </c:numRef>
          </c:val>
          <c:extLst>
            <c:ext xmlns:c16="http://schemas.microsoft.com/office/drawing/2014/chart" uri="{C3380CC4-5D6E-409C-BE32-E72D297353CC}">
              <c16:uniqueId val="{00000000-18B0-429E-8EE3-9BD79EE196A1}"/>
            </c:ext>
          </c:extLst>
        </c:ser>
        <c:dLbls>
          <c:showLegendKey val="0"/>
          <c:showVal val="0"/>
          <c:showCatName val="0"/>
          <c:showSerName val="0"/>
          <c:showPercent val="0"/>
          <c:showBubbleSize val="0"/>
        </c:dLbls>
        <c:gapWidth val="150"/>
        <c:shape val="cylinder"/>
        <c:axId val="212264448"/>
        <c:axId val="212288640"/>
        <c:axId val="0"/>
      </c:bar3DChart>
      <c:catAx>
        <c:axId val="212264448"/>
        <c:scaling>
          <c:orientation val="minMax"/>
        </c:scaling>
        <c:delete val="0"/>
        <c:axPos val="l"/>
        <c:numFmt formatCode="General" sourceLinked="0"/>
        <c:majorTickMark val="out"/>
        <c:minorTickMark val="none"/>
        <c:tickLblPos val="nextTo"/>
        <c:crossAx val="212288640"/>
        <c:crosses val="autoZero"/>
        <c:auto val="1"/>
        <c:lblAlgn val="ctr"/>
        <c:lblOffset val="100"/>
        <c:noMultiLvlLbl val="0"/>
      </c:catAx>
      <c:valAx>
        <c:axId val="212288640"/>
        <c:scaling>
          <c:orientation val="minMax"/>
        </c:scaling>
        <c:delete val="0"/>
        <c:axPos val="b"/>
        <c:majorGridlines/>
        <c:title>
          <c:layout/>
          <c:overlay val="0"/>
        </c:title>
        <c:numFmt formatCode="General" sourceLinked="1"/>
        <c:majorTickMark val="out"/>
        <c:minorTickMark val="none"/>
        <c:tickLblPos val="nextTo"/>
        <c:crossAx val="212264448"/>
        <c:crosses val="autoZero"/>
        <c:crossBetween val="between"/>
      </c:valAx>
      <c:spPr>
        <a:ln w="25400">
          <a:noFill/>
        </a:ln>
      </c:spPr>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[ASSIGNNMENT FOR ANALYSIS (Autosaved).xlsx]Sheet7!PivotTable6</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GERNE BY TOTAL REVENUE</a:t>
            </a:r>
          </a:p>
          <a:p>
            <a:pPr>
              <a:defRPr/>
            </a:pPr>
            <a:endParaRPr lang="en-US"/>
          </a:p>
        </c:rich>
      </c:tx>
      <c:layout>
        <c:manualLayout>
          <c:xMode val="edge"/>
          <c:yMode val="edge"/>
          <c:x val="0.23222922134733159"/>
          <c:y val="3.6089238845144378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dLbl>
          <c:idx val="0"/>
          <c:layout/>
          <c:showLegendKey val="0"/>
          <c:showVal val="0"/>
          <c:showCatName val="0"/>
          <c:showSerName val="0"/>
          <c:showPercent val="1"/>
          <c:showBubbleSize val="0"/>
          <c:extLst>
            <c:ext xmlns:c15="http://schemas.microsoft.com/office/drawing/2012/chart" uri="{CE6537A1-D6FC-4f65-9D91-7224C49458BB}">
              <c15:layout/>
            </c:ext>
          </c:extLst>
        </c:dLbl>
      </c:pivotFmt>
      <c:pivotFmt>
        <c:idx val="3"/>
        <c:spPr>
          <a:solidFill>
            <a:schemeClr val="accent5"/>
          </a:solidFill>
          <a:ln>
            <a:noFill/>
          </a:ln>
          <a:effectLst>
            <a:outerShdw blurRad="254000" sx="102000" sy="102000" algn="ctr" rotWithShape="0">
              <a:prstClr val="black">
                <a:alpha val="20000"/>
              </a:prstClr>
            </a:outerShdw>
          </a:effectLst>
        </c:spPr>
        <c:marker>
          <c:symbol val="circle"/>
          <c:size val="6"/>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pieChart>
        <c:varyColors val="1"/>
        <c:ser>
          <c:idx val="0"/>
          <c:order val="0"/>
          <c:tx>
            <c:strRef>
              <c:f>Sheet7!$C$2</c:f>
              <c:strCache>
                <c:ptCount val="1"/>
                <c:pt idx="0">
                  <c:v>Total</c:v>
                </c:pt>
              </c:strCache>
            </c:strRef>
          </c:tx>
          <c:explosion val="25"/>
          <c:dPt>
            <c:idx val="0"/>
            <c:bubble3D val="0"/>
            <c:spPr>
              <a:solidFill>
                <a:schemeClr val="accent5">
                  <a:shade val="65000"/>
                </a:schemeClr>
              </a:solidFill>
              <a:ln>
                <a:noFill/>
              </a:ln>
              <a:effectLst>
                <a:outerShdw blurRad="254000" sx="102000" sy="102000" algn="ctr" rotWithShape="0">
                  <a:prstClr val="black">
                    <a:alpha val="20000"/>
                  </a:prstClr>
                </a:outerShdw>
              </a:effectLst>
            </c:spPr>
          </c:dPt>
          <c:dPt>
            <c:idx val="1"/>
            <c:bubble3D val="0"/>
            <c:spPr>
              <a:solidFill>
                <a:schemeClr val="accent5"/>
              </a:solidFill>
              <a:ln>
                <a:noFill/>
              </a:ln>
              <a:effectLst>
                <a:outerShdw blurRad="254000" sx="102000" sy="102000" algn="ctr" rotWithShape="0">
                  <a:prstClr val="black">
                    <a:alpha val="20000"/>
                  </a:prstClr>
                </a:outerShdw>
              </a:effectLst>
            </c:spPr>
          </c:dPt>
          <c:dPt>
            <c:idx val="2"/>
            <c:bubble3D val="0"/>
            <c:spPr>
              <a:solidFill>
                <a:schemeClr val="accent5">
                  <a:tint val="65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Sheet7!$B$3:$B$6</c:f>
              <c:strCache>
                <c:ptCount val="3"/>
                <c:pt idx="0">
                  <c:v>Action</c:v>
                </c:pt>
                <c:pt idx="1">
                  <c:v>Adventure</c:v>
                </c:pt>
                <c:pt idx="2">
                  <c:v>Drama</c:v>
                </c:pt>
              </c:strCache>
            </c:strRef>
          </c:cat>
          <c:val>
            <c:numRef>
              <c:f>Sheet7!$C$3:$C$6</c:f>
              <c:numCache>
                <c:formatCode>General</c:formatCode>
                <c:ptCount val="3"/>
                <c:pt idx="0">
                  <c:v>7654233</c:v>
                </c:pt>
                <c:pt idx="1">
                  <c:v>5411117</c:v>
                </c:pt>
                <c:pt idx="2">
                  <c:v>2240742</c:v>
                </c:pt>
              </c:numCache>
            </c:numRef>
          </c:val>
          <c:extLst>
            <c:ext xmlns:c16="http://schemas.microsoft.com/office/drawing/2014/chart" uri="{C3380CC4-5D6E-409C-BE32-E72D297353CC}">
              <c16:uniqueId val="{00000000-E16F-4F49-9F2B-DDEDCFC0B14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10</xdr:col>
      <xdr:colOff>585787</xdr:colOff>
      <xdr:row>19</xdr:row>
      <xdr:rowOff>123825</xdr:rowOff>
    </xdr:from>
    <xdr:to>
      <xdr:col>15</xdr:col>
      <xdr:colOff>52387</xdr:colOff>
      <xdr:row>34</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328612</xdr:colOff>
      <xdr:row>18</xdr:row>
      <xdr:rowOff>123825</xdr:rowOff>
    </xdr:from>
    <xdr:to>
      <xdr:col>16</xdr:col>
      <xdr:colOff>1843087</xdr:colOff>
      <xdr:row>33</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622300</xdr:colOff>
      <xdr:row>3</xdr:row>
      <xdr:rowOff>50800</xdr:rowOff>
    </xdr:from>
    <xdr:to>
      <xdr:col>19</xdr:col>
      <xdr:colOff>317500</xdr:colOff>
      <xdr:row>42</xdr:row>
      <xdr:rowOff>25400</xdr:rowOff>
    </xdr:to>
    <xdr:sp macro="" textlink="">
      <xdr:nvSpPr>
        <xdr:cNvPr id="2" name="TextBox 1">
          <a:extLst>
            <a:ext uri="{FF2B5EF4-FFF2-40B4-BE49-F238E27FC236}">
              <a16:creationId xmlns:a16="http://schemas.microsoft.com/office/drawing/2014/main" id="{8DD506E2-BADB-F54F-8847-F0D41F7052DD}"/>
            </a:ext>
          </a:extLst>
        </xdr:cNvPr>
        <xdr:cNvSpPr txBox="1"/>
      </xdr:nvSpPr>
      <xdr:spPr>
        <a:xfrm>
          <a:off x="3098800" y="622300"/>
          <a:ext cx="12903200" cy="7404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800" b="1">
              <a:solidFill>
                <a:schemeClr val="dk1"/>
              </a:solidFill>
              <a:effectLst/>
              <a:latin typeface="Cambria" panose="02040503050406030204" pitchFamily="18" charset="0"/>
              <a:ea typeface="+mn-ea"/>
              <a:cs typeface="+mn-cs"/>
            </a:rPr>
            <a:t>Target</a:t>
          </a:r>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A target market analysis is an assessment of how your product or service fits into a specific market and where it will gain the most.</a:t>
          </a:r>
        </a:p>
        <a:p>
          <a:pPr lvl="0"/>
          <a:endParaRPr lang="en-GB" sz="1800">
            <a:solidFill>
              <a:schemeClr val="dk1"/>
            </a:solidFill>
            <a:effectLst/>
            <a:latin typeface="Cambria" panose="02040503050406030204" pitchFamily="18" charset="0"/>
            <a:ea typeface="+mn-ea"/>
            <a:cs typeface="+mn-cs"/>
          </a:endParaRPr>
        </a:p>
        <a:p>
          <a:pPr lvl="0"/>
          <a:r>
            <a:rPr lang="en-GB" sz="1800" b="1">
              <a:solidFill>
                <a:schemeClr val="dk1"/>
              </a:solidFill>
              <a:effectLst/>
              <a:latin typeface="Cambria" panose="02040503050406030204" pitchFamily="18" charset="0"/>
              <a:ea typeface="+mn-ea"/>
              <a:cs typeface="+mn-cs"/>
            </a:rPr>
            <a:t>Task:</a:t>
          </a:r>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Q1. Make the table look more professional; presentable to the business</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Q2. Create Column</a:t>
          </a:r>
          <a:r>
            <a:rPr lang="en-GB" sz="1800" baseline="0">
              <a:solidFill>
                <a:schemeClr val="dk1"/>
              </a:solidFill>
              <a:effectLst/>
              <a:latin typeface="Cambria" panose="02040503050406030204" pitchFamily="18" charset="0"/>
              <a:ea typeface="+mn-ea"/>
              <a:cs typeface="+mn-cs"/>
            </a:rPr>
            <a:t> </a:t>
          </a:r>
          <a:r>
            <a:rPr lang="en-GB" sz="1800">
              <a:solidFill>
                <a:schemeClr val="dk1"/>
              </a:solidFill>
              <a:effectLst/>
              <a:latin typeface="Cambria" panose="02040503050406030204" pitchFamily="18" charset="0"/>
              <a:ea typeface="+mn-ea"/>
              <a:cs typeface="+mn-cs"/>
            </a:rPr>
            <a:t>totals</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Q3. Create an Average, Min and Max column</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Q4. Create a month over month column for the latest month</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Q5. Conditional format the MoM column</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Q6. Sort the data by Totals; descending</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Q7. Create a new column that has “above average” or “below average” text depending on the Total value</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Q8. Join the Distributors </a:t>
          </a:r>
          <a:r>
            <a:rPr lang="en-GB" sz="1800" baseline="0">
              <a:solidFill>
                <a:schemeClr val="dk1"/>
              </a:solidFill>
              <a:effectLst/>
              <a:latin typeface="Cambria" panose="02040503050406030204" pitchFamily="18" charset="0"/>
              <a:ea typeface="+mn-ea"/>
              <a:cs typeface="+mn-cs"/>
            </a:rPr>
            <a:t>and Genre</a:t>
          </a:r>
          <a:r>
            <a:rPr lang="en-GB" sz="1800">
              <a:solidFill>
                <a:schemeClr val="dk1"/>
              </a:solidFill>
              <a:effectLst/>
              <a:latin typeface="Cambria" panose="02040503050406030204" pitchFamily="18" charset="0"/>
              <a:ea typeface="+mn-ea"/>
              <a:cs typeface="+mn-cs"/>
            </a:rPr>
            <a:t> from</a:t>
          </a:r>
          <a:r>
            <a:rPr lang="en-GB" sz="1800" baseline="0">
              <a:solidFill>
                <a:schemeClr val="dk1"/>
              </a:solidFill>
              <a:effectLst/>
              <a:latin typeface="Cambria" panose="02040503050406030204" pitchFamily="18" charset="0"/>
              <a:ea typeface="+mn-ea"/>
              <a:cs typeface="+mn-cs"/>
            </a:rPr>
            <a:t> other worksheet</a:t>
          </a:r>
          <a:r>
            <a:rPr lang="en-GB" sz="1800">
              <a:solidFill>
                <a:schemeClr val="dk1"/>
              </a:solidFill>
              <a:effectLst/>
              <a:latin typeface="Cambria" panose="02040503050406030204" pitchFamily="18" charset="0"/>
              <a:ea typeface="+mn-ea"/>
              <a:cs typeface="+mn-cs"/>
            </a:rPr>
            <a:t>. These new columns should be next to movie</a:t>
          </a:r>
          <a:r>
            <a:rPr lang="en-GB" sz="1800" baseline="0">
              <a:solidFill>
                <a:schemeClr val="dk1"/>
              </a:solidFill>
              <a:effectLst/>
              <a:latin typeface="Cambria" panose="02040503050406030204" pitchFamily="18" charset="0"/>
              <a:ea typeface="+mn-ea"/>
              <a:cs typeface="+mn-cs"/>
            </a:rPr>
            <a:t> title column</a:t>
          </a:r>
          <a:r>
            <a:rPr lang="en-GB" sz="1800">
              <a:solidFill>
                <a:schemeClr val="dk1"/>
              </a:solidFill>
              <a:effectLst/>
              <a:latin typeface="Cambria" panose="02040503050406030204" pitchFamily="18" charset="0"/>
              <a:ea typeface="+mn-ea"/>
              <a:cs typeface="+mn-cs"/>
            </a:rPr>
            <a:t/>
          </a:r>
          <a:br>
            <a:rPr lang="en-GB" sz="1800">
              <a:solidFill>
                <a:schemeClr val="dk1"/>
              </a:solidFill>
              <a:effectLst/>
              <a:latin typeface="Cambria" panose="02040503050406030204" pitchFamily="18" charset="0"/>
              <a:ea typeface="+mn-ea"/>
              <a:cs typeface="+mn-cs"/>
            </a:rPr>
          </a:br>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Q9. Create a pivot table showing the sum and average values for Distributors</a:t>
          </a:r>
          <a:br>
            <a:rPr lang="en-GB" sz="1800">
              <a:solidFill>
                <a:schemeClr val="dk1"/>
              </a:solidFill>
              <a:effectLst/>
              <a:latin typeface="Cambria" panose="02040503050406030204" pitchFamily="18" charset="0"/>
              <a:ea typeface="+mn-ea"/>
              <a:cs typeface="+mn-cs"/>
            </a:rPr>
          </a:br>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Q10. Create a horizontal bar chart showing the totals by Movie</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Q11. Create a vertical bar chart showing the average value by Genre</a:t>
          </a:r>
        </a:p>
        <a:p>
          <a:pPr lvl="0"/>
          <a:endParaRPr lang="en-GB" sz="1800">
            <a:solidFill>
              <a:schemeClr val="dk1"/>
            </a:solidFill>
            <a:effectLst/>
            <a:latin typeface="Cambria" panose="02040503050406030204" pitchFamily="18" charset="0"/>
            <a:ea typeface="+mn-ea"/>
            <a:cs typeface="+mn-cs"/>
          </a:endParaRPr>
        </a:p>
        <a:p>
          <a:pPr lvl="0"/>
          <a:r>
            <a:rPr lang="en-GB" sz="1800">
              <a:solidFill>
                <a:schemeClr val="dk1"/>
              </a:solidFill>
              <a:effectLst/>
              <a:latin typeface="Cambria" panose="02040503050406030204" pitchFamily="18" charset="0"/>
              <a:ea typeface="+mn-ea"/>
              <a:cs typeface="+mn-cs"/>
            </a:rPr>
            <a:t>Q12. Create a pie chart showing the average value by Directors</a:t>
          </a:r>
        </a:p>
        <a:p>
          <a:pPr lvl="0"/>
          <a:r>
            <a:rPr lang="en-GB" sz="1800">
              <a:latin typeface="Cambria" panose="02040503050406030204" pitchFamily="18" charset="0"/>
            </a:rPr>
            <a:t>Q</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471487</xdr:colOff>
      <xdr:row>5</xdr:row>
      <xdr:rowOff>123825</xdr:rowOff>
    </xdr:from>
    <xdr:to>
      <xdr:col>9</xdr:col>
      <xdr:colOff>195262</xdr:colOff>
      <xdr:row>20</xdr:row>
      <xdr:rowOff>9525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109537</xdr:colOff>
      <xdr:row>5</xdr:row>
      <xdr:rowOff>123825</xdr:rowOff>
    </xdr:from>
    <xdr:to>
      <xdr:col>9</xdr:col>
      <xdr:colOff>252412</xdr:colOff>
      <xdr:row>20</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566737</xdr:colOff>
      <xdr:row>5</xdr:row>
      <xdr:rowOff>85725</xdr:rowOff>
    </xdr:from>
    <xdr:to>
      <xdr:col>11</xdr:col>
      <xdr:colOff>261937</xdr:colOff>
      <xdr:row>19</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96784</xdr:colOff>
      <xdr:row>7</xdr:row>
      <xdr:rowOff>1</xdr:rowOff>
    </xdr:from>
    <xdr:to>
      <xdr:col>7</xdr:col>
      <xdr:colOff>192034</xdr:colOff>
      <xdr:row>12</xdr:row>
      <xdr:rowOff>12921</xdr:rowOff>
    </xdr:to>
    <mc:AlternateContent xmlns:mc="http://schemas.openxmlformats.org/markup-compatibility/2006">
      <mc:Choice xmlns:a14="http://schemas.microsoft.com/office/drawing/2010/main" Requires="a14">
        <xdr:graphicFrame macro="">
          <xdr:nvGraphicFramePr>
            <xdr:cNvPr id="2" name="Distributors 1"/>
            <xdr:cNvGraphicFramePr/>
          </xdr:nvGraphicFramePr>
          <xdr:xfrm>
            <a:off x="0" y="0"/>
            <a:ext cx="0" cy="0"/>
          </xdr:xfrm>
          <a:graphic>
            <a:graphicData uri="http://schemas.microsoft.com/office/drawing/2010/slicer">
              <sle:slicer xmlns:sle="http://schemas.microsoft.com/office/drawing/2010/slicer" name="Distributors 1"/>
            </a:graphicData>
          </a:graphic>
        </xdr:graphicFrame>
      </mc:Choice>
      <mc:Fallback>
        <xdr:sp macro="" textlink="">
          <xdr:nvSpPr>
            <xdr:cNvPr id="0" name=""/>
            <xdr:cNvSpPr>
              <a:spLocks noTextEdit="1"/>
            </xdr:cNvSpPr>
          </xdr:nvSpPr>
          <xdr:spPr>
            <a:xfrm>
              <a:off x="709887" y="1302846"/>
              <a:ext cx="3773871" cy="9435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53535</xdr:colOff>
      <xdr:row>6</xdr:row>
      <xdr:rowOff>175172</xdr:rowOff>
    </xdr:from>
    <xdr:to>
      <xdr:col>12</xdr:col>
      <xdr:colOff>24961</xdr:colOff>
      <xdr:row>11</xdr:row>
      <xdr:rowOff>122401</xdr:rowOff>
    </xdr:to>
    <mc:AlternateContent xmlns:mc="http://schemas.openxmlformats.org/markup-compatibility/2006">
      <mc:Choice xmlns:a14="http://schemas.microsoft.com/office/drawing/2010/main" Requires="a14">
        <xdr:graphicFrame macro="">
          <xdr:nvGraphicFramePr>
            <xdr:cNvPr id="3" name="Genre 1"/>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dr:sp macro="" textlink="">
          <xdr:nvSpPr>
            <xdr:cNvPr id="0" name=""/>
            <xdr:cNvSpPr>
              <a:spLocks noTextEdit="1"/>
            </xdr:cNvSpPr>
          </xdr:nvSpPr>
          <xdr:spPr>
            <a:xfrm>
              <a:off x="4958363" y="1291896"/>
              <a:ext cx="2423839" cy="8778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6677</xdr:colOff>
      <xdr:row>7</xdr:row>
      <xdr:rowOff>70946</xdr:rowOff>
    </xdr:from>
    <xdr:to>
      <xdr:col>16</xdr:col>
      <xdr:colOff>225753</xdr:colOff>
      <xdr:row>11</xdr:row>
      <xdr:rowOff>142328</xdr:rowOff>
    </xdr:to>
    <mc:AlternateContent xmlns:mc="http://schemas.openxmlformats.org/markup-compatibility/2006">
      <mc:Choice xmlns:a14="http://schemas.microsoft.com/office/drawing/2010/main" Requires="a14">
        <xdr:graphicFrame macro="">
          <xdr:nvGraphicFramePr>
            <xdr:cNvPr id="4" name="Above average 1"/>
            <xdr:cNvGraphicFramePr/>
          </xdr:nvGraphicFramePr>
          <xdr:xfrm>
            <a:off x="0" y="0"/>
            <a:ext cx="0" cy="0"/>
          </xdr:xfrm>
          <a:graphic>
            <a:graphicData uri="http://schemas.microsoft.com/office/drawing/2010/slicer">
              <sle:slicer xmlns:sle="http://schemas.microsoft.com/office/drawing/2010/slicer" name="Above average 1"/>
            </a:graphicData>
          </a:graphic>
        </xdr:graphicFrame>
      </mc:Choice>
      <mc:Fallback>
        <xdr:sp macro="" textlink="">
          <xdr:nvSpPr>
            <xdr:cNvPr id="0" name=""/>
            <xdr:cNvSpPr>
              <a:spLocks noTextEdit="1"/>
            </xdr:cNvSpPr>
          </xdr:nvSpPr>
          <xdr:spPr>
            <a:xfrm>
              <a:off x="7977022" y="1373791"/>
              <a:ext cx="2058386" cy="8158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175172</xdr:colOff>
      <xdr:row>16</xdr:row>
      <xdr:rowOff>4378</xdr:rowOff>
    </xdr:from>
    <xdr:to>
      <xdr:col>10</xdr:col>
      <xdr:colOff>98535</xdr:colOff>
      <xdr:row>38</xdr:row>
      <xdr:rowOff>104774</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186120</xdr:colOff>
      <xdr:row>16</xdr:row>
      <xdr:rowOff>21021</xdr:rowOff>
    </xdr:from>
    <xdr:to>
      <xdr:col>21</xdr:col>
      <xdr:colOff>109482</xdr:colOff>
      <xdr:row>38</xdr:row>
      <xdr:rowOff>98534</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240862</xdr:colOff>
      <xdr:row>39</xdr:row>
      <xdr:rowOff>147582</xdr:rowOff>
    </xdr:from>
    <xdr:to>
      <xdr:col>10</xdr:col>
      <xdr:colOff>65690</xdr:colOff>
      <xdr:row>57</xdr:row>
      <xdr:rowOff>21896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6</xdr:col>
      <xdr:colOff>294543</xdr:colOff>
      <xdr:row>0</xdr:row>
      <xdr:rowOff>125023</xdr:rowOff>
    </xdr:from>
    <xdr:ext cx="5574090" cy="530658"/>
    <xdr:sp macro="" textlink="">
      <xdr:nvSpPr>
        <xdr:cNvPr id="8" name="TextBox 7"/>
        <xdr:cNvSpPr txBox="1"/>
      </xdr:nvSpPr>
      <xdr:spPr>
        <a:xfrm>
          <a:off x="3973164" y="125023"/>
          <a:ext cx="5574090" cy="530658"/>
        </a:xfrm>
        <a:prstGeom prst="rect">
          <a:avLst/>
        </a:prstGeom>
        <a:solidFill>
          <a:schemeClr val="bg1">
            <a:lumMod val="8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a:t>MOVIE SALES ANALYSIS DASHBOARD</a:t>
          </a:r>
        </a:p>
      </xdr:txBody>
    </xdr:sp>
    <xdr:clientData/>
  </xdr:oneCellAnchor>
  <xdr:twoCellAnchor>
    <xdr:from>
      <xdr:col>0</xdr:col>
      <xdr:colOff>175172</xdr:colOff>
      <xdr:row>13</xdr:row>
      <xdr:rowOff>109485</xdr:rowOff>
    </xdr:from>
    <xdr:to>
      <xdr:col>21</xdr:col>
      <xdr:colOff>317500</xdr:colOff>
      <xdr:row>13</xdr:row>
      <xdr:rowOff>175172</xdr:rowOff>
    </xdr:to>
    <xdr:cxnSp macro="">
      <xdr:nvCxnSpPr>
        <xdr:cNvPr id="10" name="Straight Connector 9"/>
        <xdr:cNvCxnSpPr/>
      </xdr:nvCxnSpPr>
      <xdr:spPr>
        <a:xfrm>
          <a:off x="175172" y="2156813"/>
          <a:ext cx="13017500" cy="656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4950.071477430552" createdVersion="4" refreshedVersion="4" minRefreshableVersion="3" recordCount="16">
  <cacheSource type="worksheet">
    <worksheetSource ref="A1:P17" sheet="Main Raw Data"/>
  </cacheSource>
  <cacheFields count="16">
    <cacheField name="MOVIE" numFmtId="0">
      <sharedItems/>
    </cacheField>
    <cacheField name="Distributors" numFmtId="0">
      <sharedItems count="7">
        <s v="Paramount Pictures"/>
        <s v="Walt Disney"/>
        <s v="Warner Bros."/>
        <s v="20th Century Fox"/>
        <s v="Sony Pictures"/>
        <s v="Universal"/>
        <s v="Dreamworks SKG"/>
      </sharedItems>
    </cacheField>
    <cacheField name="Genre" numFmtId="0">
      <sharedItems count="3">
        <s v="Action"/>
        <s v="Adventure"/>
        <s v="Drama"/>
      </sharedItems>
    </cacheField>
    <cacheField name="Jul-21" numFmtId="166">
      <sharedItems containsSemiMixedTypes="0" containsString="0" containsNumber="1" containsInteger="1" minValue="1246" maxValue="908851"/>
    </cacheField>
    <cacheField name="Aug-21" numFmtId="166">
      <sharedItems containsSemiMixedTypes="0" containsString="0" containsNumber="1" containsInteger="1" minValue="1246" maxValue="953741"/>
    </cacheField>
    <cacheField name="Sep-21" numFmtId="166">
      <sharedItems containsSemiMixedTypes="0" containsString="0" containsNumber="1" containsInteger="1" minValue="1246" maxValue="924366"/>
    </cacheField>
    <cacheField name="Oct-21" numFmtId="166">
      <sharedItems containsSemiMixedTypes="0" containsString="0" containsNumber="1" containsInteger="1" minValue="1246" maxValue="907576"/>
    </cacheField>
    <cacheField name="Nov-21" numFmtId="166">
      <sharedItems containsSemiMixedTypes="0" containsString="0" containsNumber="1" containsInteger="1" minValue="1246" maxValue="945771"/>
    </cacheField>
    <cacheField name="Dec-21" numFmtId="166">
      <sharedItems containsSemiMixedTypes="0" containsString="0" containsNumber="1" containsInteger="1" minValue="1246" maxValue="1928656"/>
    </cacheField>
    <cacheField name="Jan-22" numFmtId="166">
      <sharedItems containsSemiMixedTypes="0" containsString="0" containsNumber="1" containsInteger="1" minValue="1246" maxValue="1023031"/>
    </cacheField>
    <cacheField name="Total" numFmtId="44">
      <sharedItems containsSemiMixedTypes="0" containsString="0" containsNumber="1" containsInteger="1" minValue="8722" maxValue="7591992" count="14">
        <n v="7591992"/>
        <n v="4507412"/>
        <n v="2240742"/>
        <n v="731267"/>
        <n v="55927"/>
        <n v="44797"/>
        <n v="38707"/>
        <n v="22657"/>
        <n v="10767"/>
        <n v="9117"/>
        <n v="8897"/>
        <n v="8877"/>
        <n v="8767"/>
        <n v="8722"/>
      </sharedItems>
    </cacheField>
    <cacheField name="Average" numFmtId="1">
      <sharedItems containsSemiMixedTypes="0" containsString="0" containsNumber="1" minValue="1246" maxValue="1084570.2857142857"/>
    </cacheField>
    <cacheField name="Minimum " numFmtId="1">
      <sharedItems containsSemiMixedTypes="0" containsString="0" containsNumber="1" containsInteger="1" minValue="1246" maxValue="907576"/>
    </cacheField>
    <cacheField name="Maximum" numFmtId="1">
      <sharedItems containsSemiMixedTypes="0" containsString="0" containsNumber="1" containsInteger="1" minValue="1246" maxValue="1928656"/>
    </cacheField>
    <cacheField name="MOM" numFmtId="165">
      <sharedItems containsSemiMixedTypes="0" containsString="0" containsNumber="1" minValue="-0.49047717434747562" maxValue="3.6115569823435001E-2"/>
    </cacheField>
    <cacheField name="Above average" numFmtId="164">
      <sharedItems count="2">
        <s v="Above average"/>
        <s v="Below averag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6">
  <r>
    <s v="Transformers: Revenge of the Fallen"/>
    <x v="0"/>
    <x v="0"/>
    <n v="908851"/>
    <n v="953741"/>
    <n v="924366"/>
    <n v="907576"/>
    <n v="945771"/>
    <n v="1928656"/>
    <n v="1023031"/>
    <x v="0"/>
    <n v="1084570.2857142857"/>
    <n v="907576"/>
    <n v="1928656"/>
    <n v="-0.46956274213753002"/>
    <x v="0"/>
  </r>
  <r>
    <s v="Finding Nemo"/>
    <x v="1"/>
    <x v="1"/>
    <n v="544951"/>
    <n v="576636"/>
    <n v="564851"/>
    <n v="516416"/>
    <n v="558496"/>
    <n v="1139066"/>
    <n v="606996"/>
    <x v="1"/>
    <n v="643916"/>
    <n v="516416"/>
    <n v="1139066"/>
    <n v="-0.46711077321243899"/>
    <x v="0"/>
  </r>
  <r>
    <s v="Batman Forever"/>
    <x v="2"/>
    <x v="2"/>
    <n v="259311"/>
    <n v="263611"/>
    <n v="263801"/>
    <n v="279256"/>
    <n v="283426"/>
    <n v="590476"/>
    <n v="300861"/>
    <x v="2"/>
    <n v="320106"/>
    <n v="259311"/>
    <n v="590476"/>
    <n v="-0.49047717434747562"/>
    <x v="0"/>
  </r>
  <r>
    <s v="Titanic"/>
    <x v="0"/>
    <x v="1"/>
    <n v="81641"/>
    <n v="86581"/>
    <n v="78091"/>
    <n v="92076"/>
    <n v="94381"/>
    <n v="187256"/>
    <n v="111241"/>
    <x v="3"/>
    <n v="104466.71428571429"/>
    <n v="78091"/>
    <n v="187256"/>
    <n v="-0.40594159866706536"/>
    <x v="1"/>
  </r>
  <r>
    <s v="Independence Day"/>
    <x v="3"/>
    <x v="1"/>
    <n v="14506"/>
    <n v="18876"/>
    <n v="8641"/>
    <n v="5236"/>
    <n v="5066"/>
    <n v="2286"/>
    <n v="1316"/>
    <x v="4"/>
    <n v="7989.5714285714284"/>
    <n v="1316"/>
    <n v="18876"/>
    <n v="-0.42432195975503062"/>
    <x v="1"/>
  </r>
  <r>
    <s v="Pirates of the Caribbean: Dead Man’s Chest"/>
    <x v="1"/>
    <x v="0"/>
    <n v="5746"/>
    <n v="5816"/>
    <n v="5836"/>
    <n v="5671"/>
    <n v="5841"/>
    <n v="10066"/>
    <n v="5821"/>
    <x v="5"/>
    <n v="6399.5714285714284"/>
    <n v="5671"/>
    <n v="10066"/>
    <n v="-0.42171666997814428"/>
    <x v="1"/>
  </r>
  <r>
    <s v="Harry Potter and the Sorcerer’s Stone"/>
    <x v="2"/>
    <x v="1"/>
    <n v="7586"/>
    <n v="7081"/>
    <n v="8006"/>
    <n v="12296"/>
    <n v="1246"/>
    <n v="1246"/>
    <n v="1246"/>
    <x v="6"/>
    <n v="5529.5714285714284"/>
    <n v="1246"/>
    <n v="12296"/>
    <n v="0"/>
    <x v="1"/>
  </r>
  <r>
    <s v="Men in Black"/>
    <x v="4"/>
    <x v="1"/>
    <n v="2251"/>
    <n v="2286"/>
    <n v="2286"/>
    <n v="3756"/>
    <n v="4451"/>
    <n v="4956"/>
    <n v="2671"/>
    <x v="7"/>
    <n v="3236.7142857142858"/>
    <n v="2251"/>
    <n v="4956"/>
    <n v="-0.46105730427764324"/>
    <x v="1"/>
  </r>
  <r>
    <s v="Star Wars Ep. I: The Phantom Menace"/>
    <x v="3"/>
    <x v="1"/>
    <n v="1506"/>
    <n v="1501"/>
    <n v="1501"/>
    <n v="1516"/>
    <n v="1501"/>
    <n v="1746"/>
    <n v="1496"/>
    <x v="8"/>
    <n v="1538.1428571428571"/>
    <n v="1496"/>
    <n v="1746"/>
    <n v="-0.14318442153493705"/>
    <x v="1"/>
  </r>
  <r>
    <s v="How the Grinch Stole Christmas"/>
    <x v="5"/>
    <x v="1"/>
    <n v="1296"/>
    <n v="1296"/>
    <n v="1296"/>
    <n v="1291"/>
    <n v="1296"/>
    <n v="1346"/>
    <n v="1296"/>
    <x v="9"/>
    <n v="1302.4285714285713"/>
    <n v="1291"/>
    <n v="1346"/>
    <n v="-3.7147102526002951E-2"/>
    <x v="1"/>
  </r>
  <r>
    <s v="Spider-Man 3"/>
    <x v="4"/>
    <x v="1"/>
    <n v="1246"/>
    <n v="1246"/>
    <n v="1246"/>
    <n v="1251"/>
    <n v="1256"/>
    <n v="1396"/>
    <n v="1256"/>
    <x v="10"/>
    <n v="1271"/>
    <n v="1246"/>
    <n v="1396"/>
    <n v="-0.10028653295128942"/>
    <x v="1"/>
  </r>
  <r>
    <s v="Shrek 2"/>
    <x v="6"/>
    <x v="1"/>
    <n v="1271"/>
    <n v="1271"/>
    <n v="1271"/>
    <n v="1271"/>
    <n v="1271"/>
    <n v="1276"/>
    <n v="1246"/>
    <x v="11"/>
    <n v="1268.1428571428571"/>
    <n v="1246"/>
    <n v="1276"/>
    <n v="-2.3510971786833812E-2"/>
    <x v="1"/>
  </r>
  <r>
    <s v="The Dark Knight"/>
    <x v="2"/>
    <x v="1"/>
    <n v="1246"/>
    <n v="1246"/>
    <n v="1246"/>
    <n v="1246"/>
    <n v="1246"/>
    <n v="1246"/>
    <n v="1291"/>
    <x v="12"/>
    <n v="1252.4285714285713"/>
    <n v="1246"/>
    <n v="1291"/>
    <n v="3.6115569823435001E-2"/>
    <x v="0"/>
  </r>
  <r>
    <s v="Spider-Man"/>
    <x v="4"/>
    <x v="1"/>
    <n v="1246"/>
    <n v="1246"/>
    <n v="1246"/>
    <n v="1246"/>
    <n v="1246"/>
    <n v="1246"/>
    <n v="1246"/>
    <x v="13"/>
    <n v="1246"/>
    <n v="1246"/>
    <n v="1246"/>
    <n v="0"/>
    <x v="1"/>
  </r>
  <r>
    <s v="Star Wars Ep. III: Revenge of the Sith"/>
    <x v="3"/>
    <x v="0"/>
    <n v="1246"/>
    <n v="1246"/>
    <n v="1246"/>
    <n v="1246"/>
    <n v="1246"/>
    <n v="1246"/>
    <n v="1246"/>
    <x v="13"/>
    <n v="1246"/>
    <n v="1246"/>
    <n v="1246"/>
    <n v="0"/>
    <x v="1"/>
  </r>
  <r>
    <s v="Toy Story 3"/>
    <x v="1"/>
    <x v="0"/>
    <n v="1246"/>
    <n v="1246"/>
    <n v="1246"/>
    <n v="1246"/>
    <n v="1246"/>
    <n v="1246"/>
    <n v="1246"/>
    <x v="13"/>
    <n v="1246"/>
    <n v="1246"/>
    <n v="1246"/>
    <n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20" firstHeaderRow="1" firstDataRow="1" firstDataCol="0"/>
  <pivotFields count="16">
    <pivotField showAll="0"/>
    <pivotField showAll="0"/>
    <pivotField showAll="0"/>
    <pivotField numFmtId="166" showAll="0"/>
    <pivotField numFmtId="166" showAll="0"/>
    <pivotField numFmtId="166" showAll="0"/>
    <pivotField numFmtId="166" showAll="0"/>
    <pivotField numFmtId="166" showAll="0"/>
    <pivotField numFmtId="166" showAll="0"/>
    <pivotField numFmtId="166" showAll="0"/>
    <pivotField numFmtId="44" showAll="0"/>
    <pivotField numFmtId="1" showAll="0"/>
    <pivotField numFmtId="1" showAll="0"/>
    <pivotField numFmtId="1" showAll="0"/>
    <pivotField numFmtId="165"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1:B8" firstHeaderRow="1" firstDataRow="1" firstDataCol="1"/>
  <pivotFields count="16">
    <pivotField showAll="0"/>
    <pivotField showAll="0"/>
    <pivotField showAll="0"/>
    <pivotField dataField="1" numFmtId="166" showAll="0"/>
    <pivotField dataField="1" numFmtId="166" showAll="0"/>
    <pivotField dataField="1" numFmtId="166" showAll="0"/>
    <pivotField dataField="1" numFmtId="166" showAll="0"/>
    <pivotField dataField="1" numFmtId="166" showAll="0"/>
    <pivotField dataField="1" numFmtId="166" showAll="0"/>
    <pivotField dataField="1" numFmtId="166" showAll="0"/>
    <pivotField numFmtId="44" showAll="0"/>
    <pivotField numFmtId="1" showAll="0"/>
    <pivotField numFmtId="1" showAll="0"/>
    <pivotField numFmtId="1" showAll="0"/>
    <pivotField numFmtId="165" showAll="0"/>
    <pivotField showAll="0"/>
  </pivotFields>
  <rowFields count="1">
    <field x="-2"/>
  </rowFields>
  <rowItems count="7">
    <i>
      <x/>
    </i>
    <i i="1">
      <x v="1"/>
    </i>
    <i i="2">
      <x v="2"/>
    </i>
    <i i="3">
      <x v="3"/>
    </i>
    <i i="4">
      <x v="4"/>
    </i>
    <i i="5">
      <x v="5"/>
    </i>
    <i i="6">
      <x v="6"/>
    </i>
  </rowItems>
  <colItems count="1">
    <i/>
  </colItems>
  <dataFields count="7">
    <dataField name="Sum of Dec-21" fld="8" baseField="0" baseItem="0"/>
    <dataField name="Sum of Jan-22" fld="9" baseField="0" baseItem="0"/>
    <dataField name="Sum of Aug-21" fld="4" baseField="0" baseItem="0"/>
    <dataField name="Sum of Nov-21" fld="7" baseField="0" baseItem="0"/>
    <dataField name="Sum of Sep-21" fld="5" baseField="0" baseItem="0"/>
    <dataField name="Sum of Jul-21" fld="3" baseField="0" baseItem="0"/>
    <dataField name="Sum of Oct-21" fld="6" baseField="0" baseItem="0"/>
  </dataFields>
  <chartFormats count="5">
    <chartFormat chart="0" format="0" series="1">
      <pivotArea type="data" outline="0" fieldPosition="0">
        <references count="1">
          <reference field="4294967294" count="1" selected="0">
            <x v="5"/>
          </reference>
        </references>
      </pivotArea>
    </chartFormat>
    <chartFormat chart="0" format="1" series="1">
      <pivotArea type="data" outline="0" fieldPosition="0">
        <references count="1">
          <reference field="4294967294" count="1" selected="0">
            <x v="4"/>
          </reference>
        </references>
      </pivotArea>
    </chartFormat>
    <chartFormat chart="1" format="0" series="1">
      <pivotArea type="data" outline="0" fieldPosition="0">
        <references count="1">
          <reference field="4294967294" count="1" selected="0">
            <x v="4"/>
          </reference>
        </references>
      </pivotArea>
    </chartFormat>
    <chartFormat chart="2" format="0" series="1">
      <pivotArea type="data" outline="0" fieldPosition="0">
        <references count="1">
          <reference field="4294967294" count="1" selected="0">
            <x v="4"/>
          </reference>
        </references>
      </pivotArea>
    </chartFormat>
    <chartFormat chart="2"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6">
  <location ref="A2:B10" firstHeaderRow="1" firstDataRow="1" firstDataCol="1"/>
  <pivotFields count="16">
    <pivotField showAll="0"/>
    <pivotField axis="axisRow" showAll="0" sortType="descending">
      <items count="8">
        <item x="2"/>
        <item x="1"/>
        <item x="5"/>
        <item x="4"/>
        <item x="0"/>
        <item x="6"/>
        <item x="3"/>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numFmtId="166" showAll="0"/>
    <pivotField numFmtId="166" showAll="0"/>
    <pivotField numFmtId="166" showAll="0"/>
    <pivotField numFmtId="166" showAll="0"/>
    <pivotField numFmtId="166" showAll="0"/>
    <pivotField numFmtId="166" showAll="0"/>
    <pivotField numFmtId="166" showAll="0"/>
    <pivotField dataField="1" numFmtId="44" showAll="0">
      <items count="15">
        <item x="13"/>
        <item x="12"/>
        <item x="11"/>
        <item x="10"/>
        <item x="9"/>
        <item x="8"/>
        <item x="7"/>
        <item x="6"/>
        <item x="5"/>
        <item x="4"/>
        <item x="3"/>
        <item x="2"/>
        <item x="1"/>
        <item x="0"/>
        <item t="default"/>
      </items>
    </pivotField>
    <pivotField numFmtId="1" showAll="0"/>
    <pivotField numFmtId="1" showAll="0"/>
    <pivotField numFmtId="1" showAll="0"/>
    <pivotField numFmtId="165" showAll="0"/>
    <pivotField showAll="0">
      <items count="3">
        <item x="0"/>
        <item x="1"/>
        <item t="default"/>
      </items>
    </pivotField>
  </pivotFields>
  <rowFields count="1">
    <field x="1"/>
  </rowFields>
  <rowItems count="8">
    <i>
      <x v="4"/>
    </i>
    <i>
      <x v="1"/>
    </i>
    <i>
      <x/>
    </i>
    <i>
      <x v="6"/>
    </i>
    <i>
      <x v="3"/>
    </i>
    <i>
      <x v="2"/>
    </i>
    <i>
      <x v="5"/>
    </i>
    <i t="grand">
      <x/>
    </i>
  </rowItems>
  <colItems count="1">
    <i/>
  </colItems>
  <dataFields count="1">
    <dataField name="Sum of Total" fld="10" baseField="0" baseItem="0"/>
  </dataFields>
  <chartFormats count="18">
    <chartFormat chart="1" format="15" series="1">
      <pivotArea type="data" outline="0" fieldPosition="0">
        <references count="1">
          <reference field="1" count="1" selected="0">
            <x v="6"/>
          </reference>
        </references>
      </pivotArea>
    </chartFormat>
    <chartFormat chart="1" format="16" series="1">
      <pivotArea type="data" outline="0" fieldPosition="0">
        <references count="1">
          <reference field="1" count="1" selected="0">
            <x v="5"/>
          </reference>
        </references>
      </pivotArea>
    </chartFormat>
    <chartFormat chart="1" format="17" series="1">
      <pivotArea type="data" outline="0" fieldPosition="0">
        <references count="1">
          <reference field="1" count="1" selected="0">
            <x v="4"/>
          </reference>
        </references>
      </pivotArea>
    </chartFormat>
    <chartFormat chart="1" format="18" series="1">
      <pivotArea type="data" outline="0" fieldPosition="0">
        <references count="1">
          <reference field="1" count="1" selected="0">
            <x v="3"/>
          </reference>
        </references>
      </pivotArea>
    </chartFormat>
    <chartFormat chart="1" format="19" series="1">
      <pivotArea type="data" outline="0" fieldPosition="0">
        <references count="1">
          <reference field="1" count="1" selected="0">
            <x v="2"/>
          </reference>
        </references>
      </pivotArea>
    </chartFormat>
    <chartFormat chart="1" format="20" series="1">
      <pivotArea type="data" outline="0" fieldPosition="0">
        <references count="1">
          <reference field="1" count="1" selected="0">
            <x v="1"/>
          </reference>
        </references>
      </pivotArea>
    </chartFormat>
    <chartFormat chart="1" format="21" series="1">
      <pivotArea type="data" outline="0" fieldPosition="0">
        <references count="1">
          <reference field="1" count="1" selected="0">
            <x v="0"/>
          </reference>
        </references>
      </pivotArea>
    </chartFormat>
    <chartFormat chart="0" format="15" series="1">
      <pivotArea type="data" outline="0" fieldPosition="0">
        <references count="1">
          <reference field="1" count="1" selected="0">
            <x v="6"/>
          </reference>
        </references>
      </pivotArea>
    </chartFormat>
    <chartFormat chart="0" format="16" series="1">
      <pivotArea type="data" outline="0" fieldPosition="0">
        <references count="1">
          <reference field="1" count="1" selected="0">
            <x v="5"/>
          </reference>
        </references>
      </pivotArea>
    </chartFormat>
    <chartFormat chart="0" format="17" series="1">
      <pivotArea type="data" outline="0" fieldPosition="0">
        <references count="1">
          <reference field="1" count="1" selected="0">
            <x v="4"/>
          </reference>
        </references>
      </pivotArea>
    </chartFormat>
    <chartFormat chart="0" format="18" series="1">
      <pivotArea type="data" outline="0" fieldPosition="0">
        <references count="1">
          <reference field="1" count="1" selected="0">
            <x v="3"/>
          </reference>
        </references>
      </pivotArea>
    </chartFormat>
    <chartFormat chart="0" format="19" series="1">
      <pivotArea type="data" outline="0" fieldPosition="0">
        <references count="1">
          <reference field="1" count="1" selected="0">
            <x v="2"/>
          </reference>
        </references>
      </pivotArea>
    </chartFormat>
    <chartFormat chart="0" format="20" series="1">
      <pivotArea type="data" outline="0" fieldPosition="0">
        <references count="1">
          <reference field="1" count="1" selected="0">
            <x v="1"/>
          </reference>
        </references>
      </pivotArea>
    </chartFormat>
    <chartFormat chart="0" format="21" series="1">
      <pivotArea type="data" outline="0" fieldPosition="0">
        <references count="1">
          <reference field="1" count="1" selected="0">
            <x v="0"/>
          </reference>
        </references>
      </pivotArea>
    </chartFormat>
    <chartFormat chart="1" format="22" series="1">
      <pivotArea type="data" outline="0" fieldPosition="0">
        <references count="1">
          <reference field="4294967294" count="1" selected="0">
            <x v="0"/>
          </reference>
        </references>
      </pivotArea>
    </chartFormat>
    <chartFormat chart="0" format="22"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B2:C6" firstHeaderRow="1" firstDataRow="1" firstDataCol="1"/>
  <pivotFields count="16">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numFmtId="166" showAll="0"/>
    <pivotField numFmtId="166" showAll="0"/>
    <pivotField numFmtId="166" showAll="0"/>
    <pivotField numFmtId="166" showAll="0"/>
    <pivotField numFmtId="166" showAll="0"/>
    <pivotField numFmtId="166" showAll="0"/>
    <pivotField numFmtId="166" showAll="0"/>
    <pivotField dataField="1" numFmtId="44" showAll="0"/>
    <pivotField numFmtId="1" showAll="0"/>
    <pivotField numFmtId="1" showAll="0"/>
    <pivotField numFmtId="1" showAll="0"/>
    <pivotField numFmtId="165" showAll="0"/>
    <pivotField showAll="0"/>
  </pivotFields>
  <rowFields count="1">
    <field x="2"/>
  </rowFields>
  <rowItems count="4">
    <i>
      <x/>
    </i>
    <i>
      <x v="1"/>
    </i>
    <i>
      <x v="2"/>
    </i>
    <i t="grand">
      <x/>
    </i>
  </rowItems>
  <colItems count="1">
    <i/>
  </colItems>
  <dataFields count="1">
    <dataField name="Sum of Total" fld="10"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istributors" sourceName="Distributors">
  <pivotTables>
    <pivotTable tabId="13" name="PivotTable5"/>
  </pivotTables>
  <data>
    <tabular pivotCacheId="1">
      <items count="7">
        <i x="3" s="1"/>
        <i x="6" s="1"/>
        <i x="0" s="1"/>
        <i x="4" s="1"/>
        <i x="5"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re" sourceName="Genre">
  <pivotTables>
    <pivotTable tabId="13" name="PivotTable5"/>
  </pivotTables>
  <data>
    <tabular pivotCacheId="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bove_average" sourceName="Above average">
  <pivotTables>
    <pivotTable tabId="13" name="PivotTable5"/>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istributors 1" cache="Slicer_Distributors" caption="Distributors" columnCount="5" rowHeight="241300"/>
  <slicer name="Genre 1" cache="Slicer_Genre" caption="Genre" columnCount="3" rowHeight="241300"/>
  <slicer name="Above average 1" cache="Slicer_Above_average" caption="Above average"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3" sqref="A3"/>
    </sheetView>
  </sheetViews>
  <sheetFormatPr defaultRowHeight="15"/>
  <sheetData>
    <row r="3" spans="1:3">
      <c r="A3" s="14"/>
      <c r="B3" s="15"/>
      <c r="C3" s="16"/>
    </row>
    <row r="4" spans="1:3">
      <c r="A4" s="17"/>
      <c r="B4" s="18"/>
      <c r="C4" s="19"/>
    </row>
    <row r="5" spans="1:3">
      <c r="A5" s="17"/>
      <c r="B5" s="18"/>
      <c r="C5" s="19"/>
    </row>
    <row r="6" spans="1:3">
      <c r="A6" s="17"/>
      <c r="B6" s="18"/>
      <c r="C6" s="19"/>
    </row>
    <row r="7" spans="1:3">
      <c r="A7" s="17"/>
      <c r="B7" s="18"/>
      <c r="C7" s="19"/>
    </row>
    <row r="8" spans="1:3">
      <c r="A8" s="17"/>
      <c r="B8" s="18"/>
      <c r="C8" s="19"/>
    </row>
    <row r="9" spans="1:3">
      <c r="A9" s="17"/>
      <c r="B9" s="18"/>
      <c r="C9" s="19"/>
    </row>
    <row r="10" spans="1:3">
      <c r="A10" s="17"/>
      <c r="B10" s="18"/>
      <c r="C10" s="19"/>
    </row>
    <row r="11" spans="1:3">
      <c r="A11" s="17"/>
      <c r="B11" s="18"/>
      <c r="C11" s="19"/>
    </row>
    <row r="12" spans="1:3">
      <c r="A12" s="17"/>
      <c r="B12" s="18"/>
      <c r="C12" s="19"/>
    </row>
    <row r="13" spans="1:3">
      <c r="A13" s="17"/>
      <c r="B13" s="18"/>
      <c r="C13" s="19"/>
    </row>
    <row r="14" spans="1:3">
      <c r="A14" s="17"/>
      <c r="B14" s="18"/>
      <c r="C14" s="19"/>
    </row>
    <row r="15" spans="1:3">
      <c r="A15" s="17"/>
      <c r="B15" s="18"/>
      <c r="C15" s="19"/>
    </row>
    <row r="16" spans="1:3">
      <c r="A16" s="17"/>
      <c r="B16" s="18"/>
      <c r="C16" s="19"/>
    </row>
    <row r="17" spans="1:3">
      <c r="A17" s="17"/>
      <c r="B17" s="18"/>
      <c r="C17" s="19"/>
    </row>
    <row r="18" spans="1:3">
      <c r="A18" s="17"/>
      <c r="B18" s="18"/>
      <c r="C18" s="19"/>
    </row>
    <row r="19" spans="1:3">
      <c r="A19" s="17"/>
      <c r="B19" s="18"/>
      <c r="C19" s="19"/>
    </row>
    <row r="20" spans="1:3">
      <c r="A20" s="20"/>
      <c r="B20" s="21"/>
      <c r="C20"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workbookViewId="0">
      <selection sqref="A1:P17"/>
    </sheetView>
  </sheetViews>
  <sheetFormatPr defaultColWidth="8.85546875" defaultRowHeight="15"/>
  <cols>
    <col min="1" max="3" width="43.140625" customWidth="1"/>
    <col min="4" max="4" width="22.7109375" customWidth="1"/>
    <col min="5" max="5" width="20" customWidth="1"/>
    <col min="6" max="6" width="28.28515625" customWidth="1"/>
    <col min="7" max="7" width="22.42578125" customWidth="1"/>
    <col min="8" max="8" width="22.140625" customWidth="1"/>
    <col min="9" max="9" width="18.7109375" customWidth="1"/>
    <col min="10" max="10" width="32.85546875" customWidth="1"/>
    <col min="11" max="11" width="24.85546875" style="5" customWidth="1"/>
    <col min="12" max="12" width="16.85546875" style="4" customWidth="1"/>
    <col min="13" max="13" width="13.7109375" style="4" customWidth="1"/>
    <col min="14" max="14" width="14.5703125" style="4" customWidth="1"/>
    <col min="15" max="15" width="12" customWidth="1"/>
    <col min="16" max="16" width="19.28515625" customWidth="1"/>
    <col min="17" max="17" width="31.28515625" customWidth="1"/>
    <col min="18" max="18" width="24.28515625" customWidth="1"/>
  </cols>
  <sheetData>
    <row r="1" spans="1:17">
      <c r="A1" t="s">
        <v>0</v>
      </c>
      <c r="B1" t="s">
        <v>35</v>
      </c>
      <c r="C1" t="s">
        <v>36</v>
      </c>
      <c r="D1" s="1">
        <v>44378</v>
      </c>
      <c r="E1" s="1">
        <v>44409</v>
      </c>
      <c r="F1" s="1">
        <v>44440</v>
      </c>
      <c r="G1" s="1">
        <v>44470</v>
      </c>
      <c r="H1" s="1">
        <v>44501</v>
      </c>
      <c r="I1" s="1">
        <v>44531</v>
      </c>
      <c r="J1" s="1">
        <v>44562</v>
      </c>
      <c r="K1" s="5" t="s">
        <v>29</v>
      </c>
      <c r="L1" s="4" t="s">
        <v>30</v>
      </c>
      <c r="M1" s="4" t="s">
        <v>31</v>
      </c>
      <c r="N1" s="4" t="s">
        <v>32</v>
      </c>
      <c r="O1" s="6" t="s">
        <v>33</v>
      </c>
      <c r="P1" s="6" t="s">
        <v>34</v>
      </c>
      <c r="Q1" s="6"/>
    </row>
    <row r="2" spans="1:17">
      <c r="A2" t="s">
        <v>3</v>
      </c>
      <c r="B2" t="str">
        <f>VLOOKUP(Distributors!A2,Distributors!A2:B17,2,)</f>
        <v>Paramount Pictures</v>
      </c>
      <c r="C2" t="str">
        <f>VLOOKUP(Genre!A2,Genre!A2:B17,2,)</f>
        <v>Action</v>
      </c>
      <c r="D2" s="9">
        <v>908851</v>
      </c>
      <c r="E2" s="9">
        <v>953741</v>
      </c>
      <c r="F2" s="9">
        <v>924366</v>
      </c>
      <c r="G2" s="9">
        <v>907576</v>
      </c>
      <c r="H2" s="9">
        <v>945771</v>
      </c>
      <c r="I2" s="9">
        <v>1928656</v>
      </c>
      <c r="J2" s="9">
        <v>1023031</v>
      </c>
      <c r="K2" s="8">
        <f t="shared" ref="K2:K17" si="0">SUM(D2:J2)</f>
        <v>7591992</v>
      </c>
      <c r="L2" s="4">
        <f>AVERAGE(D2:J2)</f>
        <v>1084570.2857142857</v>
      </c>
      <c r="M2" s="4">
        <f>MIN(D2:J2)</f>
        <v>907576</v>
      </c>
      <c r="N2" s="4">
        <f>MAX(D2:J2)</f>
        <v>1928656</v>
      </c>
      <c r="O2" s="7">
        <f>(J2/I2)-1</f>
        <v>-0.46956274213753002</v>
      </c>
      <c r="P2" s="5" t="str">
        <f>IF(K2&gt;$K18,"Above average","Below average")</f>
        <v>Above average</v>
      </c>
      <c r="Q2" s="10"/>
    </row>
    <row r="3" spans="1:17">
      <c r="A3" t="s">
        <v>6</v>
      </c>
      <c r="B3" t="str">
        <f>VLOOKUP(Distributors!A3,Distributors!A3:B18,2,)</f>
        <v>Walt Disney</v>
      </c>
      <c r="C3" t="str">
        <f>VLOOKUP(Genre!A3,Genre!A3:B18,2,)</f>
        <v>Adventure</v>
      </c>
      <c r="D3" s="9">
        <v>544951</v>
      </c>
      <c r="E3" s="9">
        <v>576636</v>
      </c>
      <c r="F3" s="9">
        <v>564851</v>
      </c>
      <c r="G3" s="9">
        <v>516416</v>
      </c>
      <c r="H3" s="9">
        <v>558496</v>
      </c>
      <c r="I3" s="9">
        <v>1139066</v>
      </c>
      <c r="J3" s="9">
        <v>606996</v>
      </c>
      <c r="K3" s="8">
        <f t="shared" si="0"/>
        <v>4507412</v>
      </c>
      <c r="L3" s="4">
        <f t="shared" ref="L3:L17" si="1">AVERAGE(D3:J3)</f>
        <v>643916</v>
      </c>
      <c r="M3" s="4">
        <f t="shared" ref="M3:M17" si="2">MIN(D3:J3)</f>
        <v>516416</v>
      </c>
      <c r="N3" s="4">
        <f t="shared" ref="N3:N17" si="3">MAX(D3:J3)</f>
        <v>1139066</v>
      </c>
      <c r="O3" s="7">
        <f t="shared" ref="O3:O17" si="4">(J3/I3)-1</f>
        <v>-0.46711077321243899</v>
      </c>
      <c r="P3" s="5" t="str">
        <f>IF(K3&gt;K18,"Above average","Below average")</f>
        <v>Above average</v>
      </c>
    </row>
    <row r="4" spans="1:17">
      <c r="A4" t="s">
        <v>9</v>
      </c>
      <c r="B4" t="str">
        <f>VLOOKUP(Distributors!A4,Distributors!A4:B19,2,)</f>
        <v>Warner Bros.</v>
      </c>
      <c r="C4" t="str">
        <f>VLOOKUP(Genre!A4,Genre!A4:B19,2,)</f>
        <v>Drama</v>
      </c>
      <c r="D4" s="9">
        <v>259311</v>
      </c>
      <c r="E4" s="9">
        <v>263611</v>
      </c>
      <c r="F4" s="9">
        <v>263801</v>
      </c>
      <c r="G4" s="9">
        <v>279256</v>
      </c>
      <c r="H4" s="9">
        <v>283426</v>
      </c>
      <c r="I4" s="9">
        <v>590476</v>
      </c>
      <c r="J4" s="9">
        <v>300861</v>
      </c>
      <c r="K4" s="8">
        <f t="shared" si="0"/>
        <v>2240742</v>
      </c>
      <c r="L4" s="4">
        <f t="shared" si="1"/>
        <v>320106</v>
      </c>
      <c r="M4" s="4">
        <f t="shared" si="2"/>
        <v>259311</v>
      </c>
      <c r="N4" s="4">
        <f t="shared" si="3"/>
        <v>590476</v>
      </c>
      <c r="O4" s="7">
        <f t="shared" si="4"/>
        <v>-0.49047717434747562</v>
      </c>
      <c r="P4" s="5" t="str">
        <f t="shared" ref="P4:P13" si="5">IF(K4&gt;$K20,"Above average","Below average")</f>
        <v>Above average</v>
      </c>
    </row>
    <row r="5" spans="1:17">
      <c r="A5" t="s">
        <v>12</v>
      </c>
      <c r="B5" t="str">
        <f>VLOOKUP(Distributors!A5,Distributors!A5:B20,2,)</f>
        <v>Paramount Pictures</v>
      </c>
      <c r="C5" t="str">
        <f>VLOOKUP(Genre!A5,Genre!A5:B20,2,)</f>
        <v>Adventure</v>
      </c>
      <c r="D5" s="9">
        <v>81641</v>
      </c>
      <c r="E5" s="9">
        <v>86581</v>
      </c>
      <c r="F5" s="9">
        <v>78091</v>
      </c>
      <c r="G5" s="9">
        <v>92076</v>
      </c>
      <c r="H5" s="9">
        <v>94381</v>
      </c>
      <c r="I5" s="9">
        <v>187256</v>
      </c>
      <c r="J5" s="9">
        <v>111241</v>
      </c>
      <c r="K5" s="8">
        <f t="shared" si="0"/>
        <v>731267</v>
      </c>
      <c r="L5" s="4">
        <f t="shared" si="1"/>
        <v>104466.71428571429</v>
      </c>
      <c r="M5" s="4">
        <f t="shared" si="2"/>
        <v>78091</v>
      </c>
      <c r="N5" s="4">
        <f t="shared" si="3"/>
        <v>187256</v>
      </c>
      <c r="O5" s="7">
        <f t="shared" si="4"/>
        <v>-0.40594159866706536</v>
      </c>
      <c r="P5" s="5" t="str">
        <f t="shared" si="5"/>
        <v>Below average</v>
      </c>
    </row>
    <row r="6" spans="1:17">
      <c r="A6" t="s">
        <v>13</v>
      </c>
      <c r="B6" t="str">
        <f>VLOOKUP(Distributors!A6,Distributors!A6:B21,2,)</f>
        <v>20th Century Fox</v>
      </c>
      <c r="C6" t="str">
        <f>VLOOKUP(Genre!A6,Genre!A6:B21,2,)</f>
        <v>Adventure</v>
      </c>
      <c r="D6" s="9">
        <v>14506</v>
      </c>
      <c r="E6" s="9">
        <v>18876</v>
      </c>
      <c r="F6" s="9">
        <v>8641</v>
      </c>
      <c r="G6" s="9">
        <v>5236</v>
      </c>
      <c r="H6" s="9">
        <v>5066</v>
      </c>
      <c r="I6" s="9">
        <v>2286</v>
      </c>
      <c r="J6" s="9">
        <v>1316</v>
      </c>
      <c r="K6" s="8">
        <f t="shared" si="0"/>
        <v>55927</v>
      </c>
      <c r="L6" s="4">
        <f t="shared" si="1"/>
        <v>7989.5714285714284</v>
      </c>
      <c r="M6" s="4">
        <f t="shared" si="2"/>
        <v>1316</v>
      </c>
      <c r="N6" s="4">
        <f t="shared" si="3"/>
        <v>18876</v>
      </c>
      <c r="O6" s="7">
        <f t="shared" si="4"/>
        <v>-0.42432195975503062</v>
      </c>
      <c r="P6" s="5" t="str">
        <f t="shared" si="5"/>
        <v>Below average</v>
      </c>
    </row>
    <row r="7" spans="1:17">
      <c r="A7" t="s">
        <v>15</v>
      </c>
      <c r="B7" t="str">
        <f>VLOOKUP(Distributors!A7,Distributors!A7:B22,2,)</f>
        <v>Walt Disney</v>
      </c>
      <c r="C7" t="str">
        <f>VLOOKUP(Genre!A7,Genre!A7:B22,2,)</f>
        <v>Action</v>
      </c>
      <c r="D7" s="9">
        <v>5746</v>
      </c>
      <c r="E7" s="9">
        <v>5816</v>
      </c>
      <c r="F7" s="9">
        <v>5836</v>
      </c>
      <c r="G7" s="9">
        <v>5671</v>
      </c>
      <c r="H7" s="9">
        <v>5841</v>
      </c>
      <c r="I7" s="9">
        <v>10066</v>
      </c>
      <c r="J7" s="9">
        <v>5821</v>
      </c>
      <c r="K7" s="8">
        <f t="shared" si="0"/>
        <v>44797</v>
      </c>
      <c r="L7" s="4">
        <f t="shared" si="1"/>
        <v>6399.5714285714284</v>
      </c>
      <c r="M7" s="4">
        <f t="shared" si="2"/>
        <v>5671</v>
      </c>
      <c r="N7" s="4">
        <f t="shared" si="3"/>
        <v>10066</v>
      </c>
      <c r="O7" s="7">
        <f t="shared" si="4"/>
        <v>-0.42171666997814428</v>
      </c>
      <c r="P7" s="5" t="str">
        <f t="shared" si="5"/>
        <v>Below average</v>
      </c>
    </row>
    <row r="8" spans="1:17">
      <c r="A8" t="s">
        <v>16</v>
      </c>
      <c r="B8" t="str">
        <f>VLOOKUP(Distributors!A8,Distributors!A8:B23,2,)</f>
        <v>Warner Bros.</v>
      </c>
      <c r="C8" t="str">
        <f>VLOOKUP(Genre!A8,Genre!A8:B23,2,)</f>
        <v>Adventure</v>
      </c>
      <c r="D8" s="9">
        <v>7586</v>
      </c>
      <c r="E8" s="9">
        <v>7081</v>
      </c>
      <c r="F8" s="9">
        <v>8006</v>
      </c>
      <c r="G8" s="9">
        <v>12296</v>
      </c>
      <c r="H8" s="9">
        <v>1246</v>
      </c>
      <c r="I8" s="9">
        <v>1246</v>
      </c>
      <c r="J8" s="9">
        <v>1246</v>
      </c>
      <c r="K8" s="8">
        <f t="shared" si="0"/>
        <v>38707</v>
      </c>
      <c r="L8" s="4">
        <f t="shared" si="1"/>
        <v>5529.5714285714284</v>
      </c>
      <c r="M8" s="4">
        <f t="shared" si="2"/>
        <v>1246</v>
      </c>
      <c r="N8" s="4">
        <f t="shared" si="3"/>
        <v>12296</v>
      </c>
      <c r="O8" s="7">
        <f t="shared" si="4"/>
        <v>0</v>
      </c>
      <c r="P8" s="5" t="str">
        <f t="shared" si="5"/>
        <v>Below average</v>
      </c>
    </row>
    <row r="9" spans="1:17">
      <c r="A9" t="s">
        <v>17</v>
      </c>
      <c r="B9" t="str">
        <f>VLOOKUP(Distributors!A9,Distributors!A9:B24,2,)</f>
        <v>Sony Pictures</v>
      </c>
      <c r="C9" t="str">
        <f>VLOOKUP(Genre!A9,Genre!A9:B24,2,)</f>
        <v>Adventure</v>
      </c>
      <c r="D9" s="9">
        <v>2251</v>
      </c>
      <c r="E9" s="9">
        <v>2286</v>
      </c>
      <c r="F9" s="9">
        <v>2286</v>
      </c>
      <c r="G9" s="9">
        <v>3756</v>
      </c>
      <c r="H9" s="9">
        <v>4451</v>
      </c>
      <c r="I9" s="9">
        <v>4956</v>
      </c>
      <c r="J9" s="9">
        <v>2671</v>
      </c>
      <c r="K9" s="8">
        <f t="shared" si="0"/>
        <v>22657</v>
      </c>
      <c r="L9" s="4">
        <f t="shared" si="1"/>
        <v>3236.7142857142858</v>
      </c>
      <c r="M9" s="4">
        <f t="shared" si="2"/>
        <v>2251</v>
      </c>
      <c r="N9" s="4">
        <f t="shared" si="3"/>
        <v>4956</v>
      </c>
      <c r="O9" s="7">
        <f t="shared" si="4"/>
        <v>-0.46105730427764324</v>
      </c>
      <c r="P9" s="5" t="str">
        <f t="shared" si="5"/>
        <v>Below average</v>
      </c>
    </row>
    <row r="10" spans="1:17">
      <c r="A10" t="s">
        <v>19</v>
      </c>
      <c r="B10" t="str">
        <f>VLOOKUP(Distributors!A10,Distributors!A10:B25,2,)</f>
        <v>20th Century Fox</v>
      </c>
      <c r="C10" t="str">
        <f>VLOOKUP(Genre!A10,Genre!A10:B25,2,)</f>
        <v>Adventure</v>
      </c>
      <c r="D10" s="9">
        <v>1506</v>
      </c>
      <c r="E10" s="9">
        <v>1501</v>
      </c>
      <c r="F10" s="9">
        <v>1501</v>
      </c>
      <c r="G10" s="9">
        <v>1516</v>
      </c>
      <c r="H10" s="9">
        <v>1501</v>
      </c>
      <c r="I10" s="9">
        <v>1746</v>
      </c>
      <c r="J10" s="9">
        <v>1496</v>
      </c>
      <c r="K10" s="8">
        <f t="shared" si="0"/>
        <v>10767</v>
      </c>
      <c r="L10" s="4">
        <f t="shared" si="1"/>
        <v>1538.1428571428571</v>
      </c>
      <c r="M10" s="4">
        <f t="shared" si="2"/>
        <v>1496</v>
      </c>
      <c r="N10" s="4">
        <f t="shared" si="3"/>
        <v>1746</v>
      </c>
      <c r="O10" s="7">
        <f t="shared" si="4"/>
        <v>-0.14318442153493705</v>
      </c>
      <c r="P10" s="5" t="str">
        <f t="shared" si="5"/>
        <v>Below average</v>
      </c>
    </row>
    <row r="11" spans="1:17">
      <c r="A11" t="s">
        <v>20</v>
      </c>
      <c r="B11" t="str">
        <f>VLOOKUP(Distributors!A11,Distributors!A11:B26,2,)</f>
        <v>Universal</v>
      </c>
      <c r="C11" t="str">
        <f>VLOOKUP(Genre!A11,Genre!A11:B26,2,)</f>
        <v>Adventure</v>
      </c>
      <c r="D11" s="9">
        <v>1296</v>
      </c>
      <c r="E11" s="9">
        <v>1296</v>
      </c>
      <c r="F11" s="9">
        <v>1296</v>
      </c>
      <c r="G11" s="9">
        <v>1291</v>
      </c>
      <c r="H11" s="9">
        <v>1296</v>
      </c>
      <c r="I11" s="9">
        <v>1346</v>
      </c>
      <c r="J11" s="9">
        <v>1296</v>
      </c>
      <c r="K11" s="8">
        <f t="shared" si="0"/>
        <v>9117</v>
      </c>
      <c r="L11" s="4">
        <f t="shared" si="1"/>
        <v>1302.4285714285713</v>
      </c>
      <c r="M11" s="4">
        <f t="shared" si="2"/>
        <v>1291</v>
      </c>
      <c r="N11" s="4">
        <f t="shared" si="3"/>
        <v>1346</v>
      </c>
      <c r="O11" s="7">
        <f t="shared" si="4"/>
        <v>-3.7147102526002951E-2</v>
      </c>
      <c r="P11" s="5" t="str">
        <f t="shared" si="5"/>
        <v>Below average</v>
      </c>
    </row>
    <row r="12" spans="1:17">
      <c r="A12" t="s">
        <v>22</v>
      </c>
      <c r="B12" t="str">
        <f>VLOOKUP(Distributors!A12,Distributors!A12:B27,2,)</f>
        <v>Sony Pictures</v>
      </c>
      <c r="C12" t="str">
        <f>VLOOKUP(Genre!A12,Genre!A12:B27,2,)</f>
        <v>Adventure</v>
      </c>
      <c r="D12" s="9">
        <v>1246</v>
      </c>
      <c r="E12" s="9">
        <v>1246</v>
      </c>
      <c r="F12" s="9">
        <v>1246</v>
      </c>
      <c r="G12" s="9">
        <v>1251</v>
      </c>
      <c r="H12" s="9">
        <v>1256</v>
      </c>
      <c r="I12" s="9">
        <v>1396</v>
      </c>
      <c r="J12" s="9">
        <v>1256</v>
      </c>
      <c r="K12" s="8">
        <f t="shared" si="0"/>
        <v>8897</v>
      </c>
      <c r="L12" s="4">
        <f t="shared" si="1"/>
        <v>1271</v>
      </c>
      <c r="M12" s="4">
        <f t="shared" si="2"/>
        <v>1246</v>
      </c>
      <c r="N12" s="4">
        <f t="shared" si="3"/>
        <v>1396</v>
      </c>
      <c r="O12" s="7">
        <f t="shared" si="4"/>
        <v>-0.10028653295128942</v>
      </c>
      <c r="P12" s="5" t="str">
        <f t="shared" si="5"/>
        <v>Below average</v>
      </c>
    </row>
    <row r="13" spans="1:17">
      <c r="A13" t="s">
        <v>23</v>
      </c>
      <c r="B13" t="str">
        <f>VLOOKUP(Distributors!A13,Distributors!A13:B28,2,)</f>
        <v>Dreamworks SKG</v>
      </c>
      <c r="C13" t="str">
        <f>VLOOKUP(Genre!A13,Genre!A13:B28,2,)</f>
        <v>Adventure</v>
      </c>
      <c r="D13" s="9">
        <v>1271</v>
      </c>
      <c r="E13" s="9">
        <v>1271</v>
      </c>
      <c r="F13" s="9">
        <v>1271</v>
      </c>
      <c r="G13" s="9">
        <v>1271</v>
      </c>
      <c r="H13" s="9">
        <v>1271</v>
      </c>
      <c r="I13" s="9">
        <v>1276</v>
      </c>
      <c r="J13" s="9">
        <v>1246</v>
      </c>
      <c r="K13" s="8">
        <f t="shared" si="0"/>
        <v>8877</v>
      </c>
      <c r="L13" s="4">
        <f t="shared" si="1"/>
        <v>1268.1428571428571</v>
      </c>
      <c r="M13" s="4">
        <f t="shared" si="2"/>
        <v>1246</v>
      </c>
      <c r="N13" s="4">
        <f t="shared" si="3"/>
        <v>1276</v>
      </c>
      <c r="O13" s="7">
        <f t="shared" si="4"/>
        <v>-2.3510971786833812E-2</v>
      </c>
      <c r="P13" s="5" t="str">
        <f t="shared" si="5"/>
        <v>Below average</v>
      </c>
    </row>
    <row r="14" spans="1:17">
      <c r="A14" t="s">
        <v>25</v>
      </c>
      <c r="B14" t="str">
        <f>VLOOKUP(Distributors!A14,Distributors!A14:B29,2,)</f>
        <v>Warner Bros.</v>
      </c>
      <c r="C14" t="str">
        <f>VLOOKUP(Genre!A14,Genre!A14:B29,2,)</f>
        <v>Adventure</v>
      </c>
      <c r="D14" s="9">
        <v>1246</v>
      </c>
      <c r="E14" s="9">
        <v>1246</v>
      </c>
      <c r="F14" s="9">
        <v>1246</v>
      </c>
      <c r="G14" s="9">
        <v>1246</v>
      </c>
      <c r="H14" s="9">
        <v>1246</v>
      </c>
      <c r="I14" s="9">
        <v>1246</v>
      </c>
      <c r="J14" s="9">
        <v>1291</v>
      </c>
      <c r="K14" s="8">
        <f t="shared" si="0"/>
        <v>8767</v>
      </c>
      <c r="L14" s="4">
        <f t="shared" si="1"/>
        <v>1252.4285714285713</v>
      </c>
      <c r="M14" s="4">
        <f t="shared" si="2"/>
        <v>1246</v>
      </c>
      <c r="N14" s="4">
        <f t="shared" si="3"/>
        <v>1291</v>
      </c>
      <c r="O14" s="7">
        <f t="shared" si="4"/>
        <v>3.6115569823435001E-2</v>
      </c>
      <c r="P14" s="5" t="str">
        <f>IF(K14&gt;K19,"Above average","below average")</f>
        <v>Above average</v>
      </c>
    </row>
    <row r="15" spans="1:17">
      <c r="A15" t="s">
        <v>26</v>
      </c>
      <c r="B15" t="str">
        <f>VLOOKUP(Distributors!A15,Distributors!A15:B30,2,)</f>
        <v>Sony Pictures</v>
      </c>
      <c r="C15" t="str">
        <f>VLOOKUP(Genre!A15,Genre!A15:B30,2,)</f>
        <v>Adventure</v>
      </c>
      <c r="D15" s="9">
        <v>1246</v>
      </c>
      <c r="E15" s="9">
        <v>1246</v>
      </c>
      <c r="F15" s="9">
        <v>1246</v>
      </c>
      <c r="G15" s="9">
        <v>1246</v>
      </c>
      <c r="H15" s="9">
        <v>1246</v>
      </c>
      <c r="I15" s="9">
        <v>1246</v>
      </c>
      <c r="J15" s="9">
        <v>1246</v>
      </c>
      <c r="K15" s="8">
        <f t="shared" si="0"/>
        <v>8722</v>
      </c>
      <c r="L15" s="4">
        <f t="shared" si="1"/>
        <v>1246</v>
      </c>
      <c r="M15" s="4">
        <f t="shared" si="2"/>
        <v>1246</v>
      </c>
      <c r="N15" s="4">
        <f t="shared" si="3"/>
        <v>1246</v>
      </c>
      <c r="O15" s="7">
        <f t="shared" si="4"/>
        <v>0</v>
      </c>
      <c r="P15" s="5" t="str">
        <f>IF(K15&gt;$K31,"Above average","Below average")</f>
        <v>Below average</v>
      </c>
    </row>
    <row r="16" spans="1:17">
      <c r="A16" t="s">
        <v>27</v>
      </c>
      <c r="B16" t="str">
        <f>VLOOKUP(Distributors!A16,Distributors!A16:B31,2,)</f>
        <v>20th Century Fox</v>
      </c>
      <c r="C16" t="str">
        <f>VLOOKUP(Genre!A16,Genre!A16:B31,2,)</f>
        <v>Action</v>
      </c>
      <c r="D16" s="9">
        <v>1246</v>
      </c>
      <c r="E16" s="9">
        <v>1246</v>
      </c>
      <c r="F16" s="9">
        <v>1246</v>
      </c>
      <c r="G16" s="9">
        <v>1246</v>
      </c>
      <c r="H16" s="9">
        <v>1246</v>
      </c>
      <c r="I16" s="9">
        <v>1246</v>
      </c>
      <c r="J16" s="9">
        <v>1246</v>
      </c>
      <c r="K16" s="8">
        <f t="shared" si="0"/>
        <v>8722</v>
      </c>
      <c r="L16" s="4">
        <f t="shared" si="1"/>
        <v>1246</v>
      </c>
      <c r="M16" s="4">
        <f t="shared" si="2"/>
        <v>1246</v>
      </c>
      <c r="N16" s="4">
        <f t="shared" si="3"/>
        <v>1246</v>
      </c>
      <c r="O16" s="7">
        <f t="shared" si="4"/>
        <v>0</v>
      </c>
      <c r="P16" s="5" t="str">
        <f>IF(K16&gt;$K32,"Above average","Below average")</f>
        <v>Below average</v>
      </c>
    </row>
    <row r="17" spans="1:18">
      <c r="A17" t="s">
        <v>28</v>
      </c>
      <c r="B17" t="str">
        <f>VLOOKUP(Distributors!A17,Distributors!A17:B32,2,)</f>
        <v>Walt Disney</v>
      </c>
      <c r="C17" t="str">
        <f>VLOOKUP(Genre!A17,Genre!A17:B32,2,)</f>
        <v>Action</v>
      </c>
      <c r="D17" s="9">
        <v>1246</v>
      </c>
      <c r="E17" s="9">
        <v>1246</v>
      </c>
      <c r="F17" s="9">
        <v>1246</v>
      </c>
      <c r="G17" s="9">
        <v>1246</v>
      </c>
      <c r="H17" s="9">
        <v>1246</v>
      </c>
      <c r="I17" s="9">
        <v>1246</v>
      </c>
      <c r="J17" s="9">
        <v>1246</v>
      </c>
      <c r="K17" s="8">
        <f t="shared" si="0"/>
        <v>8722</v>
      </c>
      <c r="L17" s="4">
        <f t="shared" si="1"/>
        <v>1246</v>
      </c>
      <c r="M17" s="4">
        <f t="shared" si="2"/>
        <v>1246</v>
      </c>
      <c r="N17" s="4">
        <f t="shared" si="3"/>
        <v>1246</v>
      </c>
      <c r="O17" s="7">
        <f t="shared" si="4"/>
        <v>0</v>
      </c>
      <c r="P17" s="5" t="str">
        <f>IF(K17&gt;$K33,"Above average","Below average")</f>
        <v>Below average</v>
      </c>
    </row>
    <row r="18" spans="1:18">
      <c r="J18" s="13" t="s">
        <v>30</v>
      </c>
      <c r="K18" s="8">
        <v>956630.75</v>
      </c>
      <c r="P18" s="5" t="str">
        <f>IF(K18&gt;$K34,"Above average","Below average")</f>
        <v>Above average</v>
      </c>
    </row>
    <row r="19" spans="1:18">
      <c r="M19" s="5"/>
    </row>
    <row r="21" spans="1:18">
      <c r="J21" t="s">
        <v>39</v>
      </c>
      <c r="K21" s="5" t="s">
        <v>29</v>
      </c>
      <c r="Q21" t="s">
        <v>40</v>
      </c>
      <c r="R21" t="s">
        <v>36</v>
      </c>
    </row>
    <row r="22" spans="1:18">
      <c r="J22" t="s">
        <v>3</v>
      </c>
      <c r="K22" s="5">
        <v>7591992</v>
      </c>
      <c r="Q22">
        <v>1084570.2857142901</v>
      </c>
      <c r="R22" t="s">
        <v>5</v>
      </c>
    </row>
    <row r="23" spans="1:18">
      <c r="J23" t="s">
        <v>6</v>
      </c>
      <c r="K23" s="5">
        <v>4507412</v>
      </c>
      <c r="Q23">
        <v>643916</v>
      </c>
      <c r="R23" t="s">
        <v>8</v>
      </c>
    </row>
    <row r="24" spans="1:18">
      <c r="J24" t="s">
        <v>9</v>
      </c>
      <c r="K24" s="5">
        <v>2240742</v>
      </c>
      <c r="Q24">
        <v>320106</v>
      </c>
      <c r="R24" t="s">
        <v>11</v>
      </c>
    </row>
    <row r="25" spans="1:18">
      <c r="J25" t="s">
        <v>12</v>
      </c>
      <c r="K25" s="5">
        <v>731267</v>
      </c>
      <c r="Q25">
        <v>104466.71428571429</v>
      </c>
      <c r="R25" t="s">
        <v>8</v>
      </c>
    </row>
    <row r="26" spans="1:18">
      <c r="J26" t="s">
        <v>13</v>
      </c>
      <c r="K26" s="5">
        <v>55927</v>
      </c>
      <c r="Q26">
        <v>7989.5714285714284</v>
      </c>
      <c r="R26" t="s">
        <v>8</v>
      </c>
    </row>
    <row r="27" spans="1:18">
      <c r="J27" t="s">
        <v>15</v>
      </c>
      <c r="K27" s="5">
        <v>44797</v>
      </c>
      <c r="Q27">
        <v>6399.5714285714284</v>
      </c>
      <c r="R27" t="s">
        <v>5</v>
      </c>
    </row>
    <row r="28" spans="1:18">
      <c r="J28" t="s">
        <v>16</v>
      </c>
      <c r="K28" s="5">
        <v>38707</v>
      </c>
      <c r="Q28">
        <v>5529.5714285714284</v>
      </c>
      <c r="R28" t="s">
        <v>8</v>
      </c>
    </row>
    <row r="29" spans="1:18">
      <c r="J29" t="s">
        <v>17</v>
      </c>
      <c r="K29" s="5">
        <v>22657</v>
      </c>
      <c r="Q29">
        <v>3236.7142857142858</v>
      </c>
      <c r="R29" t="s">
        <v>8</v>
      </c>
    </row>
    <row r="30" spans="1:18">
      <c r="J30" t="s">
        <v>19</v>
      </c>
      <c r="K30" s="5">
        <v>10767</v>
      </c>
      <c r="Q30">
        <v>1538.1428571428571</v>
      </c>
      <c r="R30" t="s">
        <v>8</v>
      </c>
    </row>
    <row r="31" spans="1:18">
      <c r="J31" t="s">
        <v>20</v>
      </c>
      <c r="K31" s="5">
        <v>9117</v>
      </c>
      <c r="Q31">
        <v>1302.4285714285713</v>
      </c>
      <c r="R31" t="s">
        <v>8</v>
      </c>
    </row>
    <row r="32" spans="1:18">
      <c r="J32" t="s">
        <v>22</v>
      </c>
      <c r="K32" s="5">
        <v>8897</v>
      </c>
      <c r="Q32">
        <v>1271</v>
      </c>
      <c r="R32" t="s">
        <v>8</v>
      </c>
    </row>
    <row r="33" spans="10:18">
      <c r="J33" t="s">
        <v>23</v>
      </c>
      <c r="K33" s="5">
        <v>8877</v>
      </c>
      <c r="Q33">
        <v>1268.1428571428571</v>
      </c>
      <c r="R33" t="s">
        <v>8</v>
      </c>
    </row>
    <row r="34" spans="10:18">
      <c r="J34" t="s">
        <v>25</v>
      </c>
      <c r="K34" s="5">
        <v>8767</v>
      </c>
      <c r="Q34">
        <v>1252.4285714285713</v>
      </c>
      <c r="R34" t="s">
        <v>8</v>
      </c>
    </row>
    <row r="35" spans="10:18">
      <c r="J35" t="s">
        <v>26</v>
      </c>
      <c r="K35" s="5">
        <v>8722</v>
      </c>
      <c r="Q35">
        <v>1246</v>
      </c>
      <c r="R35" t="s">
        <v>8</v>
      </c>
    </row>
    <row r="36" spans="10:18">
      <c r="J36" t="s">
        <v>27</v>
      </c>
      <c r="K36" s="5">
        <v>8722</v>
      </c>
      <c r="Q36">
        <v>1246</v>
      </c>
      <c r="R36" t="s">
        <v>5</v>
      </c>
    </row>
    <row r="37" spans="10:18">
      <c r="J37" t="s">
        <v>28</v>
      </c>
      <c r="K37" s="5">
        <v>8722</v>
      </c>
      <c r="Q37">
        <v>1246</v>
      </c>
      <c r="R37" t="s">
        <v>5</v>
      </c>
    </row>
  </sheetData>
  <autoFilter ref="A1:P20"/>
  <sortState ref="K2:K17">
    <sortCondition descending="1" ref="K1"/>
  </sortState>
  <conditionalFormatting sqref="O2:O17">
    <cfRule type="cellIs" dxfId="0" priority="3" operator="lessThan">
      <formula>1</formula>
    </cfRule>
  </conditionalFormatting>
  <conditionalFormatting sqref="K1:K17">
    <cfRule type="top10" priority="1" bottom="1" rank="17"/>
    <cfRule type="top10" priority="2" rank="10"/>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5:G17"/>
  <sheetViews>
    <sheetView topLeftCell="C24" workbookViewId="0">
      <selection activeCell="C19" sqref="C1:C1048576"/>
    </sheetView>
  </sheetViews>
  <sheetFormatPr defaultColWidth="11.42578125" defaultRowHeight="15"/>
  <sheetData>
    <row r="15" spans="7:7">
      <c r="G15" s="2"/>
    </row>
    <row r="16" spans="7:7">
      <c r="G16" s="3"/>
    </row>
    <row r="17" spans="7:7">
      <c r="G17" s="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2" sqref="B2:B17"/>
    </sheetView>
  </sheetViews>
  <sheetFormatPr defaultColWidth="11.42578125" defaultRowHeight="15"/>
  <cols>
    <col min="1" max="1" width="43.85546875" customWidth="1"/>
    <col min="2" max="2" width="39.28515625" customWidth="1"/>
  </cols>
  <sheetData>
    <row r="1" spans="1:2">
      <c r="A1" t="s">
        <v>0</v>
      </c>
      <c r="B1" t="s">
        <v>2</v>
      </c>
    </row>
    <row r="2" spans="1:2">
      <c r="A2" t="s">
        <v>3</v>
      </c>
      <c r="B2" t="s">
        <v>5</v>
      </c>
    </row>
    <row r="3" spans="1:2">
      <c r="A3" t="s">
        <v>6</v>
      </c>
      <c r="B3" t="s">
        <v>8</v>
      </c>
    </row>
    <row r="4" spans="1:2">
      <c r="A4" t="s">
        <v>9</v>
      </c>
      <c r="B4" t="s">
        <v>11</v>
      </c>
    </row>
    <row r="5" spans="1:2">
      <c r="A5" t="s">
        <v>12</v>
      </c>
      <c r="B5" t="s">
        <v>8</v>
      </c>
    </row>
    <row r="6" spans="1:2">
      <c r="A6" t="s">
        <v>13</v>
      </c>
      <c r="B6" t="s">
        <v>8</v>
      </c>
    </row>
    <row r="7" spans="1:2">
      <c r="A7" t="s">
        <v>15</v>
      </c>
      <c r="B7" t="s">
        <v>5</v>
      </c>
    </row>
    <row r="8" spans="1:2">
      <c r="A8" t="s">
        <v>16</v>
      </c>
      <c r="B8" t="s">
        <v>8</v>
      </c>
    </row>
    <row r="9" spans="1:2">
      <c r="A9" t="s">
        <v>17</v>
      </c>
      <c r="B9" t="s">
        <v>8</v>
      </c>
    </row>
    <row r="10" spans="1:2">
      <c r="A10" t="s">
        <v>19</v>
      </c>
      <c r="B10" t="s">
        <v>8</v>
      </c>
    </row>
    <row r="11" spans="1:2">
      <c r="A11" t="s">
        <v>20</v>
      </c>
      <c r="B11" t="s">
        <v>8</v>
      </c>
    </row>
    <row r="12" spans="1:2">
      <c r="A12" t="s">
        <v>22</v>
      </c>
      <c r="B12" t="s">
        <v>8</v>
      </c>
    </row>
    <row r="13" spans="1:2">
      <c r="A13" t="s">
        <v>23</v>
      </c>
      <c r="B13" t="s">
        <v>8</v>
      </c>
    </row>
    <row r="14" spans="1:2">
      <c r="A14" t="s">
        <v>25</v>
      </c>
      <c r="B14" t="s">
        <v>8</v>
      </c>
    </row>
    <row r="15" spans="1:2">
      <c r="A15" t="s">
        <v>26</v>
      </c>
      <c r="B15" t="s">
        <v>8</v>
      </c>
    </row>
    <row r="16" spans="1:2">
      <c r="A16" t="s">
        <v>27</v>
      </c>
      <c r="B16" t="s">
        <v>5</v>
      </c>
    </row>
    <row r="17" spans="1:2">
      <c r="A17" t="s">
        <v>28</v>
      </c>
      <c r="B17"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2" sqref="A2:B17"/>
    </sheetView>
  </sheetViews>
  <sheetFormatPr defaultColWidth="11.42578125" defaultRowHeight="15"/>
  <cols>
    <col min="1" max="2" width="44.5703125" customWidth="1"/>
  </cols>
  <sheetData>
    <row r="1" spans="1:2">
      <c r="A1" t="s">
        <v>0</v>
      </c>
      <c r="B1" t="s">
        <v>1</v>
      </c>
    </row>
    <row r="2" spans="1:2">
      <c r="A2" t="s">
        <v>3</v>
      </c>
      <c r="B2" t="s">
        <v>4</v>
      </c>
    </row>
    <row r="3" spans="1:2">
      <c r="A3" t="s">
        <v>6</v>
      </c>
      <c r="B3" t="s">
        <v>7</v>
      </c>
    </row>
    <row r="4" spans="1:2">
      <c r="A4" t="s">
        <v>9</v>
      </c>
      <c r="B4" t="s">
        <v>10</v>
      </c>
    </row>
    <row r="5" spans="1:2">
      <c r="A5" t="s">
        <v>12</v>
      </c>
      <c r="B5" t="s">
        <v>4</v>
      </c>
    </row>
    <row r="6" spans="1:2">
      <c r="A6" t="s">
        <v>13</v>
      </c>
      <c r="B6" t="s">
        <v>14</v>
      </c>
    </row>
    <row r="7" spans="1:2">
      <c r="A7" t="s">
        <v>15</v>
      </c>
      <c r="B7" t="s">
        <v>7</v>
      </c>
    </row>
    <row r="8" spans="1:2">
      <c r="A8" t="s">
        <v>16</v>
      </c>
      <c r="B8" t="s">
        <v>10</v>
      </c>
    </row>
    <row r="9" spans="1:2">
      <c r="A9" t="s">
        <v>17</v>
      </c>
      <c r="B9" t="s">
        <v>18</v>
      </c>
    </row>
    <row r="10" spans="1:2">
      <c r="A10" t="s">
        <v>19</v>
      </c>
      <c r="B10" t="s">
        <v>14</v>
      </c>
    </row>
    <row r="11" spans="1:2">
      <c r="A11" t="s">
        <v>20</v>
      </c>
      <c r="B11" t="s">
        <v>21</v>
      </c>
    </row>
    <row r="12" spans="1:2">
      <c r="A12" t="s">
        <v>22</v>
      </c>
      <c r="B12" t="s">
        <v>18</v>
      </c>
    </row>
    <row r="13" spans="1:2">
      <c r="A13" t="s">
        <v>23</v>
      </c>
      <c r="B13" t="s">
        <v>24</v>
      </c>
    </row>
    <row r="14" spans="1:2">
      <c r="A14" t="s">
        <v>25</v>
      </c>
      <c r="B14" t="s">
        <v>10</v>
      </c>
    </row>
    <row r="15" spans="1:2">
      <c r="A15" t="s">
        <v>26</v>
      </c>
      <c r="B15" t="s">
        <v>18</v>
      </c>
    </row>
    <row r="16" spans="1:2">
      <c r="A16" t="s">
        <v>27</v>
      </c>
      <c r="B16" t="s">
        <v>14</v>
      </c>
    </row>
    <row r="17" spans="1:2">
      <c r="A17" t="s">
        <v>28</v>
      </c>
      <c r="B17"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2" sqref="A2"/>
    </sheetView>
  </sheetViews>
  <sheetFormatPr defaultRowHeight="15"/>
  <cols>
    <col min="1" max="1" width="14" bestFit="1" customWidth="1"/>
    <col min="2" max="2" width="8" customWidth="1"/>
    <col min="3" max="3" width="13.7109375" bestFit="1" customWidth="1"/>
    <col min="4" max="4" width="13.42578125" bestFit="1" customWidth="1"/>
    <col min="5" max="5" width="14" bestFit="1" customWidth="1"/>
    <col min="6" max="6" width="13.7109375" bestFit="1" customWidth="1"/>
    <col min="7" max="7" width="13.28515625" bestFit="1" customWidth="1"/>
  </cols>
  <sheetData>
    <row r="1" spans="1:2">
      <c r="A1" s="11" t="s">
        <v>41</v>
      </c>
    </row>
    <row r="2" spans="1:2">
      <c r="A2" s="12" t="s">
        <v>47</v>
      </c>
      <c r="B2" s="23">
        <v>3874756</v>
      </c>
    </row>
    <row r="3" spans="1:2">
      <c r="A3" s="12" t="s">
        <v>48</v>
      </c>
      <c r="B3" s="23">
        <v>2063506</v>
      </c>
    </row>
    <row r="4" spans="1:2">
      <c r="A4" s="12" t="s">
        <v>43</v>
      </c>
      <c r="B4" s="23">
        <v>1924926</v>
      </c>
    </row>
    <row r="5" spans="1:2">
      <c r="A5" s="12" t="s">
        <v>46</v>
      </c>
      <c r="B5" s="23">
        <v>1908986</v>
      </c>
    </row>
    <row r="6" spans="1:2">
      <c r="A6" s="12" t="s">
        <v>45</v>
      </c>
      <c r="B6" s="23">
        <v>1866176</v>
      </c>
    </row>
    <row r="7" spans="1:2">
      <c r="A7" s="12" t="s">
        <v>44</v>
      </c>
      <c r="B7" s="23">
        <v>1835146</v>
      </c>
    </row>
    <row r="8" spans="1:2">
      <c r="A8" s="12" t="s">
        <v>42</v>
      </c>
      <c r="B8" s="23">
        <v>1832596</v>
      </c>
    </row>
  </sheetData>
  <sortState ref="A1:B8">
    <sortCondition descending="1" ref="B2"/>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C19" sqref="C19"/>
    </sheetView>
  </sheetViews>
  <sheetFormatPr defaultRowHeight="15"/>
  <cols>
    <col min="1" max="1" width="18.5703125" bestFit="1" customWidth="1"/>
    <col min="2" max="2" width="12" customWidth="1"/>
    <col min="3" max="3" width="16.28515625" customWidth="1"/>
    <col min="4" max="4" width="18.5703125" customWidth="1"/>
    <col min="5" max="5" width="12.85546875" customWidth="1"/>
    <col min="6" max="6" width="9.42578125" customWidth="1"/>
    <col min="7" max="7" width="11.7109375" customWidth="1"/>
    <col min="8" max="8" width="12.5703125" customWidth="1"/>
    <col min="9" max="9" width="11.28515625" customWidth="1"/>
    <col min="10" max="11" width="11.5703125" customWidth="1"/>
    <col min="12" max="12" width="12.5703125" customWidth="1"/>
    <col min="13" max="15" width="14.28515625" customWidth="1"/>
    <col min="16" max="16" width="12.7109375" customWidth="1"/>
    <col min="17" max="17" width="14.28515625" bestFit="1" customWidth="1"/>
    <col min="18" max="18" width="14.28515625" customWidth="1"/>
    <col min="19" max="19" width="16.7109375" bestFit="1" customWidth="1"/>
    <col min="20" max="22" width="14.42578125" customWidth="1"/>
    <col min="23" max="23" width="17.7109375" customWidth="1"/>
    <col min="24" max="24" width="11.28515625" customWidth="1"/>
    <col min="25" max="25" width="16.140625" bestFit="1" customWidth="1"/>
    <col min="26" max="26" width="20.140625" bestFit="1" customWidth="1"/>
    <col min="27" max="27" width="16.140625" bestFit="1" customWidth="1"/>
    <col min="28" max="28" width="20.140625" bestFit="1" customWidth="1"/>
    <col min="29" max="29" width="18.5703125" bestFit="1" customWidth="1"/>
    <col min="30" max="30" width="20.140625" bestFit="1" customWidth="1"/>
    <col min="31" max="31" width="12.7109375" bestFit="1" customWidth="1"/>
  </cols>
  <sheetData>
    <row r="2" spans="1:2">
      <c r="A2" s="11" t="s">
        <v>37</v>
      </c>
      <c r="B2" t="s">
        <v>49</v>
      </c>
    </row>
    <row r="3" spans="1:2">
      <c r="A3" s="12" t="s">
        <v>4</v>
      </c>
      <c r="B3" s="23">
        <v>8323259</v>
      </c>
    </row>
    <row r="4" spans="1:2">
      <c r="A4" s="12" t="s">
        <v>7</v>
      </c>
      <c r="B4" s="23">
        <v>4560931</v>
      </c>
    </row>
    <row r="5" spans="1:2">
      <c r="A5" s="12" t="s">
        <v>10</v>
      </c>
      <c r="B5" s="23">
        <v>2288216</v>
      </c>
    </row>
    <row r="6" spans="1:2">
      <c r="A6" s="12" t="s">
        <v>14</v>
      </c>
      <c r="B6" s="23">
        <v>75416</v>
      </c>
    </row>
    <row r="7" spans="1:2">
      <c r="A7" s="12" t="s">
        <v>18</v>
      </c>
      <c r="B7" s="23">
        <v>40276</v>
      </c>
    </row>
    <row r="8" spans="1:2">
      <c r="A8" s="12" t="s">
        <v>21</v>
      </c>
      <c r="B8" s="23">
        <v>9117</v>
      </c>
    </row>
    <row r="9" spans="1:2">
      <c r="A9" s="12" t="s">
        <v>24</v>
      </c>
      <c r="B9" s="23">
        <v>8877</v>
      </c>
    </row>
    <row r="10" spans="1:2">
      <c r="A10" s="12" t="s">
        <v>38</v>
      </c>
      <c r="B10" s="23">
        <v>15306092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topLeftCell="A3" workbookViewId="0">
      <selection activeCell="P11" sqref="P11"/>
    </sheetView>
  </sheetViews>
  <sheetFormatPr defaultRowHeight="15"/>
  <cols>
    <col min="2" max="2" width="13.140625" bestFit="1" customWidth="1"/>
    <col min="3" max="3" width="12" bestFit="1" customWidth="1"/>
  </cols>
  <sheetData>
    <row r="2" spans="2:3">
      <c r="B2" s="11" t="s">
        <v>37</v>
      </c>
      <c r="C2" t="s">
        <v>49</v>
      </c>
    </row>
    <row r="3" spans="2:3">
      <c r="B3" s="12" t="s">
        <v>5</v>
      </c>
      <c r="C3" s="23">
        <v>7654233</v>
      </c>
    </row>
    <row r="4" spans="2:3">
      <c r="B4" s="12" t="s">
        <v>8</v>
      </c>
      <c r="C4" s="23">
        <v>5411117</v>
      </c>
    </row>
    <row r="5" spans="2:3">
      <c r="B5" s="12" t="s">
        <v>11</v>
      </c>
      <c r="C5" s="23">
        <v>2240742</v>
      </c>
    </row>
    <row r="6" spans="2:3">
      <c r="B6" s="12" t="s">
        <v>38</v>
      </c>
      <c r="C6" s="23">
        <v>15306092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tabSelected="1" topLeftCell="A34" zoomScale="87" zoomScaleNormal="87" workbookViewId="0">
      <selection activeCell="A60" sqref="A60"/>
    </sheetView>
  </sheetViews>
  <sheetFormatPr defaultRowHeight="15"/>
  <cols>
    <col min="1" max="16384" width="9.140625" style="26"/>
  </cols>
  <sheetData>
    <row r="1" spans="1:21" s="24" customFormat="1"/>
    <row r="2" spans="1:21" s="24" customFormat="1"/>
    <row r="3" spans="1:21" s="24" customFormat="1"/>
    <row r="4" spans="1:21" s="24" customFormat="1"/>
    <row r="5" spans="1:21" s="25" customFormat="1"/>
    <row r="6" spans="1:21" s="25" customFormat="1"/>
    <row r="7" spans="1:21" s="25" customFormat="1"/>
    <row r="8" spans="1:21">
      <c r="A8" s="24"/>
      <c r="B8" s="24"/>
      <c r="C8" s="24"/>
      <c r="D8" s="24"/>
      <c r="E8" s="24"/>
      <c r="F8" s="24"/>
      <c r="G8" s="24"/>
      <c r="H8" s="24"/>
      <c r="I8" s="24"/>
      <c r="J8" s="24"/>
      <c r="K8" s="24"/>
      <c r="L8" s="24"/>
      <c r="M8" s="24"/>
      <c r="N8" s="24"/>
      <c r="O8" s="24"/>
      <c r="P8" s="24"/>
      <c r="Q8" s="24"/>
      <c r="R8" s="24"/>
      <c r="S8" s="24"/>
      <c r="T8" s="24"/>
      <c r="U8" s="24"/>
    </row>
    <row r="9" spans="1:21">
      <c r="A9" s="24"/>
      <c r="B9" s="24"/>
      <c r="C9" s="24"/>
      <c r="D9" s="24"/>
      <c r="E9" s="24"/>
      <c r="F9" s="24"/>
      <c r="G9" s="24"/>
      <c r="H9" s="24"/>
      <c r="I9" s="24"/>
      <c r="J9" s="24"/>
      <c r="K9" s="24"/>
      <c r="L9" s="24"/>
      <c r="M9" s="24"/>
      <c r="N9" s="24"/>
      <c r="O9" s="24"/>
      <c r="P9" s="24"/>
      <c r="Q9" s="24"/>
      <c r="R9" s="24"/>
      <c r="S9" s="24"/>
      <c r="T9" s="24"/>
      <c r="U9" s="24"/>
    </row>
    <row r="10" spans="1:21">
      <c r="A10" s="24"/>
      <c r="B10" s="24"/>
      <c r="C10" s="24"/>
      <c r="D10" s="24"/>
      <c r="E10" s="24"/>
      <c r="F10" s="24"/>
      <c r="G10" s="24"/>
      <c r="H10" s="24"/>
      <c r="I10" s="24"/>
      <c r="J10" s="24"/>
      <c r="K10" s="24"/>
      <c r="L10" s="24"/>
      <c r="M10" s="24"/>
      <c r="N10" s="24"/>
      <c r="O10" s="24"/>
      <c r="P10" s="24"/>
      <c r="Q10" s="24"/>
      <c r="R10" s="24"/>
      <c r="S10" s="24"/>
      <c r="T10" s="24"/>
      <c r="U10" s="24"/>
    </row>
    <row r="11" spans="1:21">
      <c r="A11" s="24"/>
      <c r="B11" s="24"/>
      <c r="C11" s="24"/>
      <c r="D11" s="24"/>
      <c r="E11" s="24"/>
      <c r="F11" s="24"/>
      <c r="G11" s="24"/>
      <c r="H11" s="24"/>
      <c r="I11" s="24"/>
      <c r="J11" s="24"/>
      <c r="K11" s="24"/>
      <c r="L11" s="24"/>
      <c r="M11" s="24"/>
      <c r="N11" s="24"/>
      <c r="O11" s="24"/>
      <c r="P11" s="24"/>
      <c r="Q11" s="24"/>
      <c r="R11" s="24"/>
      <c r="S11" s="24"/>
      <c r="T11" s="24"/>
      <c r="U11" s="24"/>
    </row>
    <row r="12" spans="1:21">
      <c r="A12" s="24"/>
      <c r="B12" s="24"/>
      <c r="C12" s="24"/>
      <c r="D12" s="24"/>
      <c r="E12" s="24"/>
      <c r="F12" s="24"/>
      <c r="G12" s="24"/>
      <c r="H12" s="24"/>
      <c r="I12" s="24"/>
      <c r="J12" s="24"/>
      <c r="K12" s="24"/>
      <c r="L12" s="24"/>
      <c r="M12" s="24"/>
      <c r="N12" s="24"/>
      <c r="O12" s="24"/>
      <c r="P12" s="24"/>
      <c r="Q12" s="24"/>
      <c r="R12" s="24"/>
      <c r="S12" s="24"/>
      <c r="T12" s="24"/>
      <c r="U12" s="24"/>
    </row>
    <row r="14" spans="1:21" ht="15" customHeight="1">
      <c r="A14" s="27"/>
      <c r="B14" s="25"/>
      <c r="C14" s="25"/>
      <c r="D14" s="25"/>
      <c r="E14" s="25"/>
      <c r="F14" s="25"/>
      <c r="G14" s="25"/>
      <c r="H14" s="25"/>
      <c r="I14" s="25"/>
      <c r="J14" s="25"/>
      <c r="K14" s="25"/>
      <c r="L14" s="25"/>
      <c r="M14" s="25"/>
      <c r="N14" s="25"/>
      <c r="O14" s="25"/>
      <c r="P14" s="25"/>
      <c r="Q14" s="25"/>
      <c r="R14" s="25"/>
      <c r="S14" s="25"/>
      <c r="T14" s="25"/>
      <c r="U14" s="25"/>
    </row>
    <row r="15" spans="1:21">
      <c r="A15" s="25"/>
      <c r="B15" s="25"/>
      <c r="C15" s="25"/>
      <c r="D15" s="25"/>
      <c r="E15" s="25"/>
      <c r="F15" s="25"/>
      <c r="G15" s="25"/>
      <c r="H15" s="25"/>
      <c r="I15" s="25"/>
      <c r="J15" s="25"/>
      <c r="K15" s="25"/>
      <c r="L15" s="25"/>
      <c r="M15" s="25"/>
      <c r="N15" s="25"/>
      <c r="O15" s="25"/>
      <c r="P15" s="25"/>
      <c r="Q15" s="25"/>
      <c r="R15" s="25"/>
      <c r="S15" s="25"/>
      <c r="T15" s="25"/>
      <c r="U15" s="25"/>
    </row>
  </sheetData>
  <mergeCells count="2">
    <mergeCell ref="A8:U12"/>
    <mergeCell ref="A1:XFD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Sheet3</vt:lpstr>
      <vt:lpstr>Main Raw Data</vt:lpstr>
      <vt:lpstr>Questions</vt:lpstr>
      <vt:lpstr>Genre</vt:lpstr>
      <vt:lpstr>Distributors</vt:lpstr>
      <vt:lpstr>Sheet5</vt:lpstr>
      <vt:lpstr>Sheet6</vt:lpstr>
      <vt:lpstr>Sheet7</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Ioannis Pitsillides</dc:creator>
  <cp:lastModifiedBy>HP</cp:lastModifiedBy>
  <dcterms:created xsi:type="dcterms:W3CDTF">2022-01-23T11:02:10Z</dcterms:created>
  <dcterms:modified xsi:type="dcterms:W3CDTF">2023-05-01T06:37:46Z</dcterms:modified>
</cp:coreProperties>
</file>