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\Documents\งานร้านยา\"/>
    </mc:Choice>
  </mc:AlternateContent>
  <bookViews>
    <workbookView xWindow="0" yWindow="0" windowWidth="17256" windowHeight="5808"/>
  </bookViews>
  <sheets>
    <sheet name="ยา" sheetId="1" r:id="rId1"/>
    <sheet name="Sheet1" sheetId="3" r:id="rId2"/>
    <sheet name="อุปกรณ์" sheetId="2" r:id="rId3"/>
  </sheets>
  <definedNames>
    <definedName name="ราคาขาย">ยา!$G:$G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8" i="1" l="1"/>
  <c r="H174" i="1"/>
  <c r="H324" i="1"/>
  <c r="H843" i="1" l="1"/>
  <c r="H842" i="1"/>
  <c r="H515" i="1" l="1"/>
  <c r="H514" i="1"/>
  <c r="H513" i="1"/>
  <c r="H512" i="1"/>
  <c r="H511" i="1"/>
  <c r="H832" i="1"/>
  <c r="H834" i="1"/>
  <c r="H638" i="1"/>
  <c r="H412" i="1"/>
  <c r="H565" i="1" l="1"/>
  <c r="H141" i="1"/>
  <c r="H225" i="1"/>
  <c r="H224" i="1"/>
  <c r="H471" i="1"/>
  <c r="H424" i="1"/>
  <c r="H423" i="1"/>
  <c r="H478" i="1"/>
  <c r="H477" i="1"/>
  <c r="H529" i="1"/>
  <c r="H437" i="1"/>
  <c r="H436" i="1"/>
  <c r="H664" i="1"/>
  <c r="H660" i="1"/>
  <c r="H663" i="1"/>
  <c r="H49" i="1"/>
  <c r="H47" i="1"/>
  <c r="H555" i="1"/>
  <c r="H230" i="1"/>
  <c r="H589" i="1"/>
  <c r="H69" i="1"/>
  <c r="H68" i="1"/>
  <c r="H524" i="1"/>
  <c r="H226" i="1"/>
  <c r="H672" i="1"/>
  <c r="H671" i="1"/>
  <c r="H669" i="1"/>
  <c r="H748" i="1"/>
  <c r="H403" i="1"/>
  <c r="H115" i="1" l="1"/>
  <c r="H640" i="1"/>
  <c r="H176" i="1"/>
  <c r="H175" i="1"/>
  <c r="H536" i="1"/>
  <c r="H535" i="1"/>
  <c r="H534" i="1"/>
  <c r="H533" i="1"/>
  <c r="H703" i="1"/>
  <c r="H584" i="1" l="1"/>
  <c r="H583" i="1"/>
  <c r="H507" i="1"/>
  <c r="H112" i="1"/>
  <c r="H441" i="1"/>
  <c r="H751" i="1" l="1"/>
  <c r="H107" i="1" l="1"/>
  <c r="H206" i="1" l="1"/>
  <c r="H854" i="1"/>
  <c r="H348" i="1"/>
  <c r="H766" i="1" l="1"/>
  <c r="H765" i="1"/>
  <c r="H764" i="1"/>
  <c r="H293" i="1"/>
  <c r="H851" i="1"/>
  <c r="H406" i="1"/>
  <c r="H387" i="1"/>
  <c r="H798" i="1"/>
  <c r="H25" i="1"/>
  <c r="H435" i="1"/>
  <c r="H274" i="1"/>
  <c r="H276" i="1"/>
  <c r="H639" i="1"/>
  <c r="H637" i="1"/>
  <c r="H747" i="1"/>
  <c r="H430" i="1" l="1"/>
  <c r="H572" i="1"/>
  <c r="H571" i="1"/>
  <c r="H311" i="1"/>
  <c r="H313" i="1"/>
  <c r="H588" i="1"/>
  <c r="H10" i="1"/>
  <c r="H137" i="1"/>
  <c r="H390" i="1"/>
  <c r="H680" i="1" l="1"/>
  <c r="H290" i="1" l="1"/>
  <c r="H634" i="1"/>
  <c r="H399" i="1"/>
  <c r="H375" i="1"/>
  <c r="H360" i="1"/>
  <c r="H243" i="1" l="1"/>
  <c r="H655" i="1" l="1"/>
  <c r="H482" i="1"/>
  <c r="H426" i="1"/>
  <c r="H96" i="1"/>
  <c r="H95" i="1"/>
  <c r="H449" i="1"/>
  <c r="H448" i="1"/>
  <c r="H322" i="1"/>
  <c r="H754" i="1"/>
  <c r="H753" i="1"/>
  <c r="H239" i="1"/>
  <c r="H791" i="1"/>
  <c r="H792" i="1"/>
  <c r="H790" i="1"/>
  <c r="H789" i="1"/>
  <c r="H261" i="1"/>
  <c r="H674" i="1"/>
  <c r="H385" i="1" l="1"/>
  <c r="H71" i="1" l="1"/>
  <c r="H702" i="1" l="1"/>
  <c r="H677" i="1"/>
  <c r="H675" i="1"/>
  <c r="H252" i="1"/>
  <c r="H251" i="1"/>
  <c r="H531" i="1" l="1"/>
  <c r="G89" i="1" l="1"/>
  <c r="H695" i="1"/>
  <c r="H91" i="1" l="1"/>
  <c r="H793" i="1"/>
  <c r="H786" i="1" l="1"/>
  <c r="H505" i="1"/>
  <c r="H164" i="1"/>
  <c r="H163" i="1"/>
  <c r="H670" i="1"/>
  <c r="H712" i="1"/>
  <c r="H354" i="1" l="1"/>
  <c r="H218" i="1"/>
  <c r="H33" i="1"/>
  <c r="H486" i="1"/>
  <c r="H320" i="1"/>
  <c r="H455" i="1"/>
  <c r="H454" i="1"/>
  <c r="H784" i="1"/>
  <c r="H509" i="1"/>
  <c r="H372" i="1"/>
  <c r="H200" i="1"/>
  <c r="H196" i="1" l="1"/>
  <c r="H147" i="1"/>
  <c r="H146" i="1"/>
  <c r="H402" i="1" l="1"/>
  <c r="H401" i="1"/>
  <c r="H813" i="1"/>
  <c r="H811" i="1"/>
  <c r="H127" i="1"/>
  <c r="H310" i="1"/>
  <c r="H777" i="1"/>
  <c r="H776" i="1"/>
  <c r="H267" i="1"/>
  <c r="H266" i="1"/>
  <c r="H273" i="1"/>
  <c r="H247" i="1"/>
  <c r="H648" i="1"/>
  <c r="H81" i="1"/>
  <c r="H186" i="1"/>
  <c r="H189" i="1"/>
  <c r="H188" i="1"/>
  <c r="H809" i="1"/>
  <c r="H807" i="1"/>
  <c r="H805" i="1"/>
  <c r="H779" i="1"/>
  <c r="H154" i="1"/>
  <c r="H356" i="1"/>
  <c r="H581" i="1"/>
  <c r="H578" i="1"/>
  <c r="H577" i="1"/>
  <c r="H576" i="1"/>
  <c r="H417" i="1" l="1"/>
  <c r="H416" i="1"/>
  <c r="H158" i="1"/>
  <c r="H157" i="1"/>
  <c r="H447" i="1"/>
  <c r="H366" i="1"/>
  <c r="H724" i="1"/>
  <c r="H733" i="1"/>
  <c r="H839" i="1"/>
  <c r="H840" i="1"/>
  <c r="H841" i="1"/>
  <c r="H835" i="1"/>
  <c r="H709" i="1"/>
  <c r="H180" i="1"/>
  <c r="H827" i="1"/>
  <c r="H255" i="1"/>
  <c r="H848" i="1"/>
  <c r="H567" i="1" l="1"/>
  <c r="H564" i="1"/>
  <c r="H405" i="1" l="1"/>
  <c r="H229" i="1"/>
  <c r="H184" i="1" l="1"/>
  <c r="H185" i="1"/>
  <c r="H575" i="1"/>
  <c r="H563" i="1"/>
  <c r="H135" i="1"/>
  <c r="H125" i="1"/>
  <c r="H610" i="1"/>
  <c r="H609" i="1"/>
  <c r="H608" i="1"/>
  <c r="H607" i="1"/>
  <c r="H783" i="1"/>
  <c r="H346" i="1"/>
  <c r="H796" i="1"/>
  <c r="H730" i="1"/>
  <c r="H143" i="1"/>
  <c r="H800" i="1"/>
  <c r="H222" i="1" l="1"/>
  <c r="H62" i="1"/>
  <c r="H56" i="1"/>
  <c r="H54" i="1"/>
  <c r="H769" i="1"/>
  <c r="H265" i="1"/>
  <c r="H264" i="1"/>
  <c r="H260" i="1"/>
  <c r="H250" i="1"/>
  <c r="H80" i="1"/>
  <c r="H235" i="1"/>
  <c r="H593" i="1" l="1"/>
  <c r="H833" i="1" l="1"/>
  <c r="H831" i="1"/>
  <c r="H829" i="1"/>
  <c r="H631" i="1" l="1"/>
  <c r="H617" i="1"/>
  <c r="H242" i="1"/>
  <c r="H494" i="1"/>
  <c r="H772" i="1"/>
  <c r="H479" i="1"/>
  <c r="H746" i="1"/>
  <c r="H743" i="1"/>
  <c r="H393" i="1"/>
  <c r="H286" i="1"/>
  <c r="H31" i="1"/>
  <c r="H52" i="1"/>
  <c r="H192" i="1"/>
  <c r="H408" i="1"/>
  <c r="H699" i="1"/>
  <c r="H698" i="1"/>
  <c r="H685" i="1"/>
  <c r="H540" i="1"/>
  <c r="H826" i="1"/>
  <c r="H253" i="1"/>
  <c r="H254" i="1"/>
  <c r="H259" i="1"/>
  <c r="H612" i="1"/>
  <c r="H217" i="1"/>
  <c r="H728" i="1"/>
  <c r="H600" i="1"/>
  <c r="H421" i="1" l="1"/>
  <c r="H414" i="1"/>
  <c r="H419" i="1"/>
  <c r="H816" i="1"/>
  <c r="H84" i="1"/>
  <c r="H83" i="1"/>
  <c r="H760" i="1"/>
  <c r="H759" i="1"/>
  <c r="H757" i="1"/>
  <c r="H752" i="1"/>
  <c r="H768" i="1"/>
  <c r="H763" i="1"/>
  <c r="H762" i="1"/>
  <c r="H737" i="1"/>
  <c r="H736" i="1"/>
  <c r="H735" i="1"/>
  <c r="H694" i="1"/>
  <c r="H775" i="1"/>
  <c r="H774" i="1"/>
  <c r="H795" i="1"/>
  <c r="H668" i="1"/>
  <c r="H742" i="1"/>
  <c r="H45" i="1" l="1"/>
  <c r="H758" i="1" l="1"/>
  <c r="H750" i="1"/>
  <c r="H732" i="1"/>
  <c r="H726" i="1"/>
  <c r="H725" i="1"/>
  <c r="H717" i="1"/>
  <c r="H716" i="1"/>
  <c r="H714" i="1"/>
  <c r="H708" i="1"/>
  <c r="H707" i="1"/>
  <c r="H705" i="1"/>
  <c r="H697" i="1"/>
  <c r="H693" i="1"/>
  <c r="H692" i="1"/>
  <c r="H691" i="1"/>
  <c r="H690" i="1"/>
  <c r="H689" i="1"/>
  <c r="H688" i="1"/>
  <c r="H687" i="1"/>
  <c r="H659" i="1"/>
  <c r="H676" i="1"/>
  <c r="H646" i="1"/>
  <c r="H645" i="1"/>
  <c r="H644" i="1"/>
  <c r="H633" i="1"/>
  <c r="H630" i="1"/>
  <c r="H624" i="1"/>
  <c r="H622" i="1"/>
  <c r="H621" i="1"/>
  <c r="H615" i="1"/>
  <c r="H604" i="1"/>
  <c r="H603" i="1"/>
  <c r="H598" i="1"/>
  <c r="H597" i="1"/>
  <c r="H591" i="1"/>
  <c r="H586" i="1"/>
  <c r="H558" i="1"/>
  <c r="H568" i="1"/>
  <c r="H569" i="1"/>
  <c r="H554" i="1" l="1"/>
  <c r="H552" i="1"/>
  <c r="H551" i="1"/>
  <c r="H549" i="1"/>
  <c r="H547" i="1"/>
  <c r="H545" i="1"/>
  <c r="H527" i="1"/>
  <c r="H526" i="1"/>
  <c r="H523" i="1"/>
  <c r="H521" i="1"/>
  <c r="H520" i="1"/>
  <c r="H519" i="1"/>
  <c r="H518" i="1"/>
  <c r="H381" i="1"/>
  <c r="H500" i="1"/>
  <c r="H499" i="1"/>
  <c r="H496" i="1"/>
  <c r="H492" i="1"/>
  <c r="H490" i="1"/>
  <c r="H489" i="1"/>
  <c r="H484" i="1"/>
  <c r="H476" i="1"/>
  <c r="H475" i="1"/>
  <c r="H473" i="1"/>
  <c r="H469" i="1"/>
  <c r="H465" i="1"/>
  <c r="H463" i="1"/>
  <c r="H453" i="1"/>
  <c r="H452" i="1"/>
  <c r="H451" i="1"/>
  <c r="H446" i="1"/>
  <c r="H445" i="1"/>
  <c r="H444" i="1"/>
  <c r="H439" i="1"/>
  <c r="H434" i="1"/>
  <c r="H432" i="1"/>
  <c r="H411" i="1"/>
  <c r="H410" i="1"/>
  <c r="H409" i="1"/>
  <c r="H407" i="1"/>
  <c r="H398" i="1"/>
  <c r="H627" i="1" l="1"/>
  <c r="H744" i="1"/>
  <c r="H397" i="1"/>
  <c r="H41" i="1"/>
  <c r="G179" i="1"/>
  <c r="H172" i="1"/>
  <c r="H328" i="1"/>
  <c r="H643" i="1"/>
  <c r="H642" i="1"/>
  <c r="H236" i="1"/>
  <c r="H6" i="1"/>
  <c r="H396" i="1" l="1"/>
  <c r="H383" i="1"/>
  <c r="H379" i="1"/>
  <c r="H378" i="1"/>
  <c r="H377" i="1"/>
  <c r="H374" i="1"/>
  <c r="H363" i="1"/>
  <c r="H355" i="1"/>
  <c r="H343" i="1"/>
  <c r="H342" i="1"/>
  <c r="H335" i="1"/>
  <c r="H331" i="1"/>
  <c r="H329" i="1"/>
  <c r="H327" i="1"/>
  <c r="H326" i="1"/>
  <c r="H323" i="1"/>
  <c r="H319" i="1"/>
  <c r="H318" i="1"/>
  <c r="H296" i="1"/>
  <c r="H295" i="1"/>
  <c r="H284" i="1"/>
  <c r="H283" i="1"/>
  <c r="H282" i="1"/>
  <c r="H278" i="1"/>
  <c r="H246" i="1"/>
  <c r="H245" i="1"/>
  <c r="H237" i="1"/>
  <c r="H234" i="1"/>
  <c r="H232" i="1"/>
  <c r="H221" i="1"/>
  <c r="H215" i="1"/>
  <c r="H212" i="1"/>
  <c r="H208" i="1"/>
  <c r="H199" i="1"/>
  <c r="H198" i="1"/>
  <c r="H195" i="1"/>
  <c r="H194" i="1"/>
  <c r="H178" i="1"/>
  <c r="H173" i="1"/>
  <c r="H162" i="1"/>
  <c r="H161" i="1"/>
  <c r="H156" i="1"/>
  <c r="H152" i="1"/>
  <c r="H140" i="1"/>
  <c r="H136" i="1"/>
  <c r="H132" i="1"/>
  <c r="H110" i="1"/>
  <c r="H118" i="1"/>
  <c r="H117" i="1"/>
  <c r="H105" i="1"/>
  <c r="H104" i="1"/>
  <c r="H93" i="1"/>
  <c r="H92" i="1"/>
  <c r="H79" i="1"/>
  <c r="H78" i="1"/>
  <c r="H77" i="1"/>
  <c r="H76" i="1"/>
  <c r="H75" i="1"/>
  <c r="H73" i="1"/>
  <c r="H67" i="1"/>
  <c r="H66" i="1"/>
  <c r="H64" i="1"/>
  <c r="H58" i="1"/>
  <c r="H51" i="1"/>
  <c r="H48" i="1"/>
  <c r="H46" i="1"/>
  <c r="H39" i="1"/>
  <c r="H36" i="1"/>
  <c r="H29" i="1"/>
  <c r="H27" i="1"/>
  <c r="H19" i="1"/>
  <c r="H18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<sst xmlns="http://schemas.openxmlformats.org/spreadsheetml/2006/main" count="1812" uniqueCount="1074">
  <si>
    <t>ชื่อสามัญ</t>
  </si>
  <si>
    <t>ชื่อการค้า</t>
  </si>
  <si>
    <t>Acetylcysteine</t>
  </si>
  <si>
    <t>ชิ้น/กล่อง</t>
  </si>
  <si>
    <t>ขวด</t>
  </si>
  <si>
    <t>ราคาทุน</t>
  </si>
  <si>
    <t>หลอด</t>
  </si>
  <si>
    <t>พลาสเตอร์</t>
  </si>
  <si>
    <t>Airstrip กล่อง 12 ชิ้น คละแบบ</t>
  </si>
  <si>
    <t>พลาสเตอร์กันน้ำ</t>
  </si>
  <si>
    <t>Airstrip กันน้ำ 15 ชิ้น</t>
  </si>
  <si>
    <t>กล่อง</t>
  </si>
  <si>
    <t>Simethicone</t>
  </si>
  <si>
    <t>Air-X แผง มะนาว 80 mg.</t>
  </si>
  <si>
    <t>Simethicone Drop</t>
  </si>
  <si>
    <t>Air-X แผง ส้ม 80 mg</t>
  </si>
  <si>
    <t>Albendazole tab</t>
  </si>
  <si>
    <t>ซอง</t>
  </si>
  <si>
    <t>Alcohol</t>
  </si>
  <si>
    <t>Alcohol 30 CC  เสือดาว 10.-</t>
  </si>
  <si>
    <t>Alcohol 60 CC ศิริบัญชา 16.- *</t>
  </si>
  <si>
    <t>Alcohol 180CC ศิริบัญชา 33.-</t>
  </si>
  <si>
    <t>Alcohol ปอนด์ 450 ML ศิริบัญชา  60.-</t>
  </si>
  <si>
    <t>Alcohol gel</t>
  </si>
  <si>
    <t>Alcohol Gel 30 ML ไพร-เอท 28.-</t>
  </si>
  <si>
    <t>Alda 10CC น้ำ  45.-</t>
  </si>
  <si>
    <t>Albendazole syr</t>
  </si>
  <si>
    <t>A-LICES แชมภูหิดเหา 89.</t>
  </si>
  <si>
    <t>แชมภูหิดเหา</t>
  </si>
  <si>
    <t>*ของขาด</t>
  </si>
  <si>
    <t>Allerax fc 10 MG -ขาว</t>
  </si>
  <si>
    <t>ขวดx1000 เม็ด</t>
  </si>
  <si>
    <t>Loratadine</t>
  </si>
  <si>
    <t>Cetrizine  tab</t>
  </si>
  <si>
    <t>Cetrizine  syr</t>
  </si>
  <si>
    <t>Aller-Go syrup 60 ml</t>
  </si>
  <si>
    <t>AntazolineTetrahydrozoline ยาตา</t>
  </si>
  <si>
    <t>AMK 1000 MG (กล่องX1แผง)</t>
  </si>
  <si>
    <t>กล่องx10 เม็ด</t>
  </si>
  <si>
    <t>Amoxicillin tab</t>
  </si>
  <si>
    <t>Amoxicillin syr 125 mg</t>
  </si>
  <si>
    <t>Amoxicillin syr 250 mg</t>
  </si>
  <si>
    <t>Amoxi Fort 250 mg. เปลือย (Starmox fort)  sevenstar</t>
  </si>
  <si>
    <t>Amoxi dry 125 mg. เปลือย (Starmox) ส้ม</t>
  </si>
  <si>
    <t>Amoxicillin+Clavulanic acid tab</t>
  </si>
  <si>
    <t>Amogin OTC เม็ด  22.-</t>
  </si>
  <si>
    <t>Amogin-Gel ซอง 15 ML(กล่อง 30 ซอง) 10.-</t>
  </si>
  <si>
    <t>Alumina Magnesia Simethicone tab</t>
  </si>
  <si>
    <t>Alumina Magnesia Simethicone ซอง</t>
  </si>
  <si>
    <t>แผงx10 เม็ด</t>
  </si>
  <si>
    <t>Amoxy 500 mg. M &amp; H แผง (เหลือง-แดง)</t>
  </si>
  <si>
    <t>Amoxy แผง เยาวราช เขียว-ฟ้า</t>
  </si>
  <si>
    <t>แผง</t>
  </si>
  <si>
    <t>กล่องx50 แผง</t>
  </si>
  <si>
    <t>กล่องx25 แผง</t>
  </si>
  <si>
    <t>Amoxy แผง เยาวราช ชมพู-ขาว</t>
  </si>
  <si>
    <t>Anasic balm 25 g. poli pharm</t>
  </si>
  <si>
    <t>Anna ยาคุม (กล่องX50แผง) (ขึ้นราคา)</t>
  </si>
  <si>
    <t>Antacil 240 CC</t>
  </si>
  <si>
    <t>Alumina Magnesia Simethicone น้ำ</t>
  </si>
  <si>
    <t>Antacil แผง</t>
  </si>
  <si>
    <t>Hydrocortisone mepyramine</t>
  </si>
  <si>
    <t>Antergan 5    gm. เล็ก  27.-</t>
  </si>
  <si>
    <t>Asia Tapp Drop (สูตร Ditap)**</t>
  </si>
  <si>
    <t>Ergotamine+caffeine</t>
  </si>
  <si>
    <t>azithromycin</t>
  </si>
  <si>
    <t>Azithro 6 เม็ด M&amp;H</t>
  </si>
  <si>
    <t>Azitrin 250 mg.  T.O</t>
  </si>
  <si>
    <t>Binozyt 250 mg. (แผง6แคป) บ.sandoz</t>
  </si>
  <si>
    <t>Azycin  250 mg.  6 เม็ด  GPO.</t>
  </si>
  <si>
    <t>กล่องx6 เม็ด</t>
  </si>
  <si>
    <t>เกลือแร่เด็ก</t>
  </si>
  <si>
    <t>เกลือแร่ ผญ</t>
  </si>
  <si>
    <t>Babi lyte เกลือแร่เด็ก รสส้ม</t>
  </si>
  <si>
    <t>กล่องx100 ซอง</t>
  </si>
  <si>
    <t>HYOSCINE BUTYLBROMIDE tab</t>
  </si>
  <si>
    <t>HYOSCINE BUTYLBROMIDE syr</t>
  </si>
  <si>
    <t>***Bacotan น้ำ 30 ML เปลือย***</t>
  </si>
  <si>
    <t>**Bacotan FC แผง *ของขาด*</t>
  </si>
  <si>
    <t>Brompheniramine 4 mg +phenyl tab</t>
  </si>
  <si>
    <t>mupirocin 2 %</t>
  </si>
  <si>
    <t>Bacidal 5 g.</t>
  </si>
  <si>
    <t>vit B complex</t>
  </si>
  <si>
    <t>BComp ขวด 100 เม็ด โรต้า สีเหลืองมีกล่อง (ขึ้นราคา)</t>
  </si>
  <si>
    <t>vit B1-6-12</t>
  </si>
  <si>
    <t>Belcid 240 CC  86.-(ต่อไป 27/ข)</t>
  </si>
  <si>
    <t>mebendazole 500 mg</t>
  </si>
  <si>
    <t>Benda 500 เม็ด แผง  30.-</t>
  </si>
  <si>
    <t>กล่อง เล็ก</t>
  </si>
  <si>
    <t>Benzoyl peroxide</t>
  </si>
  <si>
    <t>Benzac GEL 2.5 % 15 GM เล็ก  137.-</t>
  </si>
  <si>
    <t>Benzac GEL 5 % 15 GM เล็ก 145.-</t>
  </si>
  <si>
    <t>EE + Levonorgestrel</t>
  </si>
  <si>
    <t>Povidone iodine</t>
  </si>
  <si>
    <t>Betadin 15 CC เล็ก</t>
  </si>
  <si>
    <t>Betadin 30 CC ใหญ่</t>
  </si>
  <si>
    <t>โหล</t>
  </si>
  <si>
    <t>betamethasone  dipropionate</t>
  </si>
  <si>
    <t>betamethasone + neomycin</t>
  </si>
  <si>
    <t>BETA-DIPO 5 GM เล็ก</t>
  </si>
  <si>
    <t>BETA-DIPO 15 GM กลาง</t>
  </si>
  <si>
    <t>Betahistine mesilate 12 mg.</t>
  </si>
  <si>
    <t>Betahit 12 mg. Betahistine</t>
  </si>
  <si>
    <t>Propranolol</t>
  </si>
  <si>
    <t>Betalol 10 MG บ. Berlin</t>
  </si>
  <si>
    <t>Betameth N 5 gm.  บ.โอสถอินเตอร์</t>
  </si>
  <si>
    <t>Betameth N 15 gm. หลอดใหญ่  บ.โอสถอินเตอร์</t>
  </si>
  <si>
    <t>Fluconazole</t>
  </si>
  <si>
    <t>Biozole 150 mg.</t>
  </si>
  <si>
    <t>Bisacodyl</t>
  </si>
  <si>
    <t>Bisolvon น้ำเชื่อมเด็ก ped 4 mg.</t>
  </si>
  <si>
    <t>Bromhexine  syr</t>
  </si>
  <si>
    <t>Bromhexine  tab</t>
  </si>
  <si>
    <t>Bisolvon เม็ด แผง</t>
  </si>
  <si>
    <t>B-MIX  กล่อง 10 แผง</t>
  </si>
  <si>
    <t>กล่องx10 แผง</t>
  </si>
  <si>
    <t>Ca+Mg</t>
  </si>
  <si>
    <t>Boncal Plus Nutri Master (รุ่นพิเศษ2แถม1)</t>
  </si>
  <si>
    <t>ชุด</t>
  </si>
  <si>
    <t>Brompheniramine 4 mg +phenyl  drop</t>
  </si>
  <si>
    <t>Bromhexine น้ำ  60 ml (มีกล่อง) บ.ซีฟาร์ม</t>
  </si>
  <si>
    <t>Bromesep Syrup  60 ML** บ.สยาม (ขึ้นราคา)</t>
  </si>
  <si>
    <t>Brompheniramine 2 mg +phenyl  syr</t>
  </si>
  <si>
    <t>Dextro+ glyceryl guaiacolate</t>
  </si>
  <si>
    <t>Bronpect-D แผง เม็ดสีม่วง</t>
  </si>
  <si>
    <t>Bufenac 25 mg. แผง</t>
  </si>
  <si>
    <t>DICLOFENAC SODIUM  tab</t>
  </si>
  <si>
    <t>DICLOFENAC SODIUM  ยานวด</t>
  </si>
  <si>
    <t>Buflex 400 mg. แผงบลิสเตอร์</t>
  </si>
  <si>
    <t>Buflex น้ำ  มีกล่อง  60.-</t>
  </si>
  <si>
    <t>IBUPROFEN tab</t>
  </si>
  <si>
    <t>เจลหล่อลื่น</t>
  </si>
  <si>
    <t>B.W.JELLY 20 g.</t>
  </si>
  <si>
    <t>แผ่นเจลลดไข้ เด็ก</t>
  </si>
  <si>
    <t>แผ่นเจลลดไข้ เด็กทารก</t>
  </si>
  <si>
    <t>Calamine+Zn oxide+Diphenhydramine+Camphor+Menthol</t>
  </si>
  <si>
    <t>Cadramine-V 60 ML</t>
  </si>
  <si>
    <t>Calamine 120 CC LPเสือดาว (ขึ้นราคา)</t>
  </si>
  <si>
    <t>Ca carbonate</t>
  </si>
  <si>
    <t>Canadine 5 GM. 36.-</t>
  </si>
  <si>
    <t>Clotrimazole cream</t>
  </si>
  <si>
    <t>Clotrimazole  vag</t>
  </si>
  <si>
    <t>Candinox 100 MG 6 เม็ด</t>
  </si>
  <si>
    <t>Clotrimazole  น้ำ</t>
  </si>
  <si>
    <t>Candix น้ำ ขวด น้ำเงิน-ขาว N/L</t>
  </si>
  <si>
    <t>Canesten 1 เม็ด 500 mg. ไบเออร์</t>
  </si>
  <si>
    <t>Canesten ครีม 10 GM</t>
  </si>
  <si>
    <t>Candinox 500 MG 1 เม็ด</t>
  </si>
  <si>
    <t>Capsika Gel 0.0125% 35gm 120.-.(เจลพริก)บ.บางกอกแลป</t>
  </si>
  <si>
    <t>Capsaicin 0.0125% (เจลพริก)</t>
  </si>
  <si>
    <t>Carminative ( TINCTURE CARDAMON GINGER TINCTURE CAPSICUM TINCTURE )</t>
  </si>
  <si>
    <t>Carminative 180 ML องค์การ 20.-</t>
  </si>
  <si>
    <t>C.D.R สีส้ม เม็ดฟู่ 15 เม็ด</t>
  </si>
  <si>
    <t>C.D.R ( แคลเซียม วิตามินดี วิตามินซี )</t>
  </si>
  <si>
    <t>Cepacol กล่องใหญ่ 50 แผง  25.- (ขึ้นราคา)</t>
  </si>
  <si>
    <t>Cepacol</t>
  </si>
  <si>
    <t>Cetrizin TO เม็ด (กล่อง 50 แผง)</t>
  </si>
  <si>
    <t>Chalkcap 835 MG</t>
  </si>
  <si>
    <t>กล่องx100 แผง</t>
  </si>
  <si>
    <t>ชุดทดสอบการตั้งครรภ์</t>
  </si>
  <si>
    <t>Check one test stript ชนิดจุ่ม 95.-สีฟ้า บ.ซิกมา</t>
  </si>
  <si>
    <t>Check one test  ชนิดหยด 145.-สีชมพู  บ.ซิกมา</t>
  </si>
  <si>
    <t>Check one test  ชนิดปากกา 190.-  บ.ซิกมา</t>
  </si>
  <si>
    <t>Test check pregnancy หยด SME 70.-</t>
  </si>
  <si>
    <t>Chlorpheniramine ( CPM )</t>
  </si>
  <si>
    <t>Chlorphen 100 เม็ด AU</t>
  </si>
  <si>
    <t>ขวดx100 เม็ด</t>
  </si>
  <si>
    <t>Ciprofloxacin 500 mg</t>
  </si>
  <si>
    <t>Cifloxin 500 MG  บ.สยาม (แผง10เม็ด)</t>
  </si>
  <si>
    <t>กล่องX1แผง</t>
  </si>
  <si>
    <t>Clindamycin</t>
  </si>
  <si>
    <t>Clinda M 10 ML เล็ก 59.-</t>
  </si>
  <si>
    <t>Clinda M 15 ML ใหญ่ 69.-</t>
  </si>
  <si>
    <t>Clindalin เจล 5 GM สามัคคี (กล่อง10หลอด)</t>
  </si>
  <si>
    <t>Clotasol 5 GM โฉมใหม่ บ. บูรพา</t>
  </si>
  <si>
    <t xml:space="preserve">BETAMETHASONE VALERATE +CLOTRIMAZOLE </t>
  </si>
  <si>
    <t>Salicylic acid+phenol</t>
  </si>
  <si>
    <t>Con-Con 15 CC ใส่หูด  (ขึ้นราคา)</t>
  </si>
  <si>
    <t>Counterpain ( METHYL SALICYLATE )ร้อน</t>
  </si>
  <si>
    <t>Counterpain ( MENTHOL ) เย็น</t>
  </si>
  <si>
    <t>Counterpain 120 GM น้ำตาล</t>
  </si>
  <si>
    <t>Counterpain 30 GM น้ำตาล</t>
  </si>
  <si>
    <t>Counterpain 60 GM น้ำตาล</t>
  </si>
  <si>
    <t>Counterpain Cool 120 GM ฟ้า  (ขึ้นราคา)</t>
  </si>
  <si>
    <t>Counterpain Cool 30 GM ฟ้า 63.-</t>
  </si>
  <si>
    <t>Counterpain Cool 60 GM ฟ้า</t>
  </si>
  <si>
    <t>Counterpain พลัส +PIROXICAM+METHYLSALICYLATE</t>
  </si>
  <si>
    <t>รอออออออออออออออ</t>
  </si>
  <si>
    <t>Cox Multivit syrup 60 cc  มีกล่อง</t>
  </si>
  <si>
    <t>น้ำยาบ้วนปาก C-20 แดง 180 ml. 68.-</t>
  </si>
  <si>
    <t>น้ำยาบ้วนปาก C-20 แดง  ( chlorhexidine )</t>
  </si>
  <si>
    <t>ครีมลดแผลเป็น</t>
  </si>
  <si>
    <t>Cybele Sca Gel Kids 9 GM(ขึ้นราคา)</t>
  </si>
  <si>
    <t>Cybele Sca Gel 9 GM เล็ก</t>
  </si>
  <si>
    <t>Cybele Sca Gel  19 GM ใหญ่</t>
  </si>
  <si>
    <t>Dafomin แผง (กล่อง3แผงx10เม็ด) T.O</t>
  </si>
  <si>
    <t>FLAVONOID 500 mg. (Diosmin hesperidin)</t>
  </si>
  <si>
    <t>Dextro+ glyceryl guaiacolate +terpin hydrate</t>
  </si>
  <si>
    <t>D-COTE แผง**</t>
  </si>
  <si>
    <t>PARA+PHENYLEPHRINE +CPM</t>
  </si>
  <si>
    <t>Decolgen Prin</t>
  </si>
  <si>
    <t>Activated charcoal</t>
  </si>
  <si>
    <t>Delta Carbon แผง (กล่องเหลืองขาว) บ. SPS</t>
  </si>
  <si>
    <t>Dexoph (NEOMYCIN DEXAMETHASONE SODIUM PHOSPHATE )</t>
  </si>
  <si>
    <t>Dexoph หยอดตา หู แสงไทย  42.- (ขายขาด)</t>
  </si>
  <si>
    <t>Dextromethorphan</t>
  </si>
  <si>
    <t>Dextro 30 MG  T.P  แผง**</t>
  </si>
  <si>
    <t>EE + CYPROTERONE ACETATE</t>
  </si>
  <si>
    <t>Diane 35</t>
  </si>
  <si>
    <t>urea</t>
  </si>
  <si>
    <t>DiabeDerm 10 % เขียว 35 g. 120.- *มี urea แทนได้*</t>
  </si>
  <si>
    <t>Dicloxa แผง 500 mg. (บ.42 สยามเมดิแคร์)</t>
  </si>
  <si>
    <t>Dicloxacillin 500 mg</t>
  </si>
  <si>
    <t>Dicloxacillin 250 mg</t>
  </si>
  <si>
    <t>Dicloxa 250 MG ขวด 500 เม็ด(บ.42 สยามเมดิแคร์)</t>
  </si>
  <si>
    <t>ขวดx500 เม็ด</t>
  </si>
  <si>
    <t>Difelene GEL 15 GM  42.-</t>
  </si>
  <si>
    <t>Difelene Gel 30 GM 75.-</t>
  </si>
  <si>
    <t>Dimetapp 60 CC 64.-**</t>
  </si>
  <si>
    <t>Dioxzye Drop รสส้ม 15 ML 68.-</t>
  </si>
  <si>
    <t>Diprosalic 5 GM</t>
  </si>
  <si>
    <t>HYDROXYZINE 10 mg</t>
  </si>
  <si>
    <t>HYDROXYZINE 25 mg</t>
  </si>
  <si>
    <t>Dormirax 25 MG แผง บูรพา</t>
  </si>
  <si>
    <t>Domperidone 5 mg syr</t>
  </si>
  <si>
    <t>Domperidone Moridon  NL น้ำ 30 ml *ขายของ sevenstar*</t>
  </si>
  <si>
    <t>Domperidone  Dom-M แผง sevenstar</t>
  </si>
  <si>
    <t>Domperidone 10 mg  tab</t>
  </si>
  <si>
    <t>Doproct OINT</t>
  </si>
  <si>
    <t>Doproct เหน็บ</t>
  </si>
  <si>
    <t>Doproct OINT ( HYDROCORTISONE  + ZINC OXIDE+ BENZOCAINE )</t>
  </si>
  <si>
    <t>DIMENHYDRINATE</t>
  </si>
  <si>
    <t>Dulcolax แผง(ขึ้นราคา)</t>
  </si>
  <si>
    <t>paracetamol 325 mg. + tramadol Hci 37.5</t>
  </si>
  <si>
    <t>Lactulose</t>
  </si>
  <si>
    <t>Duran แผง 400 MG (กล่อง 50 แผง) ชมพู  28.-</t>
  </si>
  <si>
    <t>ถุงยางอนามัย</t>
  </si>
  <si>
    <t>Durex Kingtex ผิวเรียบ มาตรฐาน 49 mm.  49.-</t>
  </si>
  <si>
    <t>Durex Love ผิวเรียบ 52.5 MM  49.- (ขึ้นราคา)</t>
  </si>
  <si>
    <t>Dutross เม็ดแผง</t>
  </si>
  <si>
    <t>ENO ( Na Bicarbonate+Citric acid+Na Carbonate+saccharin Na )</t>
  </si>
  <si>
    <t>ENO ซอง มะนาว ซอง (กล่อง60ซอง) ต่อไป 505.-</t>
  </si>
  <si>
    <t>ENO ส้ม ซอง (กล่อง60ซอง) ต่อไป 505.-</t>
  </si>
  <si>
    <t>กล่องx60 ซอง</t>
  </si>
  <si>
    <t>EUCALYPTUS OIL</t>
  </si>
  <si>
    <t>Eucalyp นกแก้ว  8.5 CC</t>
  </si>
  <si>
    <t>Eucalyp นกแก้ว ใหญ่ 56 CC</t>
  </si>
  <si>
    <t>Fisherman ( 'MENTHOL PEPPERMINT OIL )</t>
  </si>
  <si>
    <t>Fisherman แดง ขาว Sugar Free CHERRY</t>
  </si>
  <si>
    <t>Fisherman ลาย เขียวขาว Sugar Free  MINT</t>
  </si>
  <si>
    <t>กล่องx24 ซอง</t>
  </si>
  <si>
    <t>Carbocysteine</t>
  </si>
  <si>
    <t>Flemex เม็ด แผง</t>
  </si>
  <si>
    <t>flunarizine 5 mg.</t>
  </si>
  <si>
    <t>Flunarizine Goose nazine แผง HK.</t>
  </si>
  <si>
    <t>Fungiderm B 5 GM  48.-</t>
  </si>
  <si>
    <t>Tetracycline hydrochloride</t>
  </si>
  <si>
    <t>Gano 500 MG 50.-</t>
  </si>
  <si>
    <t>Gaviscon ( Na ALGINATE Na BICARBONATE  CARBONATE )</t>
  </si>
  <si>
    <t>Gaviscon Dual ซอง สีชมพู 10 ML</t>
  </si>
  <si>
    <t>Gaviscon ซอง 10 MLรุ่นรรมดา (กล่อง 24 ซอง)</t>
  </si>
  <si>
    <t>Gaviscon Dual ( Na ALGINATE   Na BICARBONATECa CARBONATESodium Bicarbonate )</t>
  </si>
  <si>
    <t>GENTIAN VIOLET</t>
  </si>
  <si>
    <t>Gentian เล็ก 15 ml. สหการ  13.-</t>
  </si>
  <si>
    <t>Glycerine Borax</t>
  </si>
  <si>
    <t>Glycerine Borax 15 CC 17.- ว.ศ.</t>
  </si>
  <si>
    <t>Omeprazole</t>
  </si>
  <si>
    <t>Mefenamic Acid</t>
  </si>
  <si>
    <t>Haemovit ( FERROUS SULFATE Vitamin B1 B6 )</t>
  </si>
  <si>
    <t>Haemovit เม็ด (ต่อไป 668/โหล)</t>
  </si>
  <si>
    <t>Hicee หลอด  75.-</t>
  </si>
  <si>
    <t>กล่องx10 หลอด</t>
  </si>
  <si>
    <t>Hirudoid</t>
  </si>
  <si>
    <t>Hirudoid 10 GM สีขาว แดง 89.-</t>
  </si>
  <si>
    <t>Hirudoid Forte 10  GM รุ่นใหม่ 130.-</t>
  </si>
  <si>
    <t>Hirudoid 20 GM สีขาว แดง</t>
  </si>
  <si>
    <t>HOPS ยาอมรสเชอร์รี่ ( cetylpyridinium chloride 0.33 mg )</t>
  </si>
  <si>
    <t>HOPS ยาอมรสองุ่น millimed (ซอง 8 เม็ด)12.-</t>
  </si>
  <si>
    <t>Metoclopramide</t>
  </si>
  <si>
    <t>HYDROGEN PEROXIDE</t>
  </si>
  <si>
    <t>Hydrogen 30 CC สหการ  12.-</t>
  </si>
  <si>
    <t>I-COF Tab 375 mg (กล่อง 25แผงX10 เม็ด)</t>
  </si>
  <si>
    <t>I-COF KID 60 ML</t>
  </si>
  <si>
    <t>Jason jujubes ลูกอม เม็ดนุ่ม</t>
  </si>
  <si>
    <t>Jason jujubes รสส้ม (ซอง10เม็ด) 18.-</t>
  </si>
  <si>
    <t>Triamcinolone acetonide  lotion</t>
  </si>
  <si>
    <t>Triamcinolone acetonide ป้ายปาก</t>
  </si>
  <si>
    <t>Kanolone ซอง</t>
  </si>
  <si>
    <t>Kanolone 5 GM หลอด</t>
  </si>
  <si>
    <t>Kela Lotion  30 cc.</t>
  </si>
  <si>
    <t>Kool Fever Baby ทารกกล่องชมภู 155.-</t>
  </si>
  <si>
    <t>Kool Fever เด็ก (กล่อง6ชิ้น)</t>
  </si>
  <si>
    <t>Kremil-S แผง</t>
  </si>
  <si>
    <t>Kremil-S แผง ( SIMETHICONE DICYCLOMINE ALUMINUM-HYDROXIDE-MAGNESIUM-)</t>
  </si>
  <si>
    <t>K-Y JELLY 42 GM เล็ก</t>
  </si>
  <si>
    <t>Lonna Gel ส้ม ซอง 1 GM</t>
  </si>
  <si>
    <t>กล่องx25 ซอง</t>
  </si>
  <si>
    <t>กล่องx20 แผง</t>
  </si>
  <si>
    <t>Paracetamol tab</t>
  </si>
  <si>
    <t>Paracetamol syr</t>
  </si>
  <si>
    <t>Lotemp น้ำ สตรอร์  60 ml. 56.- ( 'Paracetamol 120 mg. )</t>
  </si>
  <si>
    <t>Magnesium hydroxide</t>
  </si>
  <si>
    <t>ยาคุมฉุกเฉิน 'Levonorgestrel 1.5 mg.</t>
  </si>
  <si>
    <t>Mary Pink</t>
  </si>
  <si>
    <t>กล่องx25 กล่อง</t>
  </si>
  <si>
    <t>Mefec 500 MG แผง  บ.LBS.</t>
  </si>
  <si>
    <t>Norfloxacin 400 mg.</t>
  </si>
  <si>
    <t>Milk of Magnesia 240 ML องค์การ</t>
  </si>
  <si>
    <t>1-6-12 M&amp;H</t>
  </si>
  <si>
    <t>Mybacin</t>
  </si>
  <si>
    <t>Mybacin อม Mint  เหลือง  12.-</t>
  </si>
  <si>
    <t>Mybacin อม มะนาว</t>
  </si>
  <si>
    <t>Mybacin อม รสส้ม</t>
  </si>
  <si>
    <t>กล่องx140 ซอง</t>
  </si>
  <si>
    <t>Tolperisone hydrochloride</t>
  </si>
  <si>
    <t>Myoxan</t>
  </si>
  <si>
    <t>Myospa แผง  บ.Blhua</t>
  </si>
  <si>
    <t>paracetamol 500 mg + Orphenadrine citrate 35 mg.</t>
  </si>
  <si>
    <t>Zinc oxide</t>
  </si>
  <si>
    <t>NAPPY-HIPPO 5 GM  เล็ก  35.-</t>
  </si>
  <si>
    <t>Naproxen 250 mg.</t>
  </si>
  <si>
    <t>CPM+Phenyl</t>
  </si>
  <si>
    <t>Nasolin PL แผง (กล่อง1แผงx10เม็ด) 40.-</t>
  </si>
  <si>
    <t>พลาสเตอร์บรรเทาปวด</t>
  </si>
  <si>
    <t>Neobun Gel สูตรเย็น 7x10 cm.(ห่อ5ซอง)</t>
  </si>
  <si>
    <t>Neobun Gel สูตรร้อน 7x10 cm.(ซอง2ชิ้น)</t>
  </si>
  <si>
    <t>กล่องx20 ซอง</t>
  </si>
  <si>
    <t>ห่อ</t>
  </si>
  <si>
    <t>เทปติดผ้าก๊อส</t>
  </si>
  <si>
    <t>ชิ้น อัน</t>
  </si>
  <si>
    <t>Neotape จิ๋ว ม้วน 5 บาท</t>
  </si>
  <si>
    <t>กล่องx2 โหล</t>
  </si>
  <si>
    <t>Neotica Balm 15 GM 25.-</t>
  </si>
  <si>
    <t>พลาสเตอร์ผ้า</t>
  </si>
  <si>
    <t>พลาสเตอร์ พลาสติกใส</t>
  </si>
  <si>
    <t>Nexcare Clear plastic 20 ชิ้น</t>
  </si>
  <si>
    <t>กล่องx20 ชิ้น</t>
  </si>
  <si>
    <t>ชิ้น</t>
  </si>
  <si>
    <t>พลาสเตอร์ฟิล์มใสกันน้ำ</t>
  </si>
  <si>
    <t>Nexcare Waterproof กล่อง 10 ชิ้น</t>
  </si>
  <si>
    <t>Ketoconazole cream</t>
  </si>
  <si>
    <t>Ketoconazole shompoo</t>
  </si>
  <si>
    <t>Nizoral แชมภู 50 ml. 130.-</t>
  </si>
  <si>
    <t>Nizoral แชมภู 100 ml. 230.-</t>
  </si>
  <si>
    <t>Nora Cream 5 GM</t>
  </si>
  <si>
    <t>Nora แชมภู 100 ML 210.-</t>
  </si>
  <si>
    <t>ร้านอาม17</t>
  </si>
  <si>
    <t>Loxone Norflox  400 แผง บ.Atlanta</t>
  </si>
  <si>
    <t>Norpak   ยาคุมฉุกเฉิน</t>
  </si>
  <si>
    <t>กล่องx2 เม็ด</t>
  </si>
  <si>
    <t>NSS ล้างแผล RIGATE 1000 CC</t>
  </si>
  <si>
    <t>NSS ล้างแผล RIGATE 1000 CC ดัมเบล (ลัง10ขวด)</t>
  </si>
  <si>
    <t>Olyte ส้ม</t>
  </si>
  <si>
    <t>Omeprazole 20 MG  GPO  (ขายยกกล่อง)</t>
  </si>
  <si>
    <t>วิตามิน+น้ำมันปลา</t>
  </si>
  <si>
    <t>O plus+Omega 3 ส้ม  120 cc.</t>
  </si>
  <si>
    <t>Opsar ล้างตา เล็ก 120 ML</t>
  </si>
  <si>
    <t>น้ำตาเทียม</t>
  </si>
  <si>
    <t>Opsil Tears 10 ml. บ.สีลม (ขายขาด)</t>
  </si>
  <si>
    <t>น้ำยาล้างตา</t>
  </si>
  <si>
    <t>Optal ล้างตา เล็ก 100 ML</t>
  </si>
  <si>
    <t>Oreda ส้ม</t>
  </si>
  <si>
    <t>PARA CAP ขวด 100 เม็ด</t>
  </si>
  <si>
    <t>PARA CAP แผง</t>
  </si>
  <si>
    <t>Polyoph (NEOMYCIN SULFATE POLYMIXIN B SULFATE GRAMICIDIN )</t>
  </si>
  <si>
    <t>Polyoph 5 ML เล็ก 47.-บ.แสงไทย (ขายขาด)</t>
  </si>
  <si>
    <t>Ponstan 500 MG cap แผง(กล่องละ 25 แผง)</t>
  </si>
  <si>
    <t>Postinor กล่อง</t>
  </si>
  <si>
    <t>Preme 21 เม็ด ยาคุม</t>
  </si>
  <si>
    <t>ยาเลื่อนเมน ( Norethisterone )</t>
  </si>
  <si>
    <t>Primolut N กล่อง 10 แผง รุ่นใหม่</t>
  </si>
  <si>
    <t>Ranitidine 150 mg.</t>
  </si>
  <si>
    <t>Reparil Gel 10 GM 80.-</t>
  </si>
  <si>
    <t>ร้านอาม80</t>
  </si>
  <si>
    <t>Reparil Gel 20 GM 132.-</t>
  </si>
  <si>
    <t>Reparil tab</t>
  </si>
  <si>
    <t>Reparil ทา</t>
  </si>
  <si>
    <t>Reparil เม็ดแผง</t>
  </si>
  <si>
    <t>Retin-A  ( 'retinoic acid )</t>
  </si>
  <si>
    <t>Retin-A 0.025% 10 GM  เทา  123.-</t>
  </si>
  <si>
    <t>Paracetamol drop</t>
  </si>
  <si>
    <t>Sara หยด ทารก 15 CC 55.-</t>
  </si>
  <si>
    <t>Sara น้ำสตอร์ 120 mg. 60 ml.  55.-</t>
  </si>
  <si>
    <t>Sara น้ำสตอร์ 250 mg. 60 ml.  75.-</t>
  </si>
  <si>
    <t>Sara น้ำ องุ่น 60 CC 160 MG</t>
  </si>
  <si>
    <t>Lotemp Forte รสส้ม 60 ml.  65.- ( Paracetamol 250 mg. )</t>
  </si>
  <si>
    <t>Sara เม็ดกลม แผง  12.-</t>
  </si>
  <si>
    <t>เทปแต่งแผล ชนิดใส</t>
  </si>
  <si>
    <t>Transparent PE TR2 SOS plus 1/2X 5 yd</t>
  </si>
  <si>
    <t>ม้วน</t>
  </si>
  <si>
    <t>Itraconazole 100 mg</t>
  </si>
  <si>
    <t>Spornar แผง 10 เม็ด</t>
  </si>
  <si>
    <t>Sporal janssen</t>
  </si>
  <si>
    <t>กล่องx4 เม็ด</t>
  </si>
  <si>
    <t>กล่องx10แผง</t>
  </si>
  <si>
    <t>Steron แผง</t>
  </si>
  <si>
    <t>Strepsils</t>
  </si>
  <si>
    <t>Sulidine-CP แผง (ขายยกกล่อง10แผง)</t>
  </si>
  <si>
    <t>Syringe</t>
  </si>
  <si>
    <t>Syringe 10 CC นิบโปร</t>
  </si>
  <si>
    <t>Syringe 20 CC นิบโปร</t>
  </si>
  <si>
    <t>Syringe 3 CC นิปโปร</t>
  </si>
  <si>
    <t>Syringe 5 CC  นิบโปร</t>
  </si>
  <si>
    <t>กล่องx100 ชิ้น</t>
  </si>
  <si>
    <t>กล่องx50 ชิ้น</t>
  </si>
  <si>
    <t>Syringe Ball NO.1  (ขึ้นราคา)</t>
  </si>
  <si>
    <t>Triamcinolone acetonide cream</t>
  </si>
  <si>
    <t>T.A Cream 0.1% 5 GM</t>
  </si>
  <si>
    <t>T.A Cream 0.02% 5 GM อ่อน  55.-</t>
  </si>
  <si>
    <t>T.C Mycin 250 MG  แค็ปซูล</t>
  </si>
  <si>
    <t xml:space="preserve">กล่อง </t>
  </si>
  <si>
    <t>Tensoplast L ผ้า (กล่อง30ซองX10 แผ่น)</t>
  </si>
  <si>
    <t>กล่องx30 ซอง</t>
  </si>
  <si>
    <t>Tiffy Dey  175.-</t>
  </si>
  <si>
    <t>Tiger Plast Clear ใส (กล่อง 10ซอง x10ชิ้น)</t>
  </si>
  <si>
    <t>Tofago*</t>
  </si>
  <si>
    <t>Amitriptyline</t>
  </si>
  <si>
    <t>Tylenol แผง (กล่อง 20 แผง)  (ขึ้นราคา)</t>
  </si>
  <si>
    <t>Ultracet 199.-*</t>
  </si>
  <si>
    <t>Unison 20 CC ผู้ใหญ่  (กล่อง 10 ชิ้น)</t>
  </si>
  <si>
    <t xml:space="preserve">Unison </t>
  </si>
  <si>
    <t>Vilerm ซอง 1GM บ.สยาม (กล่อง10ซอง)(ขึ้นราคา)</t>
  </si>
  <si>
    <t>กล่องx10 ซอง</t>
  </si>
  <si>
    <t>ACYCLOVIR ป้ายปาก</t>
  </si>
  <si>
    <t>Vit C 25 mg ซอง องุ่น FRX สหการ 30 เม็ด</t>
  </si>
  <si>
    <t>Vit C 25 mg ซอง ส้ม FRX สหการ 30 เม็ด</t>
  </si>
  <si>
    <t>กล่องx50ซอง</t>
  </si>
  <si>
    <t>Xanidine 150 MG Berlin</t>
  </si>
  <si>
    <t>ร้านอาม6</t>
  </si>
  <si>
    <t>ยาหม่อง</t>
  </si>
  <si>
    <t>Zambuk 8 GM เล็ก (กล่อง 4 โหล)</t>
  </si>
  <si>
    <t>ตลับ</t>
  </si>
  <si>
    <t>กล่องX4โหล</t>
  </si>
  <si>
    <t>Zambuk 18 GM ตลับใหญ่ (ขึ้นราคา)</t>
  </si>
  <si>
    <t>Zambuk 36 GM ขวดใหญ่(ขึ้นราคา)</t>
  </si>
  <si>
    <t>กล่องx24 ตลับ</t>
  </si>
  <si>
    <t>Zema ครีม 5 GM  39.-</t>
  </si>
  <si>
    <t>Zema Lotion น้ำ เล็ก 15 ml. 32.-</t>
  </si>
  <si>
    <t>แก้เมารถ AU</t>
  </si>
  <si>
    <t>กษัยเส้นเด็กในพาน ซอง (ขึ้นราคา)</t>
  </si>
  <si>
    <t>กษัยเส้น</t>
  </si>
  <si>
    <t>ขี้ผึ้ง 29 ( Salicylic Acid  Benzoic Acid )</t>
  </si>
  <si>
    <t>ขี้ผึ้ง 29 A 7.5 g. เล็ก</t>
  </si>
  <si>
    <t>เขียวผง ตราใบห่อ (ห่อ20ซอง)</t>
  </si>
  <si>
    <t>ยาเขียว</t>
  </si>
  <si>
    <t>เขียวเม็ด ตราใบห่อ (ห่อ25ซอง)</t>
  </si>
  <si>
    <t>เซียงเพียวอิ๊วน้ำ ขาวเล็ก 3 CC</t>
  </si>
  <si>
    <t>เซียงเพียวอิ๊วน้ำ แดงเล็ก 3 CC  23.- (ขึ้นราคา)</t>
  </si>
  <si>
    <t>ยาดม</t>
  </si>
  <si>
    <t>ดมโป๊ยเซียน มาร์คทู 20.-</t>
  </si>
  <si>
    <t>ดมเฌอเอม สมุนไพร หลอด  25.-</t>
  </si>
  <si>
    <t>ธาตุ 4 กิเลน เล็ก 300 cc.</t>
  </si>
  <si>
    <t>ธาตุน้ำแดง ว.ศ เล็ก 300 CC 28.-</t>
  </si>
  <si>
    <t>ยาธาตุ4 กิเลน</t>
  </si>
  <si>
    <t>ธาตุน้ำแดง</t>
  </si>
  <si>
    <t>ธาตุน้ำขาว</t>
  </si>
  <si>
    <t>ธาตุน้ำขาว กระต่ายบิน 50 ML  เล็ก</t>
  </si>
  <si>
    <t>ธาตุน้ำขาว กระต่ายบิน 200 MLใหญ่</t>
  </si>
  <si>
    <t>ปรอทวัดไข้</t>
  </si>
  <si>
    <t>ปรอท Digital OMRON รุ่น MC-245</t>
  </si>
  <si>
    <t>ปรอท ดิจิตอล SOS การ์ตูนแท่ง</t>
  </si>
  <si>
    <t>Piroxicam</t>
  </si>
  <si>
    <t>ป๊อก 109</t>
  </si>
  <si>
    <t>ผ้าปิดจมูก</t>
  </si>
  <si>
    <t>ผ้าปิดจมูกกระดาษ กล่องเขียว P Care</t>
  </si>
  <si>
    <t>กล่องx50 แผ่น</t>
  </si>
  <si>
    <t>ฟ้าทะลายโจร 400 มก.</t>
  </si>
  <si>
    <t>ฟ้าทะลายโจร อภัยภูเบศร์ ขวด แคปซูล 80.-</t>
  </si>
  <si>
    <t>ขวดx60เม็ด</t>
  </si>
  <si>
    <t>มะขามป้อมน้ำ  อภัยภูเบศร์ แก้ไอ  60 ml. (ขายขาด)</t>
  </si>
  <si>
    <t xml:space="preserve">มะขามป้อมน้ำ </t>
  </si>
  <si>
    <t>สตรีเบนโล เล็ก 180 ML34.-</t>
  </si>
  <si>
    <t>ยาน้ำของสตรี</t>
  </si>
  <si>
    <t>สตรีเบนโล ใหญ่ 280 ML 42.-</t>
  </si>
  <si>
    <t>สตรีเพ็ญภาค เล็ก 180 ML 32.-</t>
  </si>
  <si>
    <t>สำลี</t>
  </si>
  <si>
    <t>สำลี 40 GM Health Center ม้วนเล็ก 12.-</t>
  </si>
  <si>
    <t>สำลี ซองใหญ่ 3.- Baby</t>
  </si>
  <si>
    <t>หม่องทอง ขวดเล็ก 12 GM   25.-</t>
  </si>
  <si>
    <t>หม่องทองตลับกลาง 4 GM   12.-</t>
  </si>
  <si>
    <t>หอม5เจดีย์  NO 2 กลาง 9 GM 14.-</t>
  </si>
  <si>
    <t>ยาหอม</t>
  </si>
  <si>
    <t>ไอน้ำดำเสือดาว 60 CC 21.-</t>
  </si>
  <si>
    <t>ยาอมสมุนไพร</t>
  </si>
  <si>
    <t>อมตะขาบ ซองรสดั้งเดิม  (ยกโหล)</t>
  </si>
  <si>
    <t>อมมะแว้ง รสธรรมดา องค์การ</t>
  </si>
  <si>
    <t>Amitriptyline 10 mg. GPO</t>
  </si>
  <si>
    <t>-</t>
  </si>
  <si>
    <t>Cadramine-V 120 ML</t>
  </si>
  <si>
    <t>UNIRAX 10 MG แผง (ขายขาด)</t>
  </si>
  <si>
    <t>Oscin แผง N/L (ขึ้นราคา)</t>
  </si>
  <si>
    <t>Ibukids น้ำ 60 ml. 35.-</t>
  </si>
  <si>
    <t>IBUPROFEN  syr Ibuprofen 100 mg./5ml.</t>
  </si>
  <si>
    <t>ไม่มีในรายการ</t>
  </si>
  <si>
    <t>ผ้าก๊อส</t>
  </si>
  <si>
    <t>ผ้าทับแผล 2x2 รถพยาบาล</t>
  </si>
  <si>
    <t>ผ้าทับแผล 3x3 รถพยาบาล</t>
  </si>
  <si>
    <t>Durex Excita คลื่น เพิ่มสัมผัส 53 mm. 49.-</t>
  </si>
  <si>
    <t>CB 400 (1เม็ด) (Albendazole)</t>
  </si>
  <si>
    <t>กล่องเล็ก</t>
  </si>
  <si>
    <t>Allergis หยอดตา 5 ml. 45.-(ขายขาด)</t>
  </si>
  <si>
    <t>ของหมด</t>
  </si>
  <si>
    <t>Canasone 5 GM ไทยนคร สีส้ม 52.-</t>
  </si>
  <si>
    <t>Neopore 1/2X2.5 หลา เล็ก</t>
  </si>
  <si>
    <t>Biocalm แผง 50 mg.</t>
  </si>
  <si>
    <t>สำลี 200 GM  S.B</t>
  </si>
  <si>
    <t>น้ำมันมวย 30 CC 35.-</t>
  </si>
  <si>
    <t>น้ำมันมวย</t>
  </si>
  <si>
    <t>น้ำมันมวย 60 CC  52.-</t>
  </si>
  <si>
    <t xml:space="preserve">ปรอทวัดไข้ธรรมดา  </t>
  </si>
  <si>
    <t>ราคาขาย</t>
  </si>
  <si>
    <t>กำไร</t>
  </si>
  <si>
    <t>หน่วย</t>
  </si>
  <si>
    <t xml:space="preserve">( 650/กล่อง )'กล่องx50 แผง </t>
  </si>
  <si>
    <t>(450/กล่อง)'กล่องx50 แผง</t>
  </si>
  <si>
    <t>Amoxi dry 250 mg มีกล่อง(Starmox fort) ส้ม</t>
  </si>
  <si>
    <t>โหล/182-</t>
  </si>
  <si>
    <t>(260/กล่อง)กล่องx50 แผง</t>
  </si>
  <si>
    <t>(180/กล่อง)กล่องx100 แผง</t>
  </si>
  <si>
    <t>กล่องละ80</t>
  </si>
  <si>
    <t>53/กล่องx10เม็ด</t>
  </si>
  <si>
    <t>เม็ดละ10</t>
  </si>
  <si>
    <t>624/กล่องx24 ซอง</t>
  </si>
  <si>
    <t>แผงละ 60</t>
  </si>
  <si>
    <t>กล่อง160</t>
  </si>
  <si>
    <t>158.5/กล่อง</t>
  </si>
  <si>
    <t>157.75/กล่อง</t>
  </si>
  <si>
    <t>7/แผง</t>
  </si>
  <si>
    <t>6.34/แผง</t>
  </si>
  <si>
    <t>6.31/แผง</t>
  </si>
  <si>
    <t>Virogon Cream ซอง 1 GM (กล่อง12ซอง)</t>
  </si>
  <si>
    <t>Chlorphen 100 เม็ด KB</t>
  </si>
  <si>
    <t>สำลีม้วน 200 GM รถพยาบาล</t>
  </si>
  <si>
    <t>ร้านอาม50</t>
  </si>
  <si>
    <t>ร้านอาม55</t>
  </si>
  <si>
    <t>ร้านอาม40</t>
  </si>
  <si>
    <t>แผงละ28</t>
  </si>
  <si>
    <t>กล่องละ84</t>
  </si>
  <si>
    <t>2.84/ซอง</t>
  </si>
  <si>
    <t>5/ซอง</t>
  </si>
  <si>
    <t>5ซอง20</t>
  </si>
  <si>
    <t xml:space="preserve">71/กล่อง </t>
  </si>
  <si>
    <t>100/กล่อง</t>
  </si>
  <si>
    <t>10ซอง30</t>
  </si>
  <si>
    <t>26/ซอง</t>
  </si>
  <si>
    <t>40/ซอง</t>
  </si>
  <si>
    <t>78/กล่อง</t>
  </si>
  <si>
    <t>76/กล่อง</t>
  </si>
  <si>
    <t>10บ/6แผ่น/ซอง</t>
  </si>
  <si>
    <t>43/กล่อง</t>
  </si>
  <si>
    <t>3.5/ชิ้น</t>
  </si>
  <si>
    <t>5/ชิ้น</t>
  </si>
  <si>
    <t>5.7/ชิ้น</t>
  </si>
  <si>
    <t>8/ชิ้น</t>
  </si>
  <si>
    <t>nasal spray</t>
  </si>
  <si>
    <t>Nasol spray พ่น 20 ml. ใหญ่  99.-</t>
  </si>
  <si>
    <t>naphazoline HCI  chlorprophenpyridamine</t>
  </si>
  <si>
    <t>Kamillosan SPRAY 15 ML(ต่่อไป 136/ข)</t>
  </si>
  <si>
    <t>สมุนไพร</t>
  </si>
  <si>
    <t>Iliadin 0.025% เด็ก จุดสี ม่วง 76.25.-</t>
  </si>
  <si>
    <t>Oxymetazoline</t>
  </si>
  <si>
    <t>mouth spary</t>
  </si>
  <si>
    <t>BETAMETHASONETOLNAFTATE +GENTAMICIN SULFATE +TOLNAFE+IODOCHLORHYDROXYQUIN</t>
  </si>
  <si>
    <t>BETAMETHASONE + SALICYLIC ACID</t>
  </si>
  <si>
    <t>Dermaheu 5  gm. 65.-</t>
  </si>
  <si>
    <t>Dermaheu 15 gm.</t>
  </si>
  <si>
    <t>Mebo 10 GM หลอดเล็ก</t>
  </si>
  <si>
    <t>Mebo 10 GM หลอดเล็ก (สมนไพร)</t>
  </si>
  <si>
    <t>Vapex เล็ก 5 CC 31.25.-</t>
  </si>
  <si>
    <t>ยาทากันยุง</t>
  </si>
  <si>
    <t>ตะไคร้หอม  55 ML ชนิดทา อภัยภูเบศร  35.-</t>
  </si>
  <si>
    <t>ตะไคร้หอม 120 ML สเปรย์ อภัยภูเบศร  90.-</t>
  </si>
  <si>
    <t>ไม้พันสำลี karisma NO.L (ถุง5ซองx5ก้าน)</t>
  </si>
  <si>
    <t>ถุง</t>
  </si>
  <si>
    <t>สำลีรถพยาบาล ก้อน 25.-</t>
  </si>
  <si>
    <t>Tigerplast ฟิล์มใสกันน้ำ 8 ชิ้น 50.-</t>
  </si>
  <si>
    <t>พลาสเตอร์ใสกันน้ำ T1  2.5 x 5.6 cm. 10แผ่น</t>
  </si>
  <si>
    <t>Minus SPF 40 ไว้ท์  25  gm. 250.-</t>
  </si>
  <si>
    <t>ครีมกันแดด</t>
  </si>
  <si>
    <t>หอมเทพจิตร 5 ม้า หลอดเล็ก  39.-</t>
  </si>
  <si>
    <t>แพ็คx2โหล</t>
  </si>
  <si>
    <t>แปะแก้ปวด</t>
  </si>
  <si>
    <t>ปะปวดเสือ สีขาวเย็น 7X10 เล็ก</t>
  </si>
  <si>
    <t>ปะปวดเสือ สีแดง 7X10 เล็ก</t>
  </si>
  <si>
    <t>โบตัน ตลับ ขาว  14.-</t>
  </si>
  <si>
    <t>โบตัน ตลับ เหลือง พลัส รุ่นใหม่ 14.-</t>
  </si>
  <si>
    <t>Acne-Aid 100 ML Liquid สีแดง  (ขึ้นราคา)</t>
  </si>
  <si>
    <t>GPO Clean Care 450 GM หัวปั๊ม</t>
  </si>
  <si>
    <t>ล้างหน้า</t>
  </si>
  <si>
    <t>ผงพิเศษ (กล่อง36ซอง)</t>
  </si>
  <si>
    <t>ผงพิเศษ</t>
  </si>
  <si>
    <t>(ยาครอบจักรวาล)</t>
  </si>
  <si>
    <t>ถุงมือบาง ซาโตรี่ (50คู่)  ถูก No M</t>
  </si>
  <si>
    <t>ถุงมือ</t>
  </si>
  <si>
    <t>Onzet Dry Syrup 200 mg/5 ml</t>
  </si>
  <si>
    <t>Mercilon 21 ชมภู</t>
  </si>
  <si>
    <t>Mercilon 28 ชมภู</t>
  </si>
  <si>
    <t>Q-C Jelly 50 g. บ. T.O.</t>
  </si>
  <si>
    <t>XY-JELLY 50 GM</t>
  </si>
  <si>
    <t>B.W JELLY 42 GM</t>
  </si>
  <si>
    <t>Durex Play 50 ML **ไปที่ Durex Play classic 50 ML**</t>
  </si>
  <si>
    <t>COLCHICINE 0.6 mg.</t>
  </si>
  <si>
    <t>Goutichine บ.farmaline (แผง10เม็ด)</t>
  </si>
  <si>
    <t>Bufenac Forte 50 mg. แผง</t>
  </si>
  <si>
    <t>ถุงประคบร้อน เย็น</t>
  </si>
  <si>
    <t>Cold Hot Pack (10x25cm)</t>
  </si>
  <si>
    <t>Tomei</t>
  </si>
  <si>
    <t>Tomei clindai gel 5 GM 85.-</t>
  </si>
  <si>
    <t>Tomei facial Moisturizer 50 ml.</t>
  </si>
  <si>
    <t>ชาเม็ด ใบแก้ว กล่อง 25.-</t>
  </si>
  <si>
    <t>ยาระบายเม็ด ใบแก้ว</t>
  </si>
  <si>
    <t>ดมPepex แดง ของโป๊ยเซียน</t>
  </si>
  <si>
    <t>Bacidal 15 g.</t>
  </si>
  <si>
    <t>ผ้ายืด (EB )</t>
  </si>
  <si>
    <t>ผ้าพันเคล็ด 2 KTD</t>
  </si>
  <si>
    <t>ผ้าพันเคล็ด 3 KTD</t>
  </si>
  <si>
    <t>ผ้าพันเคล็ด 4 KTD</t>
  </si>
  <si>
    <t>กวาดลิ้น ขาวละออ ชนิดผง  ซอง 10.-</t>
  </si>
  <si>
    <t xml:space="preserve">กวาดลิ้น </t>
  </si>
  <si>
    <t>กล่องx36 ซอง</t>
  </si>
  <si>
    <t>กวาดคอ ใบโพธิ์ (ขายยกโหล)</t>
  </si>
  <si>
    <t>Tolchicine T.Oแผง (กล่อง 100 แผง)</t>
  </si>
  <si>
    <t>Preme 28 เม็ด ยาคุม</t>
  </si>
  <si>
    <t>sucee 21 เม็ด</t>
  </si>
  <si>
    <t>sucee 28 เม็ด</t>
  </si>
  <si>
    <t>Yasmin 21 เม็ด 440.-</t>
  </si>
  <si>
    <t>EE+Drospirenone</t>
  </si>
  <si>
    <t>Aspirin 81 mg.</t>
  </si>
  <si>
    <t>Aspirin-B 81 mg.(กล่อง100แผง) บ.osoth inter</t>
  </si>
  <si>
    <t>Eperisone</t>
  </si>
  <si>
    <t>Myonal 50 GM. บ.Eisai</t>
  </si>
  <si>
    <t>กล่องx30 เม็ด</t>
  </si>
  <si>
    <t>Tanderon ชนิดแผง</t>
  </si>
  <si>
    <t>Amlodipine</t>
  </si>
  <si>
    <t>Amlopine 5 MG Berlin</t>
  </si>
  <si>
    <t>Amlopine 10 MG  บ. Berlin</t>
  </si>
  <si>
    <t>Enalapril</t>
  </si>
  <si>
    <t>Anapril 5 MG เบอร์ลิน</t>
  </si>
  <si>
    <t>Anapril 20 MG เบอร์ลิน</t>
  </si>
  <si>
    <t>Losartan</t>
  </si>
  <si>
    <t>Tanzaril 50 MG</t>
  </si>
  <si>
    <t>กล่องx3 แผง</t>
  </si>
  <si>
    <t>Hydrochlorothiazide 25 mg. แผง GPO</t>
  </si>
  <si>
    <t>Bestatin 10 MG (กล่อง 10 แผง)  บ. Berlin</t>
  </si>
  <si>
    <t>Bestatin 20 MG (กล่อง10แผง)  บ. Berlin</t>
  </si>
  <si>
    <t>simvastatin</t>
  </si>
  <si>
    <t>สำลีรถพยาบาล 150 GM ม้วน 49.-</t>
  </si>
  <si>
    <t>สำลี ซองใหญ่ 3.- S.B.</t>
  </si>
  <si>
    <t>สำลีรถพยาบาล แผ่น 27.-</t>
  </si>
  <si>
    <t>Puridine 450 ML 10 % ศิริบัญชา</t>
  </si>
  <si>
    <t>ปอนด์</t>
  </si>
  <si>
    <t>ครีมทาส้นเท้าแตก</t>
  </si>
  <si>
    <t>มารองค์ กรีน ครีมทาส้นเท้าแตก 30 g. 20.-</t>
  </si>
  <si>
    <t>มะขามป้อมน้ำ  อภัยภูเบศร์ แก้ไอ 120 ml. 40.- (ขายขาด)</t>
  </si>
  <si>
    <t>roxithromycin</t>
  </si>
  <si>
    <t>Roxthrin 150 mg. แผง T.O</t>
  </si>
  <si>
    <t>Disol 8 MG เม็ดแผง</t>
  </si>
  <si>
    <t>Natear 10  ML บ.สีลม (ขายขาด) ห้าง 78/ข)</t>
  </si>
  <si>
    <t>น้ำยาล้างคอนแทกPOLYHEXAMETHYLENE BIGUANIDE</t>
  </si>
  <si>
    <t>Renu-MP กลาง 120 ML</t>
  </si>
  <si>
    <t>Renu-M P ใหญ่ 355 ML</t>
  </si>
  <si>
    <t>Renu-M P เล็ก 60 ML 79.-</t>
  </si>
  <si>
    <t>แอลฮอลเจล 40 cc 30.- หลอด ศิริ</t>
  </si>
  <si>
    <t>แอลฮอลเจล 450 cc (400กรัม) 240.- หัวปั๊ม ศิริ</t>
  </si>
  <si>
    <t>จุกน้ำเกลือ ล้างจมูก KK (กล่อง 2 ชิ้น)</t>
  </si>
  <si>
    <t>จุกน้ำเกลือ</t>
  </si>
  <si>
    <t>Normal Saline หนึ่งร้อย ML K/K</t>
  </si>
  <si>
    <t>Herbal สเปรย์ 15 ml. ตรางู</t>
  </si>
  <si>
    <t>Propoliz Mount Spray 15 ML</t>
  </si>
  <si>
    <t>ขมิ้นชัน 400 mg.</t>
  </si>
  <si>
    <t>ขมิ้นชัน ขวด อภัยภูเบศร์ แคปซูล  80.-</t>
  </si>
  <si>
    <t>ขมิ้นชัน แผง อภัยภูเบศร์ แคปซูล  80.-</t>
  </si>
  <si>
    <t>กล่องx6 แผง</t>
  </si>
  <si>
    <t>ฟ้าทะลายโจร อภัยภูเบศร แผง แคปซูล 80.-</t>
  </si>
  <si>
    <t>Vit C 25 mg. บ.Kress ส้ม</t>
  </si>
  <si>
    <t>Fisherman เหลือง ANISEED</t>
  </si>
  <si>
    <t>Fisherman ขาว ORIGINAL</t>
  </si>
  <si>
    <t>Fisherman เขียว MINT</t>
  </si>
  <si>
    <t>Fisherman ลาย ฟ้า ขาว Sugar Free Origi</t>
  </si>
  <si>
    <t>Fisherman ส้ม ขาว SPICY</t>
  </si>
  <si>
    <t>Fisherman เขียวอ่อน-ขาว Suger Free Citus</t>
  </si>
  <si>
    <t>Fisherman น้ำตาลอ่อน  ขาว honey lemon</t>
  </si>
  <si>
    <t>Fisherman ชมพู-ขาว Raspberry</t>
  </si>
  <si>
    <t>volta 50 mg ชนิดแผง</t>
  </si>
  <si>
    <t>*เป็น3M*</t>
  </si>
  <si>
    <t>1กล่อง250฿</t>
  </si>
  <si>
    <t>1กล่อง150฿</t>
  </si>
  <si>
    <t>1กล่อง90฿</t>
  </si>
  <si>
    <t>63 / กล่อง</t>
  </si>
  <si>
    <t>1กล่อง120฿</t>
  </si>
  <si>
    <t>204 / กล่อง</t>
  </si>
  <si>
    <t>1กล่อง200฿</t>
  </si>
  <si>
    <t>ACNE-AID สีแดง 100CC แพ็คคู่ ราคาพิเศษ (แพ๊คคู่)</t>
  </si>
  <si>
    <t>ASIATAPP 60ML TFD(มีกล่อง) (ขวด)</t>
  </si>
  <si>
    <t>Spectra BAN เซ็นซิทีฟ SPF 30 เล็ก 20 gm. (ขึ้นราคา)</t>
  </si>
  <si>
    <t>Spectra BAN เล็ก 20 g. SPF 50 (ขึ้นราคา)</t>
  </si>
  <si>
    <t>Chlorpheniramine ( CPM ) syr</t>
  </si>
  <si>
    <t>Chlorphen น้ำ 60ml. (เหลือง) บ.T.O.</t>
  </si>
  <si>
    <t>Atenolol</t>
  </si>
  <si>
    <t>Prenolol 100 MG</t>
  </si>
  <si>
    <t>Prenolol 50 MG (กล่อง10แผง)</t>
  </si>
  <si>
    <t>Hiruscar Postacne Gel เล็ก 5 GM 242.-</t>
  </si>
  <si>
    <t>ผ้าปิดจมูกกระดาษ Earloop nexcare 3M</t>
  </si>
  <si>
    <t>ผ้าปิดจมูก 3M KN95 (รุ่น 9501) 35.-</t>
  </si>
  <si>
    <t>Fungiderm B 10 GM  78.-</t>
  </si>
  <si>
    <t>YAZ 28  เม็ด</t>
  </si>
  <si>
    <t>Disento แผง 4 เม็ด</t>
  </si>
  <si>
    <t>AMK 625 MG</t>
  </si>
  <si>
    <t>Orgesic ขวดย่อย 500 เม็ด</t>
  </si>
  <si>
    <t>Disento (PHTHALYLSULFATHIAZOLE + DI-IODOHYDROXYQUIN + KAOLIN + FURAZOLIDONE + NEOMYCIN )</t>
  </si>
  <si>
    <t>57/กล่อง</t>
  </si>
  <si>
    <t>110/กล่อง</t>
  </si>
  <si>
    <t>200/กล่อง</t>
  </si>
  <si>
    <t>azithromycin  syr</t>
  </si>
  <si>
    <t>Balm ยาทานวด</t>
  </si>
  <si>
    <t>Ciproflox ของ ส.</t>
  </si>
  <si>
    <t>Ranidine แผง 150 mg.</t>
  </si>
  <si>
    <t>Neobun ปะปวด  20.- (ขึ้นราคา)</t>
  </si>
  <si>
    <t>กระป๋อง</t>
  </si>
  <si>
    <t xml:space="preserve">ฟ้าทะลายโจร อภัยภูเบศร แผง </t>
  </si>
  <si>
    <t>กล่องx 1แผง</t>
  </si>
  <si>
    <t>(ส.เภสัช)</t>
  </si>
  <si>
    <t>137.5/ขวด</t>
  </si>
  <si>
    <t>ส.เภสัช</t>
  </si>
  <si>
    <t xml:space="preserve">Bacotan 10mg แผง </t>
  </si>
  <si>
    <t>มหาหิงค์-ธรรมดา 60 cc</t>
  </si>
  <si>
    <r>
      <rPr>
        <sz val="12"/>
        <color theme="1"/>
        <rFont val="Tahoma"/>
        <family val="2"/>
        <scheme val="minor"/>
      </rPr>
      <t xml:space="preserve">มหาหิงค์  </t>
    </r>
    <r>
      <rPr>
        <sz val="12"/>
        <color rgb="FFFF0000"/>
        <rFont val="Tahoma"/>
        <family val="2"/>
        <scheme val="minor"/>
      </rPr>
      <t xml:space="preserve">                                               ส.เภสัช</t>
    </r>
  </si>
  <si>
    <t>ครีม Burnova</t>
  </si>
  <si>
    <t>Burnova  gel 15 g เขียวล้วน</t>
  </si>
  <si>
    <t>Burnova gel plus 25 g ขาวเขียว</t>
  </si>
  <si>
    <t>Burnova Snow algae 25 g ชมพู</t>
  </si>
  <si>
    <t>Burnova Plankton 25g ฟ้า</t>
  </si>
  <si>
    <r>
      <t xml:space="preserve">Calcium                                                         </t>
    </r>
    <r>
      <rPr>
        <sz val="11"/>
        <color rgb="FFFF0000"/>
        <rFont val="Tahoma"/>
        <family val="2"/>
        <scheme val="minor"/>
      </rPr>
      <t xml:space="preserve"> ส.เภสัช</t>
    </r>
  </si>
  <si>
    <t>Calcap 100 s'  ( 400 mg ) กระปุก</t>
  </si>
  <si>
    <t>กระปุก</t>
  </si>
  <si>
    <t xml:space="preserve">Centrum 30 s' </t>
  </si>
  <si>
    <t xml:space="preserve">Centrum </t>
  </si>
  <si>
    <t>195/กล่อง</t>
  </si>
  <si>
    <r>
      <t xml:space="preserve">vit C                                                     </t>
    </r>
    <r>
      <rPr>
        <sz val="12"/>
        <color rgb="FFFF0000"/>
        <rFont val="Tahoma"/>
        <family val="2"/>
        <scheme val="minor"/>
      </rPr>
      <t>ส.เภสัช</t>
    </r>
  </si>
  <si>
    <t>C-Fore 1000 mg 60s' 10แผง</t>
  </si>
  <si>
    <t>19.5 /แผง</t>
  </si>
  <si>
    <t>vit รวมสำหรับด็ก</t>
  </si>
  <si>
    <t>Vistra Collagen 4000 mg เมลอน</t>
  </si>
  <si>
    <t>Vistra Collagen 4000 mg ส้ม</t>
  </si>
  <si>
    <r>
      <t xml:space="preserve">                                                           </t>
    </r>
    <r>
      <rPr>
        <sz val="12"/>
        <color rgb="FFFF0000"/>
        <rFont val="Tahoma"/>
        <family val="2"/>
        <scheme val="minor"/>
      </rPr>
      <t xml:space="preserve">  ส.เภสัช</t>
    </r>
  </si>
  <si>
    <r>
      <t xml:space="preserve">Collagen                                              </t>
    </r>
    <r>
      <rPr>
        <sz val="12"/>
        <color rgb="FFFF0000"/>
        <rFont val="Tahoma"/>
        <family val="2"/>
        <scheme val="minor"/>
      </rPr>
      <t xml:space="preserve">   ส.เภสัช</t>
    </r>
  </si>
  <si>
    <t>Vistra Collagen 1300 mg +Q10 30 s'</t>
  </si>
  <si>
    <t xml:space="preserve">Biogrow Collagen Peptide 100 g </t>
  </si>
  <si>
    <t>Hydrochlorothiazide 25 mg. HCTz</t>
  </si>
  <si>
    <t>Dicloxa 250 MG แผง</t>
  </si>
  <si>
    <t xml:space="preserve">                                                             ส.เภสัช</t>
  </si>
  <si>
    <t xml:space="preserve">Metronidazole 400 mg </t>
  </si>
  <si>
    <t>Cemol 100 เม็ด</t>
  </si>
  <si>
    <t>19.5/แผง</t>
  </si>
  <si>
    <t>Mybacin Trospray 4.5 ml. 65.-แก้เจ็บคอ</t>
  </si>
  <si>
    <t>มะขามแขก</t>
  </si>
  <si>
    <t>มะขามแขก อ้วยอัน แผง (กล่อง3แผงx10เม็ด)</t>
  </si>
  <si>
    <t>กล่อง3แผง</t>
  </si>
  <si>
    <t>Senokot แผง 60 เม็ด (กล่องเล็กx3แผง)</t>
  </si>
  <si>
    <t>254 /ขวด</t>
  </si>
  <si>
    <t>0.508/เม็ด</t>
  </si>
  <si>
    <t>2/เม็ด</t>
  </si>
  <si>
    <t>Cold Hot Pack mini niko บ.HP</t>
  </si>
  <si>
    <t xml:space="preserve">Cobay 500 MG บ.modern pharma (กล่อง25 แผง) </t>
  </si>
  <si>
    <t>ไอน้ำดำ งูเล็ก 60 CC กล่องเทา 30.-(ขึ้นราคา)</t>
  </si>
  <si>
    <t>ไอโยคี ศิริ 60 MLเล็ก 27.-</t>
  </si>
  <si>
    <t>ไออาปาเช่  25.- (ขึ้นราคา)</t>
  </si>
  <si>
    <t>ถุงมือตรวจโรค I M มีแป้ง size M (ซอง 10 ชิ้น)</t>
  </si>
  <si>
    <t>ธาตุน้ำขาว ไทยนคร 200 ML 55.-</t>
  </si>
  <si>
    <t>M-CIN 50 ML</t>
  </si>
  <si>
    <t>Mentopas ปะปวด</t>
  </si>
  <si>
    <t>วาสลิน ลิปส์ ดี ตลับ 10 GM 28.-</t>
  </si>
  <si>
    <t>'Lip-Care ของ เภสัชกร 24 ตลับ (ขายขาด)</t>
  </si>
  <si>
    <t>ลิปสติก</t>
  </si>
  <si>
    <t>OC 35 21 เม็ด</t>
  </si>
  <si>
    <t>อาม20</t>
  </si>
  <si>
    <t>น้ำแก้ไอ</t>
  </si>
  <si>
    <t>30/กล่อง</t>
  </si>
  <si>
    <t>10/แผง</t>
  </si>
  <si>
    <t>ผ้าปิดจมูก3M PM2.5 Respirator 9501 V (ขายขาด)</t>
  </si>
  <si>
    <t>Indomethacin</t>
  </si>
  <si>
    <t>18/แผง</t>
  </si>
  <si>
    <t>60/แผง</t>
  </si>
  <si>
    <t>1.8/tab</t>
  </si>
  <si>
    <t>7/tab</t>
  </si>
  <si>
    <t>อาม120</t>
  </si>
  <si>
    <t>เพชรสังฆาต อภัยภูเบศร ขวด 70 เม็ด 140.-</t>
  </si>
  <si>
    <t>เพชรสังฆาต แคปซูล YHZ 45.-</t>
  </si>
  <si>
    <t>เพชรสังฆาต อ้วยอัน แคปซูล  180.-</t>
  </si>
  <si>
    <t>เพชรสังฆาต ขาวละออ</t>
  </si>
  <si>
    <t>Fungiderm B 20 GM  110.-</t>
  </si>
  <si>
    <t>Durex สตอร์ 52.5 mm. 84.- (ขึ้นราคา)</t>
  </si>
  <si>
    <t>Durex เซนเซชั่น ส้ม จุดเพิ่มสัมผัส 52 mm. 84.- (ขึ้นราคา)</t>
  </si>
  <si>
    <t>Durex เพลย์เชอร์ แมค ผิวไม่เรียบ 52.5 mm (ขึ้นราคา)</t>
  </si>
  <si>
    <t>EE + gestodene</t>
  </si>
  <si>
    <t>Minidoz 28 ยาคุม</t>
  </si>
  <si>
    <t>Oilezz</t>
  </si>
  <si>
    <t>EE+ Desogestrel 22 '</t>
  </si>
  <si>
    <t>Marvelon 21 ฟัา</t>
  </si>
  <si>
    <t>Marvelon 28 ฟ้า</t>
  </si>
  <si>
    <t>EE+Desogestrelethinyl oestradiol (ee0.03)</t>
  </si>
  <si>
    <t>EE+Desogestrelethinyl oestradiol (ee0.02)</t>
  </si>
  <si>
    <t>Melodia 21 เม็ด 350.-</t>
  </si>
  <si>
    <t>Vicks 25 GM ขวดเล็ก</t>
  </si>
  <si>
    <t>Vicks10 GM ตลับใหญ่</t>
  </si>
  <si>
    <t>Vicks 5 GM ตลับเล็ก</t>
  </si>
  <si>
    <t>กล่องx60 ตลับ</t>
  </si>
  <si>
    <t>TIFFYRUB ขวด 20 GM 58.-</t>
  </si>
  <si>
    <t>TIFFYRUB ตลับ 10 GM 38.-</t>
  </si>
  <si>
    <t>TIFFYRUB ตลับ 6 g.</t>
  </si>
  <si>
    <t>Ibrofen 400 mg แผง T.O  (ขึ้นราคา)</t>
  </si>
  <si>
    <t>Ibugan แผง</t>
  </si>
  <si>
    <t>I-profen 400 mg แผง (osoth)</t>
  </si>
  <si>
    <t>Exluton</t>
  </si>
  <si>
    <t>Progestin only</t>
  </si>
  <si>
    <t>Cerazette 28 เม็ด 300.-</t>
  </si>
  <si>
    <t>เพชรสังฆาต</t>
  </si>
  <si>
    <t xml:space="preserve">Vicks </t>
  </si>
  <si>
    <t>Nasifed</t>
  </si>
  <si>
    <t>แป้งโยคี ศิริบัญชา</t>
  </si>
  <si>
    <t>ผ้าพันแผล Conforming  2x3 y เล็ก</t>
  </si>
  <si>
    <t>ผ้าพันแผล Conforming 3x3 y กลาง</t>
  </si>
  <si>
    <t>ผ้าพันแผล Conforming 4x3 y ใหญ่</t>
  </si>
  <si>
    <t>ผ้าพันแผล Conforming I Mex 2x5 y เล็ก</t>
  </si>
  <si>
    <t>ผ้าพันแผล Conforming I Mex 3x5 y กลาง</t>
  </si>
  <si>
    <t>ผ้าพันแผล Conforming I Mex 4x5 y ใหญ่</t>
  </si>
  <si>
    <t>Vistra ผงชง Collagen TriPep 10000 ส้มสับปะรด 980.-</t>
  </si>
  <si>
    <t>Vistra ผงชง Collagen TriPep 10000 สตอร์ลิ้นจี่ 980.-</t>
  </si>
  <si>
    <t>87/โหล</t>
  </si>
  <si>
    <t>108/โหล</t>
  </si>
  <si>
    <t>126/โหล</t>
  </si>
  <si>
    <t>68/โหล</t>
  </si>
  <si>
    <t>81/โหล</t>
  </si>
  <si>
    <t>105/โหล</t>
  </si>
  <si>
    <t>everfame Omega-3 Fish oil  (ขวด30เม็ด)</t>
  </si>
  <si>
    <t>everfame Omega-3 Fish oil   (ขวด100เม็ด)</t>
  </si>
  <si>
    <t>Seven Seas Fish oil Gold (30 แคปซูล)</t>
  </si>
  <si>
    <t>Vistra Fish oil 1000 mg. 45 เม็ด  180.-</t>
  </si>
  <si>
    <t>Fish Oil 1000 mg    Mega</t>
  </si>
  <si>
    <t>calcium carbonate 1500 mg + Vit D3</t>
  </si>
  <si>
    <t>Calcium-D mega (60เม็ด) 475.-</t>
  </si>
  <si>
    <t>Methycobal 500 mg.(ขายยกกล่อง)</t>
  </si>
  <si>
    <t>Mecobalamin 500 mg.</t>
  </si>
  <si>
    <t>Fish Oil Blackmore (80 caps) 873</t>
  </si>
  <si>
    <t>Vistra Fish oil 1000 mg. 75 เม็ด 290.-</t>
  </si>
  <si>
    <t>ขวดx100</t>
  </si>
  <si>
    <t>385/กล่อง</t>
  </si>
  <si>
    <t>7.7/แผง</t>
  </si>
  <si>
    <t>แป้งโยคี</t>
  </si>
  <si>
    <t>ผ้าพันแผล Conform</t>
  </si>
  <si>
    <t>***สั่งเป็นโหลถูกกว่า****</t>
  </si>
  <si>
    <t>7/ม้วน</t>
  </si>
  <si>
    <t>6.75/ม้วน</t>
  </si>
  <si>
    <t>9/ม้วน</t>
  </si>
  <si>
    <t xml:space="preserve"> Fish oil </t>
  </si>
  <si>
    <t>53/แผง</t>
  </si>
  <si>
    <t>159/กล่อง</t>
  </si>
  <si>
    <t>70/แผง</t>
  </si>
  <si>
    <t>6.75/ขวด</t>
  </si>
  <si>
    <t>20/ขวด</t>
  </si>
  <si>
    <t>0.0675/เม็ด</t>
  </si>
  <si>
    <t>1/เม็ด</t>
  </si>
  <si>
    <t>Gabapentin</t>
  </si>
  <si>
    <t>Gabapentin 100 MG  GPO</t>
  </si>
  <si>
    <t>METHYL-B 10'S ( สูตร Methylcobalt) (แผง)</t>
  </si>
  <si>
    <t>13 | 12 ต่อ 10 | 11 ต่อ 50</t>
  </si>
  <si>
    <r>
      <t xml:space="preserve">Metronidazole                                                  </t>
    </r>
    <r>
      <rPr>
        <sz val="11"/>
        <color rgb="FFFF0000"/>
        <rFont val="Tahoma"/>
        <family val="2"/>
        <scheme val="minor"/>
      </rPr>
      <t>ส.เภสัช</t>
    </r>
  </si>
  <si>
    <t>Tylenol 60 CCรสเชอรี่</t>
  </si>
  <si>
    <t>ส.เถสัช ถ้า 12.5/10กล่อง</t>
  </si>
  <si>
    <t>Synfonia 28 เม็ด 450.-</t>
  </si>
  <si>
    <t>Anny Lyn 21 กล่องส้ม 165.-</t>
  </si>
  <si>
    <t>Anny Lyn 28 กล่องชมภู 165.-</t>
  </si>
  <si>
    <t>Gofen 400 Clear</t>
  </si>
  <si>
    <t>Ketoconazole 200 mg.</t>
  </si>
  <si>
    <t>Nora เม็ดแผง (กล่อง1แผงx10เม็ด)</t>
  </si>
  <si>
    <t>Bebidol 120 CC 50.-</t>
  </si>
  <si>
    <t>SODIUM BICARBONATE</t>
  </si>
  <si>
    <t>Sara น้ำ ส้ม 250 MG 60 CC  75.-</t>
  </si>
  <si>
    <t>มหาหิงค์  2 OZ  ว.ศ. 35.-</t>
  </si>
  <si>
    <t>Nystatin</t>
  </si>
  <si>
    <t>Tystatin Drops T.O</t>
  </si>
  <si>
    <t>อาม70</t>
  </si>
  <si>
    <t>พี่โบ50</t>
  </si>
  <si>
    <t>พี่โบ45</t>
  </si>
  <si>
    <t>350/กล่อง</t>
  </si>
  <si>
    <t>Subsyde-CR 100 MG (กล่อง2แผง)</t>
  </si>
  <si>
    <t>112/กล่อง</t>
  </si>
  <si>
    <t>56/แผง</t>
  </si>
  <si>
    <t>95/แผง</t>
  </si>
  <si>
    <t>Chinovate 5 GM</t>
  </si>
  <si>
    <t>Clobet 10 GM  135.-  บ.biopharm</t>
  </si>
  <si>
    <t>Clobet 5 GM   บ.biopharm</t>
  </si>
  <si>
    <t>Clotasol 15 GM โฉมใหม่ บูรพา</t>
  </si>
  <si>
    <t>Pharmavate 15 GM</t>
  </si>
  <si>
    <t>Pharmavate 5 GM</t>
  </si>
  <si>
    <t xml:space="preserve">Clobetasol propionate </t>
  </si>
  <si>
    <t>BROMPHENIRAMINE PHENYLEPHRINE</t>
  </si>
  <si>
    <t>Minra 60 CC รสองุ่น 45.-**</t>
  </si>
  <si>
    <t>Ditap น้ำเชื่อม 60 CC (เปลือย)**  (ขึ้นราคา)</t>
  </si>
  <si>
    <t>Ditap  หยด 15 CC**  (ขึ้นราคา)</t>
  </si>
  <si>
    <t>Terco-D แผงสีเขียว</t>
  </si>
  <si>
    <t>มหาหิงค์ ลูกกลิ้ง 60 CC  ศิริบัญชา</t>
  </si>
  <si>
    <t>มหาหิงค์ ลูกกลิ้ง 60 CC ว.ศ 45.-</t>
  </si>
  <si>
    <t>มหาหิงค์ ลูกกลิ้ง 42 ml. ขาวละออ</t>
  </si>
  <si>
    <t>พลาสเตอร์ใสกันน้ำ T3  6 x 10 cm.</t>
  </si>
  <si>
    <t>กษัยเส้นเด็กในพาน เม็ด  กล่อง  30.- (ขึ้นราคา)</t>
  </si>
  <si>
    <t>candid ป้ายปาก 15 ml.</t>
  </si>
  <si>
    <t>saldol 2.0 mg แผง บ.42 (สูตร ventolin-salbutamol)</t>
  </si>
  <si>
    <t xml:space="preserve"> </t>
  </si>
  <si>
    <t>Laxas แผงเล็ก</t>
  </si>
  <si>
    <t>Kamistad Gel 10 GM  บ.stada</t>
  </si>
  <si>
    <t>LIDOCAINE THYMOL CAMOMILE FLOWER TINCTURE</t>
  </si>
  <si>
    <t>Bisacodyl T.V ชนิดแผง</t>
  </si>
  <si>
    <t>Strepsils แดง ออริจินัล ซอง 8 เม็ด  32.- (ราคาพิเศษ)</t>
  </si>
  <si>
    <t>ถ้ายกโหล 73฿ ขวดละ6.5</t>
  </si>
  <si>
    <t xml:space="preserve">Vapex 14 CC ใหญ่ </t>
  </si>
  <si>
    <t>candid</t>
  </si>
  <si>
    <t>Bepanthen Oint 30 GM (ขึ้นราคา)</t>
  </si>
  <si>
    <t>DEXPANTHENOL CHLORHEXIDINE DIHYDROCHLORIDE</t>
  </si>
  <si>
    <t>Berclomine (DICYCLOMINE HYDROCHLORIDE SIMETHICONE )</t>
  </si>
  <si>
    <t>Berclomin น้ำ</t>
  </si>
  <si>
    <t>แผ่นแปะ Mossi Guard ป้องกันยุง  (ขายยกกล่อง)</t>
  </si>
  <si>
    <t>แผ่นแปะ Mosquito กันยุง คุณหมอ (กล่องเล็ก12ซอง24ชิ้น)</t>
  </si>
  <si>
    <t>แผ่นแปะป้องกันยุงผสมสารสกัดธรรมชาติ 12 ชม.</t>
  </si>
  <si>
    <t>Amicof น้ำ เด็ก กล่องชมภู</t>
  </si>
  <si>
    <t>Procaterol</t>
  </si>
  <si>
    <t>Meptin น้ำ 60 CC</t>
  </si>
  <si>
    <t>Minra 60 CC รสส้ม**  50.-</t>
  </si>
  <si>
    <t>Uniren Spray 60 ML 270.-</t>
  </si>
  <si>
    <t>N-ZEN GEL 30 GM 80.-</t>
  </si>
  <si>
    <t>N-ZEN GEL 60 GM. 140.-</t>
  </si>
  <si>
    <t>Tylenol 8 ช.ม 650 mg.( กล่อง1แผง) 32.-</t>
  </si>
  <si>
    <t>Tylenol ขวด 100 เม็ด 131.- (ขึ้นราคา)</t>
  </si>
  <si>
    <t>Gabapentin 300 MG. GPO</t>
  </si>
  <si>
    <t>หอมเด็กในพานทอง  เล็ก 6 g.  12.-</t>
  </si>
  <si>
    <t>หอมเด็กในพานทอง กลาง 17g. 20.-</t>
  </si>
  <si>
    <t>แผงละ35</t>
  </si>
  <si>
    <t>กล่องละ95</t>
  </si>
  <si>
    <t>20/แผง</t>
  </si>
  <si>
    <t>50/กล่อง</t>
  </si>
  <si>
    <t>225/กล่อง</t>
  </si>
  <si>
    <t>อาม20/เม็ด</t>
  </si>
  <si>
    <t>315/กล่อง</t>
  </si>
  <si>
    <t>พลาสเตอร์กาว</t>
  </si>
  <si>
    <t>Inno fix</t>
  </si>
  <si>
    <t>Ibrofen 600 mg แผง T.O (ขึ้นราคา)</t>
  </si>
  <si>
    <t>Nora Cream 10 GM</t>
  </si>
  <si>
    <t>Eucalyp นกแก้ว 28 cc  145.-</t>
  </si>
  <si>
    <t>ปรับราคา 7 บาทต่อแผง</t>
  </si>
  <si>
    <t>278/โหล ตกขวดละ 23.17</t>
  </si>
  <si>
    <t>ซอฟเฟล โลชั่น 60 ml ชมพู ฟลอร่า</t>
  </si>
  <si>
    <t>ซอฟเฟล สเปรย์ 30 ml ส้ม เล็ก</t>
  </si>
  <si>
    <t>เม็ดอมเอเชีย รสมะขามป้อม</t>
  </si>
  <si>
    <t>อมมะขามป้อม</t>
  </si>
  <si>
    <t>กระปุกx60 ขวด</t>
  </si>
  <si>
    <t>อมมะขามป้อม สูตร1 สีเหลือง 35.-</t>
  </si>
  <si>
    <t>ขวดx150 เม็ด</t>
  </si>
  <si>
    <t>แลด-โลชั่น เขียว  65.-</t>
  </si>
  <si>
    <t>DESOGESTREL</t>
  </si>
  <si>
    <t>ใบบัวบก</t>
  </si>
  <si>
    <t>Xentella แคปซูล  300.- GPO. (แผง10แคป)</t>
  </si>
  <si>
    <t>FEXOFENADINE</t>
  </si>
  <si>
    <t>Fenafex 180 MG รุ่นใหม่</t>
  </si>
  <si>
    <t>ไม้พันสำลี  No. L</t>
  </si>
  <si>
    <t>ถุงเล็ก</t>
  </si>
  <si>
    <t>Loreze</t>
  </si>
  <si>
    <t>ของบริษัท MEGA</t>
  </si>
  <si>
    <t>ไม่มีของ</t>
  </si>
  <si>
    <t>วางแผนในอนาคต</t>
  </si>
  <si>
    <t>กล่องx5 แผง</t>
  </si>
  <si>
    <t>464.54/กล่อง</t>
  </si>
  <si>
    <t xml:space="preserve">Zirin </t>
  </si>
  <si>
    <t>กล่องx5แผง</t>
  </si>
  <si>
    <t>487.92/กล่อง</t>
  </si>
  <si>
    <t>Muclear 600 mg</t>
  </si>
  <si>
    <t>Zinc</t>
  </si>
  <si>
    <t>Zincomin</t>
  </si>
  <si>
    <t>297 ของสยามชัย</t>
  </si>
  <si>
    <t>ขวดx30</t>
  </si>
  <si>
    <t xml:space="preserve">Nat C </t>
  </si>
  <si>
    <t>ขวดx30 เม็ด</t>
  </si>
  <si>
    <t>ขวดx60 เม็ด</t>
  </si>
  <si>
    <t>อาม220</t>
  </si>
  <si>
    <t>Naprofazt</t>
  </si>
  <si>
    <t>กล่องx10 cap</t>
  </si>
  <si>
    <t>Loperamide</t>
  </si>
  <si>
    <t>Noxzy แผง</t>
  </si>
  <si>
    <t>Allopurinol 100 mg.</t>
  </si>
  <si>
    <t>Alloric 100 mg. แผง</t>
  </si>
  <si>
    <t>แลดโลชั่น</t>
  </si>
  <si>
    <t>Hyogan แผง บ.HK</t>
  </si>
  <si>
    <t>ขมเม็ดน้ำเต้า</t>
  </si>
  <si>
    <t>ยาขมเม็ดน้าเต้าทอง</t>
  </si>
  <si>
    <t>Dutross EX 60 ml</t>
  </si>
  <si>
    <t>Bromhexine +GG syr</t>
  </si>
  <si>
    <t xml:space="preserve">หอม5เจดีย์  NO 2 กลาง 25 GM </t>
  </si>
  <si>
    <t>Miracid 20 MG   บ. Berlin</t>
  </si>
  <si>
    <t>Rhinalax-B 60 ml. 60.- มีกล่อง บ.บูรพา</t>
  </si>
  <si>
    <t>salbutamol 2.0 mg tab</t>
  </si>
  <si>
    <t>Salbutamol syr</t>
  </si>
  <si>
    <t>Salmol syrup 60 ml.</t>
  </si>
  <si>
    <t>นางอาม 35/13.5</t>
  </si>
  <si>
    <t>นางอาม40</t>
  </si>
  <si>
    <t>Seven-Seas 120 ML เล็ก  58.50</t>
  </si>
  <si>
    <t>B-LADY 140.-</t>
  </si>
  <si>
    <t>Zema ครีม 10 GM ใหญ่</t>
  </si>
  <si>
    <t>carbocisteine syr 100 mg.</t>
  </si>
  <si>
    <t>Flemex KIDS เด็ก 60 ML</t>
  </si>
  <si>
    <t>ธาตุ 4 กิเลน ใหญ่ 450  cc.</t>
  </si>
  <si>
    <t>TOLNAFTATE 10.00 MG</t>
  </si>
  <si>
    <t>Tonaf แดง 5 gm 1%</t>
  </si>
  <si>
    <t>Tonaf แดง 15 gm. 1%  94.-</t>
  </si>
  <si>
    <t>TOLNAFTATE 20 MG.</t>
  </si>
  <si>
    <t>Tonaf เขียว 5 gm  2%   58.-</t>
  </si>
  <si>
    <t>Tonaf เขียว 15 gm.  2%</t>
  </si>
  <si>
    <t>ยกกล่อง 76บ./กล่อง</t>
  </si>
  <si>
    <t>แผงละ 6.3บ</t>
  </si>
  <si>
    <t>sterile ไม้สำลี M / 5ไม้</t>
  </si>
  <si>
    <t>พลาสเตอร์ใสกันน้ำ T2  6 x 7 cm.</t>
  </si>
  <si>
    <t>พลาสเตอร์ใสกันน้ำ T4  10 x 25 cm.</t>
  </si>
  <si>
    <t xml:space="preserve">Rubber Ball </t>
  </si>
  <si>
    <t>Volta Gel 30 G เย็น</t>
  </si>
  <si>
    <t>NIKO ดูดน้ำมูกซิลิโคน</t>
  </si>
  <si>
    <t>Enzoxid  2.5 % 20 GM</t>
  </si>
  <si>
    <t>Enzoxid  5 % 20 GM</t>
  </si>
  <si>
    <t>Zinc 25 mg (นพรัตน์)</t>
  </si>
  <si>
    <t>( 470/กล่อง)</t>
  </si>
  <si>
    <t>50แผง/กล่อง</t>
  </si>
  <si>
    <t>TomeiAnti-ace ครีม 5g</t>
  </si>
  <si>
    <t>Tomei facial cleanser 45 ml.</t>
  </si>
  <si>
    <t>'Unison 100 CC</t>
  </si>
  <si>
    <t>อาม30</t>
  </si>
  <si>
    <t>Amogin gel 240 cc</t>
  </si>
  <si>
    <t>Tiger Plast ผ้า (กล่อง 10ซอง x10ชิ้น)</t>
  </si>
  <si>
    <t>พลาสเตอร์สีเนื้อ</t>
  </si>
  <si>
    <t>Tiger Plast เนื้อ (กล่อง 10ซอง x10ชิ้น)</t>
  </si>
  <si>
    <t>Nss หัวแหลม ( LEO) 120 cc</t>
  </si>
  <si>
    <t>Nss หัวแหลม ( LEO) 200  cc</t>
  </si>
  <si>
    <t>Tincture  Iodine</t>
  </si>
  <si>
    <t>ทิงเจอร์ไอโอดีน สหการ 450 cc</t>
  </si>
  <si>
    <t xml:space="preserve">Puridin 15 CC </t>
  </si>
  <si>
    <t xml:space="preserve">Puridin 30 CC </t>
  </si>
  <si>
    <t xml:space="preserve">Iliadin 0.05% ผู้ใหญ่ ชนิดหยด </t>
  </si>
  <si>
    <t>Iliadin 0.05% ผู้ใหญ่ ชนิดพ่น</t>
  </si>
  <si>
    <t>Piroxicam cream</t>
  </si>
  <si>
    <t>Piroxal gel 25 g</t>
  </si>
  <si>
    <t xml:space="preserve">Zetrix 60 ml </t>
  </si>
  <si>
    <t>C-Fore 1000 mg 30s</t>
  </si>
  <si>
    <t>C-Fore 1000 mg 100s</t>
  </si>
  <si>
    <t>Strepsils เชสตี้ ซอง 8 เม็ด  46.- (ขึ้นราคา)</t>
  </si>
  <si>
    <t xml:space="preserve"> ( Flubiprofen 8.75 mg )</t>
  </si>
  <si>
    <t>Strepsils Maxipluzz ซอง  6 เม็ด  53.- (ขึ้นราคา)</t>
  </si>
  <si>
    <t xml:space="preserve">  ( Ambroxol )</t>
  </si>
  <si>
    <t>(ไดคลอโรเบนซิล แอลกอฮอล์ เอมิลเมแทครีซอล ลิกโนเคน ไฮโดรคลอไรด์ )</t>
  </si>
  <si>
    <t>Strepsils ส้ม ซอง 8 เม็ด (ราคาพิเศษ)</t>
  </si>
  <si>
    <t>Strepsils Maxpro ซอง 8 เม็ด  67.-  (ขึ้นราคา)</t>
  </si>
  <si>
    <t>โหลละ108</t>
  </si>
  <si>
    <t>โหลละ159</t>
  </si>
  <si>
    <t>ไอน้ำดำเสือดาว 120 CC ใหญ่ 33.-</t>
  </si>
  <si>
    <t>4.3บ/6แผ่น/ซอง</t>
  </si>
  <si>
    <t>ซอฟเฟล สเปรย์ 30 ml ชมพู เล็ก</t>
  </si>
  <si>
    <t>Hepalac 100 ml  บ. Berlin</t>
  </si>
  <si>
    <t>Canesten ครีม 20 GM</t>
  </si>
  <si>
    <t>Durex แอรี่ 52 mm บางที่สุด ผิวเรียบ</t>
  </si>
  <si>
    <t>Durex smooth  56 mm  ผิวเรียบ (ขึ้นราคา)</t>
  </si>
  <si>
    <t>Durex เฟเธอร์ไลท์ อัลติมา บาง 52 mm  99.- (ขึ้นราคา)</t>
  </si>
  <si>
    <t>Kool Fever ผู้ใหญ่ (กล่อง6ชิ้น)</t>
  </si>
  <si>
    <t>แผ่นเจลลดไข้ ผู้ใหญ่</t>
  </si>
  <si>
    <t xml:space="preserve">Durex Dual Pleasure 56 mm  ไม่เรีบย มีปุ่ม ขีด </t>
  </si>
  <si>
    <t>60/กล่อง</t>
  </si>
  <si>
    <t xml:space="preserve"> T&amp;S PAN 3x3</t>
  </si>
  <si>
    <t>Durex Play strawberry 100 ML</t>
  </si>
  <si>
    <t>120/กล่อง</t>
  </si>
  <si>
    <t xml:space="preserve"> Moxilin เขียว ฟ้า (Amoxy 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</si>
</sst>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0"/>
      <color rgb="FFFF0000"/>
      <name val="MS Sans Serif"/>
    </font>
    <font>
      <sz val="12"/>
      <name val="Tahoma"/>
      <family val="2"/>
      <scheme val="minor"/>
    </font>
    <font>
      <sz val="12"/>
      <color theme="1"/>
      <name val="Tahoma"/>
      <family val="2"/>
      <scheme val="major"/>
    </font>
    <font>
      <sz val="12"/>
      <color theme="1"/>
      <name val="Tahoma"/>
      <family val="2"/>
      <charset val="222"/>
      <scheme val="minor"/>
    </font>
    <font>
      <sz val="10"/>
      <name val="Tahoma"/>
      <family val="2"/>
      <scheme val="minor"/>
    </font>
    <font>
      <sz val="12"/>
      <color rgb="FFFF0000"/>
      <name val="Tahoma"/>
      <family val="2"/>
      <scheme val="minor"/>
    </font>
    <font>
      <sz val="10"/>
      <name val="MS Sans Serif"/>
    </font>
    <font>
      <b/>
      <sz val="11"/>
      <color theme="1"/>
      <name val="Tahoma"/>
      <family val="2"/>
      <scheme val="minor"/>
    </font>
    <font>
      <sz val="11"/>
      <color rgb="FF333333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FF0000"/>
      <name val="Tahoma"/>
      <family val="2"/>
      <scheme val="major"/>
    </font>
    <font>
      <sz val="12"/>
      <color rgb="FFFF0000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color rgb="FF333333"/>
      <name val="Open sans"/>
    </font>
    <font>
      <sz val="11"/>
      <color rgb="FFFF0000"/>
      <name val="Tahoma"/>
      <family val="2"/>
      <scheme val="major"/>
    </font>
    <font>
      <sz val="11"/>
      <name val="Tahoma"/>
      <family val="2"/>
      <charset val="222"/>
      <scheme val="minor"/>
    </font>
    <font>
      <sz val="12"/>
      <name val="Tahom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70">
    <xf numFmtId="0" fontId="0" fillId="0" borderId="0" xfId="0"/>
    <xf numFmtId="0" fontId="0" fillId="0" borderId="0" xfId="0" quotePrefix="1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quotePrefix="1" applyNumberFormat="1" applyFont="1"/>
    <xf numFmtId="0" fontId="1" fillId="0" borderId="0" xfId="0" applyFont="1"/>
    <xf numFmtId="0" fontId="3" fillId="0" borderId="0" xfId="0" quotePrefix="1" applyNumberFormat="1" applyFont="1"/>
    <xf numFmtId="0" fontId="2" fillId="0" borderId="0" xfId="0" quotePrefix="1" applyNumberFormat="1" applyFont="1" applyFill="1"/>
    <xf numFmtId="0" fontId="4" fillId="0" borderId="0" xfId="0" quotePrefix="1" applyNumberFormat="1" applyFont="1"/>
    <xf numFmtId="0" fontId="0" fillId="0" borderId="0" xfId="0" quotePrefix="1" applyNumberFormat="1" applyFill="1"/>
    <xf numFmtId="0" fontId="0" fillId="2" borderId="0" xfId="0" quotePrefix="1" applyNumberFormat="1" applyFill="1"/>
    <xf numFmtId="0" fontId="5" fillId="0" borderId="0" xfId="0" quotePrefix="1" applyNumberFormat="1" applyFont="1"/>
    <xf numFmtId="0" fontId="0" fillId="0" borderId="0" xfId="0" quotePrefix="1" applyNumberFormat="1" applyFont="1" applyFill="1"/>
    <xf numFmtId="0" fontId="5" fillId="0" borderId="0" xfId="0" quotePrefix="1" applyNumberFormat="1" applyFont="1" applyFill="1"/>
    <xf numFmtId="0" fontId="6" fillId="0" borderId="0" xfId="0" quotePrefix="1" applyNumberFormat="1" applyFont="1" applyFill="1"/>
    <xf numFmtId="0" fontId="7" fillId="0" borderId="0" xfId="0" quotePrefix="1" applyNumberFormat="1" applyFont="1"/>
    <xf numFmtId="0" fontId="2" fillId="2" borderId="0" xfId="0" applyFont="1" applyFill="1"/>
    <xf numFmtId="0" fontId="2" fillId="0" borderId="0" xfId="0" applyFont="1" applyFill="1"/>
    <xf numFmtId="0" fontId="4" fillId="0" borderId="0" xfId="0" quotePrefix="1" applyNumberFormat="1" applyFont="1" applyFill="1"/>
    <xf numFmtId="0" fontId="0" fillId="3" borderId="0" xfId="0" quotePrefix="1" applyNumberFormat="1" applyFill="1"/>
    <xf numFmtId="0" fontId="5" fillId="3" borderId="0" xfId="0" quotePrefix="1" applyNumberFormat="1" applyFont="1" applyFill="1"/>
    <xf numFmtId="0" fontId="8" fillId="0" borderId="0" xfId="0" applyFont="1"/>
    <xf numFmtId="0" fontId="0" fillId="4" borderId="0" xfId="0" quotePrefix="1" applyNumberFormat="1" applyFill="1"/>
    <xf numFmtId="0" fontId="8" fillId="0" borderId="0" xfId="0" quotePrefix="1" applyNumberFormat="1" applyFont="1"/>
    <xf numFmtId="0" fontId="2" fillId="4" borderId="0" xfId="0" applyFont="1" applyFill="1"/>
    <xf numFmtId="0" fontId="4" fillId="0" borderId="0" xfId="1" quotePrefix="1" applyNumberFormat="1" applyFont="1" applyFill="1"/>
    <xf numFmtId="0" fontId="0" fillId="0" borderId="0" xfId="0" quotePrefix="1" applyNumberFormat="1" applyAlignment="1">
      <alignment horizontal="center" vertical="center"/>
    </xf>
    <xf numFmtId="0" fontId="6" fillId="4" borderId="0" xfId="0" quotePrefix="1" applyNumberFormat="1" applyFont="1" applyFill="1"/>
    <xf numFmtId="0" fontId="2" fillId="4" borderId="0" xfId="0" quotePrefix="1" applyNumberFormat="1" applyFont="1" applyFill="1"/>
    <xf numFmtId="0" fontId="2" fillId="0" borderId="0" xfId="0" applyFont="1" applyAlignment="1">
      <alignment horizontal="center" vertical="center"/>
    </xf>
    <xf numFmtId="0" fontId="10" fillId="0" borderId="0" xfId="0" quotePrefix="1" applyNumberFormat="1" applyFont="1" applyAlignment="1">
      <alignment horizontal="center" vertical="center"/>
    </xf>
    <xf numFmtId="0" fontId="6" fillId="3" borderId="0" xfId="0" quotePrefix="1" applyNumberFormat="1" applyFont="1" applyFill="1"/>
    <xf numFmtId="0" fontId="0" fillId="5" borderId="0" xfId="0" quotePrefix="1" applyNumberFormat="1" applyFill="1"/>
    <xf numFmtId="0" fontId="2" fillId="6" borderId="0" xfId="0" applyFont="1" applyFill="1"/>
    <xf numFmtId="0" fontId="11" fillId="0" borderId="0" xfId="0" applyFont="1" applyFill="1"/>
    <xf numFmtId="0" fontId="0" fillId="6" borderId="0" xfId="0" quotePrefix="1" applyNumberFormat="1" applyFill="1"/>
    <xf numFmtId="0" fontId="12" fillId="0" borderId="0" xfId="0" quotePrefix="1" applyNumberFormat="1" applyFont="1" applyFill="1"/>
    <xf numFmtId="0" fontId="8" fillId="0" borderId="0" xfId="0" applyFont="1" applyAlignment="1">
      <alignment horizontal="right"/>
    </xf>
    <xf numFmtId="0" fontId="13" fillId="0" borderId="0" xfId="0" quotePrefix="1" applyNumberFormat="1" applyFont="1" applyFill="1" applyAlignment="1">
      <alignment horizontal="right"/>
    </xf>
    <xf numFmtId="0" fontId="14" fillId="0" borderId="0" xfId="0" quotePrefix="1" applyNumberFormat="1" applyFont="1" applyFill="1"/>
    <xf numFmtId="0" fontId="16" fillId="0" borderId="0" xfId="0" quotePrefix="1" applyNumberFormat="1" applyFont="1" applyFill="1"/>
    <xf numFmtId="0" fontId="2" fillId="7" borderId="0" xfId="0" applyFont="1" applyFill="1"/>
    <xf numFmtId="0" fontId="17" fillId="0" borderId="0" xfId="0" applyFont="1" applyAlignment="1">
      <alignment horizontal="left" vertical="center" wrapText="1" indent="1"/>
    </xf>
    <xf numFmtId="0" fontId="2" fillId="0" borderId="0" xfId="0" quotePrefix="1" applyNumberFormat="1" applyFont="1" applyAlignment="1">
      <alignment horizontal="left" vertical="top"/>
    </xf>
    <xf numFmtId="0" fontId="18" fillId="0" borderId="0" xfId="0" applyFont="1" applyAlignment="1">
      <alignment horizontal="left" vertical="center" wrapText="1"/>
    </xf>
    <xf numFmtId="0" fontId="12" fillId="0" borderId="0" xfId="0" quotePrefix="1" applyNumberFormat="1" applyFont="1"/>
    <xf numFmtId="0" fontId="0" fillId="0" borderId="0" xfId="0" quotePrefix="1" applyNumberFormat="1" applyAlignment="1">
      <alignment horizontal="right"/>
    </xf>
    <xf numFmtId="0" fontId="0" fillId="8" borderId="0" xfId="0" quotePrefix="1" applyNumberFormat="1" applyFill="1"/>
    <xf numFmtId="0" fontId="3" fillId="0" borderId="0" xfId="0" quotePrefix="1" applyNumberFormat="1" applyFont="1" applyFill="1"/>
    <xf numFmtId="0" fontId="0" fillId="7" borderId="0" xfId="0" quotePrefix="1" applyNumberFormat="1" applyFill="1"/>
    <xf numFmtId="0" fontId="2" fillId="3" borderId="0" xfId="0" applyFont="1" applyFill="1"/>
    <xf numFmtId="0" fontId="0" fillId="0" borderId="0" xfId="0" quotePrefix="1" applyNumberFormat="1" applyFont="1"/>
    <xf numFmtId="0" fontId="8" fillId="0" borderId="0" xfId="0" applyFont="1" applyFill="1"/>
    <xf numFmtId="0" fontId="13" fillId="0" borderId="0" xfId="0" quotePrefix="1" applyNumberFormat="1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NumberFormat="1" applyFont="1" applyFill="1"/>
    <xf numFmtId="0" fontId="2" fillId="9" borderId="0" xfId="0" applyFont="1" applyFill="1"/>
    <xf numFmtId="0" fontId="1" fillId="9" borderId="0" xfId="0" applyFont="1" applyFill="1" applyAlignment="1">
      <alignment horizontal="center" vertical="center"/>
    </xf>
    <xf numFmtId="0" fontId="2" fillId="9" borderId="0" xfId="0" quotePrefix="1" applyNumberFormat="1" applyFont="1" applyFill="1"/>
    <xf numFmtId="0" fontId="2" fillId="10" borderId="0" xfId="0" applyFont="1" applyFill="1"/>
    <xf numFmtId="0" fontId="1" fillId="10" borderId="0" xfId="0" applyFont="1" applyFill="1"/>
    <xf numFmtId="0" fontId="2" fillId="10" borderId="0" xfId="0" applyFont="1" applyFill="1" applyAlignment="1">
      <alignment horizontal="center" vertical="center"/>
    </xf>
    <xf numFmtId="0" fontId="6" fillId="10" borderId="0" xfId="0" quotePrefix="1" applyNumberFormat="1" applyFont="1" applyFill="1"/>
    <xf numFmtId="0" fontId="0" fillId="10" borderId="0" xfId="0" quotePrefix="1" applyNumberFormat="1" applyFill="1"/>
    <xf numFmtId="0" fontId="2" fillId="10" borderId="0" xfId="0" quotePrefix="1" applyNumberFormat="1" applyFont="1" applyFill="1"/>
    <xf numFmtId="0" fontId="8" fillId="10" borderId="0" xfId="0" quotePrefix="1" applyNumberFormat="1" applyFont="1" applyFill="1"/>
    <xf numFmtId="0" fontId="8" fillId="10" borderId="0" xfId="0" applyFont="1" applyFill="1"/>
    <xf numFmtId="0" fontId="19" fillId="0" borderId="0" xfId="0" quotePrefix="1" applyNumberFormat="1" applyFont="1" applyFill="1"/>
    <xf numFmtId="0" fontId="20" fillId="0" borderId="0" xfId="0" quotePrefix="1" applyNumberFormat="1" applyFont="1" applyFill="1"/>
  </cellXfs>
  <cellStyles count="2">
    <cellStyle name="ปกติ" xfId="0" builtinId="0"/>
    <cellStyle name="ปกติ 2" xfId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tabSelected="1" topLeftCell="A216" zoomScale="110" zoomScaleNormal="110" workbookViewId="0">
      <selection activeCell="B232" sqref="B232"/>
    </sheetView>
  </sheetViews>
  <sheetFormatPr defaultRowHeight="15"/>
  <cols>
    <col min="1" max="1" width="46.3984375" style="3" customWidth="1"/>
    <col min="2" max="2" width="41.19921875" style="3" customWidth="1"/>
    <col min="3" max="3" width="9.8984375" style="3" customWidth="1"/>
    <col min="4" max="4" width="11.19921875" style="3" customWidth="1"/>
    <col min="5" max="5" width="11.19921875" style="16" customWidth="1"/>
    <col min="6" max="6" width="11.19921875" style="3" customWidth="1"/>
    <col min="7" max="7" width="11.09765625" style="60" customWidth="1"/>
    <col min="8" max="8" width="8.796875" style="57"/>
    <col min="9" max="16384" width="8.796875" style="3"/>
  </cols>
  <sheetData>
    <row r="1" spans="1:8">
      <c r="B1" s="41" t="s">
        <v>966</v>
      </c>
    </row>
    <row r="2" spans="1:8">
      <c r="B2" s="24" t="s">
        <v>967</v>
      </c>
    </row>
    <row r="3" spans="1:8">
      <c r="B3" s="50" t="s">
        <v>968</v>
      </c>
    </row>
    <row r="5" spans="1:8" s="5" customFormat="1">
      <c r="A5" s="2" t="s">
        <v>0</v>
      </c>
      <c r="B5" s="2" t="s">
        <v>1</v>
      </c>
      <c r="C5" s="2" t="s">
        <v>512</v>
      </c>
      <c r="D5" s="2"/>
      <c r="E5" s="54" t="s">
        <v>5</v>
      </c>
      <c r="F5" s="2"/>
      <c r="G5" s="61" t="s">
        <v>510</v>
      </c>
      <c r="H5" s="58" t="s">
        <v>511</v>
      </c>
    </row>
    <row r="6" spans="1:8" s="5" customFormat="1">
      <c r="A6" s="1" t="s">
        <v>423</v>
      </c>
      <c r="B6" s="9" t="s">
        <v>530</v>
      </c>
      <c r="C6" s="4" t="s">
        <v>17</v>
      </c>
      <c r="D6" s="1" t="s">
        <v>11</v>
      </c>
      <c r="E6" s="55">
        <v>11.5</v>
      </c>
      <c r="F6" s="29"/>
      <c r="G6" s="60">
        <v>20</v>
      </c>
      <c r="H6" s="57">
        <f t="shared" ref="H6:H19" si="0">G6-E6</f>
        <v>8.5</v>
      </c>
    </row>
    <row r="7" spans="1:8">
      <c r="A7" s="1"/>
      <c r="B7" s="22" t="s">
        <v>421</v>
      </c>
      <c r="C7" s="1" t="s">
        <v>17</v>
      </c>
      <c r="D7" s="1" t="s">
        <v>422</v>
      </c>
    </row>
    <row r="8" spans="1:8">
      <c r="B8" s="9" t="s">
        <v>908</v>
      </c>
      <c r="C8" s="1"/>
    </row>
    <row r="9" spans="1:8">
      <c r="B9" s="9"/>
      <c r="C9" s="1"/>
    </row>
    <row r="10" spans="1:8">
      <c r="A10" s="4" t="s">
        <v>2</v>
      </c>
      <c r="B10" s="7" t="s">
        <v>974</v>
      </c>
      <c r="C10" s="4" t="s">
        <v>11</v>
      </c>
      <c r="E10" s="16">
        <v>147.38999999999999</v>
      </c>
      <c r="G10" s="60">
        <v>155</v>
      </c>
      <c r="H10" s="57">
        <f t="shared" si="0"/>
        <v>7.6100000000000136</v>
      </c>
    </row>
    <row r="11" spans="1:8">
      <c r="A11" s="4"/>
      <c r="B11" s="7"/>
      <c r="C11" s="4"/>
    </row>
    <row r="12" spans="1:8">
      <c r="A12" s="9" t="s">
        <v>201</v>
      </c>
      <c r="B12" s="9" t="s">
        <v>202</v>
      </c>
      <c r="C12" s="1" t="s">
        <v>52</v>
      </c>
      <c r="D12" s="1" t="s">
        <v>115</v>
      </c>
      <c r="E12" s="16">
        <v>19.5</v>
      </c>
      <c r="G12" s="60">
        <v>40</v>
      </c>
      <c r="H12" s="57">
        <f t="shared" si="0"/>
        <v>20.5</v>
      </c>
    </row>
    <row r="13" spans="1:8">
      <c r="A13" s="8" t="s">
        <v>16</v>
      </c>
      <c r="B13" s="9" t="s">
        <v>498</v>
      </c>
      <c r="C13" s="1" t="s">
        <v>499</v>
      </c>
      <c r="E13" s="16">
        <v>5.5</v>
      </c>
      <c r="G13" s="60">
        <v>20</v>
      </c>
      <c r="H13" s="57">
        <f t="shared" si="0"/>
        <v>14.5</v>
      </c>
    </row>
    <row r="14" spans="1:8">
      <c r="A14" s="8" t="s">
        <v>26</v>
      </c>
      <c r="B14" s="9" t="s">
        <v>25</v>
      </c>
      <c r="C14" s="4" t="s">
        <v>4</v>
      </c>
      <c r="E14" s="16">
        <v>18.5</v>
      </c>
      <c r="G14" s="60">
        <v>30</v>
      </c>
      <c r="H14" s="57">
        <f t="shared" si="0"/>
        <v>11.5</v>
      </c>
    </row>
    <row r="15" spans="1:8">
      <c r="A15" s="1" t="s">
        <v>18</v>
      </c>
      <c r="B15" s="9" t="s">
        <v>19</v>
      </c>
      <c r="C15" s="4" t="s">
        <v>4</v>
      </c>
      <c r="D15" s="1" t="s">
        <v>96</v>
      </c>
      <c r="E15" s="16">
        <v>4.5</v>
      </c>
      <c r="G15" s="60">
        <v>8</v>
      </c>
      <c r="H15" s="57">
        <f t="shared" si="0"/>
        <v>3.5</v>
      </c>
    </row>
    <row r="16" spans="1:8">
      <c r="A16" s="1"/>
      <c r="B16" s="9" t="s">
        <v>20</v>
      </c>
      <c r="C16" s="4" t="s">
        <v>4</v>
      </c>
      <c r="D16" s="1" t="s">
        <v>96</v>
      </c>
      <c r="E16" s="16">
        <v>6.75</v>
      </c>
      <c r="G16" s="60">
        <v>10</v>
      </c>
      <c r="H16" s="57">
        <f t="shared" si="0"/>
        <v>3.25</v>
      </c>
    </row>
    <row r="17" spans="1:8">
      <c r="A17" s="1"/>
      <c r="B17" s="9"/>
      <c r="C17" s="4"/>
      <c r="D17" s="47" t="s">
        <v>914</v>
      </c>
    </row>
    <row r="18" spans="1:8">
      <c r="A18" s="1"/>
      <c r="B18" s="9" t="s">
        <v>21</v>
      </c>
      <c r="C18" s="4" t="s">
        <v>4</v>
      </c>
      <c r="D18" s="1" t="s">
        <v>96</v>
      </c>
      <c r="E18" s="16">
        <v>14.5</v>
      </c>
      <c r="G18" s="60">
        <v>25</v>
      </c>
      <c r="H18" s="57">
        <f t="shared" si="0"/>
        <v>10.5</v>
      </c>
    </row>
    <row r="19" spans="1:8">
      <c r="A19" s="1"/>
      <c r="B19" s="9" t="s">
        <v>22</v>
      </c>
      <c r="C19" s="4" t="s">
        <v>4</v>
      </c>
      <c r="D19" s="1" t="s">
        <v>96</v>
      </c>
      <c r="E19" s="16">
        <v>25.5</v>
      </c>
      <c r="G19" s="60">
        <v>40</v>
      </c>
      <c r="H19" s="57">
        <f t="shared" si="0"/>
        <v>14.5</v>
      </c>
    </row>
    <row r="20" spans="1:8">
      <c r="A20" s="1" t="s">
        <v>23</v>
      </c>
      <c r="B20" s="22" t="s">
        <v>24</v>
      </c>
      <c r="C20" s="1" t="s">
        <v>6</v>
      </c>
      <c r="D20" s="1" t="s">
        <v>96</v>
      </c>
      <c r="E20" s="16" t="s">
        <v>29</v>
      </c>
      <c r="F20" s="24"/>
    </row>
    <row r="21" spans="1:8">
      <c r="B21" s="22" t="s">
        <v>587</v>
      </c>
      <c r="C21" s="1" t="s">
        <v>4</v>
      </c>
    </row>
    <row r="22" spans="1:8">
      <c r="A22" s="1"/>
      <c r="B22" s="9" t="s">
        <v>662</v>
      </c>
      <c r="C22" s="1" t="s">
        <v>6</v>
      </c>
      <c r="D22" s="1"/>
      <c r="E22" s="16">
        <v>15.25</v>
      </c>
      <c r="F22" s="17"/>
      <c r="G22" s="60">
        <v>30</v>
      </c>
    </row>
    <row r="23" spans="1:8">
      <c r="A23" s="1"/>
      <c r="B23" s="9" t="s">
        <v>663</v>
      </c>
      <c r="C23" s="1" t="s">
        <v>4</v>
      </c>
      <c r="D23" s="1"/>
      <c r="E23" s="16">
        <v>76</v>
      </c>
      <c r="F23" s="17"/>
      <c r="G23" s="60">
        <v>150</v>
      </c>
    </row>
    <row r="24" spans="1:8">
      <c r="A24" s="1"/>
      <c r="B24" s="9"/>
      <c r="C24" s="1"/>
      <c r="D24" s="1"/>
      <c r="F24" s="17"/>
    </row>
    <row r="25" spans="1:8">
      <c r="A25" s="1" t="s">
        <v>987</v>
      </c>
      <c r="B25" s="1" t="s">
        <v>988</v>
      </c>
      <c r="C25" s="1" t="s">
        <v>52</v>
      </c>
      <c r="D25" s="1" t="s">
        <v>53</v>
      </c>
      <c r="E25" s="16">
        <v>5.2</v>
      </c>
      <c r="G25" s="60">
        <v>20</v>
      </c>
      <c r="H25" s="57">
        <f>G25-E25</f>
        <v>14.8</v>
      </c>
    </row>
    <row r="26" spans="1:8">
      <c r="A26" s="1"/>
      <c r="B26" s="9"/>
      <c r="C26" s="1"/>
      <c r="D26" s="1"/>
      <c r="F26" s="17"/>
    </row>
    <row r="27" spans="1:8">
      <c r="A27" s="1" t="s">
        <v>28</v>
      </c>
      <c r="B27" s="9" t="s">
        <v>27</v>
      </c>
      <c r="C27" s="1" t="s">
        <v>4</v>
      </c>
      <c r="E27" s="16">
        <v>87</v>
      </c>
      <c r="F27" s="17"/>
      <c r="G27" s="60">
        <v>95</v>
      </c>
      <c r="H27" s="57">
        <f>G27-E27</f>
        <v>8</v>
      </c>
    </row>
    <row r="28" spans="1:8">
      <c r="A28" s="1"/>
      <c r="B28" s="9"/>
      <c r="C28" s="1"/>
      <c r="F28" s="17"/>
    </row>
    <row r="29" spans="1:8">
      <c r="A29" s="8" t="s">
        <v>36</v>
      </c>
      <c r="B29" s="9" t="s">
        <v>500</v>
      </c>
      <c r="C29" s="1" t="s">
        <v>4</v>
      </c>
      <c r="E29" s="16">
        <v>23.25</v>
      </c>
      <c r="G29" s="60">
        <v>40</v>
      </c>
      <c r="H29" s="57">
        <f>G29-E29</f>
        <v>16.75</v>
      </c>
    </row>
    <row r="30" spans="1:8">
      <c r="A30" s="8"/>
      <c r="B30" s="9"/>
      <c r="C30" s="1"/>
    </row>
    <row r="31" spans="1:8">
      <c r="A31" s="1" t="s">
        <v>633</v>
      </c>
      <c r="B31" s="9" t="s">
        <v>634</v>
      </c>
      <c r="C31" s="3" t="s">
        <v>52</v>
      </c>
      <c r="D31" s="1" t="s">
        <v>394</v>
      </c>
      <c r="E31" s="16">
        <v>14</v>
      </c>
      <c r="G31" s="60">
        <v>30</v>
      </c>
      <c r="H31" s="57">
        <f>G31-E31</f>
        <v>16</v>
      </c>
    </row>
    <row r="32" spans="1:8">
      <c r="A32" s="1"/>
      <c r="B32" s="9"/>
      <c r="D32" s="1"/>
      <c r="G32" s="60" t="s">
        <v>685</v>
      </c>
    </row>
    <row r="33" spans="1:8">
      <c r="B33" s="9" t="s">
        <v>635</v>
      </c>
      <c r="C33" s="3" t="s">
        <v>52</v>
      </c>
      <c r="D33" s="1" t="s">
        <v>394</v>
      </c>
      <c r="E33" s="16">
        <v>18.8</v>
      </c>
      <c r="G33" s="60">
        <v>40</v>
      </c>
      <c r="H33" s="57">
        <f>G33-E33</f>
        <v>21.2</v>
      </c>
    </row>
    <row r="34" spans="1:8">
      <c r="B34" s="9"/>
      <c r="D34" s="1"/>
      <c r="G34" s="60" t="s">
        <v>884</v>
      </c>
    </row>
    <row r="35" spans="1:8">
      <c r="A35" s="8" t="s">
        <v>39</v>
      </c>
      <c r="B35" s="19" t="s">
        <v>50</v>
      </c>
      <c r="C35" s="1" t="s">
        <v>52</v>
      </c>
      <c r="D35" s="1" t="s">
        <v>513</v>
      </c>
    </row>
    <row r="36" spans="1:8">
      <c r="A36" s="8"/>
      <c r="B36" s="9" t="s">
        <v>1073</v>
      </c>
      <c r="C36" s="1" t="s">
        <v>52</v>
      </c>
      <c r="D36" s="1" t="s">
        <v>514</v>
      </c>
      <c r="E36" s="16">
        <v>9</v>
      </c>
      <c r="G36" s="60">
        <v>30</v>
      </c>
      <c r="H36" s="57">
        <f>G36-E36</f>
        <v>21</v>
      </c>
    </row>
    <row r="37" spans="1:8">
      <c r="A37" s="8"/>
      <c r="B37" s="19" t="s">
        <v>51</v>
      </c>
      <c r="C37" s="1" t="s">
        <v>52</v>
      </c>
      <c r="D37" s="1" t="s">
        <v>54</v>
      </c>
    </row>
    <row r="38" spans="1:8">
      <c r="A38" s="8"/>
      <c r="B38" s="19" t="s">
        <v>55</v>
      </c>
      <c r="C38" s="1" t="s">
        <v>52</v>
      </c>
      <c r="D38" s="1" t="s">
        <v>54</v>
      </c>
    </row>
    <row r="39" spans="1:8">
      <c r="A39" s="8" t="s">
        <v>40</v>
      </c>
      <c r="B39" s="9" t="s">
        <v>43</v>
      </c>
      <c r="C39" s="1" t="s">
        <v>4</v>
      </c>
      <c r="E39" s="16">
        <v>9.5</v>
      </c>
      <c r="G39" s="60" t="s">
        <v>908</v>
      </c>
      <c r="H39" s="57" t="e">
        <f>G39-E39</f>
        <v>#VALUE!</v>
      </c>
    </row>
    <row r="40" spans="1:8">
      <c r="A40" s="8" t="s">
        <v>41</v>
      </c>
      <c r="B40" s="22" t="s">
        <v>42</v>
      </c>
      <c r="C40" s="1" t="s">
        <v>4</v>
      </c>
    </row>
    <row r="41" spans="1:8">
      <c r="A41" s="8"/>
      <c r="B41" s="25" t="s">
        <v>515</v>
      </c>
      <c r="C41" s="1" t="s">
        <v>4</v>
      </c>
      <c r="E41" s="16">
        <v>18.5</v>
      </c>
      <c r="G41" s="60">
        <v>40</v>
      </c>
      <c r="H41" s="57">
        <f>G41-E41</f>
        <v>21.5</v>
      </c>
    </row>
    <row r="42" spans="1:8">
      <c r="A42" s="1" t="s">
        <v>44</v>
      </c>
      <c r="B42" s="19" t="s">
        <v>37</v>
      </c>
      <c r="C42" s="1" t="s">
        <v>38</v>
      </c>
    </row>
    <row r="43" spans="1:8">
      <c r="A43" s="8"/>
      <c r="B43" s="19" t="s">
        <v>707</v>
      </c>
      <c r="C43" s="1" t="s">
        <v>38</v>
      </c>
      <c r="D43" s="1"/>
    </row>
    <row r="44" spans="1:8">
      <c r="A44" s="1" t="s">
        <v>47</v>
      </c>
      <c r="B44" s="19" t="s">
        <v>45</v>
      </c>
      <c r="C44" s="1" t="s">
        <v>49</v>
      </c>
      <c r="D44" s="1" t="s">
        <v>53</v>
      </c>
    </row>
    <row r="45" spans="1:8">
      <c r="A45" s="1"/>
      <c r="B45" s="9" t="s">
        <v>60</v>
      </c>
      <c r="C45" s="1" t="s">
        <v>52</v>
      </c>
      <c r="D45" s="1" t="s">
        <v>53</v>
      </c>
      <c r="E45" s="16">
        <v>8</v>
      </c>
      <c r="F45" s="3">
        <v>8</v>
      </c>
      <c r="G45" s="60">
        <v>10</v>
      </c>
      <c r="H45" s="57">
        <f t="shared" ref="H45:H54" si="1">G45-E45</f>
        <v>2</v>
      </c>
    </row>
    <row r="46" spans="1:8">
      <c r="A46" s="1" t="s">
        <v>48</v>
      </c>
      <c r="B46" s="12" t="s">
        <v>46</v>
      </c>
      <c r="C46" s="1" t="s">
        <v>17</v>
      </c>
      <c r="E46" s="16">
        <v>4</v>
      </c>
      <c r="G46" s="60">
        <v>10</v>
      </c>
      <c r="H46" s="57">
        <f t="shared" si="1"/>
        <v>6</v>
      </c>
    </row>
    <row r="47" spans="1:8">
      <c r="A47" s="1" t="s">
        <v>59</v>
      </c>
      <c r="B47" s="68" t="s">
        <v>58</v>
      </c>
      <c r="C47" s="4" t="s">
        <v>4</v>
      </c>
      <c r="E47" s="16">
        <v>32</v>
      </c>
      <c r="F47" s="21">
        <v>33</v>
      </c>
      <c r="G47" s="60">
        <v>45</v>
      </c>
      <c r="H47" s="57">
        <f>G47-F47</f>
        <v>12</v>
      </c>
    </row>
    <row r="48" spans="1:8">
      <c r="A48" s="1"/>
      <c r="B48" s="13" t="s">
        <v>85</v>
      </c>
      <c r="C48" s="4" t="s">
        <v>4</v>
      </c>
      <c r="E48" s="16">
        <v>26.25</v>
      </c>
      <c r="G48" s="60">
        <v>40</v>
      </c>
      <c r="H48" s="57">
        <f t="shared" si="1"/>
        <v>13.75</v>
      </c>
    </row>
    <row r="49" spans="1:8">
      <c r="A49" s="1"/>
      <c r="B49" s="69" t="s">
        <v>1032</v>
      </c>
      <c r="C49" s="4" t="s">
        <v>4</v>
      </c>
      <c r="E49" s="16">
        <v>30</v>
      </c>
      <c r="F49" s="3">
        <v>30</v>
      </c>
      <c r="G49" s="60">
        <v>45</v>
      </c>
      <c r="H49" s="57">
        <f>G49-F49</f>
        <v>15</v>
      </c>
    </row>
    <row r="50" spans="1:8">
      <c r="A50" s="1"/>
      <c r="B50" s="13"/>
      <c r="C50" s="4"/>
    </row>
    <row r="51" spans="1:8">
      <c r="A51" s="1" t="s">
        <v>416</v>
      </c>
      <c r="B51" s="9" t="s">
        <v>486</v>
      </c>
      <c r="C51" s="1" t="s">
        <v>52</v>
      </c>
      <c r="D51" s="1" t="s">
        <v>53</v>
      </c>
      <c r="E51" s="16">
        <v>3.25</v>
      </c>
      <c r="G51" s="60">
        <v>10</v>
      </c>
      <c r="H51" s="57">
        <f t="shared" si="1"/>
        <v>6.75</v>
      </c>
    </row>
    <row r="52" spans="1:8">
      <c r="A52" s="1" t="s">
        <v>627</v>
      </c>
      <c r="B52" s="9" t="s">
        <v>628</v>
      </c>
      <c r="C52" s="1" t="s">
        <v>49</v>
      </c>
      <c r="D52" s="1" t="s">
        <v>158</v>
      </c>
      <c r="E52" s="16">
        <v>3.2</v>
      </c>
      <c r="G52" s="60">
        <v>10</v>
      </c>
      <c r="H52" s="57">
        <f>G52-E52</f>
        <v>6.8</v>
      </c>
    </row>
    <row r="53" spans="1:8">
      <c r="G53" s="60" t="s">
        <v>687</v>
      </c>
    </row>
    <row r="54" spans="1:8">
      <c r="A54" s="1" t="s">
        <v>698</v>
      </c>
      <c r="B54" s="9" t="s">
        <v>700</v>
      </c>
      <c r="C54" s="1" t="s">
        <v>52</v>
      </c>
      <c r="D54" s="1" t="s">
        <v>115</v>
      </c>
      <c r="E54" s="16">
        <v>5.7</v>
      </c>
      <c r="G54" s="60">
        <v>15</v>
      </c>
      <c r="H54" s="57">
        <f t="shared" si="1"/>
        <v>9.3000000000000007</v>
      </c>
    </row>
    <row r="55" spans="1:8">
      <c r="B55" s="17"/>
      <c r="E55" s="55" t="s">
        <v>710</v>
      </c>
      <c r="G55" s="62" t="s">
        <v>542</v>
      </c>
    </row>
    <row r="56" spans="1:8">
      <c r="B56" s="9" t="s">
        <v>699</v>
      </c>
      <c r="C56" s="1" t="s">
        <v>52</v>
      </c>
      <c r="D56" s="1" t="s">
        <v>115</v>
      </c>
      <c r="E56" s="16">
        <v>11</v>
      </c>
      <c r="G56" s="60">
        <v>25</v>
      </c>
      <c r="H56" s="57">
        <f>G56-E56</f>
        <v>14</v>
      </c>
    </row>
    <row r="57" spans="1:8">
      <c r="A57" s="1"/>
      <c r="B57" s="9"/>
      <c r="C57" s="1"/>
      <c r="D57" s="1"/>
      <c r="E57" s="55" t="s">
        <v>711</v>
      </c>
      <c r="G57" s="62" t="s">
        <v>712</v>
      </c>
    </row>
    <row r="58" spans="1:8">
      <c r="A58" s="4" t="s">
        <v>65</v>
      </c>
      <c r="B58" s="9" t="s">
        <v>66</v>
      </c>
      <c r="C58" s="1" t="s">
        <v>70</v>
      </c>
      <c r="E58" s="16">
        <v>58</v>
      </c>
      <c r="G58" s="60">
        <v>120</v>
      </c>
      <c r="H58" s="57">
        <f t="shared" ref="H58:H84" si="2">G58-E58</f>
        <v>62</v>
      </c>
    </row>
    <row r="59" spans="1:8">
      <c r="A59" s="4"/>
      <c r="B59" s="19" t="s">
        <v>67</v>
      </c>
      <c r="C59" s="1" t="s">
        <v>70</v>
      </c>
      <c r="E59" s="16">
        <v>79</v>
      </c>
    </row>
    <row r="60" spans="1:8">
      <c r="A60" s="4"/>
      <c r="B60" s="19" t="s">
        <v>68</v>
      </c>
      <c r="C60" s="1" t="s">
        <v>70</v>
      </c>
      <c r="E60" s="16">
        <v>106</v>
      </c>
    </row>
    <row r="61" spans="1:8">
      <c r="A61" s="4"/>
      <c r="B61" s="19" t="s">
        <v>69</v>
      </c>
      <c r="C61" s="1" t="s">
        <v>70</v>
      </c>
      <c r="E61" s="16">
        <v>83</v>
      </c>
    </row>
    <row r="62" spans="1:8">
      <c r="A62" s="4" t="s">
        <v>713</v>
      </c>
      <c r="B62" s="9" t="s">
        <v>594</v>
      </c>
      <c r="C62" s="3" t="s">
        <v>4</v>
      </c>
      <c r="E62" s="16">
        <v>94</v>
      </c>
      <c r="G62" s="60">
        <v>140</v>
      </c>
      <c r="H62" s="57">
        <f t="shared" si="2"/>
        <v>46</v>
      </c>
    </row>
    <row r="63" spans="1:8">
      <c r="A63" s="9" t="s">
        <v>714</v>
      </c>
      <c r="B63" s="19" t="s">
        <v>56</v>
      </c>
      <c r="C63" s="1" t="s">
        <v>6</v>
      </c>
    </row>
    <row r="64" spans="1:8">
      <c r="A64" s="9"/>
      <c r="B64" s="1" t="s">
        <v>332</v>
      </c>
      <c r="C64" s="1" t="s">
        <v>6</v>
      </c>
      <c r="D64" s="26" t="s">
        <v>516</v>
      </c>
      <c r="E64" s="16">
        <v>15.17</v>
      </c>
      <c r="G64" s="60">
        <v>20</v>
      </c>
      <c r="H64" s="57">
        <f t="shared" si="2"/>
        <v>4.83</v>
      </c>
    </row>
    <row r="65" spans="1:8">
      <c r="A65" s="9"/>
      <c r="B65" s="1"/>
      <c r="C65" s="1"/>
      <c r="D65" s="26"/>
    </row>
    <row r="66" spans="1:8">
      <c r="A66" s="1" t="s">
        <v>89</v>
      </c>
      <c r="B66" s="13" t="s">
        <v>90</v>
      </c>
      <c r="C66" s="1" t="s">
        <v>6</v>
      </c>
      <c r="E66" s="16">
        <v>88</v>
      </c>
      <c r="F66" s="21">
        <v>93</v>
      </c>
      <c r="G66" s="60">
        <v>110</v>
      </c>
      <c r="H66" s="57">
        <f t="shared" si="2"/>
        <v>22</v>
      </c>
    </row>
    <row r="67" spans="1:8">
      <c r="A67" s="1"/>
      <c r="B67" s="13" t="s">
        <v>91</v>
      </c>
      <c r="C67" s="1" t="s">
        <v>6</v>
      </c>
      <c r="E67" s="16">
        <v>96</v>
      </c>
      <c r="F67" s="21">
        <v>95</v>
      </c>
      <c r="G67" s="60">
        <v>120</v>
      </c>
      <c r="H67" s="57">
        <f t="shared" si="2"/>
        <v>24</v>
      </c>
    </row>
    <row r="68" spans="1:8">
      <c r="A68" s="1"/>
      <c r="B68" s="53" t="s">
        <v>1023</v>
      </c>
      <c r="C68" s="1" t="s">
        <v>6</v>
      </c>
      <c r="F68" s="21">
        <v>27</v>
      </c>
      <c r="G68" s="60">
        <v>70</v>
      </c>
      <c r="H68" s="57">
        <f>G68-F68</f>
        <v>43</v>
      </c>
    </row>
    <row r="69" spans="1:8">
      <c r="A69" s="1"/>
      <c r="B69" s="53" t="s">
        <v>1024</v>
      </c>
      <c r="C69" s="1" t="s">
        <v>6</v>
      </c>
      <c r="F69" s="21">
        <v>30</v>
      </c>
      <c r="G69" s="60">
        <v>80</v>
      </c>
      <c r="H69" s="57">
        <f>G69-F69</f>
        <v>50</v>
      </c>
    </row>
    <row r="70" spans="1:8">
      <c r="A70" s="1"/>
      <c r="B70" s="13"/>
      <c r="C70" s="1"/>
    </row>
    <row r="71" spans="1:8">
      <c r="A71" s="1" t="s">
        <v>919</v>
      </c>
      <c r="B71" s="1" t="s">
        <v>920</v>
      </c>
      <c r="C71" s="1" t="s">
        <v>4</v>
      </c>
      <c r="E71" s="16">
        <v>15.5</v>
      </c>
      <c r="G71" s="60">
        <v>25</v>
      </c>
      <c r="H71" s="57">
        <f t="shared" si="2"/>
        <v>9.5</v>
      </c>
    </row>
    <row r="72" spans="1:8">
      <c r="A72" s="1"/>
      <c r="B72" s="13"/>
      <c r="C72" s="1"/>
    </row>
    <row r="73" spans="1:8">
      <c r="A73" s="8" t="s">
        <v>101</v>
      </c>
      <c r="B73" s="14" t="s">
        <v>102</v>
      </c>
      <c r="C73" s="1" t="s">
        <v>52</v>
      </c>
      <c r="D73" s="1" t="s">
        <v>115</v>
      </c>
      <c r="E73" s="16">
        <v>12</v>
      </c>
      <c r="G73" s="60">
        <v>30</v>
      </c>
      <c r="H73" s="57">
        <f t="shared" si="2"/>
        <v>18</v>
      </c>
    </row>
    <row r="74" spans="1:8">
      <c r="A74" s="4" t="s">
        <v>97</v>
      </c>
      <c r="B74" s="14" t="s">
        <v>487</v>
      </c>
      <c r="C74" s="1"/>
      <c r="D74" s="1"/>
    </row>
    <row r="75" spans="1:8">
      <c r="A75" s="4" t="s">
        <v>98</v>
      </c>
      <c r="B75" s="9" t="s">
        <v>99</v>
      </c>
      <c r="C75" s="1" t="s">
        <v>6</v>
      </c>
      <c r="E75" s="16">
        <v>22.25</v>
      </c>
      <c r="G75" s="60">
        <v>30</v>
      </c>
      <c r="H75" s="57">
        <f t="shared" si="2"/>
        <v>7.75</v>
      </c>
    </row>
    <row r="76" spans="1:8">
      <c r="A76" s="4"/>
      <c r="B76" s="9" t="s">
        <v>100</v>
      </c>
      <c r="C76" s="1" t="s">
        <v>6</v>
      </c>
      <c r="E76" s="16">
        <v>39.5</v>
      </c>
      <c r="G76" s="60">
        <v>59</v>
      </c>
      <c r="H76" s="57">
        <f t="shared" si="2"/>
        <v>19.5</v>
      </c>
    </row>
    <row r="77" spans="1:8">
      <c r="A77" s="4"/>
      <c r="B77" s="9" t="s">
        <v>105</v>
      </c>
      <c r="C77" s="1" t="s">
        <v>6</v>
      </c>
      <c r="E77" s="16">
        <v>11</v>
      </c>
      <c r="G77" s="60">
        <v>30</v>
      </c>
      <c r="H77" s="57">
        <f t="shared" si="2"/>
        <v>19</v>
      </c>
    </row>
    <row r="78" spans="1:8">
      <c r="A78" s="4"/>
      <c r="B78" s="9" t="s">
        <v>106</v>
      </c>
      <c r="C78" s="1" t="s">
        <v>6</v>
      </c>
      <c r="E78" s="16">
        <v>26</v>
      </c>
      <c r="G78" s="60">
        <v>55</v>
      </c>
      <c r="H78" s="57">
        <f t="shared" si="2"/>
        <v>29</v>
      </c>
    </row>
    <row r="79" spans="1:8">
      <c r="A79" s="15" t="s">
        <v>175</v>
      </c>
      <c r="B79" s="9" t="s">
        <v>255</v>
      </c>
      <c r="C79" s="1" t="s">
        <v>6</v>
      </c>
      <c r="E79" s="16">
        <v>17.75</v>
      </c>
      <c r="G79" s="60">
        <v>35</v>
      </c>
      <c r="H79" s="57">
        <f t="shared" si="2"/>
        <v>17.25</v>
      </c>
    </row>
    <row r="80" spans="1:8">
      <c r="A80" s="15"/>
      <c r="B80" s="9" t="s">
        <v>704</v>
      </c>
      <c r="C80" s="1" t="s">
        <v>6</v>
      </c>
      <c r="E80" s="16">
        <v>28.5</v>
      </c>
      <c r="G80" s="60">
        <v>55</v>
      </c>
      <c r="H80" s="57">
        <f t="shared" si="2"/>
        <v>26.5</v>
      </c>
    </row>
    <row r="81" spans="1:8">
      <c r="A81" s="15"/>
      <c r="B81" s="9" t="s">
        <v>790</v>
      </c>
      <c r="C81" s="1" t="s">
        <v>6</v>
      </c>
      <c r="E81" s="16">
        <v>52</v>
      </c>
      <c r="G81" s="60">
        <v>80</v>
      </c>
      <c r="H81" s="57">
        <f t="shared" si="2"/>
        <v>28</v>
      </c>
    </row>
    <row r="82" spans="1:8">
      <c r="A82" s="15"/>
      <c r="B82" s="9"/>
      <c r="C82" s="1"/>
    </row>
    <row r="83" spans="1:8">
      <c r="A83" s="1" t="s">
        <v>562</v>
      </c>
      <c r="B83" s="9" t="s">
        <v>564</v>
      </c>
      <c r="C83" s="1" t="s">
        <v>6</v>
      </c>
      <c r="E83" s="16">
        <v>29.5</v>
      </c>
      <c r="G83" s="60">
        <v>45</v>
      </c>
      <c r="H83" s="57">
        <f t="shared" si="2"/>
        <v>15.5</v>
      </c>
    </row>
    <row r="84" spans="1:8">
      <c r="A84" s="26" t="s">
        <v>591</v>
      </c>
      <c r="B84" s="9" t="s">
        <v>565</v>
      </c>
      <c r="C84" s="1" t="s">
        <v>6</v>
      </c>
      <c r="E84" s="16">
        <v>59</v>
      </c>
      <c r="G84" s="60">
        <v>75</v>
      </c>
      <c r="H84" s="57">
        <f t="shared" si="2"/>
        <v>16</v>
      </c>
    </row>
    <row r="85" spans="1:8">
      <c r="A85" s="1"/>
      <c r="B85" s="9"/>
      <c r="C85" s="1"/>
    </row>
    <row r="86" spans="1:8">
      <c r="A86" s="4" t="s">
        <v>563</v>
      </c>
      <c r="B86" s="19" t="s">
        <v>220</v>
      </c>
      <c r="C86" s="1" t="s">
        <v>6</v>
      </c>
    </row>
    <row r="87" spans="1:8">
      <c r="A87" s="4"/>
      <c r="B87" s="9"/>
      <c r="C87" s="1"/>
    </row>
    <row r="88" spans="1:8" s="17" customFormat="1">
      <c r="A88" s="14" t="s">
        <v>109</v>
      </c>
      <c r="B88" s="22" t="s">
        <v>232</v>
      </c>
      <c r="C88" s="9" t="s">
        <v>52</v>
      </c>
      <c r="D88" s="9" t="s">
        <v>53</v>
      </c>
      <c r="E88" s="16"/>
      <c r="G88" s="60"/>
      <c r="H88" s="57"/>
    </row>
    <row r="89" spans="1:8">
      <c r="A89" s="9"/>
      <c r="B89" s="9" t="s">
        <v>912</v>
      </c>
      <c r="C89" s="1" t="s">
        <v>52</v>
      </c>
      <c r="D89" s="1" t="s">
        <v>53</v>
      </c>
      <c r="E89" s="16">
        <v>2.75</v>
      </c>
      <c r="F89" s="3">
        <v>10</v>
      </c>
      <c r="G89" s="60">
        <f>F89-E89</f>
        <v>7.25</v>
      </c>
    </row>
    <row r="90" spans="1:8">
      <c r="A90" s="9"/>
      <c r="B90" s="9"/>
      <c r="C90" s="1"/>
      <c r="D90" s="1"/>
    </row>
    <row r="91" spans="1:8">
      <c r="A91" s="1" t="s">
        <v>79</v>
      </c>
      <c r="B91" s="34" t="s">
        <v>693</v>
      </c>
      <c r="C91" s="4"/>
      <c r="E91" s="16">
        <v>16</v>
      </c>
      <c r="G91" s="60">
        <v>40</v>
      </c>
      <c r="H91" s="57">
        <f>G91-E91</f>
        <v>24</v>
      </c>
    </row>
    <row r="92" spans="1:8">
      <c r="A92" s="1" t="s">
        <v>119</v>
      </c>
      <c r="B92" s="9" t="s">
        <v>63</v>
      </c>
      <c r="C92" s="4" t="s">
        <v>4</v>
      </c>
      <c r="E92" s="16">
        <v>18</v>
      </c>
      <c r="G92" s="60">
        <v>35</v>
      </c>
      <c r="H92" s="57">
        <f>G92-E92</f>
        <v>17</v>
      </c>
    </row>
    <row r="93" spans="1:8" s="17" customFormat="1">
      <c r="A93" s="9" t="s">
        <v>122</v>
      </c>
      <c r="B93" s="9" t="s">
        <v>121</v>
      </c>
      <c r="C93" s="7" t="s">
        <v>4</v>
      </c>
      <c r="E93" s="16">
        <v>32</v>
      </c>
      <c r="G93" s="60">
        <v>45</v>
      </c>
      <c r="H93" s="57">
        <f>G93-E93</f>
        <v>13</v>
      </c>
    </row>
    <row r="94" spans="1:8">
      <c r="A94" s="1"/>
      <c r="B94" s="19" t="s">
        <v>218</v>
      </c>
      <c r="C94" s="7" t="s">
        <v>4</v>
      </c>
      <c r="D94" s="17"/>
      <c r="E94" s="16">
        <v>41</v>
      </c>
      <c r="F94" s="17"/>
    </row>
    <row r="95" spans="1:8">
      <c r="A95" s="1"/>
      <c r="B95" s="9" t="s">
        <v>927</v>
      </c>
      <c r="C95" s="7" t="s">
        <v>4</v>
      </c>
      <c r="D95" s="17">
        <v>24</v>
      </c>
      <c r="E95" s="16">
        <v>25</v>
      </c>
      <c r="F95" s="17"/>
      <c r="G95" s="60">
        <v>40</v>
      </c>
      <c r="H95" s="57">
        <f>G95-E95</f>
        <v>15</v>
      </c>
    </row>
    <row r="96" spans="1:8">
      <c r="A96" s="1"/>
      <c r="B96" s="9" t="s">
        <v>897</v>
      </c>
      <c r="C96" s="7" t="s">
        <v>4</v>
      </c>
      <c r="D96" s="17">
        <v>25</v>
      </c>
      <c r="E96" s="16">
        <v>25</v>
      </c>
      <c r="F96" s="17"/>
      <c r="G96" s="60">
        <v>40</v>
      </c>
      <c r="H96" s="57">
        <f>G96-E96</f>
        <v>15</v>
      </c>
    </row>
    <row r="97" spans="1:8" s="24" customFormat="1">
      <c r="A97" s="22" t="s">
        <v>896</v>
      </c>
      <c r="B97" s="22" t="s">
        <v>897</v>
      </c>
      <c r="C97" s="22" t="s">
        <v>4</v>
      </c>
      <c r="E97" s="16"/>
      <c r="G97" s="60"/>
      <c r="H97" s="57"/>
    </row>
    <row r="98" spans="1:8" s="24" customFormat="1">
      <c r="B98" s="22" t="s">
        <v>898</v>
      </c>
      <c r="C98" s="22" t="s">
        <v>4</v>
      </c>
      <c r="E98" s="16"/>
      <c r="G98" s="60"/>
      <c r="H98" s="57"/>
    </row>
    <row r="99" spans="1:8" s="24" customFormat="1">
      <c r="B99" s="22" t="s">
        <v>899</v>
      </c>
      <c r="C99" s="22" t="s">
        <v>4</v>
      </c>
      <c r="E99" s="16"/>
      <c r="G99" s="60"/>
      <c r="H99" s="57"/>
    </row>
    <row r="100" spans="1:8">
      <c r="B100" s="9"/>
      <c r="C100" s="1"/>
    </row>
    <row r="101" spans="1:8">
      <c r="A101" s="1" t="s">
        <v>112</v>
      </c>
      <c r="B101" s="22" t="s">
        <v>113</v>
      </c>
      <c r="C101" s="9" t="s">
        <v>52</v>
      </c>
      <c r="D101" s="1" t="s">
        <v>53</v>
      </c>
      <c r="E101" s="16" t="s">
        <v>501</v>
      </c>
      <c r="F101" s="24"/>
      <c r="G101" s="60" t="s">
        <v>535</v>
      </c>
    </row>
    <row r="102" spans="1:8">
      <c r="A102" s="1"/>
      <c r="B102" s="22" t="s">
        <v>239</v>
      </c>
      <c r="C102" s="9" t="s">
        <v>52</v>
      </c>
      <c r="D102" s="1" t="s">
        <v>54</v>
      </c>
      <c r="E102" s="16" t="s">
        <v>501</v>
      </c>
      <c r="F102" s="24"/>
    </row>
    <row r="103" spans="1:8">
      <c r="A103" s="1"/>
      <c r="B103" s="32" t="s">
        <v>656</v>
      </c>
      <c r="C103" s="9" t="s">
        <v>52</v>
      </c>
      <c r="D103" s="1" t="s">
        <v>115</v>
      </c>
    </row>
    <row r="104" spans="1:8">
      <c r="A104" s="1" t="s">
        <v>111</v>
      </c>
      <c r="B104" s="9" t="s">
        <v>110</v>
      </c>
      <c r="C104" s="4" t="s">
        <v>4</v>
      </c>
      <c r="E104" s="16">
        <v>41</v>
      </c>
      <c r="G104" s="60">
        <v>50</v>
      </c>
      <c r="H104" s="57">
        <f>G104-E104</f>
        <v>9</v>
      </c>
    </row>
    <row r="105" spans="1:8">
      <c r="A105" s="1"/>
      <c r="B105" s="9" t="s">
        <v>120</v>
      </c>
      <c r="C105" s="4" t="s">
        <v>4</v>
      </c>
      <c r="E105" s="16">
        <v>13</v>
      </c>
      <c r="G105" s="60">
        <v>35</v>
      </c>
      <c r="H105" s="57">
        <f>G105-E105</f>
        <v>22</v>
      </c>
    </row>
    <row r="106" spans="1:8">
      <c r="A106" s="1"/>
      <c r="B106" s="9"/>
      <c r="C106" s="4"/>
    </row>
    <row r="107" spans="1:8">
      <c r="A107" s="1" t="s">
        <v>994</v>
      </c>
      <c r="B107" s="9" t="s">
        <v>993</v>
      </c>
      <c r="C107" s="4" t="s">
        <v>4</v>
      </c>
      <c r="E107" s="16">
        <v>31.5</v>
      </c>
      <c r="G107" s="60">
        <v>45</v>
      </c>
      <c r="H107" s="57">
        <f>G107-E107</f>
        <v>13.5</v>
      </c>
    </row>
    <row r="108" spans="1:8">
      <c r="A108" s="1"/>
      <c r="B108" s="9"/>
      <c r="C108" s="4"/>
    </row>
    <row r="109" spans="1:8">
      <c r="A109" s="1" t="s">
        <v>251</v>
      </c>
      <c r="B109" s="9" t="s">
        <v>252</v>
      </c>
      <c r="C109" s="9" t="s">
        <v>52</v>
      </c>
      <c r="D109" s="1" t="s">
        <v>53</v>
      </c>
    </row>
    <row r="110" spans="1:8">
      <c r="A110" s="1"/>
      <c r="B110" s="1" t="s">
        <v>281</v>
      </c>
      <c r="C110" s="9" t="s">
        <v>52</v>
      </c>
      <c r="D110" s="1" t="s">
        <v>54</v>
      </c>
      <c r="E110" s="16">
        <v>15.6</v>
      </c>
      <c r="G110" s="60">
        <v>20</v>
      </c>
      <c r="H110" s="57">
        <f>G110-E110</f>
        <v>4.4000000000000004</v>
      </c>
    </row>
    <row r="111" spans="1:8">
      <c r="A111" s="1"/>
      <c r="B111" s="9"/>
      <c r="C111" s="4"/>
    </row>
    <row r="112" spans="1:8">
      <c r="A112" s="1" t="s">
        <v>1006</v>
      </c>
      <c r="B112" s="1" t="s">
        <v>997</v>
      </c>
      <c r="C112" s="1" t="s">
        <v>4</v>
      </c>
      <c r="E112" s="16">
        <v>17</v>
      </c>
      <c r="G112" s="60">
        <v>40</v>
      </c>
      <c r="H112" s="57">
        <f>G112-E112</f>
        <v>23</v>
      </c>
    </row>
    <row r="113" spans="1:8">
      <c r="A113" s="1"/>
      <c r="B113" s="9" t="s">
        <v>282</v>
      </c>
      <c r="C113" s="1" t="s">
        <v>4</v>
      </c>
    </row>
    <row r="114" spans="1:8">
      <c r="A114" s="1"/>
      <c r="B114" s="9" t="s">
        <v>924</v>
      </c>
      <c r="C114" s="1" t="s">
        <v>4</v>
      </c>
      <c r="F114" s="3">
        <v>21.5</v>
      </c>
    </row>
    <row r="115" spans="1:8">
      <c r="A115" s="1"/>
      <c r="B115" s="9" t="s">
        <v>1007</v>
      </c>
      <c r="C115" s="1" t="s">
        <v>4</v>
      </c>
      <c r="E115" s="16">
        <v>34.5</v>
      </c>
      <c r="F115" s="3">
        <v>37</v>
      </c>
      <c r="G115" s="60">
        <v>50</v>
      </c>
      <c r="H115" s="57">
        <f>G115-E115</f>
        <v>15.5</v>
      </c>
    </row>
    <row r="116" spans="1:8">
      <c r="A116" s="1"/>
      <c r="B116" s="9"/>
      <c r="C116" s="4"/>
    </row>
    <row r="117" spans="1:8">
      <c r="A117" s="8" t="s">
        <v>135</v>
      </c>
      <c r="B117" s="9" t="s">
        <v>136</v>
      </c>
      <c r="C117" s="1" t="s">
        <v>4</v>
      </c>
      <c r="D117" s="1" t="s">
        <v>96</v>
      </c>
      <c r="E117" s="16">
        <v>17</v>
      </c>
      <c r="G117" s="60">
        <v>30</v>
      </c>
      <c r="H117" s="57">
        <f>G117-E117</f>
        <v>13</v>
      </c>
    </row>
    <row r="118" spans="1:8">
      <c r="A118" s="8"/>
      <c r="B118" s="9" t="s">
        <v>488</v>
      </c>
      <c r="C118" s="1" t="s">
        <v>4</v>
      </c>
      <c r="D118" s="1" t="s">
        <v>96</v>
      </c>
      <c r="E118" s="16">
        <v>26.25</v>
      </c>
      <c r="G118" s="60">
        <v>40</v>
      </c>
      <c r="H118" s="57">
        <f>G118-E118</f>
        <v>13.75</v>
      </c>
    </row>
    <row r="119" spans="1:8">
      <c r="A119" s="1"/>
      <c r="B119" s="19" t="s">
        <v>137</v>
      </c>
      <c r="C119" s="1" t="s">
        <v>4</v>
      </c>
    </row>
    <row r="120" spans="1:8">
      <c r="A120" s="1" t="s">
        <v>138</v>
      </c>
      <c r="B120" s="19" t="s">
        <v>157</v>
      </c>
      <c r="C120" s="9" t="s">
        <v>52</v>
      </c>
      <c r="D120" s="1" t="s">
        <v>158</v>
      </c>
      <c r="F120" s="17"/>
    </row>
    <row r="121" spans="1:8">
      <c r="A121" s="1"/>
      <c r="B121" s="1"/>
      <c r="C121" s="9"/>
      <c r="D121" s="1"/>
      <c r="F121" s="17"/>
    </row>
    <row r="122" spans="1:8">
      <c r="A122" s="1" t="s">
        <v>116</v>
      </c>
      <c r="B122" s="19" t="s">
        <v>117</v>
      </c>
      <c r="C122" s="1" t="s">
        <v>118</v>
      </c>
    </row>
    <row r="123" spans="1:8">
      <c r="A123" s="19" t="s">
        <v>153</v>
      </c>
      <c r="B123" s="19" t="s">
        <v>152</v>
      </c>
      <c r="C123" s="1" t="s">
        <v>6</v>
      </c>
    </row>
    <row r="124" spans="1:8" s="17" customFormat="1">
      <c r="A124" s="9"/>
      <c r="B124" s="9"/>
      <c r="C124" s="9"/>
      <c r="E124" s="16"/>
      <c r="G124" s="60"/>
      <c r="H124" s="57"/>
    </row>
    <row r="125" spans="1:8">
      <c r="A125" s="9" t="s">
        <v>732</v>
      </c>
      <c r="B125" s="36" t="s">
        <v>733</v>
      </c>
      <c r="C125" s="1" t="s">
        <v>734</v>
      </c>
      <c r="F125" s="21">
        <v>52</v>
      </c>
      <c r="G125" s="60">
        <v>150</v>
      </c>
      <c r="H125" s="57">
        <f>G125-F125</f>
        <v>98</v>
      </c>
    </row>
    <row r="126" spans="1:8">
      <c r="A126" s="9"/>
      <c r="B126" s="36"/>
      <c r="C126" s="1"/>
    </row>
    <row r="127" spans="1:8">
      <c r="A127" s="3" t="s">
        <v>839</v>
      </c>
      <c r="B127" s="9" t="s">
        <v>840</v>
      </c>
      <c r="C127" s="1" t="s">
        <v>468</v>
      </c>
      <c r="E127" s="16">
        <v>180</v>
      </c>
      <c r="G127" s="60">
        <v>250</v>
      </c>
      <c r="H127" s="57">
        <f>G127-E127</f>
        <v>70</v>
      </c>
    </row>
    <row r="128" spans="1:8">
      <c r="B128" s="9"/>
      <c r="C128" s="1"/>
    </row>
    <row r="129" spans="1:8">
      <c r="A129" s="1"/>
      <c r="B129" s="1"/>
      <c r="C129" s="9"/>
      <c r="D129" s="1"/>
    </row>
    <row r="130" spans="1:8">
      <c r="A130" s="3" t="s">
        <v>916</v>
      </c>
      <c r="B130" s="22" t="s">
        <v>906</v>
      </c>
      <c r="C130" s="1" t="s">
        <v>4</v>
      </c>
    </row>
    <row r="131" spans="1:8">
      <c r="B131" s="9"/>
      <c r="C131" s="1"/>
    </row>
    <row r="132" spans="1:8">
      <c r="A132" s="1" t="s">
        <v>150</v>
      </c>
      <c r="B132" s="9" t="s">
        <v>151</v>
      </c>
      <c r="C132" s="1" t="s">
        <v>4</v>
      </c>
      <c r="E132" s="16">
        <v>13.75</v>
      </c>
      <c r="G132" s="60">
        <v>20</v>
      </c>
      <c r="H132" s="57">
        <f>G132-E132</f>
        <v>6.25</v>
      </c>
    </row>
    <row r="133" spans="1:8">
      <c r="A133" s="1" t="s">
        <v>149</v>
      </c>
      <c r="B133" s="19" t="s">
        <v>148</v>
      </c>
      <c r="C133" s="1" t="s">
        <v>6</v>
      </c>
    </row>
    <row r="134" spans="1:8">
      <c r="A134" s="1"/>
      <c r="B134" s="9"/>
      <c r="C134" s="1"/>
    </row>
    <row r="135" spans="1:8">
      <c r="A135" s="1" t="s">
        <v>736</v>
      </c>
      <c r="B135" s="1" t="s">
        <v>735</v>
      </c>
      <c r="C135" s="1" t="s">
        <v>4</v>
      </c>
      <c r="F135" s="3">
        <v>179</v>
      </c>
      <c r="G135" s="60">
        <v>199</v>
      </c>
      <c r="H135" s="57">
        <f>G135-F135</f>
        <v>20</v>
      </c>
    </row>
    <row r="136" spans="1:8">
      <c r="A136" s="11" t="s">
        <v>33</v>
      </c>
      <c r="B136" s="9" t="s">
        <v>156</v>
      </c>
      <c r="C136" s="9" t="s">
        <v>52</v>
      </c>
      <c r="D136" s="1" t="s">
        <v>517</v>
      </c>
      <c r="E136" s="16">
        <v>5.2</v>
      </c>
      <c r="G136" s="60">
        <v>20</v>
      </c>
      <c r="H136" s="57">
        <f>G136-E136</f>
        <v>14.8</v>
      </c>
    </row>
    <row r="137" spans="1:8">
      <c r="A137" s="11"/>
      <c r="B137" s="49" t="s">
        <v>971</v>
      </c>
      <c r="C137" s="9" t="s">
        <v>52</v>
      </c>
      <c r="D137" s="1" t="s">
        <v>972</v>
      </c>
      <c r="E137" s="16">
        <v>97.6</v>
      </c>
      <c r="G137" s="60">
        <v>110</v>
      </c>
      <c r="H137" s="57">
        <f>G137-E137</f>
        <v>12.400000000000006</v>
      </c>
    </row>
    <row r="138" spans="1:8">
      <c r="A138" s="11"/>
      <c r="B138" s="9"/>
      <c r="C138" s="9"/>
      <c r="D138" s="1"/>
      <c r="E138" s="16" t="s">
        <v>973</v>
      </c>
    </row>
    <row r="139" spans="1:8">
      <c r="A139" s="11"/>
      <c r="B139" s="9"/>
      <c r="C139" s="9"/>
      <c r="D139" s="1"/>
    </row>
    <row r="140" spans="1:8">
      <c r="A140" s="11" t="s">
        <v>34</v>
      </c>
      <c r="B140" s="4" t="s">
        <v>35</v>
      </c>
      <c r="C140" s="4" t="s">
        <v>4</v>
      </c>
      <c r="E140" s="16">
        <v>29</v>
      </c>
      <c r="G140" s="60">
        <v>40</v>
      </c>
      <c r="H140" s="57">
        <f>G140-E140</f>
        <v>11</v>
      </c>
    </row>
    <row r="141" spans="1:8">
      <c r="A141" s="11"/>
      <c r="B141" s="23" t="s">
        <v>1046</v>
      </c>
      <c r="C141" s="4" t="s">
        <v>4</v>
      </c>
      <c r="F141" s="3">
        <v>21</v>
      </c>
      <c r="G141" s="60">
        <v>45</v>
      </c>
      <c r="H141" s="57">
        <f>G141-F141</f>
        <v>24</v>
      </c>
    </row>
    <row r="142" spans="1:8">
      <c r="A142" s="11"/>
      <c r="B142" s="4"/>
      <c r="C142" s="4"/>
    </row>
    <row r="143" spans="1:8">
      <c r="A143" s="3" t="s">
        <v>155</v>
      </c>
      <c r="B143" s="9" t="s">
        <v>154</v>
      </c>
      <c r="C143" s="1" t="s">
        <v>52</v>
      </c>
      <c r="D143" s="1" t="s">
        <v>53</v>
      </c>
      <c r="E143" s="16">
        <v>18.75</v>
      </c>
      <c r="G143" s="60">
        <v>25</v>
      </c>
      <c r="H143" s="57">
        <f>G143-E143</f>
        <v>6.25</v>
      </c>
    </row>
    <row r="144" spans="1:8">
      <c r="A144" s="11"/>
      <c r="B144" s="4"/>
      <c r="C144" s="4"/>
    </row>
    <row r="145" spans="1:8" s="17" customFormat="1">
      <c r="A145" s="9" t="s">
        <v>164</v>
      </c>
      <c r="B145" s="22" t="s">
        <v>165</v>
      </c>
      <c r="C145" s="9" t="s">
        <v>166</v>
      </c>
      <c r="E145" s="16"/>
      <c r="G145" s="60"/>
      <c r="H145" s="57"/>
    </row>
    <row r="146" spans="1:8" s="17" customFormat="1">
      <c r="A146" s="9"/>
      <c r="B146" s="9" t="s">
        <v>531</v>
      </c>
      <c r="C146" s="9" t="s">
        <v>166</v>
      </c>
      <c r="E146" s="16" t="s">
        <v>858</v>
      </c>
      <c r="F146" s="17">
        <v>6</v>
      </c>
      <c r="G146" s="60" t="s">
        <v>859</v>
      </c>
      <c r="H146" s="57">
        <f>20-6.75</f>
        <v>13.25</v>
      </c>
    </row>
    <row r="147" spans="1:8" s="17" customFormat="1">
      <c r="A147" s="9"/>
      <c r="B147" s="9"/>
      <c r="C147" s="9"/>
      <c r="E147" s="16" t="s">
        <v>860</v>
      </c>
      <c r="G147" s="60" t="s">
        <v>861</v>
      </c>
      <c r="H147" s="57">
        <f>1-0.0675</f>
        <v>0.9325</v>
      </c>
    </row>
    <row r="148" spans="1:8" s="17" customFormat="1">
      <c r="A148" s="9"/>
      <c r="C148" s="9"/>
      <c r="E148" s="16"/>
      <c r="G148" s="60"/>
      <c r="H148" s="57"/>
    </row>
    <row r="149" spans="1:8" s="17" customFormat="1">
      <c r="A149" s="9" t="s">
        <v>696</v>
      </c>
      <c r="B149" s="9" t="s">
        <v>697</v>
      </c>
      <c r="C149" s="1" t="s">
        <v>4</v>
      </c>
      <c r="E149" s="16">
        <v>10.5</v>
      </c>
      <c r="G149" s="60"/>
      <c r="H149" s="57"/>
    </row>
    <row r="150" spans="1:8" s="17" customFormat="1">
      <c r="A150" s="9"/>
      <c r="B150" s="9"/>
      <c r="C150" s="9"/>
      <c r="E150" s="16"/>
      <c r="G150" s="60"/>
      <c r="H150" s="57"/>
    </row>
    <row r="151" spans="1:8" s="17" customFormat="1">
      <c r="A151" s="9" t="s">
        <v>321</v>
      </c>
      <c r="B151" s="19" t="s">
        <v>322</v>
      </c>
      <c r="C151" s="9" t="s">
        <v>52</v>
      </c>
      <c r="E151" s="16" t="s">
        <v>346</v>
      </c>
      <c r="G151" s="60"/>
      <c r="H151" s="57"/>
    </row>
    <row r="152" spans="1:8">
      <c r="A152" s="8"/>
      <c r="B152" s="9" t="s">
        <v>397</v>
      </c>
      <c r="C152" s="9" t="s">
        <v>11</v>
      </c>
      <c r="D152" s="1" t="s">
        <v>115</v>
      </c>
      <c r="E152" s="16">
        <v>15.8</v>
      </c>
      <c r="F152" s="17"/>
      <c r="G152" s="60">
        <v>30</v>
      </c>
      <c r="H152" s="57">
        <f t="shared" ref="H152:H164" si="3">G152-E152</f>
        <v>14.2</v>
      </c>
    </row>
    <row r="153" spans="1:8">
      <c r="B153" s="9" t="s">
        <v>818</v>
      </c>
      <c r="C153" s="3" t="s">
        <v>52</v>
      </c>
      <c r="D153" s="1" t="s">
        <v>53</v>
      </c>
      <c r="E153" s="16" t="s">
        <v>846</v>
      </c>
    </row>
    <row r="154" spans="1:8">
      <c r="B154" s="9"/>
      <c r="C154" s="17"/>
      <c r="E154" s="16" t="s">
        <v>847</v>
      </c>
      <c r="G154" s="60">
        <v>25</v>
      </c>
      <c r="H154" s="57">
        <f>25-7.7</f>
        <v>17.3</v>
      </c>
    </row>
    <row r="155" spans="1:8">
      <c r="B155" s="9"/>
      <c r="C155" s="17"/>
    </row>
    <row r="156" spans="1:8" s="17" customFormat="1">
      <c r="A156" s="9" t="s">
        <v>167</v>
      </c>
      <c r="B156" s="9" t="s">
        <v>168</v>
      </c>
      <c r="C156" s="9" t="s">
        <v>169</v>
      </c>
      <c r="E156" s="16">
        <v>47</v>
      </c>
      <c r="G156" s="60">
        <v>60</v>
      </c>
      <c r="H156" s="57">
        <f t="shared" si="3"/>
        <v>13</v>
      </c>
    </row>
    <row r="157" spans="1:8">
      <c r="B157" s="9" t="s">
        <v>763</v>
      </c>
      <c r="C157" s="1" t="s">
        <v>49</v>
      </c>
      <c r="E157" s="16" t="s">
        <v>781</v>
      </c>
      <c r="G157" s="60" t="s">
        <v>782</v>
      </c>
      <c r="H157" s="57">
        <f>60-18</f>
        <v>42</v>
      </c>
    </row>
    <row r="158" spans="1:8">
      <c r="B158" s="9"/>
      <c r="C158" s="1"/>
      <c r="E158" s="16" t="s">
        <v>783</v>
      </c>
      <c r="G158" s="60" t="s">
        <v>784</v>
      </c>
      <c r="H158" s="57">
        <f>7-1.8</f>
        <v>5.2</v>
      </c>
    </row>
    <row r="159" spans="1:8" s="17" customFormat="1">
      <c r="A159" s="9"/>
      <c r="B159" s="35" t="s">
        <v>715</v>
      </c>
      <c r="C159" s="9"/>
      <c r="E159" s="16"/>
      <c r="F159" s="17">
        <v>18</v>
      </c>
      <c r="G159" s="60"/>
      <c r="H159" s="57"/>
    </row>
    <row r="160" spans="1:8" s="17" customFormat="1">
      <c r="A160" s="1" t="s">
        <v>170</v>
      </c>
      <c r="B160" s="19" t="s">
        <v>171</v>
      </c>
      <c r="C160" s="1" t="s">
        <v>4</v>
      </c>
      <c r="E160" s="16"/>
      <c r="G160" s="60"/>
      <c r="H160" s="57"/>
    </row>
    <row r="161" spans="1:8" s="17" customFormat="1">
      <c r="A161" s="9"/>
      <c r="B161" s="9" t="s">
        <v>172</v>
      </c>
      <c r="C161" s="1" t="s">
        <v>4</v>
      </c>
      <c r="E161" s="16">
        <v>35</v>
      </c>
      <c r="F161" s="17">
        <v>37</v>
      </c>
      <c r="G161" s="60">
        <v>55</v>
      </c>
      <c r="H161" s="57">
        <f t="shared" si="3"/>
        <v>20</v>
      </c>
    </row>
    <row r="162" spans="1:8" s="17" customFormat="1">
      <c r="A162" s="9"/>
      <c r="B162" s="9" t="s">
        <v>173</v>
      </c>
      <c r="C162" s="1" t="s">
        <v>6</v>
      </c>
      <c r="E162" s="16">
        <v>34.5</v>
      </c>
      <c r="G162" s="60">
        <v>55</v>
      </c>
      <c r="H162" s="57">
        <f t="shared" si="3"/>
        <v>20.5</v>
      </c>
    </row>
    <row r="163" spans="1:8">
      <c r="A163" s="1" t="s">
        <v>895</v>
      </c>
      <c r="B163" s="9" t="s">
        <v>891</v>
      </c>
      <c r="C163" s="1" t="s">
        <v>6</v>
      </c>
      <c r="E163" s="16">
        <v>20.5</v>
      </c>
      <c r="G163" s="60">
        <v>45</v>
      </c>
      <c r="H163" s="57">
        <f t="shared" si="3"/>
        <v>24.5</v>
      </c>
    </row>
    <row r="164" spans="1:8">
      <c r="A164" s="1"/>
      <c r="B164" s="9" t="s">
        <v>890</v>
      </c>
      <c r="C164" s="1" t="s">
        <v>6</v>
      </c>
      <c r="E164" s="16">
        <v>30</v>
      </c>
      <c r="G164" s="60">
        <v>70</v>
      </c>
      <c r="H164" s="57">
        <f t="shared" si="3"/>
        <v>40</v>
      </c>
    </row>
    <row r="165" spans="1:8">
      <c r="B165" s="19" t="s">
        <v>892</v>
      </c>
      <c r="C165" s="1" t="s">
        <v>6</v>
      </c>
    </row>
    <row r="166" spans="1:8">
      <c r="B166" s="19" t="s">
        <v>174</v>
      </c>
      <c r="C166" s="1" t="s">
        <v>6</v>
      </c>
    </row>
    <row r="167" spans="1:8">
      <c r="B167" s="19" t="s">
        <v>893</v>
      </c>
      <c r="C167" s="1" t="s">
        <v>6</v>
      </c>
    </row>
    <row r="168" spans="1:8">
      <c r="B168" s="19" t="s">
        <v>894</v>
      </c>
      <c r="C168" s="1" t="s">
        <v>6</v>
      </c>
    </row>
    <row r="169" spans="1:8">
      <c r="B169" s="19" t="s">
        <v>889</v>
      </c>
      <c r="C169" s="1" t="s">
        <v>6</v>
      </c>
    </row>
    <row r="170" spans="1:8">
      <c r="A170" s="8"/>
      <c r="B170" s="9"/>
      <c r="C170" s="1"/>
      <c r="F170" s="17"/>
    </row>
    <row r="171" spans="1:8">
      <c r="A171" s="8" t="s">
        <v>140</v>
      </c>
      <c r="B171" s="22" t="s">
        <v>139</v>
      </c>
      <c r="C171" s="1" t="s">
        <v>6</v>
      </c>
      <c r="E171" s="16" t="s">
        <v>501</v>
      </c>
      <c r="F171" s="24"/>
    </row>
    <row r="172" spans="1:8" s="17" customFormat="1">
      <c r="A172" s="9"/>
      <c r="B172" s="9" t="s">
        <v>502</v>
      </c>
      <c r="C172" s="1" t="s">
        <v>6</v>
      </c>
      <c r="E172" s="16">
        <v>19</v>
      </c>
      <c r="G172" s="60">
        <v>30</v>
      </c>
      <c r="H172" s="57">
        <f>G172-E172</f>
        <v>11</v>
      </c>
    </row>
    <row r="173" spans="1:8">
      <c r="A173" s="11"/>
      <c r="B173" s="9" t="s">
        <v>146</v>
      </c>
      <c r="C173" s="1" t="s">
        <v>6</v>
      </c>
      <c r="E173" s="16">
        <v>78.5</v>
      </c>
      <c r="G173" s="60">
        <v>100</v>
      </c>
      <c r="H173" s="57">
        <f>G173-E173</f>
        <v>21.5</v>
      </c>
    </row>
    <row r="174" spans="1:8">
      <c r="A174" s="11"/>
      <c r="B174" s="9" t="s">
        <v>1062</v>
      </c>
      <c r="C174" s="1" t="s">
        <v>6</v>
      </c>
      <c r="E174" s="16">
        <v>134</v>
      </c>
      <c r="G174" s="60">
        <v>165</v>
      </c>
      <c r="H174" s="57">
        <f>G174-E174</f>
        <v>31</v>
      </c>
    </row>
    <row r="175" spans="1:8">
      <c r="A175" s="8"/>
      <c r="B175" s="9" t="s">
        <v>436</v>
      </c>
      <c r="C175" s="1" t="s">
        <v>6</v>
      </c>
      <c r="E175" s="16">
        <v>19.5</v>
      </c>
      <c r="F175" s="17">
        <v>21</v>
      </c>
      <c r="G175" s="60">
        <v>30</v>
      </c>
      <c r="H175" s="57">
        <f>G175-E175</f>
        <v>10.5</v>
      </c>
    </row>
    <row r="176" spans="1:8" s="17" customFormat="1">
      <c r="A176" s="14"/>
      <c r="B176" s="9" t="s">
        <v>1005</v>
      </c>
      <c r="C176" s="1" t="s">
        <v>6</v>
      </c>
      <c r="E176" s="16">
        <v>29.75</v>
      </c>
      <c r="F176" s="17">
        <v>31</v>
      </c>
      <c r="G176" s="60">
        <v>50</v>
      </c>
      <c r="H176" s="57">
        <f>G176-E176</f>
        <v>20.25</v>
      </c>
    </row>
    <row r="177" spans="1:8" s="17" customFormat="1">
      <c r="A177" s="14"/>
      <c r="B177" s="9"/>
      <c r="C177" s="1"/>
      <c r="E177" s="16"/>
      <c r="G177" s="60"/>
      <c r="H177" s="57"/>
    </row>
    <row r="178" spans="1:8" s="17" customFormat="1">
      <c r="A178" s="14" t="s">
        <v>141</v>
      </c>
      <c r="B178" s="9" t="s">
        <v>142</v>
      </c>
      <c r="C178" s="9" t="s">
        <v>11</v>
      </c>
      <c r="E178" s="16">
        <v>15</v>
      </c>
      <c r="F178" s="17">
        <v>15</v>
      </c>
      <c r="G178" s="60">
        <v>50</v>
      </c>
      <c r="H178" s="57">
        <f>G178-E178</f>
        <v>35</v>
      </c>
    </row>
    <row r="179" spans="1:8" s="17" customFormat="1">
      <c r="A179" s="14"/>
      <c r="B179" s="10" t="s">
        <v>145</v>
      </c>
      <c r="C179" s="1" t="s">
        <v>11</v>
      </c>
      <c r="E179" s="16"/>
      <c r="G179" s="60">
        <f>E179-D179</f>
        <v>0</v>
      </c>
      <c r="H179" s="57"/>
    </row>
    <row r="180" spans="1:8" s="17" customFormat="1">
      <c r="A180" s="14"/>
      <c r="B180" s="9" t="s">
        <v>147</v>
      </c>
      <c r="C180" s="1" t="s">
        <v>11</v>
      </c>
      <c r="E180" s="16">
        <v>15</v>
      </c>
      <c r="F180" s="17">
        <v>15</v>
      </c>
      <c r="G180" s="60">
        <v>50</v>
      </c>
      <c r="H180" s="57">
        <f>G180-E180</f>
        <v>35</v>
      </c>
    </row>
    <row r="181" spans="1:8" s="17" customFormat="1">
      <c r="A181" s="14"/>
      <c r="B181" s="9"/>
      <c r="C181" s="1"/>
      <c r="E181" s="16"/>
      <c r="G181" s="60"/>
      <c r="H181" s="57"/>
    </row>
    <row r="182" spans="1:8" s="17" customFormat="1">
      <c r="A182" s="14" t="s">
        <v>143</v>
      </c>
      <c r="B182" s="19" t="s">
        <v>144</v>
      </c>
      <c r="C182" s="1" t="s">
        <v>4</v>
      </c>
      <c r="E182" s="16"/>
      <c r="G182" s="60"/>
      <c r="H182" s="57"/>
    </row>
    <row r="183" spans="1:8" s="17" customFormat="1">
      <c r="A183" s="14" t="s">
        <v>745</v>
      </c>
      <c r="B183" s="36" t="s">
        <v>742</v>
      </c>
      <c r="C183" s="1" t="s">
        <v>11</v>
      </c>
      <c r="E183" s="16">
        <v>184</v>
      </c>
      <c r="F183" s="33">
        <v>182</v>
      </c>
      <c r="G183" s="60"/>
      <c r="H183" s="57"/>
    </row>
    <row r="184" spans="1:8" s="17" customFormat="1">
      <c r="A184" s="14" t="s">
        <v>744</v>
      </c>
      <c r="B184" s="36" t="s">
        <v>743</v>
      </c>
      <c r="C184" s="1" t="s">
        <v>11</v>
      </c>
      <c r="E184" s="16">
        <v>184</v>
      </c>
      <c r="F184" s="33">
        <v>182</v>
      </c>
      <c r="G184" s="60">
        <v>250</v>
      </c>
      <c r="H184" s="57">
        <f>G184-F184</f>
        <v>68</v>
      </c>
    </row>
    <row r="185" spans="1:8" s="17" customFormat="1">
      <c r="A185" s="14" t="s">
        <v>744</v>
      </c>
      <c r="B185" s="36" t="s">
        <v>746</v>
      </c>
      <c r="C185" s="1" t="s">
        <v>4</v>
      </c>
      <c r="E185" s="16">
        <v>300</v>
      </c>
      <c r="F185" s="33">
        <v>278</v>
      </c>
      <c r="G185" s="60">
        <v>450</v>
      </c>
      <c r="H185" s="57">
        <f>G185-F185</f>
        <v>172</v>
      </c>
    </row>
    <row r="186" spans="1:8" s="17" customFormat="1">
      <c r="A186" s="14"/>
      <c r="B186" s="40" t="s">
        <v>747</v>
      </c>
      <c r="C186" s="1" t="s">
        <v>718</v>
      </c>
      <c r="E186" s="16">
        <v>325</v>
      </c>
      <c r="G186" s="60">
        <v>500</v>
      </c>
      <c r="H186" s="57">
        <f>G186-E186</f>
        <v>175</v>
      </c>
    </row>
    <row r="187" spans="1:8" s="17" customFormat="1">
      <c r="A187" s="14"/>
      <c r="C187" s="1"/>
      <c r="E187" s="16">
        <v>345</v>
      </c>
      <c r="G187" s="60"/>
      <c r="H187" s="57"/>
    </row>
    <row r="188" spans="1:8" s="17" customFormat="1">
      <c r="A188" s="14"/>
      <c r="B188" s="9" t="s">
        <v>826</v>
      </c>
      <c r="C188" s="1" t="s">
        <v>422</v>
      </c>
      <c r="E188" s="16">
        <v>462</v>
      </c>
      <c r="G188" s="60">
        <v>650</v>
      </c>
      <c r="H188" s="57">
        <f>G188-E188</f>
        <v>188</v>
      </c>
    </row>
    <row r="189" spans="1:8" s="17" customFormat="1">
      <c r="A189" s="14"/>
      <c r="B189" s="9" t="s">
        <v>827</v>
      </c>
      <c r="C189" s="1" t="s">
        <v>422</v>
      </c>
      <c r="E189" s="16">
        <v>462</v>
      </c>
      <c r="G189" s="60">
        <v>650</v>
      </c>
      <c r="H189" s="57">
        <f>G189-E189</f>
        <v>188</v>
      </c>
    </row>
    <row r="190" spans="1:8" s="17" customFormat="1">
      <c r="A190" s="14"/>
      <c r="C190" s="1"/>
      <c r="E190" s="16"/>
      <c r="G190" s="60"/>
      <c r="H190" s="57"/>
    </row>
    <row r="191" spans="1:8">
      <c r="A191" s="1" t="s">
        <v>601</v>
      </c>
      <c r="B191" s="19" t="s">
        <v>602</v>
      </c>
      <c r="C191" s="1" t="s">
        <v>49</v>
      </c>
      <c r="D191" s="1" t="s">
        <v>115</v>
      </c>
      <c r="E191" s="16">
        <v>11.5</v>
      </c>
    </row>
    <row r="192" spans="1:8">
      <c r="B192" s="9" t="s">
        <v>621</v>
      </c>
      <c r="C192" s="1" t="s">
        <v>49</v>
      </c>
      <c r="D192" s="1" t="s">
        <v>158</v>
      </c>
      <c r="E192" s="16">
        <v>5.15</v>
      </c>
      <c r="G192" s="60">
        <v>20</v>
      </c>
      <c r="H192" s="57">
        <f>G192-E192</f>
        <v>14.85</v>
      </c>
    </row>
    <row r="193" spans="1:8">
      <c r="B193" s="9"/>
      <c r="C193" s="1"/>
      <c r="D193" s="1"/>
    </row>
    <row r="194" spans="1:8">
      <c r="A194" s="1" t="s">
        <v>178</v>
      </c>
      <c r="B194" s="9" t="s">
        <v>181</v>
      </c>
      <c r="C194" s="1" t="s">
        <v>6</v>
      </c>
      <c r="E194" s="16">
        <v>37.25</v>
      </c>
      <c r="F194" s="3">
        <v>38</v>
      </c>
      <c r="G194" s="60">
        <v>45</v>
      </c>
      <c r="H194" s="57">
        <f>G194-E194</f>
        <v>7.75</v>
      </c>
    </row>
    <row r="195" spans="1:8">
      <c r="A195" s="1"/>
      <c r="B195" s="9" t="s">
        <v>182</v>
      </c>
      <c r="C195" s="1" t="s">
        <v>6</v>
      </c>
      <c r="E195" s="16">
        <v>63</v>
      </c>
      <c r="F195" s="3">
        <v>65</v>
      </c>
      <c r="G195" s="60">
        <v>75</v>
      </c>
      <c r="H195" s="57">
        <f>G195-E195</f>
        <v>12</v>
      </c>
    </row>
    <row r="196" spans="1:8">
      <c r="A196" s="1"/>
      <c r="B196" s="9" t="s">
        <v>180</v>
      </c>
      <c r="C196" s="1" t="s">
        <v>6</v>
      </c>
      <c r="E196" s="16">
        <v>111</v>
      </c>
      <c r="F196" s="3">
        <v>113</v>
      </c>
      <c r="G196" s="60">
        <v>120</v>
      </c>
      <c r="H196" s="57">
        <f>G196-E196</f>
        <v>9</v>
      </c>
    </row>
    <row r="197" spans="1:8">
      <c r="A197" s="1"/>
    </row>
    <row r="198" spans="1:8">
      <c r="A198" s="1" t="s">
        <v>179</v>
      </c>
      <c r="B198" s="9" t="s">
        <v>184</v>
      </c>
      <c r="C198" s="1" t="s">
        <v>6</v>
      </c>
      <c r="E198" s="16">
        <v>44.25</v>
      </c>
      <c r="F198" s="3">
        <v>46</v>
      </c>
      <c r="G198" s="60">
        <v>55</v>
      </c>
      <c r="H198" s="57">
        <f>G198-E198</f>
        <v>10.75</v>
      </c>
    </row>
    <row r="199" spans="1:8">
      <c r="A199" s="1"/>
      <c r="B199" s="9" t="s">
        <v>185</v>
      </c>
      <c r="C199" s="1" t="s">
        <v>6</v>
      </c>
      <c r="E199" s="16">
        <v>71.5</v>
      </c>
      <c r="F199" s="3">
        <v>73</v>
      </c>
      <c r="G199" s="60">
        <v>85</v>
      </c>
      <c r="H199" s="57">
        <f>G199-E199</f>
        <v>13.5</v>
      </c>
    </row>
    <row r="200" spans="1:8">
      <c r="A200" s="1"/>
      <c r="B200" s="9" t="s">
        <v>183</v>
      </c>
      <c r="C200" s="1" t="s">
        <v>6</v>
      </c>
      <c r="E200" s="16">
        <v>120.5</v>
      </c>
      <c r="F200" s="3">
        <v>123</v>
      </c>
      <c r="G200" s="60">
        <v>130</v>
      </c>
      <c r="H200" s="57">
        <f>G200-E200</f>
        <v>9.5</v>
      </c>
    </row>
    <row r="201" spans="1:8">
      <c r="A201" s="1"/>
    </row>
    <row r="202" spans="1:8">
      <c r="A202" s="1" t="s">
        <v>186</v>
      </c>
      <c r="B202" s="19" t="s">
        <v>187</v>
      </c>
      <c r="C202" s="4"/>
    </row>
    <row r="203" spans="1:8">
      <c r="A203" s="1"/>
      <c r="B203" s="9"/>
      <c r="C203" s="4"/>
    </row>
    <row r="204" spans="1:8">
      <c r="A204" s="1" t="s">
        <v>958</v>
      </c>
      <c r="B204" s="9" t="s">
        <v>815</v>
      </c>
      <c r="C204" s="1" t="s">
        <v>11</v>
      </c>
    </row>
    <row r="205" spans="1:8">
      <c r="A205" s="1"/>
      <c r="B205" s="9"/>
      <c r="C205" s="1"/>
    </row>
    <row r="206" spans="1:8">
      <c r="A206" s="1" t="s">
        <v>918</v>
      </c>
      <c r="B206" s="13" t="s">
        <v>917</v>
      </c>
      <c r="C206" s="1" t="s">
        <v>6</v>
      </c>
      <c r="E206" s="16">
        <v>114</v>
      </c>
      <c r="G206" s="60">
        <v>140</v>
      </c>
      <c r="H206" s="57">
        <f>G206-E206</f>
        <v>26</v>
      </c>
    </row>
    <row r="207" spans="1:8">
      <c r="A207" s="1"/>
      <c r="B207" s="13"/>
      <c r="C207" s="1"/>
    </row>
    <row r="208" spans="1:8">
      <c r="A208" s="1" t="s">
        <v>203</v>
      </c>
      <c r="B208" s="9" t="s">
        <v>204</v>
      </c>
      <c r="C208" s="1" t="s">
        <v>4</v>
      </c>
      <c r="E208" s="16">
        <v>19.5</v>
      </c>
      <c r="G208" s="60">
        <v>40</v>
      </c>
      <c r="H208" s="57">
        <f>G208-E208</f>
        <v>20.5</v>
      </c>
    </row>
    <row r="209" spans="1:8">
      <c r="A209" s="1"/>
      <c r="B209" s="9"/>
      <c r="C209" s="1"/>
    </row>
    <row r="210" spans="1:8">
      <c r="A210" s="1" t="s">
        <v>205</v>
      </c>
      <c r="B210" s="19" t="s">
        <v>206</v>
      </c>
      <c r="C210" s="1" t="s">
        <v>115</v>
      </c>
    </row>
    <row r="211" spans="1:8">
      <c r="A211" s="8" t="s">
        <v>123</v>
      </c>
      <c r="B211" s="19" t="s">
        <v>124</v>
      </c>
      <c r="C211" s="9" t="s">
        <v>52</v>
      </c>
      <c r="D211" s="1" t="s">
        <v>53</v>
      </c>
    </row>
    <row r="212" spans="1:8">
      <c r="A212" s="15" t="s">
        <v>197</v>
      </c>
      <c r="B212" s="9" t="s">
        <v>198</v>
      </c>
      <c r="C212" s="9" t="s">
        <v>52</v>
      </c>
      <c r="D212" s="1" t="s">
        <v>53</v>
      </c>
      <c r="E212" s="16">
        <v>9.75</v>
      </c>
      <c r="G212" s="60">
        <v>30</v>
      </c>
      <c r="H212" s="57">
        <f>G212-E212</f>
        <v>20.25</v>
      </c>
    </row>
    <row r="213" spans="1:8">
      <c r="A213" s="15"/>
      <c r="B213" s="19" t="s">
        <v>900</v>
      </c>
      <c r="C213" s="9" t="s">
        <v>52</v>
      </c>
      <c r="D213" s="1" t="s">
        <v>53</v>
      </c>
    </row>
    <row r="214" spans="1:8">
      <c r="A214" s="15"/>
      <c r="B214" s="9"/>
      <c r="C214" s="9"/>
      <c r="D214" s="1"/>
    </row>
    <row r="215" spans="1:8">
      <c r="A215" s="1" t="s">
        <v>126</v>
      </c>
      <c r="B215" s="9" t="s">
        <v>125</v>
      </c>
      <c r="C215" s="9" t="s">
        <v>52</v>
      </c>
      <c r="D215" s="1" t="s">
        <v>518</v>
      </c>
      <c r="E215" s="16">
        <v>1.8</v>
      </c>
      <c r="G215" s="60">
        <v>20</v>
      </c>
      <c r="H215" s="57">
        <f>G215-E215</f>
        <v>18.2</v>
      </c>
    </row>
    <row r="216" spans="1:8">
      <c r="A216" s="1"/>
      <c r="B216" s="22" t="s">
        <v>603</v>
      </c>
      <c r="C216" s="9" t="s">
        <v>52</v>
      </c>
      <c r="D216" s="1" t="s">
        <v>53</v>
      </c>
    </row>
    <row r="217" spans="1:8">
      <c r="A217" s="1"/>
      <c r="B217" s="9" t="s">
        <v>683</v>
      </c>
      <c r="C217" s="9" t="s">
        <v>52</v>
      </c>
      <c r="D217" s="1" t="s">
        <v>158</v>
      </c>
      <c r="E217" s="16">
        <v>2.65</v>
      </c>
      <c r="G217" s="60">
        <v>30</v>
      </c>
      <c r="H217" s="57">
        <f>G217-E217</f>
        <v>27.35</v>
      </c>
    </row>
    <row r="218" spans="1:8">
      <c r="A218" s="1"/>
      <c r="B218" s="9" t="s">
        <v>885</v>
      </c>
      <c r="C218" s="1" t="s">
        <v>11</v>
      </c>
      <c r="D218" s="1"/>
      <c r="E218" s="55" t="s">
        <v>887</v>
      </c>
      <c r="G218" s="60" t="s">
        <v>888</v>
      </c>
      <c r="H218" s="57">
        <f>95-56</f>
        <v>39</v>
      </c>
    </row>
    <row r="219" spans="1:8">
      <c r="A219" s="1"/>
      <c r="B219" s="9"/>
      <c r="C219" s="1"/>
      <c r="D219" s="1"/>
      <c r="E219" s="55" t="s">
        <v>886</v>
      </c>
    </row>
    <row r="220" spans="1:8">
      <c r="A220" s="1"/>
      <c r="B220" s="9"/>
      <c r="C220" s="9"/>
      <c r="D220" s="1"/>
    </row>
    <row r="221" spans="1:8">
      <c r="A221" s="1" t="s">
        <v>127</v>
      </c>
      <c r="B221" s="9" t="s">
        <v>216</v>
      </c>
      <c r="C221" s="1" t="s">
        <v>6</v>
      </c>
      <c r="E221" s="16">
        <v>19.25</v>
      </c>
      <c r="G221" s="60">
        <v>30</v>
      </c>
      <c r="H221" s="57">
        <f>G221-E221</f>
        <v>10.75</v>
      </c>
    </row>
    <row r="222" spans="1:8">
      <c r="A222" s="4"/>
      <c r="B222" s="9" t="s">
        <v>217</v>
      </c>
      <c r="C222" s="1" t="s">
        <v>6</v>
      </c>
      <c r="E222" s="16">
        <v>33.5</v>
      </c>
      <c r="F222" s="33">
        <v>33</v>
      </c>
      <c r="G222" s="60">
        <v>50</v>
      </c>
      <c r="H222" s="57">
        <f>G222-E222</f>
        <v>16.5</v>
      </c>
    </row>
    <row r="223" spans="1:8" s="17" customFormat="1">
      <c r="A223" s="1"/>
      <c r="B223" s="19" t="s">
        <v>928</v>
      </c>
      <c r="C223" s="1" t="s">
        <v>4</v>
      </c>
      <c r="E223" s="16"/>
      <c r="G223" s="60"/>
      <c r="H223" s="57"/>
    </row>
    <row r="224" spans="1:8">
      <c r="B224" s="36" t="s">
        <v>929</v>
      </c>
      <c r="F224" s="3">
        <v>26</v>
      </c>
      <c r="G224" s="60">
        <v>50</v>
      </c>
      <c r="H224" s="57">
        <f>G224-F224</f>
        <v>24</v>
      </c>
    </row>
    <row r="225" spans="1:8">
      <c r="B225" s="36" t="s">
        <v>930</v>
      </c>
      <c r="F225" s="3">
        <v>39.5</v>
      </c>
      <c r="G225" s="60">
        <v>80</v>
      </c>
      <c r="H225" s="57">
        <f>G225-F225</f>
        <v>40.5</v>
      </c>
    </row>
    <row r="226" spans="1:8">
      <c r="A226" s="4"/>
      <c r="B226" s="36" t="s">
        <v>1021</v>
      </c>
      <c r="C226" s="1" t="s">
        <v>6</v>
      </c>
      <c r="F226" s="3">
        <v>18</v>
      </c>
      <c r="G226" s="60">
        <v>45</v>
      </c>
      <c r="H226" s="57">
        <f>G226-F226</f>
        <v>27</v>
      </c>
    </row>
    <row r="227" spans="1:8">
      <c r="A227" s="4"/>
      <c r="B227" s="9"/>
      <c r="C227" s="1"/>
    </row>
    <row r="228" spans="1:8">
      <c r="A228" s="4" t="s">
        <v>213</v>
      </c>
      <c r="B228" s="22" t="s">
        <v>214</v>
      </c>
      <c r="C228" s="1"/>
      <c r="D228" s="1" t="s">
        <v>215</v>
      </c>
    </row>
    <row r="229" spans="1:8">
      <c r="A229" s="23" t="s">
        <v>750</v>
      </c>
      <c r="B229" s="36" t="s">
        <v>749</v>
      </c>
      <c r="C229" s="1" t="s">
        <v>52</v>
      </c>
      <c r="D229" s="1" t="s">
        <v>1027</v>
      </c>
      <c r="F229" s="21">
        <v>10</v>
      </c>
      <c r="G229" s="60">
        <v>30</v>
      </c>
      <c r="H229" s="57">
        <f>G229-F229</f>
        <v>20</v>
      </c>
    </row>
    <row r="230" spans="1:8">
      <c r="A230" s="23"/>
      <c r="B230" s="36"/>
      <c r="C230" s="1"/>
      <c r="D230" s="1" t="s">
        <v>1026</v>
      </c>
      <c r="F230" s="21">
        <v>9.4</v>
      </c>
      <c r="G230" s="60">
        <v>30</v>
      </c>
      <c r="H230" s="57">
        <f>G230-F230</f>
        <v>20.6</v>
      </c>
    </row>
    <row r="231" spans="1:8">
      <c r="A231" s="4"/>
      <c r="B231" s="9"/>
      <c r="C231" s="1"/>
      <c r="D231" s="1"/>
    </row>
    <row r="232" spans="1:8">
      <c r="A232" s="4" t="s">
        <v>212</v>
      </c>
      <c r="B232" s="9" t="s">
        <v>211</v>
      </c>
      <c r="C232" s="1" t="s">
        <v>52</v>
      </c>
      <c r="D232" s="1" t="s">
        <v>53</v>
      </c>
      <c r="E232" s="16">
        <v>15.25</v>
      </c>
      <c r="G232" s="60">
        <v>40</v>
      </c>
      <c r="H232" s="57">
        <f>G232-E232</f>
        <v>24.75</v>
      </c>
    </row>
    <row r="233" spans="1:8">
      <c r="A233" s="4"/>
      <c r="B233" s="9"/>
      <c r="C233" s="1"/>
      <c r="D233" s="1"/>
    </row>
    <row r="234" spans="1:8">
      <c r="A234" s="1" t="s">
        <v>231</v>
      </c>
      <c r="B234" s="1" t="s">
        <v>438</v>
      </c>
      <c r="C234" s="1" t="s">
        <v>52</v>
      </c>
      <c r="D234" s="1" t="s">
        <v>158</v>
      </c>
      <c r="E234" s="16">
        <v>1.65</v>
      </c>
      <c r="G234" s="60">
        <v>10</v>
      </c>
      <c r="H234" s="57">
        <f>G234-E234</f>
        <v>8.35</v>
      </c>
    </row>
    <row r="235" spans="1:8">
      <c r="A235" s="3" t="s">
        <v>709</v>
      </c>
      <c r="B235" s="9" t="s">
        <v>706</v>
      </c>
      <c r="C235" s="1" t="s">
        <v>52</v>
      </c>
      <c r="D235" s="1" t="s">
        <v>54</v>
      </c>
      <c r="E235" s="16">
        <v>12.5</v>
      </c>
      <c r="G235" s="60">
        <v>20</v>
      </c>
      <c r="H235" s="57">
        <f>G235-E235</f>
        <v>7.5</v>
      </c>
    </row>
    <row r="236" spans="1:8">
      <c r="A236" s="1" t="s">
        <v>224</v>
      </c>
      <c r="B236" s="9" t="s">
        <v>225</v>
      </c>
      <c r="C236" s="1" t="s">
        <v>4</v>
      </c>
      <c r="E236" s="16">
        <v>9</v>
      </c>
      <c r="G236" s="60">
        <v>30</v>
      </c>
      <c r="H236" s="57">
        <f>G236-E236</f>
        <v>21</v>
      </c>
    </row>
    <row r="237" spans="1:8">
      <c r="A237" s="1" t="s">
        <v>227</v>
      </c>
      <c r="B237" s="9" t="s">
        <v>226</v>
      </c>
      <c r="C237" s="1" t="s">
        <v>52</v>
      </c>
      <c r="D237" s="1" t="s">
        <v>158</v>
      </c>
      <c r="E237" s="16">
        <v>5.5</v>
      </c>
      <c r="G237" s="60">
        <v>20</v>
      </c>
      <c r="H237" s="57">
        <f>G237-E237</f>
        <v>14.5</v>
      </c>
    </row>
    <row r="238" spans="1:8">
      <c r="A238" s="1"/>
      <c r="B238" s="9"/>
      <c r="C238" s="1"/>
      <c r="D238" s="1"/>
    </row>
    <row r="239" spans="1:8">
      <c r="A239" s="9" t="s">
        <v>230</v>
      </c>
      <c r="B239" s="9" t="s">
        <v>228</v>
      </c>
      <c r="C239" s="1" t="s">
        <v>6</v>
      </c>
      <c r="D239" s="1"/>
      <c r="E239" s="16">
        <v>53</v>
      </c>
      <c r="G239" s="60">
        <v>65</v>
      </c>
      <c r="H239" s="57">
        <f>G239-E239</f>
        <v>12</v>
      </c>
    </row>
    <row r="240" spans="1:8">
      <c r="A240" s="9" t="s">
        <v>229</v>
      </c>
      <c r="B240" s="9" t="s">
        <v>229</v>
      </c>
      <c r="C240" s="1" t="s">
        <v>38</v>
      </c>
      <c r="D240" s="1" t="s">
        <v>520</v>
      </c>
      <c r="E240" s="16">
        <v>5.3</v>
      </c>
      <c r="G240" s="60" t="s">
        <v>521</v>
      </c>
      <c r="H240" s="57">
        <v>4.7</v>
      </c>
    </row>
    <row r="241" spans="1:8">
      <c r="A241" s="9"/>
      <c r="B241" s="9"/>
      <c r="C241" s="1"/>
      <c r="D241" s="1"/>
      <c r="E241" s="16">
        <v>53</v>
      </c>
      <c r="F241" s="33">
        <v>52</v>
      </c>
      <c r="G241" s="60" t="s">
        <v>519</v>
      </c>
      <c r="H241" s="57">
        <v>27</v>
      </c>
    </row>
    <row r="242" spans="1:8">
      <c r="A242" s="1" t="s">
        <v>629</v>
      </c>
      <c r="B242" s="9" t="s">
        <v>630</v>
      </c>
      <c r="C242" s="1" t="s">
        <v>631</v>
      </c>
      <c r="E242" s="16">
        <v>68</v>
      </c>
      <c r="G242" s="60">
        <v>85</v>
      </c>
      <c r="H242" s="57">
        <f>G242-E242</f>
        <v>17</v>
      </c>
    </row>
    <row r="243" spans="1:8">
      <c r="E243" s="55" t="s">
        <v>690</v>
      </c>
      <c r="F243" s="29"/>
      <c r="G243" s="60">
        <v>255</v>
      </c>
      <c r="H243" s="57">
        <f>255-204</f>
        <v>51</v>
      </c>
    </row>
    <row r="244" spans="1:8">
      <c r="E244" s="55"/>
      <c r="F244" s="29"/>
    </row>
    <row r="245" spans="1:8">
      <c r="A245" s="1" t="s">
        <v>64</v>
      </c>
      <c r="B245" s="1" t="s">
        <v>415</v>
      </c>
      <c r="C245" s="1" t="s">
        <v>52</v>
      </c>
      <c r="D245" s="1" t="s">
        <v>53</v>
      </c>
      <c r="E245" s="16">
        <v>16.5</v>
      </c>
      <c r="G245" s="60">
        <v>30</v>
      </c>
      <c r="H245" s="57">
        <f t="shared" ref="H245:H250" si="4">G245-E245</f>
        <v>13.5</v>
      </c>
    </row>
    <row r="246" spans="1:8">
      <c r="A246" s="1" t="s">
        <v>92</v>
      </c>
      <c r="B246" s="9" t="s">
        <v>57</v>
      </c>
      <c r="C246" s="1" t="s">
        <v>52</v>
      </c>
      <c r="D246" s="1" t="s">
        <v>53</v>
      </c>
      <c r="E246" s="16">
        <v>23.25</v>
      </c>
      <c r="G246" s="60">
        <v>30</v>
      </c>
      <c r="H246" s="57">
        <f t="shared" si="4"/>
        <v>6.75</v>
      </c>
    </row>
    <row r="247" spans="1:8">
      <c r="A247" s="1" t="s">
        <v>794</v>
      </c>
      <c r="B247" s="9" t="s">
        <v>795</v>
      </c>
      <c r="C247" s="9" t="s">
        <v>118</v>
      </c>
      <c r="D247" s="1"/>
      <c r="E247" s="16">
        <v>131</v>
      </c>
      <c r="G247" s="60">
        <v>160</v>
      </c>
      <c r="H247" s="57">
        <f t="shared" si="4"/>
        <v>29</v>
      </c>
    </row>
    <row r="248" spans="1:8">
      <c r="A248" s="1"/>
      <c r="B248" s="19" t="s">
        <v>870</v>
      </c>
      <c r="C248" s="9"/>
      <c r="D248" s="1"/>
    </row>
    <row r="249" spans="1:8">
      <c r="A249" s="1"/>
      <c r="B249" s="19" t="s">
        <v>871</v>
      </c>
      <c r="C249" s="9"/>
      <c r="D249" s="1"/>
    </row>
    <row r="250" spans="1:8" s="17" customFormat="1">
      <c r="A250" s="9" t="s">
        <v>207</v>
      </c>
      <c r="B250" s="9" t="s">
        <v>208</v>
      </c>
      <c r="C250" s="9" t="s">
        <v>118</v>
      </c>
      <c r="D250" s="9"/>
      <c r="E250" s="16">
        <v>157.75</v>
      </c>
      <c r="G250" s="60">
        <v>165</v>
      </c>
      <c r="H250" s="57">
        <f t="shared" si="4"/>
        <v>7.25</v>
      </c>
    </row>
    <row r="251" spans="1:8" s="17" customFormat="1">
      <c r="A251" s="9"/>
      <c r="B251" s="9" t="s">
        <v>368</v>
      </c>
      <c r="C251" s="9" t="s">
        <v>118</v>
      </c>
      <c r="D251" s="9"/>
      <c r="E251" s="16">
        <v>86</v>
      </c>
      <c r="G251" s="60">
        <v>100</v>
      </c>
      <c r="H251" s="57">
        <f t="shared" ref="H251:H267" si="5">G251-E251</f>
        <v>14</v>
      </c>
    </row>
    <row r="252" spans="1:8" s="17" customFormat="1">
      <c r="A252" s="9"/>
      <c r="B252" s="9" t="s">
        <v>622</v>
      </c>
      <c r="C252" s="9" t="s">
        <v>118</v>
      </c>
      <c r="D252" s="9"/>
      <c r="E252" s="16">
        <v>86</v>
      </c>
      <c r="G252" s="60">
        <v>100</v>
      </c>
      <c r="H252" s="57">
        <f t="shared" si="5"/>
        <v>14</v>
      </c>
    </row>
    <row r="253" spans="1:8" s="17" customFormat="1">
      <c r="A253" s="9"/>
      <c r="B253" s="9" t="s">
        <v>623</v>
      </c>
      <c r="C253" s="9" t="s">
        <v>118</v>
      </c>
      <c r="D253" s="9"/>
      <c r="E253" s="16">
        <v>76</v>
      </c>
      <c r="G253" s="60">
        <v>99</v>
      </c>
      <c r="H253" s="57">
        <f t="shared" si="5"/>
        <v>23</v>
      </c>
    </row>
    <row r="254" spans="1:8" s="17" customFormat="1">
      <c r="A254" s="9"/>
      <c r="B254" s="9" t="s">
        <v>624</v>
      </c>
      <c r="C254" s="9" t="s">
        <v>118</v>
      </c>
      <c r="D254" s="9"/>
      <c r="E254" s="16">
        <v>76</v>
      </c>
      <c r="G254" s="60">
        <v>99</v>
      </c>
      <c r="H254" s="57">
        <f t="shared" si="5"/>
        <v>23</v>
      </c>
    </row>
    <row r="255" spans="1:8">
      <c r="A255" s="9"/>
      <c r="B255" s="9" t="s">
        <v>774</v>
      </c>
      <c r="C255" s="9" t="s">
        <v>118</v>
      </c>
      <c r="D255" s="1"/>
      <c r="E255" s="16">
        <v>76</v>
      </c>
      <c r="G255" s="60">
        <v>99</v>
      </c>
      <c r="H255" s="57">
        <f t="shared" si="5"/>
        <v>23</v>
      </c>
    </row>
    <row r="256" spans="1:8">
      <c r="A256" s="9"/>
      <c r="B256" s="9" t="s">
        <v>1004</v>
      </c>
      <c r="C256" s="9" t="s">
        <v>118</v>
      </c>
      <c r="D256" s="1"/>
    </row>
    <row r="257" spans="1:8">
      <c r="A257" s="9"/>
      <c r="B257" s="9"/>
      <c r="C257" s="9"/>
      <c r="D257" s="1"/>
    </row>
    <row r="258" spans="1:8">
      <c r="A258" s="9" t="s">
        <v>797</v>
      </c>
      <c r="B258" s="19" t="s">
        <v>796</v>
      </c>
      <c r="C258" s="9" t="s">
        <v>118</v>
      </c>
      <c r="D258" s="1"/>
    </row>
    <row r="259" spans="1:8" s="17" customFormat="1">
      <c r="A259" s="1" t="s">
        <v>626</v>
      </c>
      <c r="B259" s="9" t="s">
        <v>625</v>
      </c>
      <c r="C259" s="9" t="s">
        <v>118</v>
      </c>
      <c r="D259" s="9"/>
      <c r="E259" s="16">
        <v>328</v>
      </c>
      <c r="G259" s="60">
        <v>340</v>
      </c>
      <c r="H259" s="57">
        <f t="shared" si="5"/>
        <v>12</v>
      </c>
    </row>
    <row r="260" spans="1:8" s="17" customFormat="1">
      <c r="A260" s="1"/>
      <c r="B260" s="9" t="s">
        <v>705</v>
      </c>
      <c r="C260" s="9" t="s">
        <v>118</v>
      </c>
      <c r="D260" s="9"/>
      <c r="E260" s="16">
        <v>351</v>
      </c>
      <c r="G260" s="60">
        <v>380</v>
      </c>
      <c r="H260" s="57">
        <f t="shared" si="5"/>
        <v>29</v>
      </c>
    </row>
    <row r="261" spans="1:8" s="17" customFormat="1">
      <c r="A261" s="9"/>
      <c r="B261" s="9" t="s">
        <v>802</v>
      </c>
      <c r="C261" s="9" t="s">
        <v>118</v>
      </c>
      <c r="D261" s="9"/>
      <c r="E261" s="16">
        <v>230</v>
      </c>
      <c r="G261" s="60">
        <v>280</v>
      </c>
      <c r="H261" s="57">
        <f t="shared" si="5"/>
        <v>50</v>
      </c>
    </row>
    <row r="262" spans="1:8" s="17" customFormat="1">
      <c r="A262" s="9"/>
      <c r="B262" s="19" t="s">
        <v>869</v>
      </c>
      <c r="C262" s="9" t="s">
        <v>118</v>
      </c>
      <c r="D262" s="9"/>
      <c r="E262" s="16"/>
      <c r="G262" s="60"/>
      <c r="H262" s="57"/>
    </row>
    <row r="263" spans="1:8" s="17" customFormat="1">
      <c r="A263" s="9"/>
      <c r="B263" s="9"/>
      <c r="C263" s="9"/>
      <c r="D263" s="9"/>
      <c r="E263" s="16"/>
      <c r="G263" s="60"/>
      <c r="H263" s="57"/>
    </row>
    <row r="264" spans="1:8" s="17" customFormat="1">
      <c r="A264" s="1" t="s">
        <v>801</v>
      </c>
      <c r="B264" s="9" t="s">
        <v>595</v>
      </c>
      <c r="C264" s="9" t="s">
        <v>118</v>
      </c>
      <c r="D264" s="9"/>
      <c r="E264" s="16">
        <v>135</v>
      </c>
      <c r="G264" s="60">
        <v>145</v>
      </c>
      <c r="H264" s="57">
        <f t="shared" si="5"/>
        <v>10</v>
      </c>
    </row>
    <row r="265" spans="1:8" s="17" customFormat="1">
      <c r="A265" s="9"/>
      <c r="B265" s="9" t="s">
        <v>596</v>
      </c>
      <c r="C265" s="9" t="s">
        <v>118</v>
      </c>
      <c r="D265" s="9"/>
      <c r="E265" s="16">
        <v>135</v>
      </c>
      <c r="G265" s="60">
        <v>145</v>
      </c>
      <c r="H265" s="57">
        <f t="shared" si="5"/>
        <v>10</v>
      </c>
    </row>
    <row r="266" spans="1:8" s="17" customFormat="1">
      <c r="A266" s="1" t="s">
        <v>800</v>
      </c>
      <c r="B266" s="9" t="s">
        <v>798</v>
      </c>
      <c r="C266" s="9" t="s">
        <v>118</v>
      </c>
      <c r="D266" s="9"/>
      <c r="E266" s="16">
        <v>76</v>
      </c>
      <c r="G266" s="60">
        <v>95</v>
      </c>
      <c r="H266" s="57">
        <f t="shared" si="5"/>
        <v>19</v>
      </c>
    </row>
    <row r="267" spans="1:8" s="17" customFormat="1">
      <c r="A267" s="9"/>
      <c r="B267" s="9" t="s">
        <v>799</v>
      </c>
      <c r="C267" s="9" t="s">
        <v>118</v>
      </c>
      <c r="D267" s="9"/>
      <c r="E267" s="16">
        <v>76</v>
      </c>
      <c r="G267" s="60">
        <v>95</v>
      </c>
      <c r="H267" s="57">
        <f t="shared" si="5"/>
        <v>19</v>
      </c>
    </row>
    <row r="268" spans="1:8" s="17" customFormat="1">
      <c r="A268" s="9"/>
      <c r="B268" s="9"/>
      <c r="C268" s="9"/>
      <c r="D268" s="9"/>
      <c r="E268" s="16"/>
      <c r="G268" s="60"/>
      <c r="H268" s="57"/>
    </row>
    <row r="269" spans="1:8">
      <c r="A269" s="1" t="s">
        <v>244</v>
      </c>
      <c r="B269" s="10" t="s">
        <v>245</v>
      </c>
      <c r="C269" s="1" t="s">
        <v>4</v>
      </c>
    </row>
    <row r="270" spans="1:8">
      <c r="B270" s="19" t="s">
        <v>947</v>
      </c>
      <c r="C270" s="1" t="s">
        <v>4</v>
      </c>
    </row>
    <row r="271" spans="1:8">
      <c r="B271" s="19" t="s">
        <v>246</v>
      </c>
      <c r="C271" s="1" t="s">
        <v>4</v>
      </c>
    </row>
    <row r="272" spans="1:8">
      <c r="B272" s="9"/>
      <c r="C272" s="1"/>
    </row>
    <row r="273" spans="1:8" s="17" customFormat="1">
      <c r="A273" s="9" t="s">
        <v>814</v>
      </c>
      <c r="B273" s="9" t="s">
        <v>813</v>
      </c>
      <c r="C273" s="9" t="s">
        <v>118</v>
      </c>
      <c r="D273" s="9"/>
      <c r="E273" s="16">
        <v>84.5</v>
      </c>
      <c r="F273" s="17">
        <v>85</v>
      </c>
      <c r="G273" s="60">
        <v>100</v>
      </c>
      <c r="H273" s="57">
        <f>G273-E273</f>
        <v>15.5</v>
      </c>
    </row>
    <row r="274" spans="1:8" s="17" customFormat="1">
      <c r="A274" s="9"/>
      <c r="B274" s="9" t="s">
        <v>815</v>
      </c>
      <c r="C274" s="9"/>
      <c r="D274" s="9"/>
      <c r="E274" s="16">
        <v>172</v>
      </c>
      <c r="G274" s="60">
        <v>220</v>
      </c>
      <c r="H274" s="57">
        <f>G274-E274</f>
        <v>48</v>
      </c>
    </row>
    <row r="275" spans="1:8" s="17" customFormat="1">
      <c r="A275" s="9"/>
      <c r="B275" s="9"/>
      <c r="C275" s="9"/>
      <c r="D275" s="9"/>
      <c r="E275" s="16"/>
      <c r="G275" s="60"/>
      <c r="H275" s="57"/>
    </row>
    <row r="276" spans="1:8" s="17" customFormat="1">
      <c r="A276" s="9" t="s">
        <v>302</v>
      </c>
      <c r="B276" s="9" t="s">
        <v>908</v>
      </c>
      <c r="C276" s="1" t="s">
        <v>11</v>
      </c>
      <c r="D276" s="9"/>
      <c r="E276" s="16">
        <v>20</v>
      </c>
      <c r="G276" s="60">
        <v>45</v>
      </c>
      <c r="H276" s="57">
        <f>G276-E276</f>
        <v>25</v>
      </c>
    </row>
    <row r="277" spans="1:8" s="17" customFormat="1">
      <c r="A277" s="9"/>
      <c r="B277" s="19" t="s">
        <v>303</v>
      </c>
      <c r="C277" s="1" t="s">
        <v>349</v>
      </c>
      <c r="D277" s="1" t="s">
        <v>304</v>
      </c>
      <c r="E277" s="16"/>
      <c r="G277" s="60"/>
      <c r="H277" s="57"/>
    </row>
    <row r="278" spans="1:8" s="17" customFormat="1">
      <c r="A278" s="9"/>
      <c r="B278" s="9" t="s">
        <v>348</v>
      </c>
      <c r="C278" s="1" t="s">
        <v>349</v>
      </c>
      <c r="D278" s="1"/>
      <c r="E278" s="16">
        <v>13.5</v>
      </c>
      <c r="G278" s="60">
        <v>40</v>
      </c>
      <c r="H278" s="57">
        <f>G278-E278</f>
        <v>26.5</v>
      </c>
    </row>
    <row r="279" spans="1:8" s="17" customFormat="1">
      <c r="A279" s="9"/>
      <c r="B279" s="36" t="s">
        <v>868</v>
      </c>
      <c r="C279" s="1"/>
      <c r="D279" s="1"/>
      <c r="E279" s="16"/>
      <c r="G279" s="60"/>
      <c r="H279" s="57"/>
    </row>
    <row r="280" spans="1:8" s="17" customFormat="1">
      <c r="A280" s="9"/>
      <c r="B280" s="19" t="s">
        <v>367</v>
      </c>
      <c r="C280" s="1"/>
      <c r="D280" s="1"/>
      <c r="E280" s="16"/>
      <c r="G280" s="60" t="s">
        <v>534</v>
      </c>
      <c r="H280" s="57"/>
    </row>
    <row r="281" spans="1:8" s="17" customFormat="1">
      <c r="A281" s="9" t="s">
        <v>369</v>
      </c>
      <c r="B281" s="19" t="s">
        <v>370</v>
      </c>
      <c r="C281" s="1" t="s">
        <v>52</v>
      </c>
      <c r="D281" s="1" t="s">
        <v>115</v>
      </c>
      <c r="E281" s="16"/>
      <c r="G281" s="60" t="s">
        <v>373</v>
      </c>
      <c r="H281" s="57"/>
    </row>
    <row r="282" spans="1:8">
      <c r="A282" s="1"/>
      <c r="B282" s="9" t="s">
        <v>395</v>
      </c>
      <c r="C282" s="1" t="s">
        <v>52</v>
      </c>
      <c r="D282" s="1" t="s">
        <v>115</v>
      </c>
      <c r="E282" s="16">
        <v>26.5</v>
      </c>
      <c r="G282" s="60">
        <v>40</v>
      </c>
      <c r="H282" s="57">
        <f>G282-E282</f>
        <v>13.5</v>
      </c>
    </row>
    <row r="283" spans="1:8" s="17" customFormat="1">
      <c r="A283" s="9" t="s">
        <v>240</v>
      </c>
      <c r="B283" s="9" t="s">
        <v>241</v>
      </c>
      <c r="C283" s="1" t="s">
        <v>17</v>
      </c>
      <c r="D283" s="1" t="s">
        <v>243</v>
      </c>
      <c r="E283" s="16">
        <v>9.25</v>
      </c>
      <c r="G283" s="60">
        <v>11</v>
      </c>
      <c r="H283" s="57">
        <f>G283-E283</f>
        <v>1.75</v>
      </c>
    </row>
    <row r="284" spans="1:8">
      <c r="A284" s="1"/>
      <c r="B284" s="9" t="s">
        <v>242</v>
      </c>
      <c r="C284" s="1" t="s">
        <v>17</v>
      </c>
      <c r="D284" s="1" t="s">
        <v>243</v>
      </c>
      <c r="E284" s="16">
        <v>9.25</v>
      </c>
      <c r="G284" s="60">
        <v>11</v>
      </c>
      <c r="H284" s="57">
        <f>G284-E284</f>
        <v>1.75</v>
      </c>
    </row>
    <row r="285" spans="1:8">
      <c r="A285" s="1"/>
      <c r="B285" s="19" t="s">
        <v>813</v>
      </c>
      <c r="C285" s="1"/>
      <c r="D285" s="1"/>
    </row>
    <row r="286" spans="1:8">
      <c r="A286" s="1" t="s">
        <v>636</v>
      </c>
      <c r="B286" s="9" t="s">
        <v>637</v>
      </c>
      <c r="C286" s="3" t="s">
        <v>52</v>
      </c>
      <c r="D286" s="1" t="s">
        <v>394</v>
      </c>
      <c r="E286" s="16">
        <v>5.9</v>
      </c>
      <c r="G286" s="60">
        <v>20</v>
      </c>
      <c r="H286" s="57">
        <f>G286-E286</f>
        <v>14.1</v>
      </c>
    </row>
    <row r="287" spans="1:8">
      <c r="G287" s="60" t="s">
        <v>686</v>
      </c>
    </row>
    <row r="288" spans="1:8">
      <c r="B288" s="19" t="s">
        <v>638</v>
      </c>
      <c r="C288" s="3" t="s">
        <v>52</v>
      </c>
      <c r="D288" s="1" t="s">
        <v>394</v>
      </c>
    </row>
    <row r="290" spans="1:8">
      <c r="A290" s="1" t="s">
        <v>244</v>
      </c>
      <c r="B290" s="9" t="s">
        <v>245</v>
      </c>
      <c r="C290" s="1" t="s">
        <v>4</v>
      </c>
      <c r="D290" s="1"/>
      <c r="E290" s="16">
        <v>37.5</v>
      </c>
      <c r="G290" s="60">
        <v>48</v>
      </c>
      <c r="H290" s="57">
        <f>G290-E290</f>
        <v>10.5</v>
      </c>
    </row>
    <row r="291" spans="1:8">
      <c r="A291" s="1"/>
      <c r="B291" s="19" t="s">
        <v>246</v>
      </c>
      <c r="C291" s="1" t="s">
        <v>4</v>
      </c>
      <c r="D291" s="1"/>
    </row>
    <row r="292" spans="1:8">
      <c r="A292" s="1"/>
      <c r="B292" s="9"/>
      <c r="C292" s="1"/>
      <c r="D292" s="1"/>
    </row>
    <row r="293" spans="1:8">
      <c r="A293" s="1" t="s">
        <v>961</v>
      </c>
      <c r="B293" s="9" t="s">
        <v>962</v>
      </c>
      <c r="C293" s="1" t="s">
        <v>38</v>
      </c>
      <c r="E293" s="16">
        <v>78</v>
      </c>
      <c r="G293" s="60">
        <v>120</v>
      </c>
      <c r="H293" s="57">
        <f>G293-E293</f>
        <v>42</v>
      </c>
    </row>
    <row r="294" spans="1:8">
      <c r="A294" s="1"/>
      <c r="B294" s="9"/>
      <c r="C294" s="1"/>
      <c r="D294" s="1"/>
    </row>
    <row r="295" spans="1:8">
      <c r="A295" s="1" t="s">
        <v>247</v>
      </c>
      <c r="B295" s="9" t="s">
        <v>248</v>
      </c>
      <c r="C295" s="1" t="s">
        <v>17</v>
      </c>
      <c r="D295" s="1" t="s">
        <v>522</v>
      </c>
      <c r="E295" s="16">
        <v>26</v>
      </c>
      <c r="G295" s="60">
        <v>30</v>
      </c>
      <c r="H295" s="57">
        <f>G295-E295</f>
        <v>4</v>
      </c>
    </row>
    <row r="296" spans="1:8">
      <c r="A296" s="1"/>
      <c r="B296" s="9" t="s">
        <v>249</v>
      </c>
      <c r="C296" s="1" t="s">
        <v>17</v>
      </c>
      <c r="D296" s="1" t="s">
        <v>250</v>
      </c>
      <c r="E296" s="16">
        <v>26</v>
      </c>
      <c r="G296" s="60">
        <v>30</v>
      </c>
      <c r="H296" s="57">
        <f>G296-E296</f>
        <v>4</v>
      </c>
    </row>
    <row r="297" spans="1:8">
      <c r="B297" s="9" t="s">
        <v>675</v>
      </c>
      <c r="C297" s="1" t="s">
        <v>17</v>
      </c>
      <c r="D297" s="1" t="s">
        <v>250</v>
      </c>
    </row>
    <row r="298" spans="1:8">
      <c r="B298" s="9" t="s">
        <v>676</v>
      </c>
      <c r="C298" s="1" t="s">
        <v>17</v>
      </c>
      <c r="D298" s="1" t="s">
        <v>250</v>
      </c>
    </row>
    <row r="299" spans="1:8">
      <c r="B299" s="9" t="s">
        <v>677</v>
      </c>
      <c r="C299" s="1" t="s">
        <v>17</v>
      </c>
      <c r="D299" s="1" t="s">
        <v>250</v>
      </c>
    </row>
    <row r="300" spans="1:8">
      <c r="B300" s="9" t="s">
        <v>678</v>
      </c>
      <c r="C300" s="1" t="s">
        <v>17</v>
      </c>
      <c r="D300" s="1" t="s">
        <v>250</v>
      </c>
    </row>
    <row r="301" spans="1:8">
      <c r="B301" s="9" t="s">
        <v>679</v>
      </c>
      <c r="C301" s="1" t="s">
        <v>17</v>
      </c>
      <c r="D301" s="1" t="s">
        <v>250</v>
      </c>
    </row>
    <row r="302" spans="1:8">
      <c r="B302" s="9" t="s">
        <v>680</v>
      </c>
      <c r="C302" s="1" t="s">
        <v>17</v>
      </c>
      <c r="D302" s="1" t="s">
        <v>250</v>
      </c>
    </row>
    <row r="303" spans="1:8">
      <c r="B303" s="9" t="s">
        <v>681</v>
      </c>
      <c r="C303" s="1" t="s">
        <v>17</v>
      </c>
      <c r="D303" s="1" t="s">
        <v>250</v>
      </c>
    </row>
    <row r="304" spans="1:8">
      <c r="B304" s="9" t="s">
        <v>682</v>
      </c>
      <c r="C304" s="1" t="s">
        <v>17</v>
      </c>
      <c r="D304" s="1" t="s">
        <v>250</v>
      </c>
    </row>
    <row r="305" spans="1:8">
      <c r="B305" s="9"/>
      <c r="C305" s="1"/>
      <c r="D305" s="1"/>
    </row>
    <row r="306" spans="1:8">
      <c r="A306" s="3" t="s">
        <v>854</v>
      </c>
      <c r="B306" s="22" t="s">
        <v>834</v>
      </c>
      <c r="C306" s="1" t="s">
        <v>4</v>
      </c>
    </row>
    <row r="307" spans="1:8">
      <c r="B307" s="22" t="s">
        <v>835</v>
      </c>
      <c r="C307" s="1" t="s">
        <v>4</v>
      </c>
    </row>
    <row r="308" spans="1:8">
      <c r="B308" s="22" t="s">
        <v>836</v>
      </c>
      <c r="C308" s="1" t="s">
        <v>4</v>
      </c>
    </row>
    <row r="309" spans="1:8">
      <c r="B309" s="22" t="s">
        <v>837</v>
      </c>
      <c r="C309" s="1" t="s">
        <v>4</v>
      </c>
    </row>
    <row r="310" spans="1:8">
      <c r="B310" s="9" t="s">
        <v>844</v>
      </c>
      <c r="C310" s="1" t="s">
        <v>4</v>
      </c>
      <c r="E310" s="16">
        <v>156</v>
      </c>
      <c r="G310" s="60">
        <v>250</v>
      </c>
      <c r="H310" s="57">
        <f>G310-E310</f>
        <v>94</v>
      </c>
    </row>
    <row r="311" spans="1:8">
      <c r="B311" s="49" t="s">
        <v>838</v>
      </c>
      <c r="C311" s="1" t="s">
        <v>978</v>
      </c>
      <c r="E311" s="16">
        <v>101.65</v>
      </c>
      <c r="G311" s="60">
        <v>180</v>
      </c>
      <c r="H311" s="57">
        <f>G311-E311</f>
        <v>78.349999999999994</v>
      </c>
    </row>
    <row r="312" spans="1:8">
      <c r="B312" s="49" t="s">
        <v>838</v>
      </c>
      <c r="C312" s="1" t="s">
        <v>845</v>
      </c>
      <c r="E312" s="16" t="s">
        <v>977</v>
      </c>
    </row>
    <row r="313" spans="1:8">
      <c r="B313" s="9"/>
      <c r="C313" s="1"/>
      <c r="E313" s="16">
        <v>318.86</v>
      </c>
      <c r="G313" s="60">
        <v>420</v>
      </c>
      <c r="H313" s="57">
        <f>G313-E313</f>
        <v>101.13999999999999</v>
      </c>
    </row>
    <row r="314" spans="1:8">
      <c r="B314" s="17" t="s">
        <v>843</v>
      </c>
      <c r="C314" s="1" t="s">
        <v>4</v>
      </c>
      <c r="E314" s="16">
        <v>460</v>
      </c>
    </row>
    <row r="315" spans="1:8">
      <c r="B315" s="17"/>
      <c r="C315" s="1"/>
    </row>
    <row r="316" spans="1:8" s="17" customFormat="1">
      <c r="A316" s="18" t="s">
        <v>196</v>
      </c>
      <c r="B316" s="9" t="s">
        <v>195</v>
      </c>
      <c r="C316" s="1" t="s">
        <v>11</v>
      </c>
      <c r="D316" s="9"/>
      <c r="E316" s="16">
        <v>45</v>
      </c>
      <c r="G316" s="60" t="s">
        <v>523</v>
      </c>
      <c r="H316" s="57">
        <v>15</v>
      </c>
    </row>
    <row r="317" spans="1:8" s="17" customFormat="1">
      <c r="A317" s="18"/>
      <c r="B317" s="9"/>
      <c r="C317" s="1"/>
      <c r="D317" s="9"/>
      <c r="E317" s="16">
        <v>135</v>
      </c>
      <c r="G317" s="60" t="s">
        <v>524</v>
      </c>
      <c r="H317" s="57">
        <v>25</v>
      </c>
    </row>
    <row r="318" spans="1:8" s="17" customFormat="1">
      <c r="A318" s="9" t="s">
        <v>107</v>
      </c>
      <c r="B318" s="9" t="s">
        <v>108</v>
      </c>
      <c r="C318" s="1" t="s">
        <v>88</v>
      </c>
      <c r="D318" s="9"/>
      <c r="E318" s="16">
        <v>17.75</v>
      </c>
      <c r="G318" s="63">
        <v>25</v>
      </c>
      <c r="H318" s="57">
        <f>G318-E318</f>
        <v>7.25</v>
      </c>
    </row>
    <row r="319" spans="1:8" s="17" customFormat="1">
      <c r="A319" s="1" t="s">
        <v>253</v>
      </c>
      <c r="B319" s="9" t="s">
        <v>254</v>
      </c>
      <c r="C319" s="1" t="s">
        <v>52</v>
      </c>
      <c r="D319" s="1" t="s">
        <v>53</v>
      </c>
      <c r="E319" s="16">
        <v>4.5</v>
      </c>
      <c r="G319" s="64">
        <v>20</v>
      </c>
      <c r="H319" s="57">
        <f>G319-E319</f>
        <v>15.5</v>
      </c>
    </row>
    <row r="320" spans="1:8">
      <c r="A320" s="1" t="s">
        <v>862</v>
      </c>
      <c r="B320" s="9" t="s">
        <v>863</v>
      </c>
      <c r="C320" s="1" t="s">
        <v>52</v>
      </c>
      <c r="D320" s="1" t="s">
        <v>115</v>
      </c>
      <c r="E320" s="16">
        <v>23</v>
      </c>
      <c r="G320" s="60">
        <v>80</v>
      </c>
      <c r="H320" s="57">
        <f>G320-E320</f>
        <v>57</v>
      </c>
    </row>
    <row r="321" spans="1:8">
      <c r="A321" s="1"/>
      <c r="B321" s="9"/>
      <c r="C321" s="1"/>
      <c r="D321" s="1"/>
      <c r="E321" s="16" t="s">
        <v>940</v>
      </c>
    </row>
    <row r="322" spans="1:8">
      <c r="A322" s="1"/>
      <c r="B322" s="9" t="s">
        <v>933</v>
      </c>
      <c r="C322" s="1" t="s">
        <v>52</v>
      </c>
      <c r="D322" s="1" t="s">
        <v>115</v>
      </c>
      <c r="E322" s="16">
        <v>42</v>
      </c>
      <c r="F322" s="3" t="s">
        <v>941</v>
      </c>
      <c r="G322" s="60">
        <v>150</v>
      </c>
      <c r="H322" s="57">
        <f>G322-E322</f>
        <v>108</v>
      </c>
    </row>
    <row r="323" spans="1:8" s="17" customFormat="1">
      <c r="A323" s="9" t="s">
        <v>258</v>
      </c>
      <c r="B323" s="9" t="s">
        <v>260</v>
      </c>
      <c r="C323" s="1" t="s">
        <v>17</v>
      </c>
      <c r="D323" s="1" t="s">
        <v>250</v>
      </c>
      <c r="E323" s="16">
        <v>17</v>
      </c>
      <c r="G323" s="64">
        <v>20</v>
      </c>
      <c r="H323" s="57">
        <f>G323-E323</f>
        <v>3</v>
      </c>
    </row>
    <row r="324" spans="1:8" s="17" customFormat="1">
      <c r="A324" s="9" t="s">
        <v>261</v>
      </c>
      <c r="B324" s="9" t="s">
        <v>259</v>
      </c>
      <c r="C324" s="1" t="s">
        <v>17</v>
      </c>
      <c r="D324" s="1" t="s">
        <v>250</v>
      </c>
      <c r="E324" s="16">
        <v>20.25</v>
      </c>
      <c r="G324" s="64">
        <v>25</v>
      </c>
      <c r="H324" s="57">
        <f>G324-E324</f>
        <v>4.75</v>
      </c>
    </row>
    <row r="325" spans="1:8" s="17" customFormat="1">
      <c r="A325" s="9"/>
      <c r="B325" s="9"/>
      <c r="C325" s="1"/>
      <c r="D325" s="1"/>
      <c r="E325" s="16"/>
      <c r="G325" s="64"/>
      <c r="H325" s="57"/>
    </row>
    <row r="326" spans="1:8" s="17" customFormat="1">
      <c r="A326" s="1" t="s">
        <v>262</v>
      </c>
      <c r="B326" s="1" t="s">
        <v>263</v>
      </c>
      <c r="C326" s="1" t="s">
        <v>4</v>
      </c>
      <c r="D326" s="1" t="s">
        <v>96</v>
      </c>
      <c r="E326" s="16">
        <v>5.0999999999999996</v>
      </c>
      <c r="G326" s="64">
        <v>10</v>
      </c>
      <c r="H326" s="57">
        <f t="shared" ref="H326:H331" si="6">G326-E326</f>
        <v>4.9000000000000004</v>
      </c>
    </row>
    <row r="327" spans="1:8" s="17" customFormat="1">
      <c r="A327" s="9" t="s">
        <v>264</v>
      </c>
      <c r="B327" s="1" t="s">
        <v>265</v>
      </c>
      <c r="C327" s="1" t="s">
        <v>4</v>
      </c>
      <c r="D327" s="1"/>
      <c r="E327" s="16">
        <v>12</v>
      </c>
      <c r="G327" s="64">
        <v>16</v>
      </c>
      <c r="H327" s="57">
        <f t="shared" si="6"/>
        <v>4</v>
      </c>
    </row>
    <row r="328" spans="1:8" s="17" customFormat="1">
      <c r="A328" s="9" t="s">
        <v>268</v>
      </c>
      <c r="B328" s="9" t="s">
        <v>269</v>
      </c>
      <c r="C328" s="1" t="s">
        <v>4</v>
      </c>
      <c r="D328" s="1"/>
      <c r="E328" s="16">
        <v>54.75</v>
      </c>
      <c r="F328" s="17">
        <v>55</v>
      </c>
      <c r="G328" s="64">
        <v>65</v>
      </c>
      <c r="H328" s="57">
        <f t="shared" si="6"/>
        <v>10.25</v>
      </c>
    </row>
    <row r="329" spans="1:8" s="17" customFormat="1">
      <c r="A329" s="9" t="s">
        <v>272</v>
      </c>
      <c r="B329" s="1" t="s">
        <v>273</v>
      </c>
      <c r="C329" s="1" t="s">
        <v>6</v>
      </c>
      <c r="D329" s="1"/>
      <c r="E329" s="16">
        <v>65</v>
      </c>
      <c r="F329" s="17">
        <v>66</v>
      </c>
      <c r="G329" s="64">
        <v>80</v>
      </c>
      <c r="H329" s="57">
        <f t="shared" si="6"/>
        <v>15</v>
      </c>
    </row>
    <row r="330" spans="1:8" s="17" customFormat="1">
      <c r="A330" s="9"/>
      <c r="B330" s="19" t="s">
        <v>275</v>
      </c>
      <c r="C330" s="1" t="s">
        <v>6</v>
      </c>
      <c r="D330" s="1"/>
      <c r="E330" s="16"/>
      <c r="G330" s="64"/>
      <c r="H330" s="57"/>
    </row>
    <row r="331" spans="1:8" s="17" customFormat="1">
      <c r="A331" s="9"/>
      <c r="B331" s="9" t="s">
        <v>274</v>
      </c>
      <c r="C331" s="1" t="s">
        <v>6</v>
      </c>
      <c r="D331" s="1"/>
      <c r="E331" s="16">
        <v>102</v>
      </c>
      <c r="F331" s="17">
        <v>104</v>
      </c>
      <c r="G331" s="64">
        <v>130</v>
      </c>
      <c r="H331" s="57">
        <f t="shared" si="6"/>
        <v>28</v>
      </c>
    </row>
    <row r="332" spans="1:8" s="17" customFormat="1">
      <c r="A332" s="18"/>
      <c r="B332" s="22" t="s">
        <v>701</v>
      </c>
      <c r="C332" s="1" t="s">
        <v>6</v>
      </c>
      <c r="D332" s="9"/>
      <c r="E332" s="16"/>
      <c r="G332" s="60"/>
      <c r="H332" s="57"/>
    </row>
    <row r="333" spans="1:8">
      <c r="A333" s="13" t="s">
        <v>276</v>
      </c>
      <c r="B333" s="19" t="s">
        <v>277</v>
      </c>
      <c r="C333" s="1" t="s">
        <v>17</v>
      </c>
      <c r="D333" s="1" t="s">
        <v>250</v>
      </c>
    </row>
    <row r="334" spans="1:8">
      <c r="A334" s="1" t="s">
        <v>221</v>
      </c>
      <c r="B334" s="19" t="s">
        <v>30</v>
      </c>
      <c r="C334" s="1" t="s">
        <v>31</v>
      </c>
    </row>
    <row r="335" spans="1:8">
      <c r="A335" s="1"/>
      <c r="B335" s="9" t="s">
        <v>489</v>
      </c>
      <c r="C335" s="1" t="s">
        <v>52</v>
      </c>
      <c r="D335" s="1" t="s">
        <v>53</v>
      </c>
      <c r="E335" s="16">
        <v>3</v>
      </c>
      <c r="G335" s="60">
        <v>20</v>
      </c>
      <c r="H335" s="57">
        <f>G335-E335</f>
        <v>17</v>
      </c>
    </row>
    <row r="336" spans="1:8">
      <c r="A336" s="1"/>
      <c r="B336" s="9"/>
      <c r="C336" s="1"/>
      <c r="D336" s="1"/>
    </row>
    <row r="337" spans="1:8">
      <c r="A337" s="1" t="s">
        <v>222</v>
      </c>
      <c r="B337" s="19" t="s">
        <v>223</v>
      </c>
      <c r="C337" s="1" t="s">
        <v>52</v>
      </c>
      <c r="D337" s="1" t="s">
        <v>115</v>
      </c>
    </row>
    <row r="338" spans="1:8">
      <c r="A338" s="1"/>
      <c r="B338" s="9"/>
      <c r="C338" s="1"/>
      <c r="D338" s="1"/>
    </row>
    <row r="339" spans="1:8">
      <c r="A339" s="1"/>
      <c r="B339" s="9"/>
      <c r="C339" s="1"/>
      <c r="D339" s="1"/>
    </row>
    <row r="340" spans="1:8">
      <c r="A340" s="1" t="s">
        <v>748</v>
      </c>
      <c r="B340" s="9" t="s">
        <v>642</v>
      </c>
      <c r="C340" s="3" t="s">
        <v>52</v>
      </c>
      <c r="D340" s="1" t="s">
        <v>53</v>
      </c>
      <c r="E340" s="16">
        <v>2.25</v>
      </c>
    </row>
    <row r="341" spans="1:8">
      <c r="A341" s="1"/>
      <c r="B341" s="9"/>
      <c r="D341" s="1"/>
    </row>
    <row r="342" spans="1:8">
      <c r="A342" s="1" t="s">
        <v>61</v>
      </c>
      <c r="B342" s="9" t="s">
        <v>62</v>
      </c>
      <c r="C342" s="1" t="s">
        <v>6</v>
      </c>
      <c r="E342" s="16">
        <v>17.25</v>
      </c>
      <c r="G342" s="60">
        <v>35</v>
      </c>
      <c r="H342" s="57">
        <f>G342-E342</f>
        <v>17.75</v>
      </c>
    </row>
    <row r="343" spans="1:8">
      <c r="A343" s="1" t="s">
        <v>279</v>
      </c>
      <c r="B343" s="9" t="s">
        <v>280</v>
      </c>
      <c r="C343" s="1" t="s">
        <v>4</v>
      </c>
      <c r="D343" s="1" t="s">
        <v>96</v>
      </c>
      <c r="E343" s="16">
        <v>5</v>
      </c>
      <c r="G343" s="60">
        <v>10</v>
      </c>
      <c r="H343" s="57">
        <f>G343-E343</f>
        <v>5</v>
      </c>
    </row>
    <row r="344" spans="1:8">
      <c r="A344" s="1"/>
      <c r="B344" s="9"/>
      <c r="C344" s="1"/>
      <c r="D344" s="1"/>
    </row>
    <row r="345" spans="1:8">
      <c r="A345" s="13" t="s">
        <v>75</v>
      </c>
      <c r="B345" s="27" t="s">
        <v>78</v>
      </c>
      <c r="C345" s="1" t="s">
        <v>52</v>
      </c>
      <c r="D345" s="1" t="s">
        <v>158</v>
      </c>
    </row>
    <row r="346" spans="1:8">
      <c r="A346" s="38" t="s">
        <v>723</v>
      </c>
      <c r="B346" s="39" t="s">
        <v>724</v>
      </c>
      <c r="C346" s="1"/>
      <c r="D346" s="1"/>
      <c r="F346" s="3">
        <v>18</v>
      </c>
      <c r="G346" s="60">
        <v>30</v>
      </c>
      <c r="H346" s="57">
        <f>G346-F346</f>
        <v>12</v>
      </c>
    </row>
    <row r="347" spans="1:8">
      <c r="A347" s="13"/>
      <c r="B347" s="19" t="s">
        <v>490</v>
      </c>
      <c r="C347" s="1" t="s">
        <v>52</v>
      </c>
      <c r="D347" s="1" t="s">
        <v>53</v>
      </c>
    </row>
    <row r="348" spans="1:8">
      <c r="A348" s="13"/>
      <c r="B348" s="10" t="s">
        <v>990</v>
      </c>
      <c r="C348" s="1" t="s">
        <v>49</v>
      </c>
      <c r="D348" s="1" t="s">
        <v>158</v>
      </c>
      <c r="F348" s="3">
        <v>22.75</v>
      </c>
      <c r="G348" s="60">
        <v>35</v>
      </c>
      <c r="H348" s="57">
        <f>G348-F348</f>
        <v>12.25</v>
      </c>
    </row>
    <row r="349" spans="1:8">
      <c r="A349" s="13"/>
      <c r="B349" s="9"/>
      <c r="C349" s="1"/>
      <c r="D349" s="1"/>
    </row>
    <row r="350" spans="1:8">
      <c r="A350" s="13"/>
      <c r="B350" s="9"/>
      <c r="C350" s="1"/>
      <c r="D350" s="1"/>
    </row>
    <row r="351" spans="1:8">
      <c r="A351" s="13" t="s">
        <v>76</v>
      </c>
      <c r="B351" s="28" t="s">
        <v>77</v>
      </c>
      <c r="C351" s="1" t="s">
        <v>4</v>
      </c>
    </row>
    <row r="352" spans="1:8">
      <c r="A352" s="13"/>
      <c r="B352" s="9"/>
      <c r="C352" s="1"/>
    </row>
    <row r="353" spans="1:8">
      <c r="A353" s="1" t="s">
        <v>130</v>
      </c>
      <c r="B353" s="19" t="s">
        <v>128</v>
      </c>
      <c r="C353" s="1" t="s">
        <v>52</v>
      </c>
      <c r="D353" s="1" t="s">
        <v>53</v>
      </c>
    </row>
    <row r="354" spans="1:8">
      <c r="A354" s="46"/>
      <c r="B354" s="9" t="s">
        <v>872</v>
      </c>
      <c r="C354" s="1" t="s">
        <v>49</v>
      </c>
      <c r="D354" s="1" t="s">
        <v>672</v>
      </c>
      <c r="E354" s="16">
        <v>75</v>
      </c>
      <c r="G354" s="60">
        <v>100</v>
      </c>
      <c r="H354" s="57">
        <f>G354-E354</f>
        <v>25</v>
      </c>
    </row>
    <row r="355" spans="1:8">
      <c r="A355" s="1"/>
      <c r="B355" s="9" t="s">
        <v>235</v>
      </c>
      <c r="C355" s="1" t="s">
        <v>52</v>
      </c>
      <c r="D355" s="1" t="s">
        <v>53</v>
      </c>
      <c r="E355" s="16">
        <v>18.75</v>
      </c>
      <c r="G355" s="60">
        <v>30</v>
      </c>
      <c r="H355" s="57">
        <f>G355-E355</f>
        <v>11.25</v>
      </c>
    </row>
    <row r="356" spans="1:8">
      <c r="B356" s="9" t="s">
        <v>810</v>
      </c>
      <c r="C356" s="1" t="s">
        <v>49</v>
      </c>
      <c r="D356" s="1" t="s">
        <v>53</v>
      </c>
      <c r="E356" s="16">
        <v>8</v>
      </c>
      <c r="G356" s="60">
        <v>30</v>
      </c>
      <c r="H356" s="57">
        <f>G356-E356</f>
        <v>22</v>
      </c>
    </row>
    <row r="357" spans="1:8">
      <c r="B357" s="22" t="s">
        <v>811</v>
      </c>
      <c r="C357" s="3" t="s">
        <v>52</v>
      </c>
      <c r="D357" s="1" t="s">
        <v>53</v>
      </c>
    </row>
    <row r="358" spans="1:8">
      <c r="B358" s="22" t="s">
        <v>812</v>
      </c>
      <c r="C358" s="3" t="s">
        <v>52</v>
      </c>
      <c r="D358" s="1" t="s">
        <v>53</v>
      </c>
    </row>
    <row r="359" spans="1:8">
      <c r="B359" s="9" t="s">
        <v>128</v>
      </c>
      <c r="C359" s="3" t="s">
        <v>52</v>
      </c>
      <c r="D359" s="1" t="s">
        <v>53</v>
      </c>
      <c r="E359" s="16">
        <v>8.25</v>
      </c>
    </row>
    <row r="360" spans="1:8">
      <c r="A360" s="1"/>
      <c r="B360" s="9" t="s">
        <v>945</v>
      </c>
      <c r="C360" s="3" t="s">
        <v>52</v>
      </c>
      <c r="D360" s="1" t="s">
        <v>54</v>
      </c>
      <c r="E360" s="16">
        <v>12.75</v>
      </c>
      <c r="G360" s="60">
        <v>30</v>
      </c>
      <c r="H360" s="57">
        <f>G360-E360</f>
        <v>17.25</v>
      </c>
    </row>
    <row r="361" spans="1:8">
      <c r="A361" s="1"/>
      <c r="B361" s="9"/>
      <c r="C361" s="1"/>
    </row>
    <row r="362" spans="1:8">
      <c r="A362" s="1" t="s">
        <v>492</v>
      </c>
      <c r="B362" s="19" t="s">
        <v>129</v>
      </c>
      <c r="C362" s="1" t="s">
        <v>4</v>
      </c>
    </row>
    <row r="363" spans="1:8">
      <c r="A363" s="1"/>
      <c r="B363" s="9" t="s">
        <v>491</v>
      </c>
      <c r="C363" s="1" t="s">
        <v>4</v>
      </c>
      <c r="E363" s="16">
        <v>16.5</v>
      </c>
      <c r="G363" s="60">
        <v>40</v>
      </c>
      <c r="H363" s="57">
        <f>G363-E363</f>
        <v>23.5</v>
      </c>
    </row>
    <row r="364" spans="1:8">
      <c r="A364" s="1"/>
      <c r="B364" s="9"/>
      <c r="C364" s="1"/>
    </row>
    <row r="365" spans="1:8">
      <c r="A365" s="1"/>
      <c r="B365" s="9"/>
      <c r="C365" s="1"/>
    </row>
    <row r="366" spans="1:8">
      <c r="A366" s="3" t="s">
        <v>780</v>
      </c>
      <c r="B366" s="9" t="s">
        <v>769</v>
      </c>
      <c r="C366" s="1" t="s">
        <v>4</v>
      </c>
      <c r="E366" s="16">
        <v>56</v>
      </c>
      <c r="G366" s="60">
        <v>99</v>
      </c>
      <c r="H366" s="57">
        <f>G366-E366</f>
        <v>43</v>
      </c>
    </row>
    <row r="367" spans="1:8">
      <c r="B367" s="9"/>
      <c r="C367" s="1"/>
    </row>
    <row r="368" spans="1:8">
      <c r="A368" s="1" t="s">
        <v>390</v>
      </c>
      <c r="B368" s="19" t="s">
        <v>391</v>
      </c>
      <c r="C368" s="1" t="s">
        <v>393</v>
      </c>
    </row>
    <row r="369" spans="1:8">
      <c r="A369" s="1"/>
      <c r="B369" s="19" t="s">
        <v>392</v>
      </c>
      <c r="C369" s="1" t="s">
        <v>52</v>
      </c>
      <c r="D369" s="1" t="s">
        <v>394</v>
      </c>
    </row>
    <row r="370" spans="1:8">
      <c r="A370" s="1" t="s">
        <v>283</v>
      </c>
      <c r="B370" s="19" t="s">
        <v>284</v>
      </c>
      <c r="C370" s="1" t="s">
        <v>17</v>
      </c>
    </row>
    <row r="371" spans="1:8">
      <c r="A371" s="1"/>
      <c r="B371" s="9"/>
      <c r="C371" s="1"/>
    </row>
    <row r="372" spans="1:8">
      <c r="A372" s="1" t="s">
        <v>873</v>
      </c>
      <c r="B372" s="9" t="s">
        <v>874</v>
      </c>
      <c r="C372" s="1" t="s">
        <v>11</v>
      </c>
      <c r="E372" s="16">
        <v>39</v>
      </c>
      <c r="G372" s="60">
        <v>60</v>
      </c>
      <c r="H372" s="57">
        <f>G372-E372</f>
        <v>21</v>
      </c>
    </row>
    <row r="373" spans="1:8">
      <c r="A373" s="1"/>
      <c r="B373" s="9"/>
      <c r="C373" s="1"/>
    </row>
    <row r="374" spans="1:8">
      <c r="A374" s="1" t="s">
        <v>340</v>
      </c>
      <c r="B374" s="9" t="s">
        <v>344</v>
      </c>
      <c r="C374" s="1" t="s">
        <v>6</v>
      </c>
      <c r="E374" s="16">
        <v>24</v>
      </c>
      <c r="G374" s="60">
        <v>35</v>
      </c>
      <c r="H374" s="57">
        <f t="shared" ref="H374:H385" si="7">G374-E374</f>
        <v>11</v>
      </c>
    </row>
    <row r="375" spans="1:8">
      <c r="A375" s="1"/>
      <c r="B375" s="9" t="s">
        <v>946</v>
      </c>
      <c r="C375" s="1" t="s">
        <v>6</v>
      </c>
      <c r="E375" s="16">
        <v>37</v>
      </c>
      <c r="G375" s="60">
        <v>50</v>
      </c>
      <c r="H375" s="57">
        <f t="shared" si="7"/>
        <v>13</v>
      </c>
    </row>
    <row r="376" spans="1:8">
      <c r="A376" s="1"/>
      <c r="B376" s="9"/>
      <c r="C376" s="1"/>
    </row>
    <row r="377" spans="1:8">
      <c r="A377" s="1" t="s">
        <v>341</v>
      </c>
      <c r="B377" s="9" t="s">
        <v>342</v>
      </c>
      <c r="C377" s="1" t="s">
        <v>4</v>
      </c>
      <c r="E377" s="16">
        <v>105</v>
      </c>
      <c r="G377" s="60">
        <v>120</v>
      </c>
      <c r="H377" s="57">
        <f t="shared" si="7"/>
        <v>15</v>
      </c>
    </row>
    <row r="378" spans="1:8">
      <c r="A378" s="1"/>
      <c r="B378" s="9" t="s">
        <v>343</v>
      </c>
      <c r="C378" s="1" t="s">
        <v>4</v>
      </c>
      <c r="E378" s="16">
        <v>181</v>
      </c>
      <c r="G378" s="60">
        <v>200</v>
      </c>
      <c r="H378" s="57">
        <f t="shared" si="7"/>
        <v>19</v>
      </c>
    </row>
    <row r="379" spans="1:8">
      <c r="A379" s="1"/>
      <c r="B379" s="1" t="s">
        <v>345</v>
      </c>
      <c r="C379" s="1" t="s">
        <v>4</v>
      </c>
      <c r="E379" s="16">
        <v>132</v>
      </c>
      <c r="G379" s="60">
        <v>170</v>
      </c>
      <c r="H379" s="57">
        <f t="shared" si="7"/>
        <v>38</v>
      </c>
    </row>
    <row r="380" spans="1:8">
      <c r="A380" s="1"/>
      <c r="B380" s="1"/>
      <c r="C380" s="1"/>
    </row>
    <row r="381" spans="1:8">
      <c r="A381" s="1" t="s">
        <v>293</v>
      </c>
      <c r="B381" s="1" t="s">
        <v>292</v>
      </c>
      <c r="C381" s="1" t="s">
        <v>52</v>
      </c>
      <c r="D381" s="1" t="s">
        <v>297</v>
      </c>
      <c r="E381" s="16">
        <v>14.6</v>
      </c>
      <c r="G381" s="60">
        <v>20</v>
      </c>
      <c r="H381" s="57">
        <f>G381-E381</f>
        <v>5.4</v>
      </c>
    </row>
    <row r="382" spans="1:8">
      <c r="A382" s="1"/>
      <c r="B382" s="1"/>
      <c r="C382" s="1"/>
      <c r="D382" s="1"/>
    </row>
    <row r="383" spans="1:8">
      <c r="A383" s="1" t="s">
        <v>234</v>
      </c>
      <c r="B383" s="1" t="s">
        <v>1061</v>
      </c>
      <c r="C383" s="1" t="s">
        <v>4</v>
      </c>
      <c r="E383" s="16">
        <v>77</v>
      </c>
      <c r="G383" s="60">
        <v>99</v>
      </c>
      <c r="H383" s="57">
        <f t="shared" si="7"/>
        <v>22</v>
      </c>
    </row>
    <row r="384" spans="1:8">
      <c r="A384" s="1"/>
      <c r="B384" s="1"/>
      <c r="C384" s="1"/>
    </row>
    <row r="385" spans="1:8">
      <c r="A385" s="1" t="s">
        <v>911</v>
      </c>
      <c r="B385" s="9" t="s">
        <v>910</v>
      </c>
      <c r="C385" s="1" t="s">
        <v>6</v>
      </c>
      <c r="E385" s="16">
        <v>88</v>
      </c>
      <c r="G385" s="60">
        <v>100</v>
      </c>
      <c r="H385" s="57">
        <f t="shared" si="7"/>
        <v>12</v>
      </c>
    </row>
    <row r="386" spans="1:8">
      <c r="A386" s="1"/>
      <c r="B386" s="9"/>
      <c r="C386" s="1"/>
    </row>
    <row r="387" spans="1:8">
      <c r="A387" s="1" t="s">
        <v>985</v>
      </c>
      <c r="B387" s="1" t="s">
        <v>986</v>
      </c>
      <c r="C387" s="1" t="s">
        <v>52</v>
      </c>
      <c r="D387" s="1" t="s">
        <v>54</v>
      </c>
      <c r="E387" s="16">
        <v>6.5</v>
      </c>
      <c r="G387" s="60">
        <v>10</v>
      </c>
      <c r="H387" s="57">
        <f>G387-E387</f>
        <v>3.5</v>
      </c>
    </row>
    <row r="388" spans="1:8">
      <c r="A388" s="1"/>
      <c r="B388" s="1"/>
      <c r="C388" s="1"/>
      <c r="D388" s="1"/>
      <c r="E388" s="16" t="s">
        <v>1015</v>
      </c>
      <c r="G388" s="60" t="s">
        <v>1016</v>
      </c>
    </row>
    <row r="389" spans="1:8">
      <c r="A389" s="1"/>
      <c r="B389" s="9"/>
      <c r="C389" s="1"/>
    </row>
    <row r="390" spans="1:8">
      <c r="A390" s="1" t="s">
        <v>32</v>
      </c>
      <c r="B390" s="49" t="s">
        <v>965</v>
      </c>
      <c r="C390" s="1" t="s">
        <v>52</v>
      </c>
      <c r="D390" s="1" t="s">
        <v>969</v>
      </c>
      <c r="E390" s="16">
        <v>93</v>
      </c>
      <c r="G390" s="60">
        <v>100</v>
      </c>
      <c r="H390" s="57">
        <f>G390-E390</f>
        <v>7</v>
      </c>
    </row>
    <row r="391" spans="1:8">
      <c r="A391" s="1"/>
      <c r="B391" s="9"/>
      <c r="C391" s="1"/>
      <c r="D391" s="1"/>
      <c r="E391" s="16" t="s">
        <v>970</v>
      </c>
    </row>
    <row r="392" spans="1:8">
      <c r="A392" s="1"/>
      <c r="B392" s="9"/>
      <c r="C392" s="1"/>
      <c r="D392" s="1"/>
    </row>
    <row r="393" spans="1:8">
      <c r="A393" s="1" t="s">
        <v>639</v>
      </c>
      <c r="B393" s="9" t="s">
        <v>640</v>
      </c>
      <c r="C393" s="1" t="s">
        <v>641</v>
      </c>
      <c r="E393" s="16">
        <v>21</v>
      </c>
      <c r="G393" s="60">
        <v>45</v>
      </c>
      <c r="H393" s="57">
        <f>G393-E393</f>
        <v>24</v>
      </c>
    </row>
    <row r="394" spans="1:8">
      <c r="B394" s="42"/>
      <c r="E394" s="55" t="s">
        <v>688</v>
      </c>
      <c r="F394" s="29"/>
      <c r="G394" s="60" t="s">
        <v>689</v>
      </c>
    </row>
    <row r="395" spans="1:8">
      <c r="A395" s="1"/>
      <c r="B395" s="42"/>
      <c r="C395" s="1"/>
      <c r="D395" s="1"/>
      <c r="H395" s="57" t="s">
        <v>908</v>
      </c>
    </row>
    <row r="396" spans="1:8">
      <c r="A396" s="1" t="s">
        <v>301</v>
      </c>
      <c r="B396" s="1" t="s">
        <v>307</v>
      </c>
      <c r="C396" s="1" t="s">
        <v>4</v>
      </c>
      <c r="D396" s="1" t="s">
        <v>96</v>
      </c>
      <c r="E396" s="16">
        <v>20.75</v>
      </c>
      <c r="G396" s="60">
        <v>35</v>
      </c>
      <c r="H396" s="57">
        <f>G396-E396</f>
        <v>14.25</v>
      </c>
    </row>
    <row r="397" spans="1:8" s="17" customFormat="1">
      <c r="A397" s="9" t="s">
        <v>86</v>
      </c>
      <c r="B397" s="13" t="s">
        <v>87</v>
      </c>
      <c r="C397" s="9" t="s">
        <v>88</v>
      </c>
      <c r="E397" s="16">
        <v>15</v>
      </c>
      <c r="G397" s="60">
        <v>25</v>
      </c>
      <c r="H397" s="57">
        <f>G397-E397</f>
        <v>10</v>
      </c>
    </row>
    <row r="398" spans="1:8">
      <c r="A398" s="1" t="s">
        <v>267</v>
      </c>
      <c r="B398" s="9" t="s">
        <v>305</v>
      </c>
      <c r="C398" s="1" t="s">
        <v>52</v>
      </c>
      <c r="D398" s="1" t="s">
        <v>54</v>
      </c>
      <c r="E398" s="16">
        <v>10</v>
      </c>
      <c r="G398" s="60">
        <v>25</v>
      </c>
      <c r="H398" s="57">
        <f>G398-E398</f>
        <v>15</v>
      </c>
    </row>
    <row r="399" spans="1:8">
      <c r="A399" s="1"/>
      <c r="B399" s="9" t="s">
        <v>366</v>
      </c>
      <c r="C399" s="1" t="s">
        <v>52</v>
      </c>
      <c r="D399" s="1" t="s">
        <v>54</v>
      </c>
      <c r="E399" s="16">
        <v>39</v>
      </c>
      <c r="F399" s="10" t="s">
        <v>533</v>
      </c>
      <c r="G399" s="60">
        <v>50</v>
      </c>
      <c r="H399" s="57">
        <f>G399-E399</f>
        <v>11</v>
      </c>
    </row>
    <row r="400" spans="1:8" s="17" customFormat="1">
      <c r="A400" s="9"/>
      <c r="B400" s="9"/>
      <c r="C400" s="9"/>
      <c r="D400" s="9"/>
      <c r="E400" s="16"/>
      <c r="G400" s="64"/>
      <c r="H400" s="57"/>
    </row>
    <row r="401" spans="1:8">
      <c r="A401" s="1" t="s">
        <v>842</v>
      </c>
      <c r="B401" s="9" t="s">
        <v>841</v>
      </c>
      <c r="C401" s="1" t="s">
        <v>641</v>
      </c>
      <c r="E401" s="16" t="s">
        <v>856</v>
      </c>
      <c r="G401" s="60" t="s">
        <v>712</v>
      </c>
      <c r="H401" s="57">
        <f>200-159</f>
        <v>41</v>
      </c>
    </row>
    <row r="402" spans="1:8">
      <c r="E402" s="16" t="s">
        <v>855</v>
      </c>
      <c r="G402" s="60" t="s">
        <v>857</v>
      </c>
      <c r="H402" s="57">
        <f>70-53</f>
        <v>17</v>
      </c>
    </row>
    <row r="403" spans="1:8" ht="20.399999999999999">
      <c r="A403" s="37" t="s">
        <v>723</v>
      </c>
      <c r="B403" s="44" t="s">
        <v>864</v>
      </c>
      <c r="C403" s="42" t="s">
        <v>865</v>
      </c>
      <c r="E403" s="16">
        <v>12</v>
      </c>
      <c r="G403" s="60">
        <v>40</v>
      </c>
      <c r="H403" s="57">
        <f>G403-E403</f>
        <v>28</v>
      </c>
    </row>
    <row r="404" spans="1:8">
      <c r="A404" s="1" t="s">
        <v>278</v>
      </c>
      <c r="B404" s="43" t="s">
        <v>493</v>
      </c>
      <c r="C404" s="4"/>
    </row>
    <row r="405" spans="1:8">
      <c r="A405" s="1" t="s">
        <v>866</v>
      </c>
      <c r="B405" s="45" t="s">
        <v>751</v>
      </c>
      <c r="C405" s="1" t="s">
        <v>52</v>
      </c>
      <c r="F405" s="3">
        <v>6</v>
      </c>
      <c r="G405" s="60">
        <v>30</v>
      </c>
      <c r="H405" s="57">
        <f>G405-F405</f>
        <v>24</v>
      </c>
    </row>
    <row r="406" spans="1:8">
      <c r="A406" s="1"/>
      <c r="B406" s="51" t="s">
        <v>751</v>
      </c>
      <c r="C406" s="1" t="s">
        <v>52</v>
      </c>
      <c r="E406" s="16">
        <v>5.75</v>
      </c>
      <c r="G406" s="60">
        <v>40</v>
      </c>
      <c r="H406" s="57">
        <f>G406-E406</f>
        <v>34.25</v>
      </c>
    </row>
    <row r="407" spans="1:8">
      <c r="A407" s="1" t="s">
        <v>80</v>
      </c>
      <c r="B407" s="9" t="s">
        <v>81</v>
      </c>
      <c r="C407" s="1" t="s">
        <v>6</v>
      </c>
      <c r="E407" s="16">
        <v>47</v>
      </c>
      <c r="G407" s="60">
        <v>59</v>
      </c>
      <c r="H407" s="57">
        <f t="shared" ref="H407:H455" si="8">G407-E407</f>
        <v>12</v>
      </c>
    </row>
    <row r="408" spans="1:8">
      <c r="A408" s="1"/>
      <c r="B408" s="9" t="s">
        <v>612</v>
      </c>
      <c r="C408" s="1" t="s">
        <v>6</v>
      </c>
      <c r="E408" s="16">
        <v>122</v>
      </c>
      <c r="G408" s="60">
        <v>140</v>
      </c>
      <c r="H408" s="57">
        <f t="shared" si="8"/>
        <v>18</v>
      </c>
    </row>
    <row r="409" spans="1:8">
      <c r="A409" s="1" t="s">
        <v>309</v>
      </c>
      <c r="B409" s="9" t="s">
        <v>310</v>
      </c>
      <c r="C409" s="1" t="s">
        <v>17</v>
      </c>
      <c r="D409" s="1" t="s">
        <v>313</v>
      </c>
      <c r="E409" s="16">
        <v>7.35</v>
      </c>
      <c r="G409" s="60">
        <v>10</v>
      </c>
      <c r="H409" s="57">
        <f t="shared" si="8"/>
        <v>2.6500000000000004</v>
      </c>
    </row>
    <row r="410" spans="1:8">
      <c r="A410" s="1"/>
      <c r="B410" s="9" t="s">
        <v>311</v>
      </c>
      <c r="C410" s="1" t="s">
        <v>17</v>
      </c>
      <c r="D410" s="1" t="s">
        <v>313</v>
      </c>
      <c r="E410" s="16">
        <v>7.35</v>
      </c>
      <c r="G410" s="60">
        <v>10</v>
      </c>
      <c r="H410" s="57">
        <f t="shared" si="8"/>
        <v>2.6500000000000004</v>
      </c>
    </row>
    <row r="411" spans="1:8">
      <c r="A411" s="1"/>
      <c r="B411" s="9" t="s">
        <v>312</v>
      </c>
      <c r="C411" s="1" t="s">
        <v>17</v>
      </c>
      <c r="D411" s="1" t="s">
        <v>313</v>
      </c>
      <c r="E411" s="16">
        <v>7.35</v>
      </c>
      <c r="G411" s="60">
        <v>10</v>
      </c>
      <c r="H411" s="57">
        <f t="shared" si="8"/>
        <v>2.6500000000000004</v>
      </c>
    </row>
    <row r="412" spans="1:8">
      <c r="A412" s="1" t="s">
        <v>567</v>
      </c>
      <c r="B412" s="1" t="s">
        <v>566</v>
      </c>
      <c r="C412" s="1" t="s">
        <v>6</v>
      </c>
      <c r="D412" s="1"/>
      <c r="E412" s="16">
        <v>56</v>
      </c>
      <c r="G412" s="60">
        <v>80</v>
      </c>
      <c r="H412" s="57">
        <f t="shared" si="8"/>
        <v>24</v>
      </c>
    </row>
    <row r="413" spans="1:8">
      <c r="A413" s="30" t="s">
        <v>561</v>
      </c>
      <c r="B413" s="9"/>
      <c r="C413" s="1"/>
      <c r="D413" s="1"/>
    </row>
    <row r="414" spans="1:8">
      <c r="A414" s="1" t="s">
        <v>558</v>
      </c>
      <c r="B414" s="9" t="s">
        <v>557</v>
      </c>
      <c r="C414" s="1" t="s">
        <v>4</v>
      </c>
      <c r="D414" s="1"/>
      <c r="E414" s="16">
        <v>132</v>
      </c>
      <c r="G414" s="60">
        <v>150</v>
      </c>
      <c r="H414" s="57">
        <f t="shared" si="8"/>
        <v>18</v>
      </c>
    </row>
    <row r="415" spans="1:8">
      <c r="A415" s="1"/>
      <c r="B415" s="32" t="s">
        <v>667</v>
      </c>
      <c r="C415" s="1" t="s">
        <v>4</v>
      </c>
      <c r="D415" s="1"/>
    </row>
    <row r="416" spans="1:8">
      <c r="A416" s="1"/>
      <c r="B416" s="9" t="s">
        <v>668</v>
      </c>
      <c r="C416" s="1" t="s">
        <v>4</v>
      </c>
      <c r="D416" s="1" t="s">
        <v>785</v>
      </c>
      <c r="E416" s="16">
        <v>74.5</v>
      </c>
      <c r="G416" s="60">
        <v>120</v>
      </c>
      <c r="H416" s="57">
        <f t="shared" si="8"/>
        <v>45.5</v>
      </c>
    </row>
    <row r="417" spans="1:8">
      <c r="A417" s="1"/>
      <c r="B417" s="9" t="s">
        <v>754</v>
      </c>
      <c r="C417" s="1" t="s">
        <v>4</v>
      </c>
      <c r="D417" s="1"/>
      <c r="E417" s="16">
        <v>39</v>
      </c>
      <c r="G417" s="60">
        <v>65</v>
      </c>
      <c r="H417" s="57">
        <f t="shared" si="8"/>
        <v>26</v>
      </c>
    </row>
    <row r="418" spans="1:8">
      <c r="A418" s="30" t="s">
        <v>554</v>
      </c>
      <c r="C418" s="1"/>
      <c r="D418" s="1"/>
    </row>
    <row r="419" spans="1:8">
      <c r="A419" s="1" t="s">
        <v>556</v>
      </c>
      <c r="B419" s="1" t="s">
        <v>555</v>
      </c>
      <c r="C419" s="1" t="s">
        <v>4</v>
      </c>
      <c r="D419" s="1"/>
      <c r="E419" s="16">
        <v>67</v>
      </c>
      <c r="G419" s="60">
        <v>79</v>
      </c>
      <c r="H419" s="57">
        <f t="shared" si="8"/>
        <v>12</v>
      </c>
    </row>
    <row r="420" spans="1:8">
      <c r="A420" s="1"/>
      <c r="B420" s="1"/>
      <c r="C420" s="1"/>
      <c r="D420" s="1"/>
    </row>
    <row r="421" spans="1:8">
      <c r="A421" s="1" t="s">
        <v>560</v>
      </c>
      <c r="B421" s="9" t="s">
        <v>559</v>
      </c>
      <c r="C421" s="1" t="s">
        <v>4</v>
      </c>
      <c r="D421" s="1"/>
      <c r="E421" s="16">
        <v>52.5</v>
      </c>
      <c r="G421" s="60">
        <v>70</v>
      </c>
      <c r="H421" s="57">
        <f>G421-E421</f>
        <v>17.5</v>
      </c>
    </row>
    <row r="422" spans="1:8">
      <c r="A422" s="1"/>
      <c r="B422" s="9"/>
      <c r="C422" s="1"/>
      <c r="D422" s="1"/>
    </row>
    <row r="423" spans="1:8">
      <c r="A423" s="1" t="s">
        <v>560</v>
      </c>
      <c r="B423" s="36" t="s">
        <v>1042</v>
      </c>
      <c r="C423" s="1" t="s">
        <v>4</v>
      </c>
      <c r="D423" s="1"/>
      <c r="F423" s="3">
        <v>54</v>
      </c>
      <c r="G423" s="60">
        <v>80</v>
      </c>
      <c r="H423" s="57">
        <f>G423-F423</f>
        <v>26</v>
      </c>
    </row>
    <row r="424" spans="1:8">
      <c r="A424" s="1"/>
      <c r="B424" s="36" t="s">
        <v>1043</v>
      </c>
      <c r="C424" s="1" t="s">
        <v>4</v>
      </c>
      <c r="D424" s="1"/>
      <c r="F424" s="3">
        <v>81</v>
      </c>
      <c r="G424" s="60">
        <v>110</v>
      </c>
      <c r="H424" s="57">
        <f>G424-F424</f>
        <v>29</v>
      </c>
    </row>
    <row r="425" spans="1:8">
      <c r="A425" s="1"/>
      <c r="B425" s="36"/>
      <c r="C425" s="1"/>
      <c r="D425" s="1"/>
    </row>
    <row r="426" spans="1:8">
      <c r="A426" s="1" t="s">
        <v>879</v>
      </c>
      <c r="B426" s="1" t="s">
        <v>880</v>
      </c>
      <c r="C426" s="1" t="s">
        <v>4</v>
      </c>
      <c r="E426" s="16">
        <v>34</v>
      </c>
      <c r="G426" s="60">
        <v>50</v>
      </c>
      <c r="H426" s="57">
        <f>G426-E426</f>
        <v>16</v>
      </c>
    </row>
    <row r="427" spans="1:8">
      <c r="A427" s="1"/>
      <c r="B427" s="1"/>
      <c r="C427" s="1"/>
    </row>
    <row r="430" spans="1:8">
      <c r="A430" s="9" t="s">
        <v>320</v>
      </c>
      <c r="B430" s="49" t="s">
        <v>983</v>
      </c>
      <c r="C430" s="1" t="s">
        <v>984</v>
      </c>
      <c r="D430" s="1"/>
      <c r="E430" s="16">
        <v>102.72</v>
      </c>
      <c r="G430" s="60">
        <v>120</v>
      </c>
      <c r="H430" s="57">
        <f t="shared" si="8"/>
        <v>17.28</v>
      </c>
    </row>
    <row r="431" spans="1:8">
      <c r="A431" s="9"/>
      <c r="B431" s="9"/>
      <c r="C431" s="1"/>
      <c r="D431" s="1"/>
    </row>
    <row r="432" spans="1:8">
      <c r="A432" s="1" t="s">
        <v>306</v>
      </c>
      <c r="B432" s="1" t="s">
        <v>347</v>
      </c>
      <c r="C432" s="1" t="s">
        <v>52</v>
      </c>
      <c r="D432" s="1" t="s">
        <v>115</v>
      </c>
      <c r="E432" s="16">
        <v>10.5</v>
      </c>
      <c r="G432" s="60">
        <v>30</v>
      </c>
      <c r="H432" s="57">
        <f t="shared" si="8"/>
        <v>19.5</v>
      </c>
    </row>
    <row r="433" spans="1:8">
      <c r="A433" s="1"/>
      <c r="B433" s="1"/>
      <c r="C433" s="1"/>
      <c r="D433" s="1"/>
    </row>
    <row r="434" spans="1:8">
      <c r="A434" s="3" t="s">
        <v>350</v>
      </c>
      <c r="B434" s="9" t="s">
        <v>351</v>
      </c>
      <c r="C434" s="1" t="s">
        <v>4</v>
      </c>
      <c r="E434" s="16">
        <v>29.5</v>
      </c>
      <c r="G434" s="60">
        <v>40</v>
      </c>
      <c r="H434" s="57">
        <f t="shared" si="8"/>
        <v>10.5</v>
      </c>
    </row>
    <row r="435" spans="1:8">
      <c r="B435" s="9" t="s">
        <v>666</v>
      </c>
      <c r="C435" s="1" t="s">
        <v>4</v>
      </c>
      <c r="E435" s="16">
        <v>24</v>
      </c>
      <c r="G435" s="60">
        <v>30</v>
      </c>
      <c r="H435" s="57">
        <f t="shared" si="8"/>
        <v>6</v>
      </c>
    </row>
    <row r="436" spans="1:8">
      <c r="B436" s="36" t="s">
        <v>1036</v>
      </c>
      <c r="C436" s="1" t="s">
        <v>4</v>
      </c>
      <c r="F436" s="21">
        <v>11</v>
      </c>
      <c r="G436" s="60">
        <v>25</v>
      </c>
      <c r="H436" s="57">
        <f>G436-F436</f>
        <v>14</v>
      </c>
    </row>
    <row r="437" spans="1:8">
      <c r="B437" s="36" t="s">
        <v>1037</v>
      </c>
      <c r="C437" s="1" t="s">
        <v>4</v>
      </c>
      <c r="F437" s="21">
        <v>14.5</v>
      </c>
      <c r="G437" s="60">
        <v>30</v>
      </c>
      <c r="H437" s="57">
        <f>G437-F437</f>
        <v>15.5</v>
      </c>
    </row>
    <row r="438" spans="1:8">
      <c r="B438" s="9"/>
      <c r="C438" s="1"/>
    </row>
    <row r="439" spans="1:8">
      <c r="A439" s="1" t="s">
        <v>266</v>
      </c>
      <c r="B439" s="9" t="s">
        <v>353</v>
      </c>
      <c r="C439" s="1" t="s">
        <v>115</v>
      </c>
      <c r="E439" s="16">
        <v>7.2</v>
      </c>
      <c r="G439" s="60">
        <v>20</v>
      </c>
      <c r="H439" s="57">
        <f t="shared" si="8"/>
        <v>12.8</v>
      </c>
    </row>
    <row r="440" spans="1:8">
      <c r="A440" s="1"/>
      <c r="B440" s="9"/>
      <c r="C440" s="1"/>
      <c r="D440" s="16" t="s">
        <v>948</v>
      </c>
    </row>
    <row r="441" spans="1:8" s="17" customFormat="1">
      <c r="A441" s="9"/>
      <c r="B441" s="9" t="s">
        <v>996</v>
      </c>
      <c r="C441" s="1" t="s">
        <v>11</v>
      </c>
      <c r="D441" s="17" t="s">
        <v>1002</v>
      </c>
      <c r="E441" s="16">
        <v>32</v>
      </c>
      <c r="G441" s="60">
        <v>45</v>
      </c>
      <c r="H441" s="57">
        <f t="shared" si="8"/>
        <v>13</v>
      </c>
    </row>
    <row r="442" spans="1:8">
      <c r="A442" s="1"/>
      <c r="B442" s="9"/>
      <c r="C442" s="1"/>
    </row>
    <row r="443" spans="1:8" s="17" customFormat="1">
      <c r="A443" s="9" t="s">
        <v>298</v>
      </c>
      <c r="B443" s="19" t="s">
        <v>363</v>
      </c>
      <c r="C443" s="1" t="s">
        <v>52</v>
      </c>
      <c r="D443" s="1" t="s">
        <v>53</v>
      </c>
      <c r="E443" s="16"/>
      <c r="G443" s="60"/>
      <c r="H443" s="57"/>
    </row>
    <row r="444" spans="1:8" s="17" customFormat="1">
      <c r="A444" s="9"/>
      <c r="B444" s="1" t="s">
        <v>386</v>
      </c>
      <c r="C444" s="1" t="s">
        <v>52</v>
      </c>
      <c r="D444" s="1" t="s">
        <v>158</v>
      </c>
      <c r="E444" s="16">
        <v>7.82</v>
      </c>
      <c r="G444" s="60">
        <v>10</v>
      </c>
      <c r="H444" s="57">
        <f t="shared" si="8"/>
        <v>2.1799999999999997</v>
      </c>
    </row>
    <row r="445" spans="1:8" s="17" customFormat="1">
      <c r="A445" s="9"/>
      <c r="B445" s="1" t="s">
        <v>417</v>
      </c>
      <c r="C445" s="1" t="s">
        <v>297</v>
      </c>
      <c r="D445" s="1"/>
      <c r="E445" s="16">
        <v>8</v>
      </c>
      <c r="F445" s="52">
        <v>7.95</v>
      </c>
      <c r="G445" s="60">
        <v>10</v>
      </c>
      <c r="H445" s="57">
        <f t="shared" si="8"/>
        <v>2</v>
      </c>
    </row>
    <row r="446" spans="1:8" s="17" customFormat="1">
      <c r="A446" s="9"/>
      <c r="B446" s="1" t="s">
        <v>362</v>
      </c>
      <c r="C446" s="1" t="s">
        <v>4</v>
      </c>
      <c r="E446" s="16">
        <v>39</v>
      </c>
      <c r="G446" s="60">
        <v>45</v>
      </c>
      <c r="H446" s="57">
        <f t="shared" si="8"/>
        <v>6</v>
      </c>
    </row>
    <row r="447" spans="1:8">
      <c r="B447" s="9" t="s">
        <v>752</v>
      </c>
      <c r="C447" s="1" t="s">
        <v>4</v>
      </c>
      <c r="E447" s="16">
        <v>17</v>
      </c>
      <c r="G447" s="60">
        <v>35</v>
      </c>
      <c r="H447" s="57">
        <f t="shared" si="8"/>
        <v>18</v>
      </c>
    </row>
    <row r="448" spans="1:8">
      <c r="B448" s="9" t="s">
        <v>931</v>
      </c>
      <c r="C448" s="1" t="s">
        <v>49</v>
      </c>
      <c r="E448" s="16">
        <v>19.5</v>
      </c>
      <c r="G448" s="60" t="s">
        <v>908</v>
      </c>
      <c r="H448" s="57" t="e">
        <f t="shared" si="8"/>
        <v>#VALUE!</v>
      </c>
    </row>
    <row r="449" spans="1:8">
      <c r="B449" s="9" t="s">
        <v>932</v>
      </c>
      <c r="C449" s="1" t="s">
        <v>4</v>
      </c>
      <c r="E449" s="16">
        <v>91.5</v>
      </c>
      <c r="G449" s="60">
        <v>110</v>
      </c>
      <c r="H449" s="57">
        <f t="shared" si="8"/>
        <v>18.5</v>
      </c>
    </row>
    <row r="450" spans="1:8">
      <c r="B450" s="9"/>
    </row>
    <row r="451" spans="1:8" s="17" customFormat="1">
      <c r="A451" s="9" t="s">
        <v>380</v>
      </c>
      <c r="B451" s="9" t="s">
        <v>381</v>
      </c>
      <c r="C451" s="1" t="s">
        <v>4</v>
      </c>
      <c r="D451" s="17" t="s">
        <v>883</v>
      </c>
      <c r="E451" s="16">
        <v>27.5</v>
      </c>
      <c r="G451" s="60">
        <v>40</v>
      </c>
      <c r="H451" s="57">
        <f t="shared" si="8"/>
        <v>12.5</v>
      </c>
    </row>
    <row r="452" spans="1:8" s="17" customFormat="1">
      <c r="A452" s="9" t="s">
        <v>299</v>
      </c>
      <c r="B452" s="9" t="s">
        <v>382</v>
      </c>
      <c r="C452" s="1" t="s">
        <v>4</v>
      </c>
      <c r="D452" s="17" t="s">
        <v>882</v>
      </c>
      <c r="E452" s="16">
        <v>27.5</v>
      </c>
      <c r="G452" s="60">
        <v>40</v>
      </c>
      <c r="H452" s="57">
        <f t="shared" si="8"/>
        <v>12.5</v>
      </c>
    </row>
    <row r="453" spans="1:8" s="17" customFormat="1">
      <c r="A453" s="9"/>
      <c r="B453" s="9" t="s">
        <v>383</v>
      </c>
      <c r="C453" s="1" t="s">
        <v>4</v>
      </c>
      <c r="D453" s="17" t="s">
        <v>882</v>
      </c>
      <c r="E453" s="16">
        <v>34.75</v>
      </c>
      <c r="G453" s="60">
        <v>50</v>
      </c>
      <c r="H453" s="57">
        <f t="shared" si="8"/>
        <v>15.25</v>
      </c>
    </row>
    <row r="454" spans="1:8" s="17" customFormat="1">
      <c r="A454" s="9"/>
      <c r="B454" s="9" t="s">
        <v>877</v>
      </c>
      <c r="C454" s="1" t="s">
        <v>4</v>
      </c>
      <c r="E454" s="16">
        <v>34.75</v>
      </c>
      <c r="G454" s="60">
        <v>50</v>
      </c>
      <c r="H454" s="57">
        <f t="shared" si="8"/>
        <v>15.25</v>
      </c>
    </row>
    <row r="455" spans="1:8" s="17" customFormat="1">
      <c r="A455" s="9"/>
      <c r="B455" s="9" t="s">
        <v>867</v>
      </c>
      <c r="C455" s="1" t="s">
        <v>4</v>
      </c>
      <c r="D455" s="17" t="s">
        <v>881</v>
      </c>
      <c r="E455" s="16">
        <v>61</v>
      </c>
      <c r="G455" s="60">
        <v>75</v>
      </c>
      <c r="H455" s="57">
        <f t="shared" si="8"/>
        <v>14</v>
      </c>
    </row>
    <row r="456" spans="1:8" s="17" customFormat="1">
      <c r="B456" s="19" t="s">
        <v>300</v>
      </c>
      <c r="C456" s="1" t="s">
        <v>4</v>
      </c>
      <c r="D456" s="1"/>
      <c r="E456" s="16"/>
      <c r="G456" s="60"/>
      <c r="H456" s="57"/>
    </row>
    <row r="457" spans="1:8" s="17" customFormat="1">
      <c r="A457" s="9"/>
      <c r="B457" s="19" t="s">
        <v>385</v>
      </c>
      <c r="C457" s="1" t="s">
        <v>4</v>
      </c>
      <c r="D457" s="1"/>
      <c r="E457" s="16"/>
      <c r="G457" s="60"/>
      <c r="H457" s="57"/>
    </row>
    <row r="458" spans="1:8" s="17" customFormat="1">
      <c r="A458" s="9"/>
      <c r="B458" s="19" t="s">
        <v>384</v>
      </c>
      <c r="C458" s="1" t="s">
        <v>4</v>
      </c>
      <c r="D458" s="1"/>
      <c r="E458" s="16"/>
      <c r="G458" s="60"/>
      <c r="H458" s="57"/>
    </row>
    <row r="459" spans="1:8" s="17" customFormat="1">
      <c r="A459" s="9" t="s">
        <v>199</v>
      </c>
      <c r="B459" s="9" t="s">
        <v>200</v>
      </c>
      <c r="C459" s="1" t="s">
        <v>11</v>
      </c>
      <c r="E459" s="16" t="s">
        <v>525</v>
      </c>
      <c r="G459" s="60">
        <v>165</v>
      </c>
      <c r="H459" s="57">
        <v>6.5</v>
      </c>
    </row>
    <row r="460" spans="1:8" s="17" customFormat="1">
      <c r="A460" s="9"/>
      <c r="B460" s="9"/>
      <c r="C460" s="1"/>
      <c r="E460" s="16" t="s">
        <v>528</v>
      </c>
      <c r="G460" s="60" t="s">
        <v>527</v>
      </c>
      <c r="H460" s="57">
        <v>0.66</v>
      </c>
    </row>
    <row r="461" spans="1:8" s="17" customFormat="1">
      <c r="A461" s="9"/>
      <c r="B461" s="1" t="s">
        <v>413</v>
      </c>
      <c r="C461" s="1" t="s">
        <v>11</v>
      </c>
      <c r="E461" s="16" t="s">
        <v>526</v>
      </c>
      <c r="G461" s="60">
        <v>165</v>
      </c>
      <c r="H461" s="57">
        <v>7.25</v>
      </c>
    </row>
    <row r="462" spans="1:8" s="17" customFormat="1">
      <c r="A462" s="9"/>
      <c r="B462" s="1"/>
      <c r="C462" s="1"/>
      <c r="E462" s="16" t="s">
        <v>529</v>
      </c>
      <c r="G462" s="60" t="s">
        <v>527</v>
      </c>
      <c r="H462" s="57">
        <v>0.69</v>
      </c>
    </row>
    <row r="463" spans="1:8" s="17" customFormat="1">
      <c r="A463" s="12" t="s">
        <v>233</v>
      </c>
      <c r="B463" s="9" t="s">
        <v>418</v>
      </c>
      <c r="C463" s="1" t="s">
        <v>52</v>
      </c>
      <c r="E463" s="16">
        <v>140</v>
      </c>
      <c r="G463" s="60">
        <v>180</v>
      </c>
      <c r="H463" s="57">
        <f t="shared" ref="H463:H486" si="9">G463-E463</f>
        <v>40</v>
      </c>
    </row>
    <row r="464" spans="1:8" s="17" customFormat="1">
      <c r="A464" s="12"/>
      <c r="B464" s="9"/>
      <c r="C464" s="1"/>
      <c r="E464" s="16"/>
      <c r="G464" s="60"/>
      <c r="H464" s="57"/>
    </row>
    <row r="465" spans="1:8">
      <c r="A465" s="1" t="s">
        <v>317</v>
      </c>
      <c r="B465" s="1" t="s">
        <v>316</v>
      </c>
      <c r="C465" s="1" t="s">
        <v>52</v>
      </c>
      <c r="D465" s="1" t="s">
        <v>53</v>
      </c>
      <c r="E465" s="16">
        <v>6.75</v>
      </c>
      <c r="G465" s="60">
        <v>20</v>
      </c>
      <c r="H465" s="57">
        <f t="shared" si="9"/>
        <v>13.25</v>
      </c>
    </row>
    <row r="466" spans="1:8">
      <c r="B466" s="9" t="s">
        <v>708</v>
      </c>
      <c r="C466" s="1" t="s">
        <v>215</v>
      </c>
      <c r="E466" s="16" t="s">
        <v>759</v>
      </c>
    </row>
    <row r="467" spans="1:8">
      <c r="B467" s="9"/>
      <c r="C467" s="1"/>
      <c r="E467" s="16" t="s">
        <v>760</v>
      </c>
      <c r="G467" s="60" t="s">
        <v>761</v>
      </c>
      <c r="H467" s="57">
        <v>1.492</v>
      </c>
    </row>
    <row r="468" spans="1:8">
      <c r="B468" s="9"/>
      <c r="C468" s="1"/>
    </row>
    <row r="469" spans="1:8">
      <c r="A469" s="1" t="s">
        <v>461</v>
      </c>
      <c r="B469" s="1" t="s">
        <v>462</v>
      </c>
      <c r="C469" s="1" t="s">
        <v>88</v>
      </c>
      <c r="D469" s="1" t="s">
        <v>96</v>
      </c>
      <c r="E469" s="16">
        <v>17.5</v>
      </c>
      <c r="G469" s="60">
        <v>25</v>
      </c>
      <c r="H469" s="57">
        <f t="shared" si="9"/>
        <v>7.5</v>
      </c>
    </row>
    <row r="470" spans="1:8">
      <c r="A470" s="1"/>
      <c r="B470" s="1"/>
      <c r="C470" s="1"/>
      <c r="D470" s="1"/>
    </row>
    <row r="471" spans="1:8">
      <c r="A471" s="1" t="s">
        <v>1044</v>
      </c>
      <c r="B471" s="45" t="s">
        <v>1045</v>
      </c>
      <c r="C471" s="1" t="s">
        <v>6</v>
      </c>
      <c r="D471" s="1"/>
      <c r="F471" s="21">
        <v>15</v>
      </c>
      <c r="G471" s="60">
        <v>30</v>
      </c>
      <c r="H471" s="57">
        <f>G471-F471</f>
        <v>15</v>
      </c>
    </row>
    <row r="472" spans="1:8">
      <c r="A472" s="1"/>
      <c r="B472" s="1"/>
      <c r="C472" s="1"/>
      <c r="D472" s="1"/>
    </row>
    <row r="473" spans="1:8">
      <c r="A473" s="1" t="s">
        <v>364</v>
      </c>
      <c r="B473" s="1" t="s">
        <v>365</v>
      </c>
      <c r="C473" s="1" t="s">
        <v>4</v>
      </c>
      <c r="E473" s="16">
        <v>22</v>
      </c>
      <c r="G473" s="60">
        <v>40</v>
      </c>
      <c r="H473" s="57">
        <f t="shared" si="9"/>
        <v>18</v>
      </c>
    </row>
    <row r="474" spans="1:8">
      <c r="A474" s="1"/>
      <c r="B474" s="1"/>
      <c r="C474" s="1"/>
    </row>
    <row r="475" spans="1:8">
      <c r="A475" s="4" t="s">
        <v>93</v>
      </c>
      <c r="B475" s="9" t="s">
        <v>94</v>
      </c>
      <c r="C475" s="1" t="s">
        <v>4</v>
      </c>
      <c r="D475" s="1" t="s">
        <v>96</v>
      </c>
      <c r="E475" s="16">
        <v>27.25</v>
      </c>
      <c r="G475" s="60">
        <v>35</v>
      </c>
      <c r="H475" s="57">
        <f t="shared" si="9"/>
        <v>7.75</v>
      </c>
    </row>
    <row r="476" spans="1:8">
      <c r="B476" s="9" t="s">
        <v>95</v>
      </c>
      <c r="C476" s="1" t="s">
        <v>4</v>
      </c>
      <c r="D476" s="1" t="s">
        <v>96</v>
      </c>
      <c r="E476" s="16">
        <v>41</v>
      </c>
      <c r="G476" s="60">
        <v>50</v>
      </c>
      <c r="H476" s="57">
        <f t="shared" si="9"/>
        <v>9</v>
      </c>
    </row>
    <row r="477" spans="1:8">
      <c r="B477" s="36" t="s">
        <v>1040</v>
      </c>
      <c r="C477" s="1" t="s">
        <v>4</v>
      </c>
      <c r="D477" s="1"/>
      <c r="F477" s="21">
        <v>8</v>
      </c>
      <c r="G477" s="60">
        <v>25</v>
      </c>
      <c r="H477" s="57">
        <f>G477-F477</f>
        <v>17</v>
      </c>
    </row>
    <row r="478" spans="1:8">
      <c r="B478" s="36" t="s">
        <v>1041</v>
      </c>
      <c r="C478" s="1" t="s">
        <v>4</v>
      </c>
      <c r="D478" s="1"/>
      <c r="F478" s="21">
        <v>11.5</v>
      </c>
      <c r="G478" s="60">
        <v>40</v>
      </c>
      <c r="H478" s="57">
        <f>G478-F478</f>
        <v>28.5</v>
      </c>
    </row>
    <row r="479" spans="1:8">
      <c r="B479" s="9" t="s">
        <v>649</v>
      </c>
      <c r="C479" s="1" t="s">
        <v>650</v>
      </c>
      <c r="D479" s="1"/>
      <c r="E479" s="16">
        <v>98</v>
      </c>
      <c r="G479" s="60">
        <v>120</v>
      </c>
      <c r="H479" s="57">
        <f t="shared" si="9"/>
        <v>22</v>
      </c>
    </row>
    <row r="480" spans="1:8">
      <c r="B480" s="9"/>
      <c r="C480" s="1"/>
      <c r="D480" s="1"/>
    </row>
    <row r="481" spans="1:8">
      <c r="B481" s="9"/>
      <c r="C481" s="1"/>
      <c r="D481" s="1"/>
    </row>
    <row r="482" spans="1:8">
      <c r="A482" s="1" t="s">
        <v>925</v>
      </c>
      <c r="B482" s="1" t="s">
        <v>926</v>
      </c>
      <c r="C482" s="1" t="s">
        <v>4</v>
      </c>
      <c r="E482" s="16">
        <v>36</v>
      </c>
      <c r="G482" s="60">
        <v>50</v>
      </c>
      <c r="H482" s="57">
        <f>G482-E482</f>
        <v>14</v>
      </c>
    </row>
    <row r="483" spans="1:8">
      <c r="A483" s="1"/>
      <c r="B483" s="1"/>
      <c r="C483" s="1"/>
    </row>
    <row r="484" spans="1:8">
      <c r="A484" s="1" t="s">
        <v>103</v>
      </c>
      <c r="B484" s="9" t="s">
        <v>104</v>
      </c>
      <c r="C484" s="1" t="s">
        <v>52</v>
      </c>
      <c r="E484" s="16">
        <v>4.75</v>
      </c>
      <c r="G484" s="60">
        <v>10</v>
      </c>
      <c r="H484" s="57">
        <f t="shared" si="9"/>
        <v>5.25</v>
      </c>
    </row>
    <row r="485" spans="1:8">
      <c r="A485" s="1"/>
      <c r="B485" s="9"/>
      <c r="C485" s="1"/>
    </row>
    <row r="486" spans="1:8">
      <c r="A486" s="1" t="s">
        <v>371</v>
      </c>
      <c r="B486" s="9" t="s">
        <v>427</v>
      </c>
      <c r="C486" s="1" t="s">
        <v>52</v>
      </c>
      <c r="D486" s="1" t="s">
        <v>115</v>
      </c>
      <c r="E486" s="16">
        <v>7.7</v>
      </c>
      <c r="F486" s="16" t="s">
        <v>428</v>
      </c>
      <c r="G486" s="60">
        <v>20</v>
      </c>
      <c r="H486" s="57">
        <f t="shared" si="9"/>
        <v>12.3</v>
      </c>
    </row>
    <row r="487" spans="1:8">
      <c r="B487" s="22" t="s">
        <v>716</v>
      </c>
      <c r="C487" s="3" t="s">
        <v>52</v>
      </c>
      <c r="D487" s="1" t="s">
        <v>115</v>
      </c>
    </row>
    <row r="488" spans="1:8">
      <c r="B488" s="9"/>
      <c r="D488" s="1"/>
    </row>
    <row r="489" spans="1:8">
      <c r="A489" s="1" t="s">
        <v>375</v>
      </c>
      <c r="B489" s="9" t="s">
        <v>377</v>
      </c>
      <c r="C489" s="1" t="s">
        <v>52</v>
      </c>
      <c r="D489" s="1" t="s">
        <v>115</v>
      </c>
      <c r="E489" s="16">
        <v>43.5</v>
      </c>
      <c r="G489" s="60">
        <v>50</v>
      </c>
      <c r="H489" s="57">
        <f>G489-E489</f>
        <v>6.5</v>
      </c>
    </row>
    <row r="490" spans="1:8">
      <c r="A490" s="1" t="s">
        <v>376</v>
      </c>
      <c r="B490" s="9" t="s">
        <v>372</v>
      </c>
      <c r="C490" s="1" t="s">
        <v>6</v>
      </c>
      <c r="D490" s="1"/>
      <c r="E490" s="16">
        <v>54</v>
      </c>
      <c r="G490" s="60">
        <v>75</v>
      </c>
      <c r="H490" s="57">
        <f>G490-E490</f>
        <v>21</v>
      </c>
    </row>
    <row r="491" spans="1:8">
      <c r="A491" s="1"/>
      <c r="B491" s="19" t="s">
        <v>374</v>
      </c>
      <c r="C491" s="1" t="s">
        <v>6</v>
      </c>
      <c r="D491" s="1"/>
    </row>
    <row r="492" spans="1:8" s="17" customFormat="1">
      <c r="A492" s="9" t="s">
        <v>378</v>
      </c>
      <c r="B492" s="9" t="s">
        <v>379</v>
      </c>
      <c r="C492" s="1" t="s">
        <v>6</v>
      </c>
      <c r="D492" s="9"/>
      <c r="E492" s="16">
        <v>72</v>
      </c>
      <c r="G492" s="60">
        <v>94</v>
      </c>
      <c r="H492" s="57">
        <f>G492-E492</f>
        <v>22</v>
      </c>
    </row>
    <row r="493" spans="1:8" s="17" customFormat="1">
      <c r="A493" s="9"/>
      <c r="B493" s="9"/>
      <c r="C493" s="1"/>
      <c r="D493" s="9"/>
      <c r="E493" s="16"/>
      <c r="G493" s="60"/>
      <c r="H493" s="57"/>
    </row>
    <row r="494" spans="1:8">
      <c r="A494" s="1" t="s">
        <v>654</v>
      </c>
      <c r="B494" s="9" t="s">
        <v>655</v>
      </c>
      <c r="C494" s="3" t="s">
        <v>52</v>
      </c>
      <c r="D494" s="1" t="s">
        <v>115</v>
      </c>
      <c r="E494" s="16">
        <v>12</v>
      </c>
      <c r="G494" s="60">
        <v>40</v>
      </c>
      <c r="H494" s="57">
        <f>G494-E494</f>
        <v>28</v>
      </c>
    </row>
    <row r="495" spans="1:8">
      <c r="A495" s="1"/>
      <c r="B495" s="9"/>
      <c r="D495" s="1"/>
    </row>
    <row r="496" spans="1:8" s="17" customFormat="1">
      <c r="A496" s="12" t="s">
        <v>176</v>
      </c>
      <c r="B496" s="9" t="s">
        <v>177</v>
      </c>
      <c r="C496" s="9" t="s">
        <v>4</v>
      </c>
      <c r="E496" s="16">
        <v>41.25</v>
      </c>
      <c r="G496" s="60">
        <v>49</v>
      </c>
      <c r="H496" s="57">
        <f>G496-E496</f>
        <v>7.75</v>
      </c>
    </row>
    <row r="497" spans="1:8">
      <c r="A497" s="1" t="s">
        <v>14</v>
      </c>
      <c r="B497" s="19" t="s">
        <v>219</v>
      </c>
      <c r="C497" s="1" t="s">
        <v>4</v>
      </c>
      <c r="F497" s="17"/>
    </row>
    <row r="498" spans="1:8">
      <c r="A498" s="1"/>
      <c r="B498" s="9"/>
      <c r="C498" s="1"/>
      <c r="F498" s="17"/>
    </row>
    <row r="499" spans="1:8">
      <c r="A499" s="1" t="s">
        <v>12</v>
      </c>
      <c r="B499" s="3" t="s">
        <v>13</v>
      </c>
      <c r="C499" s="1" t="s">
        <v>52</v>
      </c>
      <c r="D499" s="1" t="s">
        <v>53</v>
      </c>
      <c r="E499" s="16">
        <v>11.5</v>
      </c>
      <c r="G499" s="60">
        <v>15</v>
      </c>
      <c r="H499" s="57">
        <f>G499-E499</f>
        <v>3.5</v>
      </c>
    </row>
    <row r="500" spans="1:8">
      <c r="A500" s="1"/>
      <c r="B500" s="3" t="s">
        <v>15</v>
      </c>
      <c r="C500" s="1" t="s">
        <v>52</v>
      </c>
      <c r="D500" s="1" t="s">
        <v>53</v>
      </c>
      <c r="E500" s="16">
        <v>11.5</v>
      </c>
      <c r="G500" s="60">
        <v>15</v>
      </c>
      <c r="H500" s="57">
        <f>G500-E500</f>
        <v>3.5</v>
      </c>
    </row>
    <row r="501" spans="1:8">
      <c r="A501" s="1" t="s">
        <v>645</v>
      </c>
      <c r="B501" s="9" t="s">
        <v>643</v>
      </c>
      <c r="C501" s="3" t="s">
        <v>52</v>
      </c>
      <c r="D501" s="1" t="s">
        <v>394</v>
      </c>
      <c r="E501" s="16">
        <v>10.199999999999999</v>
      </c>
      <c r="G501" s="60">
        <v>20</v>
      </c>
    </row>
    <row r="502" spans="1:8">
      <c r="A502" s="1"/>
      <c r="B502" s="9"/>
      <c r="D502" s="1"/>
      <c r="G502" s="60" t="s">
        <v>686</v>
      </c>
    </row>
    <row r="503" spans="1:8">
      <c r="B503" s="9" t="s">
        <v>644</v>
      </c>
      <c r="C503" s="3" t="s">
        <v>52</v>
      </c>
      <c r="D503" s="1" t="s">
        <v>394</v>
      </c>
      <c r="E503" s="16">
        <v>13.2</v>
      </c>
      <c r="G503" s="60">
        <v>25</v>
      </c>
    </row>
    <row r="504" spans="1:8">
      <c r="G504" s="60" t="s">
        <v>691</v>
      </c>
    </row>
    <row r="505" spans="1:8">
      <c r="A505" s="1" t="s">
        <v>998</v>
      </c>
      <c r="B505" s="9" t="s">
        <v>907</v>
      </c>
      <c r="C505" s="1" t="s">
        <v>49</v>
      </c>
      <c r="D505" s="1" t="s">
        <v>53</v>
      </c>
      <c r="E505" s="16">
        <v>2.75</v>
      </c>
      <c r="G505" s="60">
        <v>20</v>
      </c>
      <c r="H505" s="57">
        <f>G505-E505</f>
        <v>17.25</v>
      </c>
    </row>
    <row r="506" spans="1:8">
      <c r="A506" s="1"/>
      <c r="B506" s="9"/>
      <c r="C506" s="1"/>
      <c r="D506" s="1"/>
    </row>
    <row r="507" spans="1:8">
      <c r="A507" s="1" t="s">
        <v>999</v>
      </c>
      <c r="B507" s="9" t="s">
        <v>1000</v>
      </c>
      <c r="C507" s="1" t="s">
        <v>4</v>
      </c>
      <c r="D507" s="1" t="s">
        <v>1001</v>
      </c>
      <c r="E507" s="16">
        <v>17</v>
      </c>
      <c r="G507" s="60">
        <v>40</v>
      </c>
      <c r="H507" s="57">
        <f>G507-E507</f>
        <v>23</v>
      </c>
    </row>
    <row r="508" spans="1:8">
      <c r="A508" s="1"/>
      <c r="B508" s="9"/>
      <c r="C508" s="1"/>
      <c r="D508" s="1"/>
    </row>
    <row r="509" spans="1:8">
      <c r="A509" s="1" t="s">
        <v>876</v>
      </c>
      <c r="B509" s="9" t="s">
        <v>875</v>
      </c>
      <c r="C509" s="1" t="s">
        <v>4</v>
      </c>
      <c r="D509" s="1" t="s">
        <v>96</v>
      </c>
      <c r="E509" s="16">
        <v>34</v>
      </c>
      <c r="G509" s="60">
        <v>45</v>
      </c>
      <c r="H509" s="57">
        <f>G509-E509</f>
        <v>11</v>
      </c>
    </row>
    <row r="510" spans="1:8">
      <c r="A510" s="1"/>
      <c r="B510" s="9"/>
      <c r="C510" s="1"/>
      <c r="D510" s="1"/>
    </row>
    <row r="511" spans="1:8">
      <c r="A511" s="1" t="s">
        <v>396</v>
      </c>
      <c r="B511" s="1" t="s">
        <v>913</v>
      </c>
      <c r="C511" s="1" t="s">
        <v>17</v>
      </c>
      <c r="D511" s="1" t="s">
        <v>250</v>
      </c>
      <c r="E511" s="16">
        <v>20.25</v>
      </c>
      <c r="G511" s="60">
        <v>25</v>
      </c>
      <c r="H511" s="57">
        <f>G511-E511</f>
        <v>4.75</v>
      </c>
    </row>
    <row r="512" spans="1:8">
      <c r="B512" s="1" t="s">
        <v>1054</v>
      </c>
      <c r="C512" s="1" t="s">
        <v>17</v>
      </c>
      <c r="D512" s="1" t="s">
        <v>250</v>
      </c>
      <c r="E512" s="16">
        <v>20.25</v>
      </c>
      <c r="G512" s="60">
        <v>25</v>
      </c>
      <c r="H512" s="57">
        <f>G512-E512</f>
        <v>4.75</v>
      </c>
    </row>
    <row r="513" spans="1:8">
      <c r="A513" s="1" t="s">
        <v>1050</v>
      </c>
      <c r="B513" s="9" t="s">
        <v>1055</v>
      </c>
      <c r="C513" s="1" t="s">
        <v>17</v>
      </c>
      <c r="D513" s="1" t="s">
        <v>250</v>
      </c>
      <c r="E513" s="16">
        <v>55</v>
      </c>
      <c r="G513" s="60">
        <v>60</v>
      </c>
      <c r="H513" s="57">
        <f>G513-E513</f>
        <v>5</v>
      </c>
    </row>
    <row r="514" spans="1:8">
      <c r="A514" s="1" t="s">
        <v>1052</v>
      </c>
      <c r="B514" s="9" t="s">
        <v>1049</v>
      </c>
      <c r="C514" s="1" t="s">
        <v>17</v>
      </c>
      <c r="D514" s="1" t="s">
        <v>250</v>
      </c>
      <c r="E514" s="16">
        <v>34.75</v>
      </c>
      <c r="G514" s="60">
        <v>40</v>
      </c>
      <c r="H514" s="57">
        <f>G514-E514</f>
        <v>5.25</v>
      </c>
    </row>
    <row r="515" spans="1:8">
      <c r="A515" s="1" t="s">
        <v>1053</v>
      </c>
      <c r="B515" s="9" t="s">
        <v>1051</v>
      </c>
      <c r="C515" s="1" t="s">
        <v>17</v>
      </c>
      <c r="D515" s="1" t="s">
        <v>250</v>
      </c>
      <c r="E515" s="16">
        <v>38.25</v>
      </c>
      <c r="G515" s="60">
        <v>45</v>
      </c>
      <c r="H515" s="57">
        <f>G515-E515</f>
        <v>6.75</v>
      </c>
    </row>
    <row r="516" spans="1:8">
      <c r="A516" s="1"/>
      <c r="B516" s="9"/>
      <c r="C516" s="1"/>
      <c r="D516" s="1"/>
    </row>
    <row r="517" spans="1:8">
      <c r="A517" s="1"/>
      <c r="B517" s="9"/>
      <c r="C517" s="1"/>
      <c r="D517" s="1"/>
    </row>
    <row r="518" spans="1:8">
      <c r="A518" s="1" t="s">
        <v>398</v>
      </c>
      <c r="B518" s="1" t="s">
        <v>401</v>
      </c>
      <c r="C518" s="1" t="s">
        <v>329</v>
      </c>
      <c r="D518" s="1" t="s">
        <v>403</v>
      </c>
      <c r="E518" s="16">
        <v>1.35</v>
      </c>
      <c r="G518" s="60">
        <v>5</v>
      </c>
      <c r="H518" s="57">
        <f t="shared" ref="H518:H536" si="10">G518-E518</f>
        <v>3.65</v>
      </c>
    </row>
    <row r="519" spans="1:8">
      <c r="A519" s="1"/>
      <c r="B519" s="1" t="s">
        <v>402</v>
      </c>
      <c r="C519" s="1" t="s">
        <v>329</v>
      </c>
      <c r="D519" s="1" t="s">
        <v>403</v>
      </c>
      <c r="E519" s="16">
        <v>1.55</v>
      </c>
      <c r="G519" s="60">
        <v>5</v>
      </c>
      <c r="H519" s="57">
        <f t="shared" si="10"/>
        <v>3.45</v>
      </c>
    </row>
    <row r="520" spans="1:8">
      <c r="A520" s="1"/>
      <c r="B520" s="1" t="s">
        <v>399</v>
      </c>
      <c r="C520" s="1" t="s">
        <v>329</v>
      </c>
      <c r="D520" s="1" t="s">
        <v>403</v>
      </c>
      <c r="E520" s="16">
        <v>2.2000000000000002</v>
      </c>
      <c r="G520" s="60">
        <v>10</v>
      </c>
      <c r="H520" s="57">
        <f t="shared" si="10"/>
        <v>7.8</v>
      </c>
    </row>
    <row r="521" spans="1:8">
      <c r="A521" s="1"/>
      <c r="B521" s="1" t="s">
        <v>400</v>
      </c>
      <c r="C521" s="1" t="s">
        <v>329</v>
      </c>
      <c r="D521" s="1" t="s">
        <v>404</v>
      </c>
      <c r="E521" s="16">
        <v>4.3</v>
      </c>
      <c r="G521" s="60">
        <v>15</v>
      </c>
      <c r="H521" s="57">
        <f t="shared" si="10"/>
        <v>10.7</v>
      </c>
    </row>
    <row r="522" spans="1:8">
      <c r="A522" s="1"/>
      <c r="B522" s="1"/>
      <c r="C522" s="1"/>
      <c r="D522" s="1"/>
    </row>
    <row r="523" spans="1:8">
      <c r="A523" s="1" t="s">
        <v>1020</v>
      </c>
      <c r="B523" s="1" t="s">
        <v>405</v>
      </c>
      <c r="C523" s="1" t="s">
        <v>329</v>
      </c>
      <c r="D523" s="1"/>
      <c r="E523" s="16">
        <v>46</v>
      </c>
      <c r="F523" s="3">
        <v>41</v>
      </c>
      <c r="G523" s="60">
        <v>60</v>
      </c>
      <c r="H523" s="57">
        <f t="shared" si="10"/>
        <v>14</v>
      </c>
    </row>
    <row r="524" spans="1:8">
      <c r="A524" s="1"/>
      <c r="B524" s="1" t="s">
        <v>1022</v>
      </c>
      <c r="C524" s="1" t="s">
        <v>329</v>
      </c>
      <c r="D524" s="1"/>
      <c r="E524" s="16">
        <v>39</v>
      </c>
      <c r="G524" s="60">
        <v>60</v>
      </c>
      <c r="H524" s="57">
        <f t="shared" si="10"/>
        <v>21</v>
      </c>
    </row>
    <row r="525" spans="1:8">
      <c r="A525" s="1"/>
      <c r="B525" s="1"/>
      <c r="C525" s="1"/>
      <c r="D525" s="1"/>
    </row>
    <row r="526" spans="1:8">
      <c r="A526" s="1" t="s">
        <v>256</v>
      </c>
      <c r="B526" s="1" t="s">
        <v>257</v>
      </c>
      <c r="C526" s="1" t="s">
        <v>11</v>
      </c>
      <c r="E526" s="16">
        <v>40.75</v>
      </c>
      <c r="G526" s="60">
        <v>46</v>
      </c>
      <c r="H526" s="57">
        <f t="shared" si="10"/>
        <v>5.25</v>
      </c>
    </row>
    <row r="527" spans="1:8">
      <c r="A527" s="1"/>
      <c r="B527" s="9" t="s">
        <v>409</v>
      </c>
      <c r="C527" s="1" t="s">
        <v>410</v>
      </c>
      <c r="E527" s="16">
        <v>21</v>
      </c>
      <c r="F527" s="3">
        <v>23</v>
      </c>
      <c r="G527" s="60">
        <v>25</v>
      </c>
      <c r="H527" s="57">
        <f t="shared" si="10"/>
        <v>4</v>
      </c>
    </row>
    <row r="528" spans="1:8">
      <c r="A528" s="1"/>
      <c r="B528" s="9"/>
      <c r="C528" s="1"/>
    </row>
    <row r="529" spans="1:21">
      <c r="A529" s="1" t="s">
        <v>1038</v>
      </c>
      <c r="B529" s="9" t="s">
        <v>1039</v>
      </c>
      <c r="C529" s="1" t="s">
        <v>4</v>
      </c>
      <c r="F529" s="3">
        <v>104</v>
      </c>
      <c r="G529" s="60">
        <v>140</v>
      </c>
      <c r="H529" s="57">
        <f>G529-F529</f>
        <v>36</v>
      </c>
    </row>
    <row r="530" spans="1:21">
      <c r="A530" s="1"/>
      <c r="B530" s="9"/>
      <c r="C530" s="1"/>
    </row>
    <row r="531" spans="1:21">
      <c r="A531" s="1" t="s">
        <v>314</v>
      </c>
      <c r="B531" s="9" t="s">
        <v>315</v>
      </c>
      <c r="C531" s="1" t="s">
        <v>52</v>
      </c>
      <c r="D531" s="1" t="s">
        <v>53</v>
      </c>
      <c r="E531" s="56">
        <v>4.4000000000000004</v>
      </c>
      <c r="F531" s="4"/>
      <c r="G531" s="65">
        <v>25</v>
      </c>
      <c r="H531" s="59">
        <f t="shared" si="10"/>
        <v>20.6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>
      <c r="A532" s="1"/>
      <c r="B532" s="9"/>
      <c r="C532" s="1"/>
      <c r="D532" s="1"/>
      <c r="E532" s="56"/>
      <c r="F532" s="4"/>
      <c r="G532" s="65"/>
      <c r="H532" s="5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>
      <c r="A533" s="1" t="s">
        <v>1009</v>
      </c>
      <c r="B533" s="9" t="s">
        <v>1010</v>
      </c>
      <c r="C533" s="1" t="s">
        <v>6</v>
      </c>
      <c r="D533" s="1"/>
      <c r="E533" s="56">
        <v>28.75</v>
      </c>
      <c r="F533" s="4"/>
      <c r="G533" s="65">
        <v>40</v>
      </c>
      <c r="H533" s="59">
        <f t="shared" si="10"/>
        <v>11.25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>
      <c r="A534" s="1"/>
      <c r="B534" s="9" t="s">
        <v>1011</v>
      </c>
      <c r="C534" s="1" t="s">
        <v>6</v>
      </c>
      <c r="D534" s="1"/>
      <c r="E534" s="56">
        <v>58.25</v>
      </c>
      <c r="F534" s="4"/>
      <c r="G534" s="65">
        <v>70</v>
      </c>
      <c r="H534" s="59">
        <f t="shared" si="10"/>
        <v>11.75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>
      <c r="A535" s="1" t="s">
        <v>1012</v>
      </c>
      <c r="B535" s="9" t="s">
        <v>1013</v>
      </c>
      <c r="C535" s="1" t="s">
        <v>6</v>
      </c>
      <c r="D535" s="1"/>
      <c r="E535" s="56">
        <v>35.5</v>
      </c>
      <c r="F535" s="4"/>
      <c r="G535" s="65">
        <v>50</v>
      </c>
      <c r="H535" s="59">
        <f t="shared" si="10"/>
        <v>14.5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>
      <c r="A536" s="1"/>
      <c r="B536" s="9" t="s">
        <v>1014</v>
      </c>
      <c r="C536" s="1" t="s">
        <v>6</v>
      </c>
      <c r="D536" s="1"/>
      <c r="E536" s="56">
        <v>72</v>
      </c>
      <c r="F536" s="4"/>
      <c r="G536" s="65">
        <v>85</v>
      </c>
      <c r="H536" s="59">
        <f t="shared" si="10"/>
        <v>13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>
      <c r="A537" s="1"/>
      <c r="B537" s="9"/>
      <c r="C537" s="1"/>
      <c r="D537" s="1"/>
      <c r="E537" s="56"/>
      <c r="F537" s="4"/>
      <c r="G537" s="65"/>
      <c r="H537" s="5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>
      <c r="A538" s="1"/>
      <c r="B538" s="22" t="s">
        <v>504</v>
      </c>
      <c r="C538" s="1" t="s">
        <v>52</v>
      </c>
      <c r="D538" s="1" t="s">
        <v>53</v>
      </c>
      <c r="E538" s="16">
        <v>8.9</v>
      </c>
      <c r="G538" s="66" t="s">
        <v>501</v>
      </c>
    </row>
    <row r="539" spans="1:21">
      <c r="B539" s="22" t="s">
        <v>632</v>
      </c>
      <c r="C539" s="1" t="s">
        <v>52</v>
      </c>
      <c r="D539" s="1" t="s">
        <v>53</v>
      </c>
    </row>
    <row r="540" spans="1:21">
      <c r="A540" s="3" t="s">
        <v>606</v>
      </c>
      <c r="B540" s="9" t="s">
        <v>607</v>
      </c>
      <c r="C540" s="1" t="s">
        <v>6</v>
      </c>
      <c r="E540" s="16">
        <v>33.5</v>
      </c>
      <c r="F540" s="3">
        <v>34</v>
      </c>
      <c r="G540" s="60">
        <v>55</v>
      </c>
      <c r="H540" s="57">
        <f>G540-E540</f>
        <v>21.5</v>
      </c>
    </row>
    <row r="541" spans="1:21">
      <c r="B541" s="36" t="s">
        <v>1029</v>
      </c>
      <c r="C541" s="1" t="s">
        <v>4</v>
      </c>
      <c r="F541" s="3">
        <v>90</v>
      </c>
    </row>
    <row r="542" spans="1:21">
      <c r="B542" s="36" t="s">
        <v>608</v>
      </c>
      <c r="C542" s="1" t="s">
        <v>6</v>
      </c>
    </row>
    <row r="543" spans="1:21">
      <c r="B543" s="45" t="s">
        <v>1028</v>
      </c>
      <c r="C543" s="1" t="s">
        <v>6</v>
      </c>
      <c r="F543" s="3">
        <v>106</v>
      </c>
    </row>
    <row r="544" spans="1:21">
      <c r="B544" s="45"/>
      <c r="C544" s="1"/>
    </row>
    <row r="545" spans="1:21">
      <c r="A545" s="1" t="s">
        <v>286</v>
      </c>
      <c r="B545" s="1" t="s">
        <v>287</v>
      </c>
      <c r="C545" s="1" t="s">
        <v>17</v>
      </c>
      <c r="D545" s="1" t="s">
        <v>11</v>
      </c>
      <c r="E545" s="16">
        <v>4.75</v>
      </c>
      <c r="G545" s="60">
        <v>10</v>
      </c>
      <c r="H545" s="57">
        <f>G545-E545</f>
        <v>5.25</v>
      </c>
    </row>
    <row r="546" spans="1:21">
      <c r="A546" s="4"/>
      <c r="B546" s="19" t="s">
        <v>295</v>
      </c>
      <c r="C546" s="1" t="s">
        <v>17</v>
      </c>
      <c r="D546" s="1" t="s">
        <v>296</v>
      </c>
      <c r="E546" s="56"/>
      <c r="F546" s="4"/>
      <c r="G546" s="65"/>
      <c r="H546" s="5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>
      <c r="A547" s="1"/>
      <c r="B547" s="1" t="s">
        <v>288</v>
      </c>
      <c r="C547" s="9" t="s">
        <v>6</v>
      </c>
      <c r="E547" s="16">
        <v>20.25</v>
      </c>
      <c r="G547" s="60">
        <v>40</v>
      </c>
      <c r="H547" s="57">
        <f t="shared" ref="H547:H558" si="11">G547-E547</f>
        <v>19.75</v>
      </c>
    </row>
    <row r="548" spans="1:21">
      <c r="A548" s="1"/>
      <c r="B548" s="1"/>
      <c r="C548" s="9"/>
    </row>
    <row r="549" spans="1:21">
      <c r="A549" s="1" t="s">
        <v>285</v>
      </c>
      <c r="B549" s="1" t="s">
        <v>289</v>
      </c>
      <c r="C549" s="4" t="s">
        <v>4</v>
      </c>
      <c r="D549" s="1" t="s">
        <v>96</v>
      </c>
      <c r="E549" s="56">
        <v>20</v>
      </c>
      <c r="F549" s="4"/>
      <c r="G549" s="65">
        <v>40</v>
      </c>
      <c r="H549" s="57">
        <f t="shared" si="11"/>
        <v>20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>
      <c r="A550" s="1"/>
      <c r="B550" s="1"/>
      <c r="C550" s="4"/>
      <c r="D550" s="1"/>
      <c r="E550" s="56"/>
      <c r="F550" s="4"/>
      <c r="G550" s="6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>
      <c r="A551" s="1" t="s">
        <v>406</v>
      </c>
      <c r="B551" s="9" t="s">
        <v>408</v>
      </c>
      <c r="C551" s="9" t="s">
        <v>6</v>
      </c>
      <c r="D551" s="1" t="s">
        <v>96</v>
      </c>
      <c r="E551" s="56">
        <v>9.5</v>
      </c>
      <c r="F551" s="4"/>
      <c r="G551" s="65">
        <v>40</v>
      </c>
      <c r="H551" s="57">
        <f t="shared" si="11"/>
        <v>30.5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>
      <c r="A552" s="1"/>
      <c r="B552" s="9" t="s">
        <v>407</v>
      </c>
      <c r="C552" s="9" t="s">
        <v>6</v>
      </c>
      <c r="D552" s="1" t="s">
        <v>96</v>
      </c>
      <c r="E552" s="56">
        <v>10.5</v>
      </c>
      <c r="F552" s="4"/>
      <c r="G552" s="65">
        <v>40</v>
      </c>
      <c r="H552" s="57">
        <f t="shared" si="11"/>
        <v>29.5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>
      <c r="A553" s="1"/>
      <c r="B553" s="9"/>
      <c r="C553" s="9"/>
      <c r="D553" s="1"/>
      <c r="E553" s="56"/>
      <c r="F553" s="4"/>
      <c r="G553" s="6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>
      <c r="A554" s="1" t="s">
        <v>420</v>
      </c>
      <c r="B554" s="1" t="s">
        <v>419</v>
      </c>
      <c r="C554" s="1" t="s">
        <v>11</v>
      </c>
      <c r="E554" s="16">
        <v>6.4</v>
      </c>
      <c r="G554" s="60">
        <v>10</v>
      </c>
      <c r="H554" s="57">
        <f t="shared" si="11"/>
        <v>3.5999999999999996</v>
      </c>
    </row>
    <row r="555" spans="1:21">
      <c r="A555" s="1"/>
      <c r="B555" s="45" t="s">
        <v>1030</v>
      </c>
      <c r="C555" s="1" t="s">
        <v>11</v>
      </c>
      <c r="D555" s="3" t="s">
        <v>1031</v>
      </c>
      <c r="F555" s="3">
        <v>21</v>
      </c>
      <c r="G555" s="60">
        <v>35</v>
      </c>
      <c r="H555" s="57">
        <f>G555-F555</f>
        <v>14</v>
      </c>
    </row>
    <row r="556" spans="1:21">
      <c r="A556" s="1"/>
      <c r="B556" s="45"/>
      <c r="C556" s="1"/>
    </row>
    <row r="557" spans="1:21">
      <c r="A557" s="1" t="s">
        <v>209</v>
      </c>
      <c r="B557" s="19" t="s">
        <v>210</v>
      </c>
      <c r="C557" s="9" t="s">
        <v>6</v>
      </c>
    </row>
    <row r="558" spans="1:21">
      <c r="A558" s="3" t="s">
        <v>84</v>
      </c>
      <c r="B558" s="1" t="s">
        <v>308</v>
      </c>
      <c r="C558" s="9" t="s">
        <v>52</v>
      </c>
      <c r="D558" s="1" t="s">
        <v>53</v>
      </c>
      <c r="E558" s="16">
        <v>9.25</v>
      </c>
      <c r="G558" s="60">
        <v>20</v>
      </c>
      <c r="H558" s="57">
        <f t="shared" si="11"/>
        <v>10.75</v>
      </c>
    </row>
    <row r="559" spans="1:21">
      <c r="B559" s="1"/>
      <c r="C559" s="9"/>
      <c r="D559" s="1"/>
    </row>
    <row r="560" spans="1:21">
      <c r="A560" s="3" t="s">
        <v>82</v>
      </c>
      <c r="B560" s="20" t="s">
        <v>83</v>
      </c>
      <c r="C560" s="1" t="s">
        <v>4</v>
      </c>
    </row>
    <row r="561" spans="1:21">
      <c r="B561" s="19" t="s">
        <v>114</v>
      </c>
      <c r="C561" s="9" t="s">
        <v>52</v>
      </c>
      <c r="D561" s="1" t="s">
        <v>115</v>
      </c>
    </row>
    <row r="562" spans="1:21">
      <c r="B562" s="9"/>
      <c r="C562" s="9"/>
      <c r="D562" s="1"/>
    </row>
    <row r="563" spans="1:21">
      <c r="A563" s="3" t="s">
        <v>738</v>
      </c>
      <c r="B563" s="36" t="s">
        <v>739</v>
      </c>
      <c r="C563" s="9" t="s">
        <v>11</v>
      </c>
      <c r="D563" s="1"/>
      <c r="F563" s="3" t="s">
        <v>737</v>
      </c>
      <c r="G563" s="60">
        <v>250</v>
      </c>
      <c r="H563" s="57">
        <f>250-195</f>
        <v>55</v>
      </c>
    </row>
    <row r="564" spans="1:21">
      <c r="B564" s="36"/>
      <c r="C564" s="9"/>
      <c r="D564" s="1"/>
      <c r="F564" s="3" t="s">
        <v>753</v>
      </c>
      <c r="G564" s="60">
        <v>30</v>
      </c>
      <c r="H564" s="57">
        <f>30-19.5</f>
        <v>10.5</v>
      </c>
    </row>
    <row r="565" spans="1:21">
      <c r="B565" s="36" t="s">
        <v>1047</v>
      </c>
      <c r="C565" s="1" t="s">
        <v>4</v>
      </c>
      <c r="D565" s="1"/>
      <c r="F565" s="3">
        <v>94</v>
      </c>
      <c r="G565" s="60">
        <v>180</v>
      </c>
      <c r="H565" s="57">
        <f>G565-F565</f>
        <v>86</v>
      </c>
    </row>
    <row r="566" spans="1:21">
      <c r="B566" s="36" t="s">
        <v>1048</v>
      </c>
      <c r="C566" s="1" t="s">
        <v>4</v>
      </c>
      <c r="D566" s="1"/>
      <c r="F566" s="3">
        <v>227</v>
      </c>
    </row>
    <row r="567" spans="1:21">
      <c r="A567" s="1"/>
      <c r="B567" s="1" t="s">
        <v>424</v>
      </c>
      <c r="C567" s="1" t="s">
        <v>17</v>
      </c>
      <c r="D567" s="1" t="s">
        <v>426</v>
      </c>
      <c r="E567" s="16">
        <v>3.85</v>
      </c>
      <c r="G567" s="60">
        <v>5</v>
      </c>
      <c r="H567" s="57">
        <f>G567-E567</f>
        <v>1.1499999999999999</v>
      </c>
    </row>
    <row r="568" spans="1:21">
      <c r="A568" s="1"/>
      <c r="B568" s="1" t="s">
        <v>425</v>
      </c>
      <c r="C568" s="1" t="s">
        <v>17</v>
      </c>
      <c r="D568" s="1" t="s">
        <v>426</v>
      </c>
      <c r="E568" s="16">
        <v>3.85</v>
      </c>
      <c r="G568" s="60">
        <v>5</v>
      </c>
      <c r="H568" s="57">
        <f>G568-E568</f>
        <v>1.1499999999999999</v>
      </c>
    </row>
    <row r="569" spans="1:21">
      <c r="A569" s="1"/>
      <c r="B569" s="1" t="s">
        <v>270</v>
      </c>
      <c r="C569" s="9" t="s">
        <v>6</v>
      </c>
      <c r="D569" s="1" t="s">
        <v>271</v>
      </c>
      <c r="E569" s="16">
        <v>52.4</v>
      </c>
      <c r="G569" s="60">
        <v>65</v>
      </c>
      <c r="H569" s="57">
        <f>G569-E569</f>
        <v>12.600000000000001</v>
      </c>
    </row>
    <row r="570" spans="1:21">
      <c r="B570" s="9" t="s">
        <v>674</v>
      </c>
      <c r="C570" s="1" t="s">
        <v>31</v>
      </c>
      <c r="E570" s="16">
        <v>95</v>
      </c>
    </row>
    <row r="571" spans="1:21">
      <c r="B571" s="49" t="s">
        <v>979</v>
      </c>
      <c r="C571" s="1" t="s">
        <v>980</v>
      </c>
      <c r="E571" s="16">
        <v>195.81</v>
      </c>
      <c r="F571" s="3" t="s">
        <v>982</v>
      </c>
      <c r="G571" s="60">
        <v>250</v>
      </c>
      <c r="H571" s="57">
        <f>G571-E571</f>
        <v>54.19</v>
      </c>
    </row>
    <row r="572" spans="1:21">
      <c r="B572" s="49" t="s">
        <v>979</v>
      </c>
      <c r="C572" s="1" t="s">
        <v>981</v>
      </c>
      <c r="E572" s="16">
        <v>327.31</v>
      </c>
      <c r="G572" s="60">
        <v>400</v>
      </c>
      <c r="H572" s="57">
        <f>G572-E572</f>
        <v>72.69</v>
      </c>
    </row>
    <row r="573" spans="1:21">
      <c r="A573" s="1"/>
      <c r="B573" s="1"/>
      <c r="C573" s="9"/>
      <c r="D573" s="1"/>
    </row>
    <row r="574" spans="1:21">
      <c r="A574" s="9" t="s">
        <v>741</v>
      </c>
      <c r="B574" s="19" t="s">
        <v>188</v>
      </c>
      <c r="C574" s="1" t="s">
        <v>4</v>
      </c>
      <c r="D574" s="4"/>
      <c r="E574" s="56"/>
      <c r="F574" s="4"/>
      <c r="G574" s="65"/>
      <c r="H574" s="5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>
      <c r="B575" s="9"/>
      <c r="C575" s="9"/>
      <c r="D575" s="1"/>
      <c r="F575" s="3" t="s">
        <v>740</v>
      </c>
      <c r="G575" s="60">
        <v>30</v>
      </c>
      <c r="H575" s="57">
        <f>30-19.5</f>
        <v>10.5</v>
      </c>
    </row>
    <row r="576" spans="1:21">
      <c r="A576" s="3" t="s">
        <v>817</v>
      </c>
      <c r="B576" s="9" t="s">
        <v>803</v>
      </c>
      <c r="C576" s="1" t="s">
        <v>4</v>
      </c>
      <c r="E576" s="16">
        <v>75</v>
      </c>
      <c r="G576" s="60">
        <v>95</v>
      </c>
      <c r="H576" s="57">
        <f>G576-E576</f>
        <v>20</v>
      </c>
    </row>
    <row r="577" spans="1:8">
      <c r="B577" s="9" t="s">
        <v>804</v>
      </c>
      <c r="C577" s="1" t="s">
        <v>431</v>
      </c>
      <c r="D577" s="1" t="s">
        <v>806</v>
      </c>
      <c r="E577" s="16">
        <v>32.25</v>
      </c>
      <c r="G577" s="60">
        <v>45</v>
      </c>
      <c r="H577" s="57">
        <f>G577-E577</f>
        <v>12.75</v>
      </c>
    </row>
    <row r="578" spans="1:8">
      <c r="B578" s="9" t="s">
        <v>805</v>
      </c>
      <c r="C578" s="1" t="s">
        <v>431</v>
      </c>
      <c r="D578" s="1" t="s">
        <v>806</v>
      </c>
      <c r="E578" s="16">
        <v>17.25</v>
      </c>
      <c r="G578" s="60">
        <v>25</v>
      </c>
      <c r="H578" s="57">
        <f>G578-E578</f>
        <v>7.75</v>
      </c>
    </row>
    <row r="579" spans="1:8">
      <c r="B579" s="22" t="s">
        <v>807</v>
      </c>
      <c r="C579" s="1" t="s">
        <v>4</v>
      </c>
      <c r="D579" s="17"/>
      <c r="E579" s="16" t="s">
        <v>908</v>
      </c>
    </row>
    <row r="580" spans="1:8">
      <c r="B580" s="22" t="s">
        <v>808</v>
      </c>
      <c r="C580" s="1" t="s">
        <v>431</v>
      </c>
    </row>
    <row r="581" spans="1:8">
      <c r="B581" s="9" t="s">
        <v>809</v>
      </c>
      <c r="C581" s="1" t="s">
        <v>431</v>
      </c>
      <c r="E581" s="16">
        <v>13.75</v>
      </c>
      <c r="G581" s="60">
        <v>20</v>
      </c>
      <c r="H581" s="57">
        <f>G581-E581</f>
        <v>6.25</v>
      </c>
    </row>
    <row r="582" spans="1:8">
      <c r="B582" s="9"/>
      <c r="C582" s="1"/>
    </row>
    <row r="583" spans="1:8">
      <c r="A583" s="1" t="s">
        <v>354</v>
      </c>
      <c r="B583" s="1" t="s">
        <v>355</v>
      </c>
      <c r="C583" s="1" t="s">
        <v>4</v>
      </c>
      <c r="E583" s="16">
        <v>41.5</v>
      </c>
      <c r="G583" s="60">
        <v>60</v>
      </c>
      <c r="H583" s="57">
        <f>G583-E583</f>
        <v>18.5</v>
      </c>
    </row>
    <row r="584" spans="1:8">
      <c r="B584" s="9" t="s">
        <v>1003</v>
      </c>
      <c r="C584" s="1" t="s">
        <v>4</v>
      </c>
      <c r="D584" s="1"/>
      <c r="E584" s="16">
        <v>46.75</v>
      </c>
      <c r="F584" s="21">
        <v>48</v>
      </c>
      <c r="G584" s="60">
        <v>65</v>
      </c>
      <c r="H584" s="57">
        <f>G584-E584</f>
        <v>18.25</v>
      </c>
    </row>
    <row r="585" spans="1:8">
      <c r="B585" s="9"/>
      <c r="C585" s="9"/>
      <c r="D585" s="1"/>
    </row>
    <row r="586" spans="1:8">
      <c r="A586" s="1" t="s">
        <v>437</v>
      </c>
      <c r="B586" s="9" t="s">
        <v>437</v>
      </c>
      <c r="C586" s="1" t="s">
        <v>4</v>
      </c>
      <c r="D586" s="1" t="s">
        <v>96</v>
      </c>
      <c r="E586" s="16">
        <v>13.75</v>
      </c>
      <c r="G586" s="60">
        <v>20</v>
      </c>
      <c r="H586" s="57">
        <f>G586-E586</f>
        <v>6.25</v>
      </c>
    </row>
    <row r="587" spans="1:8">
      <c r="A587" s="1"/>
      <c r="B587" s="9"/>
      <c r="C587" s="1"/>
      <c r="D587" s="1"/>
    </row>
    <row r="588" spans="1:8">
      <c r="A588" s="1" t="s">
        <v>975</v>
      </c>
      <c r="B588" s="49" t="s">
        <v>976</v>
      </c>
      <c r="C588" s="1" t="s">
        <v>4</v>
      </c>
      <c r="D588" s="1"/>
      <c r="E588" s="16">
        <v>217</v>
      </c>
      <c r="G588" s="60">
        <v>299</v>
      </c>
      <c r="H588" s="57">
        <f>G588-E588</f>
        <v>82</v>
      </c>
    </row>
    <row r="589" spans="1:8">
      <c r="A589" s="1"/>
      <c r="B589" s="36" t="s">
        <v>1025</v>
      </c>
      <c r="C589" s="1" t="s">
        <v>4</v>
      </c>
      <c r="D589" s="1"/>
      <c r="F589" s="3">
        <v>100</v>
      </c>
      <c r="G589" s="60">
        <v>180</v>
      </c>
      <c r="H589" s="57">
        <f>G589-F589</f>
        <v>80</v>
      </c>
    </row>
    <row r="590" spans="1:8">
      <c r="A590" s="1"/>
      <c r="B590" s="9"/>
      <c r="C590" s="1"/>
      <c r="D590" s="1"/>
    </row>
    <row r="591" spans="1:8">
      <c r="A591" s="1" t="s">
        <v>318</v>
      </c>
      <c r="B591" s="9" t="s">
        <v>319</v>
      </c>
      <c r="C591" s="1" t="s">
        <v>6</v>
      </c>
      <c r="D591" s="1" t="s">
        <v>96</v>
      </c>
      <c r="E591" s="16">
        <v>13.5</v>
      </c>
      <c r="G591" s="60">
        <v>30</v>
      </c>
      <c r="H591" s="57">
        <f>G591-E591</f>
        <v>16.5</v>
      </c>
    </row>
    <row r="592" spans="1:8">
      <c r="A592" s="1"/>
      <c r="B592" s="9"/>
      <c r="C592" s="1"/>
      <c r="D592" s="1"/>
    </row>
    <row r="593" spans="1:9">
      <c r="A593" s="9" t="s">
        <v>618</v>
      </c>
      <c r="B593" s="9" t="s">
        <v>620</v>
      </c>
      <c r="C593" s="1" t="s">
        <v>96</v>
      </c>
      <c r="E593" s="16">
        <v>7</v>
      </c>
      <c r="G593" s="60">
        <v>8</v>
      </c>
      <c r="H593" s="57">
        <f>G593-E593</f>
        <v>1</v>
      </c>
    </row>
    <row r="594" spans="1:9">
      <c r="B594" s="19" t="s">
        <v>617</v>
      </c>
      <c r="C594" s="1" t="s">
        <v>17</v>
      </c>
      <c r="D594" s="1" t="s">
        <v>619</v>
      </c>
    </row>
    <row r="595" spans="1:9">
      <c r="A595" s="3" t="s">
        <v>72</v>
      </c>
      <c r="B595" s="9" t="s">
        <v>352</v>
      </c>
      <c r="C595" s="1" t="s">
        <v>17</v>
      </c>
      <c r="D595" s="1" t="s">
        <v>296</v>
      </c>
      <c r="E595" s="16" t="s">
        <v>538</v>
      </c>
      <c r="G595" s="60" t="s">
        <v>539</v>
      </c>
      <c r="I595" s="3" t="s">
        <v>540</v>
      </c>
    </row>
    <row r="596" spans="1:9">
      <c r="B596" s="1"/>
      <c r="C596" s="1"/>
      <c r="D596" s="1"/>
      <c r="E596" s="16" t="s">
        <v>541</v>
      </c>
      <c r="G596" s="60" t="s">
        <v>542</v>
      </c>
    </row>
    <row r="597" spans="1:9">
      <c r="B597" s="1" t="s">
        <v>361</v>
      </c>
      <c r="C597" s="1" t="s">
        <v>17</v>
      </c>
      <c r="D597" s="1" t="s">
        <v>74</v>
      </c>
      <c r="E597" s="16">
        <v>1.65</v>
      </c>
      <c r="G597" s="60">
        <v>4</v>
      </c>
      <c r="H597" s="57">
        <f t="shared" ref="H597:H604" si="12">G597-E597</f>
        <v>2.35</v>
      </c>
      <c r="I597" s="3" t="s">
        <v>543</v>
      </c>
    </row>
    <row r="598" spans="1:9">
      <c r="A598" s="3" t="s">
        <v>71</v>
      </c>
      <c r="B598" s="9" t="s">
        <v>73</v>
      </c>
      <c r="C598" s="1" t="s">
        <v>17</v>
      </c>
      <c r="D598" s="1" t="s">
        <v>74</v>
      </c>
      <c r="E598" s="16">
        <v>1.3</v>
      </c>
      <c r="G598" s="60">
        <v>4</v>
      </c>
      <c r="H598" s="57">
        <f t="shared" si="12"/>
        <v>2.7</v>
      </c>
    </row>
    <row r="599" spans="1:9">
      <c r="B599" s="9"/>
      <c r="C599" s="1"/>
      <c r="D599" s="1"/>
    </row>
    <row r="600" spans="1:9">
      <c r="A600" s="3" t="s">
        <v>669</v>
      </c>
      <c r="B600" s="9" t="s">
        <v>670</v>
      </c>
      <c r="C600" s="1" t="s">
        <v>468</v>
      </c>
      <c r="E600" s="16">
        <v>53</v>
      </c>
      <c r="G600" s="60">
        <v>80</v>
      </c>
      <c r="H600" s="57">
        <f>G600-E600</f>
        <v>27</v>
      </c>
    </row>
    <row r="601" spans="1:9">
      <c r="B601" s="22" t="s">
        <v>671</v>
      </c>
      <c r="C601" s="1" t="s">
        <v>672</v>
      </c>
    </row>
    <row r="602" spans="1:9">
      <c r="B602" s="9"/>
      <c r="C602" s="1"/>
    </row>
    <row r="603" spans="1:9">
      <c r="A603" s="9" t="s">
        <v>191</v>
      </c>
      <c r="B603" s="9" t="s">
        <v>192</v>
      </c>
      <c r="C603" s="9" t="s">
        <v>6</v>
      </c>
      <c r="E603" s="16">
        <v>136</v>
      </c>
      <c r="F603" s="3">
        <v>134</v>
      </c>
      <c r="G603" s="60">
        <v>160</v>
      </c>
      <c r="H603" s="57">
        <f t="shared" si="12"/>
        <v>24</v>
      </c>
    </row>
    <row r="604" spans="1:9">
      <c r="A604" s="9"/>
      <c r="B604" s="9" t="s">
        <v>193</v>
      </c>
      <c r="C604" s="9" t="s">
        <v>6</v>
      </c>
      <c r="E604" s="16">
        <v>135</v>
      </c>
      <c r="F604" s="3">
        <v>135</v>
      </c>
      <c r="G604" s="60">
        <v>160</v>
      </c>
      <c r="H604" s="57">
        <f t="shared" si="12"/>
        <v>25</v>
      </c>
    </row>
    <row r="605" spans="1:9">
      <c r="A605" s="9"/>
      <c r="B605" s="19" t="s">
        <v>194</v>
      </c>
      <c r="C605" s="9" t="s">
        <v>6</v>
      </c>
    </row>
    <row r="606" spans="1:9">
      <c r="A606" s="9"/>
      <c r="B606" s="9"/>
      <c r="C606" s="9"/>
    </row>
    <row r="607" spans="1:9">
      <c r="A607" s="3" t="s">
        <v>727</v>
      </c>
      <c r="B607" s="3" t="s">
        <v>728</v>
      </c>
      <c r="F607" s="3">
        <v>24</v>
      </c>
      <c r="G607" s="60">
        <v>50</v>
      </c>
      <c r="H607" s="57">
        <f>G607-F607</f>
        <v>26</v>
      </c>
    </row>
    <row r="608" spans="1:9">
      <c r="B608" s="3" t="s">
        <v>729</v>
      </c>
      <c r="F608" s="3">
        <v>32</v>
      </c>
      <c r="G608" s="60">
        <v>60</v>
      </c>
      <c r="H608" s="57">
        <f>G608-F608</f>
        <v>28</v>
      </c>
    </row>
    <row r="609" spans="1:8">
      <c r="B609" s="3" t="s">
        <v>730</v>
      </c>
      <c r="F609" s="3">
        <v>36</v>
      </c>
      <c r="G609" s="60">
        <v>60</v>
      </c>
      <c r="H609" s="57">
        <f>G609-F609</f>
        <v>24</v>
      </c>
    </row>
    <row r="610" spans="1:8">
      <c r="B610" s="3" t="s">
        <v>731</v>
      </c>
      <c r="F610" s="3">
        <v>36</v>
      </c>
      <c r="G610" s="60">
        <v>60</v>
      </c>
      <c r="H610" s="57">
        <f>G610-F610</f>
        <v>24</v>
      </c>
    </row>
    <row r="612" spans="1:8">
      <c r="A612" s="3" t="s">
        <v>665</v>
      </c>
      <c r="B612" s="9" t="s">
        <v>664</v>
      </c>
      <c r="C612" s="1" t="s">
        <v>499</v>
      </c>
      <c r="E612" s="16">
        <v>25.25</v>
      </c>
      <c r="G612" s="60">
        <v>35</v>
      </c>
      <c r="H612" s="57">
        <f>G612-E612</f>
        <v>9.75</v>
      </c>
    </row>
    <row r="613" spans="1:8">
      <c r="A613" s="8" t="s">
        <v>131</v>
      </c>
      <c r="B613" s="31" t="s">
        <v>132</v>
      </c>
      <c r="C613" s="1" t="s">
        <v>6</v>
      </c>
      <c r="E613" s="16">
        <v>20.5</v>
      </c>
    </row>
    <row r="614" spans="1:8">
      <c r="B614" s="19" t="s">
        <v>599</v>
      </c>
      <c r="C614" s="1" t="s">
        <v>6</v>
      </c>
      <c r="D614" s="1"/>
      <c r="E614" s="16">
        <v>39</v>
      </c>
    </row>
    <row r="615" spans="1:8">
      <c r="B615" s="1" t="s">
        <v>294</v>
      </c>
      <c r="C615" s="1" t="s">
        <v>6</v>
      </c>
      <c r="E615" s="16">
        <v>90</v>
      </c>
      <c r="G615" s="60">
        <v>109</v>
      </c>
      <c r="H615" s="57">
        <f t="shared" ref="H615:H622" si="13">G615-E615</f>
        <v>19</v>
      </c>
    </row>
    <row r="616" spans="1:8">
      <c r="B616" s="19" t="s">
        <v>597</v>
      </c>
      <c r="C616" s="1" t="s">
        <v>6</v>
      </c>
      <c r="D616" s="1"/>
      <c r="E616" s="16">
        <v>24.5</v>
      </c>
    </row>
    <row r="617" spans="1:8">
      <c r="B617" s="9" t="s">
        <v>598</v>
      </c>
      <c r="C617" s="1" t="s">
        <v>6</v>
      </c>
      <c r="D617" s="1"/>
      <c r="E617" s="16">
        <v>22.5</v>
      </c>
      <c r="G617" s="60">
        <v>59</v>
      </c>
      <c r="H617" s="57">
        <f t="shared" si="13"/>
        <v>36.5</v>
      </c>
    </row>
    <row r="618" spans="1:8">
      <c r="B618" s="19" t="s">
        <v>600</v>
      </c>
      <c r="C618" s="1" t="s">
        <v>6</v>
      </c>
      <c r="D618" s="1"/>
      <c r="E618" s="16">
        <v>74</v>
      </c>
    </row>
    <row r="619" spans="1:8">
      <c r="B619" s="19" t="s">
        <v>1071</v>
      </c>
      <c r="C619" s="1" t="s">
        <v>4</v>
      </c>
      <c r="D619" s="1"/>
    </row>
    <row r="620" spans="1:8">
      <c r="B620" s="9"/>
      <c r="C620" s="1"/>
      <c r="D620" s="1"/>
    </row>
    <row r="621" spans="1:8">
      <c r="A621" s="9" t="s">
        <v>159</v>
      </c>
      <c r="B621" s="9" t="s">
        <v>160</v>
      </c>
      <c r="C621" s="1" t="s">
        <v>118</v>
      </c>
      <c r="E621" s="16">
        <v>8.5</v>
      </c>
      <c r="G621" s="60">
        <v>49</v>
      </c>
      <c r="H621" s="57">
        <f t="shared" si="13"/>
        <v>40.5</v>
      </c>
    </row>
    <row r="622" spans="1:8">
      <c r="A622" s="9"/>
      <c r="B622" s="9" t="s">
        <v>161</v>
      </c>
      <c r="C622" s="1" t="s">
        <v>118</v>
      </c>
      <c r="E622" s="16">
        <v>16.5</v>
      </c>
      <c r="G622" s="60">
        <v>70</v>
      </c>
      <c r="H622" s="57">
        <f t="shared" si="13"/>
        <v>53.5</v>
      </c>
    </row>
    <row r="623" spans="1:8">
      <c r="B623" s="22" t="s">
        <v>163</v>
      </c>
      <c r="C623" s="1" t="s">
        <v>118</v>
      </c>
    </row>
    <row r="624" spans="1:8">
      <c r="B624" s="9" t="s">
        <v>162</v>
      </c>
      <c r="C624" s="1" t="s">
        <v>118</v>
      </c>
      <c r="E624" s="16">
        <v>32</v>
      </c>
      <c r="G624" s="60">
        <v>110</v>
      </c>
      <c r="H624" s="57">
        <f>G624-E624</f>
        <v>78</v>
      </c>
    </row>
    <row r="625" spans="1:8">
      <c r="B625" s="9"/>
      <c r="C625" s="1"/>
    </row>
    <row r="626" spans="1:8">
      <c r="A626" s="1" t="s">
        <v>328</v>
      </c>
      <c r="B626" s="22" t="s">
        <v>330</v>
      </c>
      <c r="C626" s="1" t="s">
        <v>329</v>
      </c>
      <c r="D626" s="1" t="s">
        <v>331</v>
      </c>
      <c r="G626" s="67" t="s">
        <v>501</v>
      </c>
    </row>
    <row r="627" spans="1:8">
      <c r="A627" s="17"/>
      <c r="B627" s="9" t="s">
        <v>503</v>
      </c>
      <c r="C627" s="1" t="s">
        <v>329</v>
      </c>
      <c r="D627" s="1" t="s">
        <v>96</v>
      </c>
      <c r="E627" s="16">
        <v>5.75</v>
      </c>
      <c r="G627" s="60">
        <v>10</v>
      </c>
      <c r="H627" s="57">
        <f>G627-E627</f>
        <v>4.25</v>
      </c>
    </row>
    <row r="628" spans="1:8">
      <c r="A628" s="1" t="s">
        <v>387</v>
      </c>
      <c r="B628" s="19" t="s">
        <v>388</v>
      </c>
      <c r="C628" s="1" t="s">
        <v>389</v>
      </c>
      <c r="D628" s="1" t="s">
        <v>96</v>
      </c>
    </row>
    <row r="629" spans="1:8">
      <c r="A629" s="1"/>
      <c r="B629" s="9"/>
      <c r="C629" s="1"/>
      <c r="D629" s="1"/>
    </row>
    <row r="630" spans="1:8">
      <c r="A630" s="1" t="s">
        <v>357</v>
      </c>
      <c r="B630" s="9" t="s">
        <v>358</v>
      </c>
      <c r="C630" s="1" t="s">
        <v>4</v>
      </c>
      <c r="D630" s="1"/>
      <c r="E630" s="16">
        <v>32</v>
      </c>
      <c r="G630" s="60">
        <v>40</v>
      </c>
      <c r="H630" s="57">
        <f>G630-E630</f>
        <v>8</v>
      </c>
    </row>
    <row r="631" spans="1:8">
      <c r="B631" s="9" t="s">
        <v>657</v>
      </c>
      <c r="C631" s="1" t="s">
        <v>4</v>
      </c>
      <c r="D631" s="1"/>
      <c r="E631" s="16">
        <v>73</v>
      </c>
      <c r="G631" s="60">
        <v>95</v>
      </c>
      <c r="H631" s="57">
        <f>G631-E631</f>
        <v>22</v>
      </c>
    </row>
    <row r="632" spans="1:8">
      <c r="B632" s="9"/>
      <c r="C632" s="1"/>
      <c r="D632" s="1"/>
    </row>
    <row r="633" spans="1:8">
      <c r="A633" s="1" t="s">
        <v>359</v>
      </c>
      <c r="B633" s="9" t="s">
        <v>356</v>
      </c>
      <c r="C633" s="1" t="s">
        <v>4</v>
      </c>
      <c r="D633" s="1" t="s">
        <v>96</v>
      </c>
      <c r="E633" s="16">
        <v>23.25</v>
      </c>
      <c r="G633" s="60">
        <v>40</v>
      </c>
      <c r="H633" s="57">
        <f>G633-E633</f>
        <v>16.75</v>
      </c>
    </row>
    <row r="634" spans="1:8">
      <c r="A634" s="1"/>
      <c r="B634" s="9"/>
      <c r="C634" s="1" t="s">
        <v>949</v>
      </c>
      <c r="D634" s="1"/>
      <c r="E634" s="16">
        <v>23.17</v>
      </c>
      <c r="G634" s="60">
        <v>40</v>
      </c>
      <c r="H634" s="57">
        <f>G634-E634</f>
        <v>16.829999999999998</v>
      </c>
    </row>
    <row r="635" spans="1:8">
      <c r="A635" s="1"/>
      <c r="B635" s="19" t="s">
        <v>360</v>
      </c>
      <c r="C635" s="1" t="s">
        <v>4</v>
      </c>
      <c r="D635" s="1"/>
    </row>
    <row r="636" spans="1:8" s="17" customFormat="1">
      <c r="A636" s="9"/>
      <c r="B636" s="9"/>
      <c r="C636" s="9"/>
      <c r="D636" s="9"/>
      <c r="E636" s="16"/>
      <c r="G636" s="60"/>
      <c r="H636" s="57"/>
    </row>
    <row r="637" spans="1:8">
      <c r="A637" s="1" t="s">
        <v>658</v>
      </c>
      <c r="B637" s="9" t="s">
        <v>659</v>
      </c>
      <c r="C637" s="1" t="s">
        <v>4</v>
      </c>
      <c r="E637" s="16">
        <v>67</v>
      </c>
      <c r="G637" s="60">
        <v>85</v>
      </c>
      <c r="H637" s="57">
        <f>G637-E637</f>
        <v>18</v>
      </c>
    </row>
    <row r="638" spans="1:8">
      <c r="B638" s="9" t="s">
        <v>660</v>
      </c>
      <c r="C638" s="1" t="s">
        <v>4</v>
      </c>
      <c r="E638" s="16">
        <v>146</v>
      </c>
      <c r="G638" s="60">
        <v>180</v>
      </c>
      <c r="H638" s="57">
        <f>G638-E638</f>
        <v>34</v>
      </c>
    </row>
    <row r="639" spans="1:8">
      <c r="B639" s="9" t="s">
        <v>661</v>
      </c>
      <c r="C639" s="1" t="s">
        <v>4</v>
      </c>
      <c r="E639" s="16">
        <v>44</v>
      </c>
      <c r="G639" s="60">
        <v>60</v>
      </c>
      <c r="H639" s="57">
        <f>G639-E639</f>
        <v>16</v>
      </c>
    </row>
    <row r="640" spans="1:8" s="17" customFormat="1">
      <c r="A640" s="9" t="s">
        <v>190</v>
      </c>
      <c r="B640" s="9" t="s">
        <v>189</v>
      </c>
      <c r="C640" s="1" t="s">
        <v>4</v>
      </c>
      <c r="E640" s="16">
        <v>37</v>
      </c>
      <c r="G640" s="60">
        <v>55</v>
      </c>
      <c r="H640" s="57">
        <f>G640-E640</f>
        <v>18</v>
      </c>
    </row>
    <row r="641" spans="1:8" s="17" customFormat="1">
      <c r="A641" s="9"/>
      <c r="B641" s="9"/>
      <c r="C641" s="1"/>
      <c r="E641" s="16"/>
      <c r="G641" s="60"/>
      <c r="H641" s="57"/>
    </row>
    <row r="642" spans="1:8">
      <c r="A642" s="3" t="s">
        <v>507</v>
      </c>
      <c r="B642" s="9" t="s">
        <v>506</v>
      </c>
      <c r="C642" s="1" t="s">
        <v>4</v>
      </c>
      <c r="D642" s="1" t="s">
        <v>96</v>
      </c>
      <c r="E642" s="16">
        <v>28.25</v>
      </c>
      <c r="G642" s="60">
        <v>30</v>
      </c>
      <c r="H642" s="57">
        <f>G642-E642</f>
        <v>1.75</v>
      </c>
    </row>
    <row r="643" spans="1:8">
      <c r="B643" s="9" t="s">
        <v>508</v>
      </c>
      <c r="C643" s="1" t="s">
        <v>4</v>
      </c>
      <c r="D643" s="1" t="s">
        <v>96</v>
      </c>
      <c r="E643" s="16">
        <v>44</v>
      </c>
      <c r="G643" s="60">
        <v>50</v>
      </c>
      <c r="H643" s="57">
        <f t="shared" ref="H643:H648" si="14">G643-E643</f>
        <v>6</v>
      </c>
    </row>
    <row r="644" spans="1:8" s="17" customFormat="1">
      <c r="A644" s="1" t="s">
        <v>236</v>
      </c>
      <c r="B644" s="9" t="s">
        <v>237</v>
      </c>
      <c r="C644" s="1" t="s">
        <v>88</v>
      </c>
      <c r="E644" s="16">
        <v>34.5</v>
      </c>
      <c r="F644" s="17">
        <v>33</v>
      </c>
      <c r="G644" s="60">
        <v>49</v>
      </c>
      <c r="H644" s="57">
        <f t="shared" si="14"/>
        <v>14.5</v>
      </c>
    </row>
    <row r="645" spans="1:8" s="17" customFormat="1">
      <c r="A645" s="9"/>
      <c r="B645" s="9" t="s">
        <v>238</v>
      </c>
      <c r="C645" s="1" t="s">
        <v>88</v>
      </c>
      <c r="E645" s="16">
        <v>32.5</v>
      </c>
      <c r="F645" s="17">
        <v>33</v>
      </c>
      <c r="G645" s="60">
        <v>49</v>
      </c>
      <c r="H645" s="57">
        <f t="shared" si="14"/>
        <v>16.5</v>
      </c>
    </row>
    <row r="646" spans="1:8">
      <c r="B646" s="1" t="s">
        <v>497</v>
      </c>
      <c r="C646" s="1" t="s">
        <v>88</v>
      </c>
      <c r="E646" s="16">
        <v>34.5</v>
      </c>
      <c r="G646" s="60">
        <v>49</v>
      </c>
      <c r="H646" s="57">
        <f t="shared" si="14"/>
        <v>14.5</v>
      </c>
    </row>
    <row r="647" spans="1:8" s="17" customFormat="1">
      <c r="B647" s="10" t="s">
        <v>791</v>
      </c>
      <c r="C647" s="1" t="s">
        <v>88</v>
      </c>
      <c r="E647" s="16"/>
      <c r="F647" s="17">
        <v>56</v>
      </c>
      <c r="G647" s="60"/>
      <c r="H647" s="57"/>
    </row>
    <row r="648" spans="1:8">
      <c r="A648" s="1"/>
      <c r="B648" s="9" t="s">
        <v>792</v>
      </c>
      <c r="C648" s="1" t="s">
        <v>88</v>
      </c>
      <c r="D648" s="1"/>
      <c r="E648" s="16">
        <v>55.5</v>
      </c>
      <c r="F648" s="3">
        <v>57</v>
      </c>
      <c r="G648" s="60">
        <v>75</v>
      </c>
      <c r="H648" s="57">
        <f t="shared" si="14"/>
        <v>19.5</v>
      </c>
    </row>
    <row r="649" spans="1:8">
      <c r="A649" s="1"/>
      <c r="B649" s="22" t="s">
        <v>793</v>
      </c>
      <c r="C649" s="1" t="s">
        <v>88</v>
      </c>
      <c r="D649" s="1"/>
    </row>
    <row r="650" spans="1:8" s="17" customFormat="1">
      <c r="A650" s="9"/>
      <c r="B650" s="9" t="s">
        <v>1063</v>
      </c>
      <c r="D650" s="9"/>
      <c r="E650" s="16">
        <v>50</v>
      </c>
      <c r="G650" s="60">
        <v>70</v>
      </c>
      <c r="H650" s="57"/>
    </row>
    <row r="651" spans="1:8" s="17" customFormat="1">
      <c r="A651" s="9"/>
      <c r="B651" s="10" t="s">
        <v>1064</v>
      </c>
      <c r="D651" s="9"/>
      <c r="E651" s="16"/>
      <c r="G651" s="60"/>
      <c r="H651" s="57"/>
    </row>
    <row r="652" spans="1:8" s="17" customFormat="1" ht="13.2" customHeight="1">
      <c r="A652" s="9"/>
      <c r="B652" s="10" t="s">
        <v>1065</v>
      </c>
      <c r="D652" s="9"/>
      <c r="E652" s="16">
        <v>65.5</v>
      </c>
      <c r="G652" s="60">
        <v>85</v>
      </c>
      <c r="H652" s="57"/>
    </row>
    <row r="653" spans="1:8" s="17" customFormat="1" ht="13.2" customHeight="1">
      <c r="A653" s="9"/>
      <c r="B653" s="10"/>
      <c r="D653" s="9"/>
      <c r="E653" s="16"/>
      <c r="G653" s="60"/>
      <c r="H653" s="57"/>
    </row>
    <row r="654" spans="1:8" s="17" customFormat="1">
      <c r="A654" s="9"/>
      <c r="B654" s="10" t="s">
        <v>1068</v>
      </c>
      <c r="D654" s="9"/>
      <c r="E654" s="16">
        <v>69.25</v>
      </c>
      <c r="G654" s="60">
        <v>90</v>
      </c>
      <c r="H654" s="57"/>
    </row>
    <row r="655" spans="1:8">
      <c r="A655" s="3" t="s">
        <v>943</v>
      </c>
      <c r="B655" s="3" t="s">
        <v>944</v>
      </c>
      <c r="C655" s="3" t="s">
        <v>11</v>
      </c>
      <c r="E655" s="16">
        <v>46</v>
      </c>
      <c r="G655" s="60">
        <v>65</v>
      </c>
      <c r="H655" s="57">
        <f>G655-E655</f>
        <v>19</v>
      </c>
    </row>
    <row r="657" spans="1:8">
      <c r="A657" s="1" t="s">
        <v>323</v>
      </c>
      <c r="B657" s="19" t="s">
        <v>324</v>
      </c>
      <c r="C657" s="3" t="s">
        <v>327</v>
      </c>
      <c r="D657" s="1" t="s">
        <v>326</v>
      </c>
    </row>
    <row r="658" spans="1:8">
      <c r="B658" s="19" t="s">
        <v>325</v>
      </c>
      <c r="C658" s="3" t="s">
        <v>17</v>
      </c>
      <c r="D658" s="1" t="s">
        <v>326</v>
      </c>
    </row>
    <row r="659" spans="1:8">
      <c r="A659" s="1" t="s">
        <v>333</v>
      </c>
      <c r="B659" s="1" t="s">
        <v>411</v>
      </c>
      <c r="C659" s="3" t="s">
        <v>17</v>
      </c>
      <c r="D659" s="1" t="s">
        <v>412</v>
      </c>
      <c r="E659" s="16">
        <v>11</v>
      </c>
      <c r="G659" s="60">
        <v>12</v>
      </c>
      <c r="H659" s="57">
        <f>G659-E659</f>
        <v>1</v>
      </c>
    </row>
    <row r="660" spans="1:8">
      <c r="A660" s="1"/>
      <c r="B660" s="36" t="s">
        <v>1033</v>
      </c>
      <c r="C660" s="1" t="s">
        <v>11</v>
      </c>
      <c r="D660" s="1"/>
      <c r="F660" s="3">
        <v>8.6</v>
      </c>
      <c r="G660" s="60">
        <v>10</v>
      </c>
      <c r="H660" s="57">
        <f>G660-F660</f>
        <v>1.4000000000000004</v>
      </c>
    </row>
    <row r="661" spans="1:8">
      <c r="A661" s="1"/>
      <c r="B661" s="36"/>
      <c r="D661" s="1"/>
    </row>
    <row r="662" spans="1:8">
      <c r="A662" s="1" t="s">
        <v>334</v>
      </c>
      <c r="B662" s="22" t="s">
        <v>335</v>
      </c>
      <c r="C662" s="3" t="s">
        <v>337</v>
      </c>
      <c r="D662" s="1" t="s">
        <v>336</v>
      </c>
    </row>
    <row r="663" spans="1:8">
      <c r="B663" s="36" t="s">
        <v>414</v>
      </c>
      <c r="C663" s="1" t="s">
        <v>11</v>
      </c>
      <c r="F663" s="3">
        <v>8.6</v>
      </c>
      <c r="G663" s="60">
        <v>10</v>
      </c>
      <c r="H663" s="57">
        <f>G663-F663</f>
        <v>1.4000000000000004</v>
      </c>
    </row>
    <row r="664" spans="1:8">
      <c r="A664" s="1" t="s">
        <v>1034</v>
      </c>
      <c r="B664" s="36" t="s">
        <v>1035</v>
      </c>
      <c r="C664" s="1" t="s">
        <v>11</v>
      </c>
      <c r="F664" s="3">
        <v>8.6</v>
      </c>
      <c r="G664" s="60">
        <v>10</v>
      </c>
      <c r="H664" s="57">
        <f>G664-F664</f>
        <v>1.4000000000000004</v>
      </c>
    </row>
    <row r="665" spans="1:8">
      <c r="A665" s="1"/>
      <c r="B665" s="9"/>
    </row>
    <row r="666" spans="1:8">
      <c r="A666" s="1" t="s">
        <v>338</v>
      </c>
      <c r="B666" s="22" t="s">
        <v>339</v>
      </c>
      <c r="C666" s="1" t="s">
        <v>11</v>
      </c>
    </row>
    <row r="667" spans="1:8">
      <c r="B667" s="19" t="s">
        <v>575</v>
      </c>
    </row>
    <row r="668" spans="1:8">
      <c r="B668" s="9" t="s">
        <v>576</v>
      </c>
      <c r="C668" s="1" t="s">
        <v>11</v>
      </c>
      <c r="E668" s="16">
        <v>19.5</v>
      </c>
      <c r="G668" s="60">
        <v>30</v>
      </c>
      <c r="H668" s="57">
        <f>G668-E668</f>
        <v>10.5</v>
      </c>
    </row>
    <row r="669" spans="1:8">
      <c r="B669" s="36" t="s">
        <v>1018</v>
      </c>
      <c r="C669" s="1"/>
      <c r="F669" s="3">
        <v>25</v>
      </c>
      <c r="G669" s="60">
        <v>35</v>
      </c>
      <c r="H669" s="57">
        <f>G669-F669</f>
        <v>10</v>
      </c>
    </row>
    <row r="670" spans="1:8">
      <c r="B670" s="9" t="s">
        <v>904</v>
      </c>
      <c r="C670" s="1" t="s">
        <v>11</v>
      </c>
      <c r="E670" s="16">
        <v>27.5</v>
      </c>
      <c r="G670" s="60">
        <v>40</v>
      </c>
      <c r="H670" s="57">
        <f>G670-E670</f>
        <v>12.5</v>
      </c>
    </row>
    <row r="671" spans="1:8">
      <c r="B671" s="36" t="s">
        <v>904</v>
      </c>
      <c r="C671" s="1"/>
      <c r="F671" s="3">
        <v>28</v>
      </c>
      <c r="G671" s="60">
        <v>40</v>
      </c>
      <c r="H671" s="57">
        <f>G671-F671</f>
        <v>12</v>
      </c>
    </row>
    <row r="672" spans="1:8">
      <c r="B672" s="36" t="s">
        <v>1019</v>
      </c>
      <c r="C672" s="1"/>
      <c r="F672" s="3">
        <v>72</v>
      </c>
      <c r="G672" s="60">
        <v>85</v>
      </c>
      <c r="H672" s="57">
        <f>G672-F672</f>
        <v>13</v>
      </c>
    </row>
    <row r="673" spans="1:8">
      <c r="B673" s="9"/>
      <c r="C673" s="1"/>
    </row>
    <row r="674" spans="1:8">
      <c r="A674" s="8" t="s">
        <v>134</v>
      </c>
      <c r="B674" s="9" t="s">
        <v>290</v>
      </c>
      <c r="C674" s="1" t="s">
        <v>11</v>
      </c>
      <c r="E674" s="16" t="s">
        <v>544</v>
      </c>
      <c r="G674" s="60" t="s">
        <v>545</v>
      </c>
      <c r="H674" s="57">
        <f>40-26</f>
        <v>14</v>
      </c>
    </row>
    <row r="675" spans="1:8">
      <c r="A675" s="8"/>
      <c r="B675" s="1"/>
      <c r="C675" s="1"/>
      <c r="E675" s="16" t="s">
        <v>546</v>
      </c>
      <c r="G675" s="60" t="s">
        <v>1072</v>
      </c>
      <c r="H675" s="57">
        <f>110-78</f>
        <v>32</v>
      </c>
    </row>
    <row r="676" spans="1:8">
      <c r="A676" s="8" t="s">
        <v>133</v>
      </c>
      <c r="B676" s="9" t="s">
        <v>291</v>
      </c>
      <c r="C676" s="1" t="s">
        <v>11</v>
      </c>
      <c r="E676" s="16" t="s">
        <v>544</v>
      </c>
      <c r="G676" s="60" t="s">
        <v>545</v>
      </c>
      <c r="H676" s="57">
        <f>40-26</f>
        <v>14</v>
      </c>
    </row>
    <row r="677" spans="1:8">
      <c r="A677" s="8"/>
      <c r="B677" s="9"/>
      <c r="C677" s="1"/>
      <c r="E677" s="16" t="s">
        <v>547</v>
      </c>
      <c r="G677" s="60" t="s">
        <v>1072</v>
      </c>
      <c r="H677" s="57">
        <f>110-76</f>
        <v>34</v>
      </c>
    </row>
    <row r="678" spans="1:8">
      <c r="A678" s="8" t="s">
        <v>1067</v>
      </c>
      <c r="B678" s="1" t="s">
        <v>1066</v>
      </c>
      <c r="C678" s="1" t="s">
        <v>11</v>
      </c>
      <c r="E678" s="16">
        <v>77</v>
      </c>
      <c r="G678" s="60">
        <v>120</v>
      </c>
      <c r="H678" s="57">
        <f>G678-E678</f>
        <v>43</v>
      </c>
    </row>
    <row r="679" spans="1:8">
      <c r="A679" s="8"/>
      <c r="B679" s="1"/>
      <c r="C679" s="1"/>
    </row>
    <row r="680" spans="1:8">
      <c r="A680" s="1" t="s">
        <v>923</v>
      </c>
      <c r="B680" s="9" t="s">
        <v>921</v>
      </c>
      <c r="C680" s="1" t="s">
        <v>412</v>
      </c>
      <c r="E680" s="16">
        <v>10.5</v>
      </c>
      <c r="G680" s="60">
        <v>20</v>
      </c>
      <c r="H680" s="57">
        <f>G680-E680</f>
        <v>9.5</v>
      </c>
    </row>
    <row r="681" spans="1:8">
      <c r="A681" s="1"/>
      <c r="B681" s="9"/>
      <c r="C681" s="1"/>
      <c r="E681" s="16" t="s">
        <v>942</v>
      </c>
    </row>
    <row r="682" spans="1:8">
      <c r="B682" s="9" t="s">
        <v>922</v>
      </c>
      <c r="C682" s="1" t="s">
        <v>499</v>
      </c>
      <c r="E682" s="16">
        <v>180</v>
      </c>
    </row>
    <row r="683" spans="1:8">
      <c r="B683" s="9"/>
      <c r="C683" s="1"/>
    </row>
    <row r="684" spans="1:8">
      <c r="A684" s="1" t="s">
        <v>444</v>
      </c>
      <c r="B684" s="22" t="s">
        <v>443</v>
      </c>
      <c r="C684" s="1" t="s">
        <v>17</v>
      </c>
      <c r="D684" s="1" t="s">
        <v>327</v>
      </c>
    </row>
    <row r="685" spans="1:8">
      <c r="A685" s="1"/>
      <c r="B685" s="9" t="s">
        <v>445</v>
      </c>
      <c r="C685" s="1" t="s">
        <v>17</v>
      </c>
      <c r="D685" s="1" t="s">
        <v>327</v>
      </c>
      <c r="E685" s="16">
        <v>2.6</v>
      </c>
      <c r="G685" s="60">
        <v>5</v>
      </c>
      <c r="H685" s="57">
        <f t="shared" ref="H685:H699" si="15">G685-E685</f>
        <v>2.4</v>
      </c>
    </row>
    <row r="686" spans="1:8">
      <c r="A686" s="1"/>
      <c r="B686" s="9"/>
      <c r="C686" s="1"/>
      <c r="D686" s="1"/>
    </row>
    <row r="687" spans="1:8">
      <c r="A687" s="1" t="s">
        <v>429</v>
      </c>
      <c r="B687" s="1" t="s">
        <v>430</v>
      </c>
      <c r="C687" s="1" t="s">
        <v>431</v>
      </c>
      <c r="D687" s="1" t="s">
        <v>432</v>
      </c>
      <c r="E687" s="16">
        <v>14.75</v>
      </c>
      <c r="G687" s="60">
        <v>19</v>
      </c>
      <c r="H687" s="57">
        <f t="shared" si="15"/>
        <v>4.25</v>
      </c>
    </row>
    <row r="688" spans="1:8">
      <c r="B688" s="1" t="s">
        <v>433</v>
      </c>
      <c r="C688" s="1" t="s">
        <v>431</v>
      </c>
      <c r="D688" s="1" t="s">
        <v>435</v>
      </c>
      <c r="E688" s="16">
        <v>27.25</v>
      </c>
      <c r="G688" s="60">
        <v>35</v>
      </c>
      <c r="H688" s="57">
        <f t="shared" si="15"/>
        <v>7.75</v>
      </c>
    </row>
    <row r="689" spans="1:8">
      <c r="B689" s="1" t="s">
        <v>434</v>
      </c>
      <c r="C689" s="1" t="s">
        <v>4</v>
      </c>
      <c r="E689" s="16">
        <v>47.75</v>
      </c>
      <c r="G689" s="60">
        <v>59</v>
      </c>
      <c r="H689" s="57">
        <f t="shared" si="15"/>
        <v>11.25</v>
      </c>
    </row>
    <row r="690" spans="1:8">
      <c r="B690" s="9" t="s">
        <v>446</v>
      </c>
      <c r="C690" s="1" t="s">
        <v>4</v>
      </c>
      <c r="D690" s="1" t="s">
        <v>96</v>
      </c>
      <c r="E690" s="16">
        <v>17.25</v>
      </c>
      <c r="G690" s="60">
        <v>20</v>
      </c>
      <c r="H690" s="57">
        <f t="shared" si="15"/>
        <v>2.75</v>
      </c>
    </row>
    <row r="691" spans="1:8">
      <c r="B691" s="9" t="s">
        <v>447</v>
      </c>
      <c r="C691" s="1" t="s">
        <v>4</v>
      </c>
      <c r="D691" s="1" t="s">
        <v>96</v>
      </c>
      <c r="E691" s="16">
        <v>17.25</v>
      </c>
      <c r="G691" s="60">
        <v>20</v>
      </c>
      <c r="H691" s="57">
        <f t="shared" si="15"/>
        <v>2.75</v>
      </c>
    </row>
    <row r="692" spans="1:8">
      <c r="B692" s="1" t="s">
        <v>478</v>
      </c>
      <c r="C692" s="1" t="s">
        <v>4</v>
      </c>
      <c r="D692" s="1" t="s">
        <v>96</v>
      </c>
      <c r="E692" s="16">
        <v>22</v>
      </c>
      <c r="G692" s="60">
        <v>29</v>
      </c>
      <c r="H692" s="57">
        <f t="shared" si="15"/>
        <v>7</v>
      </c>
    </row>
    <row r="693" spans="1:8">
      <c r="B693" s="1" t="s">
        <v>479</v>
      </c>
      <c r="C693" s="1" t="s">
        <v>4</v>
      </c>
      <c r="D693" s="1" t="s">
        <v>96</v>
      </c>
      <c r="E693" s="16">
        <v>11</v>
      </c>
      <c r="G693" s="60">
        <v>13</v>
      </c>
      <c r="H693" s="57">
        <f t="shared" si="15"/>
        <v>2</v>
      </c>
    </row>
    <row r="694" spans="1:8">
      <c r="B694" s="9" t="s">
        <v>568</v>
      </c>
      <c r="C694" s="1" t="s">
        <v>4</v>
      </c>
      <c r="D694" s="1" t="s">
        <v>96</v>
      </c>
      <c r="E694" s="16">
        <v>24.5</v>
      </c>
      <c r="G694" s="60">
        <v>29</v>
      </c>
      <c r="H694" s="57">
        <f t="shared" si="15"/>
        <v>4.5</v>
      </c>
    </row>
    <row r="695" spans="1:8">
      <c r="B695" s="9" t="s">
        <v>915</v>
      </c>
      <c r="C695" s="1" t="s">
        <v>4</v>
      </c>
      <c r="D695" s="1" t="s">
        <v>96</v>
      </c>
      <c r="E695" s="16">
        <v>55</v>
      </c>
      <c r="G695" s="60">
        <v>60</v>
      </c>
      <c r="H695" s="57">
        <f t="shared" si="15"/>
        <v>5</v>
      </c>
    </row>
    <row r="696" spans="1:8">
      <c r="B696" s="9"/>
      <c r="C696" s="1"/>
      <c r="D696" s="1"/>
    </row>
    <row r="697" spans="1:8">
      <c r="A697" s="1" t="s">
        <v>448</v>
      </c>
      <c r="B697" s="1" t="s">
        <v>449</v>
      </c>
      <c r="C697" s="1" t="s">
        <v>329</v>
      </c>
      <c r="D697" s="1" t="s">
        <v>96</v>
      </c>
      <c r="E697" s="16">
        <v>14.3</v>
      </c>
      <c r="G697" s="60">
        <v>20</v>
      </c>
      <c r="H697" s="57">
        <f t="shared" si="15"/>
        <v>5.6999999999999993</v>
      </c>
    </row>
    <row r="698" spans="1:8">
      <c r="B698" s="9" t="s">
        <v>450</v>
      </c>
      <c r="C698" s="3" t="s">
        <v>6</v>
      </c>
      <c r="D698" s="1" t="s">
        <v>96</v>
      </c>
      <c r="E698" s="16">
        <v>14</v>
      </c>
      <c r="G698" s="60">
        <v>20</v>
      </c>
      <c r="H698" s="57">
        <f t="shared" si="15"/>
        <v>6</v>
      </c>
    </row>
    <row r="699" spans="1:8">
      <c r="B699" s="9" t="s">
        <v>611</v>
      </c>
      <c r="C699" s="1" t="s">
        <v>329</v>
      </c>
      <c r="D699" s="1" t="s">
        <v>96</v>
      </c>
      <c r="E699" s="16">
        <v>5.75</v>
      </c>
      <c r="G699" s="60">
        <v>10</v>
      </c>
      <c r="H699" s="57">
        <f t="shared" si="15"/>
        <v>4.25</v>
      </c>
    </row>
    <row r="700" spans="1:8">
      <c r="B700" s="9"/>
      <c r="D700" s="1"/>
    </row>
    <row r="701" spans="1:8">
      <c r="B701" s="9"/>
      <c r="D701" s="1"/>
    </row>
    <row r="702" spans="1:8">
      <c r="A702" s="3" t="s">
        <v>453</v>
      </c>
      <c r="B702" s="9" t="s">
        <v>451</v>
      </c>
      <c r="C702" s="1" t="s">
        <v>4</v>
      </c>
      <c r="D702" s="1" t="s">
        <v>96</v>
      </c>
      <c r="E702" s="16">
        <v>23.25</v>
      </c>
      <c r="G702" s="60">
        <v>45</v>
      </c>
      <c r="H702" s="57">
        <f t="shared" ref="H702:H717" si="16">G702-E702</f>
        <v>21.75</v>
      </c>
    </row>
    <row r="703" spans="1:8">
      <c r="B703" s="9" t="s">
        <v>1008</v>
      </c>
      <c r="C703" s="1" t="s">
        <v>4</v>
      </c>
      <c r="D703" s="1"/>
      <c r="E703" s="16">
        <v>36</v>
      </c>
      <c r="G703" s="60">
        <v>55</v>
      </c>
      <c r="H703" s="57">
        <f t="shared" si="16"/>
        <v>19</v>
      </c>
    </row>
    <row r="704" spans="1:8" s="17" customFormat="1">
      <c r="B704" s="9"/>
      <c r="C704" s="9"/>
      <c r="D704" s="9"/>
      <c r="E704" s="16"/>
      <c r="G704" s="60"/>
      <c r="H704" s="57"/>
    </row>
    <row r="705" spans="1:8">
      <c r="A705" s="3" t="s">
        <v>454</v>
      </c>
      <c r="B705" s="1" t="s">
        <v>452</v>
      </c>
      <c r="C705" s="1" t="s">
        <v>4</v>
      </c>
      <c r="D705" s="1" t="s">
        <v>96</v>
      </c>
      <c r="E705" s="16">
        <v>17.5</v>
      </c>
      <c r="G705" s="60">
        <v>28</v>
      </c>
      <c r="H705" s="57">
        <f t="shared" si="16"/>
        <v>10.5</v>
      </c>
    </row>
    <row r="706" spans="1:8">
      <c r="B706" s="1"/>
      <c r="C706" s="1"/>
      <c r="D706" s="1"/>
    </row>
    <row r="707" spans="1:8">
      <c r="A707" s="3" t="s">
        <v>455</v>
      </c>
      <c r="B707" s="9" t="s">
        <v>456</v>
      </c>
      <c r="C707" s="1" t="s">
        <v>4</v>
      </c>
      <c r="D707" s="1" t="s">
        <v>96</v>
      </c>
      <c r="E707" s="16">
        <v>11.25</v>
      </c>
      <c r="F707" s="3">
        <v>11.5</v>
      </c>
      <c r="G707" s="60">
        <v>15</v>
      </c>
      <c r="H707" s="57">
        <f t="shared" si="16"/>
        <v>3.75</v>
      </c>
    </row>
    <row r="708" spans="1:8">
      <c r="B708" s="9" t="s">
        <v>457</v>
      </c>
      <c r="C708" s="1" t="s">
        <v>4</v>
      </c>
      <c r="D708" s="1" t="s">
        <v>96</v>
      </c>
      <c r="E708" s="16">
        <v>40.25</v>
      </c>
      <c r="F708" s="3">
        <v>41</v>
      </c>
      <c r="G708" s="60">
        <v>45</v>
      </c>
      <c r="H708" s="57">
        <f t="shared" si="16"/>
        <v>4.75</v>
      </c>
    </row>
    <row r="709" spans="1:8">
      <c r="B709" s="9" t="s">
        <v>768</v>
      </c>
      <c r="C709" s="1" t="s">
        <v>4</v>
      </c>
      <c r="E709" s="16">
        <v>40.75</v>
      </c>
      <c r="G709" s="60">
        <v>45</v>
      </c>
      <c r="H709" s="57">
        <f t="shared" si="16"/>
        <v>4.25</v>
      </c>
    </row>
    <row r="710" spans="1:8">
      <c r="B710" s="9"/>
      <c r="C710" s="1"/>
      <c r="D710" s="1"/>
    </row>
    <row r="711" spans="1:8">
      <c r="A711" s="1" t="s">
        <v>440</v>
      </c>
      <c r="B711" s="19" t="s">
        <v>439</v>
      </c>
      <c r="C711" s="1" t="s">
        <v>96</v>
      </c>
    </row>
    <row r="712" spans="1:8">
      <c r="B712" s="9" t="s">
        <v>905</v>
      </c>
      <c r="C712" s="1" t="s">
        <v>11</v>
      </c>
      <c r="E712" s="16">
        <v>19.5</v>
      </c>
      <c r="G712" s="60">
        <v>25</v>
      </c>
      <c r="H712" s="57">
        <f t="shared" si="16"/>
        <v>5.5</v>
      </c>
    </row>
    <row r="713" spans="1:8">
      <c r="B713" s="9"/>
      <c r="C713" s="1"/>
    </row>
    <row r="714" spans="1:8">
      <c r="A714" s="3" t="s">
        <v>441</v>
      </c>
      <c r="B714" s="1" t="s">
        <v>442</v>
      </c>
      <c r="C714" s="1" t="s">
        <v>4</v>
      </c>
      <c r="D714" s="1" t="s">
        <v>96</v>
      </c>
      <c r="E714" s="16">
        <v>7</v>
      </c>
      <c r="G714" s="60">
        <v>10</v>
      </c>
      <c r="H714" s="57">
        <f t="shared" si="16"/>
        <v>3</v>
      </c>
    </row>
    <row r="716" spans="1:8">
      <c r="A716" s="3" t="s">
        <v>458</v>
      </c>
      <c r="B716" s="1" t="s">
        <v>509</v>
      </c>
      <c r="C716" s="1" t="s">
        <v>329</v>
      </c>
      <c r="D716" s="1" t="s">
        <v>96</v>
      </c>
      <c r="E716" s="16">
        <v>18.5</v>
      </c>
      <c r="G716" s="60">
        <v>40</v>
      </c>
      <c r="H716" s="57">
        <f t="shared" si="16"/>
        <v>21.5</v>
      </c>
    </row>
    <row r="717" spans="1:8">
      <c r="B717" s="1" t="s">
        <v>459</v>
      </c>
      <c r="C717" s="1" t="s">
        <v>329</v>
      </c>
      <c r="E717" s="16">
        <v>96</v>
      </c>
      <c r="G717" s="60">
        <v>140</v>
      </c>
      <c r="H717" s="57">
        <f t="shared" si="16"/>
        <v>44</v>
      </c>
    </row>
    <row r="718" spans="1:8">
      <c r="B718" s="10" t="s">
        <v>460</v>
      </c>
      <c r="C718" s="1" t="s">
        <v>329</v>
      </c>
    </row>
    <row r="720" spans="1:8">
      <c r="A720" s="3" t="s">
        <v>463</v>
      </c>
      <c r="B720" s="1" t="s">
        <v>464</v>
      </c>
      <c r="C720" s="1" t="s">
        <v>465</v>
      </c>
      <c r="E720" s="16" t="s">
        <v>1059</v>
      </c>
      <c r="G720" s="60" t="s">
        <v>548</v>
      </c>
      <c r="H720" s="57">
        <v>5.7</v>
      </c>
    </row>
    <row r="721" spans="1:8">
      <c r="B721" s="1"/>
      <c r="C721" s="1"/>
      <c r="E721" s="16" t="s">
        <v>549</v>
      </c>
      <c r="G721" s="60" t="s">
        <v>1069</v>
      </c>
      <c r="H721" s="57">
        <v>7</v>
      </c>
    </row>
    <row r="722" spans="1:8">
      <c r="B722" s="19" t="s">
        <v>702</v>
      </c>
      <c r="C722" s="1" t="s">
        <v>329</v>
      </c>
      <c r="F722" s="29"/>
    </row>
    <row r="723" spans="1:8">
      <c r="B723" s="22" t="s">
        <v>703</v>
      </c>
      <c r="C723" s="1" t="s">
        <v>329</v>
      </c>
    </row>
    <row r="724" spans="1:8" s="17" customFormat="1">
      <c r="B724" s="9" t="s">
        <v>779</v>
      </c>
      <c r="C724" s="1" t="s">
        <v>329</v>
      </c>
      <c r="E724" s="16">
        <v>103</v>
      </c>
      <c r="G724" s="60">
        <v>130</v>
      </c>
      <c r="H724" s="57">
        <f>G724-E724</f>
        <v>27</v>
      </c>
    </row>
    <row r="725" spans="1:8">
      <c r="A725" s="1" t="s">
        <v>494</v>
      </c>
      <c r="B725" s="9" t="s">
        <v>495</v>
      </c>
      <c r="C725" s="1" t="s">
        <v>11</v>
      </c>
      <c r="E725" s="16" t="s">
        <v>550</v>
      </c>
      <c r="G725" s="60" t="s">
        <v>551</v>
      </c>
      <c r="H725" s="57">
        <f>5-3.5</f>
        <v>1.5</v>
      </c>
    </row>
    <row r="726" spans="1:8">
      <c r="B726" s="9" t="s">
        <v>496</v>
      </c>
      <c r="C726" s="1" t="s">
        <v>11</v>
      </c>
      <c r="E726" s="16" t="s">
        <v>552</v>
      </c>
      <c r="G726" s="60" t="s">
        <v>553</v>
      </c>
      <c r="H726" s="57">
        <f>8-5.7</f>
        <v>2.2999999999999998</v>
      </c>
    </row>
    <row r="727" spans="1:8">
      <c r="B727" s="17" t="s">
        <v>1070</v>
      </c>
      <c r="C727" s="1"/>
      <c r="E727" s="16">
        <v>6.5</v>
      </c>
      <c r="G727" s="60">
        <v>10</v>
      </c>
    </row>
    <row r="728" spans="1:8">
      <c r="A728" s="3" t="s">
        <v>466</v>
      </c>
      <c r="B728" s="9" t="s">
        <v>467</v>
      </c>
      <c r="C728" s="1" t="s">
        <v>468</v>
      </c>
      <c r="E728" s="16">
        <v>53</v>
      </c>
      <c r="G728" s="60">
        <v>80</v>
      </c>
      <c r="H728" s="57">
        <f>G728-E728</f>
        <v>27</v>
      </c>
    </row>
    <row r="729" spans="1:8">
      <c r="B729" s="9" t="s">
        <v>673</v>
      </c>
      <c r="C729" s="1" t="s">
        <v>672</v>
      </c>
    </row>
    <row r="730" spans="1:8">
      <c r="A730" s="37" t="s">
        <v>721</v>
      </c>
      <c r="B730" s="36" t="s">
        <v>719</v>
      </c>
      <c r="C730" s="3" t="s">
        <v>720</v>
      </c>
      <c r="F730" s="33">
        <v>14</v>
      </c>
      <c r="G730" s="60">
        <v>20</v>
      </c>
      <c r="H730" s="57">
        <f>G730-F730</f>
        <v>6</v>
      </c>
    </row>
    <row r="731" spans="1:8">
      <c r="A731" s="37"/>
      <c r="B731" s="36"/>
      <c r="F731" s="17"/>
    </row>
    <row r="732" spans="1:8">
      <c r="A732" s="3" t="s">
        <v>470</v>
      </c>
      <c r="B732" s="1" t="s">
        <v>469</v>
      </c>
      <c r="C732" s="1" t="s">
        <v>4</v>
      </c>
      <c r="E732" s="16">
        <v>17.25</v>
      </c>
      <c r="G732" s="60">
        <v>25</v>
      </c>
      <c r="H732" s="57">
        <f t="shared" ref="H732:H737" si="17">G732-E732</f>
        <v>7.75</v>
      </c>
    </row>
    <row r="733" spans="1:8">
      <c r="B733" s="9" t="s">
        <v>653</v>
      </c>
      <c r="C733" s="1" t="s">
        <v>4</v>
      </c>
      <c r="E733" s="16">
        <v>27</v>
      </c>
      <c r="G733" s="60">
        <v>40</v>
      </c>
      <c r="H733" s="57">
        <f t="shared" si="17"/>
        <v>13</v>
      </c>
    </row>
    <row r="735" spans="1:8">
      <c r="A735" s="3" t="s">
        <v>472</v>
      </c>
      <c r="B735" s="1" t="s">
        <v>471</v>
      </c>
      <c r="C735" s="1" t="s">
        <v>4</v>
      </c>
      <c r="D735" s="1" t="s">
        <v>96</v>
      </c>
      <c r="E735" s="16">
        <v>24.5</v>
      </c>
      <c r="G735" s="60">
        <v>30</v>
      </c>
      <c r="H735" s="57">
        <f t="shared" si="17"/>
        <v>5.5</v>
      </c>
    </row>
    <row r="736" spans="1:8">
      <c r="B736" s="1" t="s">
        <v>473</v>
      </c>
      <c r="C736" s="1" t="s">
        <v>4</v>
      </c>
      <c r="D736" s="1" t="s">
        <v>96</v>
      </c>
      <c r="E736" s="16">
        <v>30.25</v>
      </c>
      <c r="G736" s="60">
        <v>40</v>
      </c>
      <c r="H736" s="57">
        <f t="shared" si="17"/>
        <v>9.75</v>
      </c>
    </row>
    <row r="737" spans="1:8">
      <c r="B737" s="1" t="s">
        <v>474</v>
      </c>
      <c r="C737" s="1" t="s">
        <v>4</v>
      </c>
      <c r="D737" s="1" t="s">
        <v>96</v>
      </c>
      <c r="E737" s="16">
        <v>26.75</v>
      </c>
      <c r="G737" s="60">
        <v>32</v>
      </c>
      <c r="H737" s="57">
        <f t="shared" si="17"/>
        <v>5.25</v>
      </c>
    </row>
    <row r="738" spans="1:8">
      <c r="A738" s="1" t="s">
        <v>475</v>
      </c>
      <c r="B738" s="22" t="s">
        <v>477</v>
      </c>
      <c r="C738" s="1" t="s">
        <v>17</v>
      </c>
    </row>
    <row r="739" spans="1:8">
      <c r="A739" s="1"/>
      <c r="B739" s="22" t="s">
        <v>647</v>
      </c>
      <c r="C739" s="1" t="s">
        <v>17</v>
      </c>
    </row>
    <row r="740" spans="1:8">
      <c r="B740" s="22" t="s">
        <v>476</v>
      </c>
      <c r="C740" s="1" t="s">
        <v>389</v>
      </c>
      <c r="E740" s="16" t="s">
        <v>501</v>
      </c>
    </row>
    <row r="741" spans="1:8">
      <c r="B741" s="22" t="s">
        <v>572</v>
      </c>
      <c r="C741" s="1" t="s">
        <v>573</v>
      </c>
    </row>
    <row r="742" spans="1:8">
      <c r="B742" s="9" t="s">
        <v>574</v>
      </c>
      <c r="C742" s="1" t="s">
        <v>573</v>
      </c>
      <c r="E742" s="16">
        <v>13.5</v>
      </c>
      <c r="G742" s="60">
        <v>25</v>
      </c>
      <c r="H742" s="57">
        <f>G742-E742</f>
        <v>11.5</v>
      </c>
    </row>
    <row r="743" spans="1:8">
      <c r="B743" s="9" t="s">
        <v>646</v>
      </c>
      <c r="C743" s="1" t="s">
        <v>389</v>
      </c>
      <c r="E743" s="16">
        <v>35.5</v>
      </c>
      <c r="G743" s="60">
        <v>45</v>
      </c>
      <c r="H743" s="57">
        <f>G743-E743</f>
        <v>9.5</v>
      </c>
    </row>
    <row r="744" spans="1:8">
      <c r="B744" s="9" t="s">
        <v>532</v>
      </c>
      <c r="C744" s="1" t="s">
        <v>389</v>
      </c>
      <c r="E744" s="16">
        <v>45</v>
      </c>
      <c r="G744" s="60">
        <v>55</v>
      </c>
      <c r="H744" s="57">
        <f>G744-E744</f>
        <v>10</v>
      </c>
    </row>
    <row r="745" spans="1:8">
      <c r="B745" s="22" t="s">
        <v>505</v>
      </c>
      <c r="C745" s="1" t="s">
        <v>389</v>
      </c>
    </row>
    <row r="746" spans="1:8">
      <c r="B746" s="9" t="s">
        <v>648</v>
      </c>
      <c r="C746" s="1" t="s">
        <v>573</v>
      </c>
      <c r="E746" s="16">
        <v>18.5</v>
      </c>
      <c r="G746" s="60">
        <v>30</v>
      </c>
      <c r="H746" s="57">
        <f>G746-E746</f>
        <v>11.5</v>
      </c>
    </row>
    <row r="747" spans="1:8">
      <c r="B747" s="1" t="s">
        <v>963</v>
      </c>
      <c r="C747" s="1" t="s">
        <v>964</v>
      </c>
      <c r="E747" s="16">
        <v>16</v>
      </c>
      <c r="G747" s="60">
        <v>30</v>
      </c>
      <c r="H747" s="57">
        <f>G747-E747</f>
        <v>14</v>
      </c>
    </row>
    <row r="748" spans="1:8">
      <c r="B748" s="1" t="s">
        <v>1017</v>
      </c>
      <c r="C748" s="1" t="s">
        <v>573</v>
      </c>
      <c r="E748" s="16">
        <v>5</v>
      </c>
      <c r="G748" s="60">
        <v>10</v>
      </c>
      <c r="H748" s="57">
        <f>G748-E748</f>
        <v>5</v>
      </c>
    </row>
    <row r="749" spans="1:8">
      <c r="B749" s="1"/>
      <c r="C749" s="1"/>
    </row>
    <row r="750" spans="1:8">
      <c r="A750" s="3" t="s">
        <v>481</v>
      </c>
      <c r="B750" s="1" t="s">
        <v>480</v>
      </c>
      <c r="C750" s="1" t="s">
        <v>4</v>
      </c>
      <c r="D750" s="1" t="s">
        <v>96</v>
      </c>
      <c r="E750" s="16">
        <v>9.5</v>
      </c>
      <c r="G750" s="60">
        <v>12</v>
      </c>
      <c r="H750" s="57">
        <f>G750-E750</f>
        <v>2.5</v>
      </c>
    </row>
    <row r="751" spans="1:8">
      <c r="B751" s="1" t="s">
        <v>995</v>
      </c>
      <c r="C751" s="1"/>
      <c r="D751" s="1"/>
      <c r="E751" s="16">
        <v>21.75</v>
      </c>
      <c r="G751" s="60">
        <v>30</v>
      </c>
      <c r="H751" s="57">
        <f>G751-E751</f>
        <v>8.25</v>
      </c>
    </row>
    <row r="752" spans="1:8">
      <c r="B752" s="9" t="s">
        <v>579</v>
      </c>
      <c r="C752" s="1" t="s">
        <v>6</v>
      </c>
      <c r="D752" s="1" t="s">
        <v>580</v>
      </c>
      <c r="E752" s="16">
        <v>14.38</v>
      </c>
      <c r="G752" s="60">
        <v>20</v>
      </c>
      <c r="H752" s="57">
        <f>G752-E752</f>
        <v>5.6199999999999992</v>
      </c>
    </row>
    <row r="753" spans="1:8">
      <c r="B753" s="1" t="s">
        <v>934</v>
      </c>
      <c r="C753" s="1" t="s">
        <v>4</v>
      </c>
      <c r="D753" s="1" t="s">
        <v>96</v>
      </c>
      <c r="E753" s="16">
        <v>8.75</v>
      </c>
      <c r="G753" s="60">
        <v>13</v>
      </c>
      <c r="H753" s="57">
        <f>G753-E753</f>
        <v>4.25</v>
      </c>
    </row>
    <row r="754" spans="1:8">
      <c r="B754" s="1" t="s">
        <v>935</v>
      </c>
      <c r="C754" s="1" t="s">
        <v>4</v>
      </c>
      <c r="D754" s="1" t="s">
        <v>96</v>
      </c>
      <c r="E754" s="16">
        <v>16.25</v>
      </c>
      <c r="G754" s="60">
        <v>24</v>
      </c>
      <c r="H754" s="57">
        <f>G754-E754</f>
        <v>7.75</v>
      </c>
    </row>
    <row r="755" spans="1:8">
      <c r="B755" s="1"/>
    </row>
    <row r="757" spans="1:8">
      <c r="A757" s="1" t="s">
        <v>483</v>
      </c>
      <c r="B757" s="9" t="s">
        <v>484</v>
      </c>
      <c r="C757" s="1" t="s">
        <v>96</v>
      </c>
      <c r="E757" s="16">
        <v>10.25</v>
      </c>
      <c r="G757" s="60">
        <v>12</v>
      </c>
      <c r="H757" s="57">
        <f>G757-E757</f>
        <v>1.75</v>
      </c>
    </row>
    <row r="758" spans="1:8">
      <c r="B758" s="1" t="s">
        <v>485</v>
      </c>
      <c r="C758" s="1" t="s">
        <v>17</v>
      </c>
      <c r="D758" s="1" t="s">
        <v>326</v>
      </c>
      <c r="E758" s="16">
        <v>6</v>
      </c>
      <c r="G758" s="60">
        <v>10</v>
      </c>
      <c r="H758" s="57">
        <f>G758-E758</f>
        <v>4</v>
      </c>
    </row>
    <row r="759" spans="1:8">
      <c r="B759" s="9" t="s">
        <v>584</v>
      </c>
      <c r="C759" s="1" t="s">
        <v>431</v>
      </c>
      <c r="D759" s="1" t="s">
        <v>435</v>
      </c>
      <c r="E759" s="16">
        <v>11.25</v>
      </c>
      <c r="G759" s="60">
        <v>13</v>
      </c>
      <c r="H759" s="57">
        <f>G759-E759</f>
        <v>1.75</v>
      </c>
    </row>
    <row r="760" spans="1:8">
      <c r="B760" s="9" t="s">
        <v>585</v>
      </c>
      <c r="C760" s="1" t="s">
        <v>431</v>
      </c>
      <c r="D760" s="1" t="s">
        <v>435</v>
      </c>
      <c r="E760" s="16">
        <v>11.25</v>
      </c>
      <c r="G760" s="60">
        <v>13</v>
      </c>
      <c r="H760" s="57">
        <f>G760-E760</f>
        <v>1.75</v>
      </c>
    </row>
    <row r="761" spans="1:8">
      <c r="B761" s="9"/>
      <c r="C761" s="1"/>
      <c r="D761" s="1"/>
    </row>
    <row r="762" spans="1:8">
      <c r="A762" s="1" t="s">
        <v>569</v>
      </c>
      <c r="B762" s="9" t="s">
        <v>570</v>
      </c>
      <c r="C762" s="1" t="s">
        <v>4</v>
      </c>
      <c r="E762" s="16">
        <v>25.5</v>
      </c>
      <c r="G762" s="60">
        <v>35</v>
      </c>
      <c r="H762" s="57">
        <f>G762-E762</f>
        <v>9.5</v>
      </c>
    </row>
    <row r="763" spans="1:8">
      <c r="B763" s="9" t="s">
        <v>571</v>
      </c>
      <c r="C763" s="1" t="s">
        <v>4</v>
      </c>
      <c r="E763" s="16">
        <v>63</v>
      </c>
      <c r="G763" s="60">
        <v>90</v>
      </c>
      <c r="H763" s="57">
        <f>G763-E763</f>
        <v>27</v>
      </c>
    </row>
    <row r="764" spans="1:8">
      <c r="A764" s="1"/>
      <c r="B764" s="9" t="s">
        <v>951</v>
      </c>
      <c r="C764" s="1" t="s">
        <v>4</v>
      </c>
      <c r="E764" s="16">
        <v>26.25</v>
      </c>
      <c r="G764" s="60">
        <v>35</v>
      </c>
      <c r="H764" s="57">
        <f>G764-E764</f>
        <v>8.75</v>
      </c>
    </row>
    <row r="765" spans="1:8">
      <c r="B765" s="9" t="s">
        <v>1060</v>
      </c>
      <c r="C765" s="1" t="s">
        <v>4</v>
      </c>
      <c r="E765" s="16">
        <v>26.25</v>
      </c>
      <c r="G765" s="60">
        <v>35</v>
      </c>
      <c r="H765" s="57">
        <f>G765-E765</f>
        <v>8.75</v>
      </c>
    </row>
    <row r="766" spans="1:8">
      <c r="B766" s="9" t="s">
        <v>950</v>
      </c>
      <c r="C766" s="1" t="s">
        <v>4</v>
      </c>
      <c r="E766" s="16">
        <v>41.5</v>
      </c>
      <c r="G766" s="60">
        <v>50</v>
      </c>
      <c r="H766" s="57">
        <f>G766-E766</f>
        <v>8.5</v>
      </c>
    </row>
    <row r="768" spans="1:8">
      <c r="A768" s="3" t="s">
        <v>578</v>
      </c>
      <c r="B768" s="9" t="s">
        <v>577</v>
      </c>
      <c r="C768" s="1" t="s">
        <v>4</v>
      </c>
      <c r="E768" s="16">
        <v>157</v>
      </c>
      <c r="G768" s="60">
        <v>240</v>
      </c>
      <c r="H768" s="57">
        <f>G768-E768</f>
        <v>83</v>
      </c>
    </row>
    <row r="769" spans="1:8">
      <c r="B769" s="1" t="s">
        <v>694</v>
      </c>
      <c r="E769" s="16">
        <v>222</v>
      </c>
      <c r="F769" s="3">
        <v>224</v>
      </c>
      <c r="G769" s="60">
        <v>290</v>
      </c>
      <c r="H769" s="57">
        <f>G769-E769</f>
        <v>68</v>
      </c>
    </row>
    <row r="770" spans="1:8">
      <c r="B770" s="19" t="s">
        <v>695</v>
      </c>
      <c r="E770" s="16">
        <v>212</v>
      </c>
      <c r="F770" s="3">
        <v>212</v>
      </c>
    </row>
    <row r="771" spans="1:8" s="17" customFormat="1">
      <c r="B771" s="9"/>
      <c r="E771" s="16"/>
      <c r="G771" s="60"/>
      <c r="H771" s="57"/>
    </row>
    <row r="772" spans="1:8">
      <c r="A772" s="1" t="s">
        <v>651</v>
      </c>
      <c r="B772" s="9" t="s">
        <v>652</v>
      </c>
      <c r="C772" s="1" t="s">
        <v>431</v>
      </c>
      <c r="E772" s="16">
        <v>14.75</v>
      </c>
      <c r="G772" s="60">
        <v>20</v>
      </c>
      <c r="H772" s="57">
        <f>G772-E772</f>
        <v>5.25</v>
      </c>
    </row>
    <row r="773" spans="1:8">
      <c r="A773" s="1"/>
      <c r="B773" s="9"/>
      <c r="C773" s="1"/>
    </row>
    <row r="774" spans="1:8">
      <c r="A774" s="3" t="s">
        <v>581</v>
      </c>
      <c r="B774" s="9" t="s">
        <v>582</v>
      </c>
      <c r="C774" s="3" t="s">
        <v>17</v>
      </c>
      <c r="E774" s="16">
        <v>40.75</v>
      </c>
      <c r="G774" s="60">
        <v>50</v>
      </c>
      <c r="H774" s="57">
        <f>G774-E774</f>
        <v>9.25</v>
      </c>
    </row>
    <row r="775" spans="1:8">
      <c r="B775" s="9" t="s">
        <v>583</v>
      </c>
      <c r="C775" s="3" t="s">
        <v>17</v>
      </c>
      <c r="E775" s="16">
        <v>40.75</v>
      </c>
      <c r="G775" s="60">
        <v>50</v>
      </c>
      <c r="H775" s="57">
        <f>G775-E775</f>
        <v>9.25</v>
      </c>
    </row>
    <row r="776" spans="1:8">
      <c r="B776" s="9" t="s">
        <v>717</v>
      </c>
      <c r="C776" s="1" t="s">
        <v>17</v>
      </c>
      <c r="D776" s="1" t="s">
        <v>326</v>
      </c>
      <c r="E776" s="16">
        <v>11.5</v>
      </c>
      <c r="G776" s="60">
        <v>20</v>
      </c>
      <c r="H776" s="57">
        <f>G776-E776</f>
        <v>8.5</v>
      </c>
    </row>
    <row r="777" spans="1:8">
      <c r="B777" s="9" t="s">
        <v>770</v>
      </c>
      <c r="C777" s="1" t="s">
        <v>17</v>
      </c>
      <c r="D777" s="1" t="s">
        <v>326</v>
      </c>
      <c r="E777" s="16">
        <v>11.25</v>
      </c>
      <c r="G777" s="60">
        <v>20</v>
      </c>
      <c r="H777" s="57">
        <f>G777-E777</f>
        <v>8.75</v>
      </c>
    </row>
    <row r="778" spans="1:8">
      <c r="B778" s="9"/>
    </row>
    <row r="779" spans="1:8">
      <c r="A779" s="3" t="s">
        <v>848</v>
      </c>
      <c r="B779" s="9" t="s">
        <v>819</v>
      </c>
      <c r="C779" s="1" t="s">
        <v>734</v>
      </c>
      <c r="E779" s="16">
        <v>9</v>
      </c>
      <c r="G779" s="60">
        <v>20</v>
      </c>
      <c r="H779" s="57">
        <f>G779-E779</f>
        <v>11</v>
      </c>
    </row>
    <row r="780" spans="1:8">
      <c r="B780" s="9"/>
      <c r="C780" s="1"/>
    </row>
    <row r="781" spans="1:8">
      <c r="A781" s="1" t="s">
        <v>959</v>
      </c>
      <c r="B781" s="19" t="s">
        <v>960</v>
      </c>
      <c r="C781" s="1" t="s">
        <v>641</v>
      </c>
    </row>
    <row r="782" spans="1:8">
      <c r="A782" s="1"/>
      <c r="B782" s="9"/>
      <c r="C782" s="1"/>
    </row>
    <row r="783" spans="1:8">
      <c r="A783" s="37" t="s">
        <v>726</v>
      </c>
      <c r="B783" s="21" t="s">
        <v>725</v>
      </c>
      <c r="C783" s="3" t="s">
        <v>4</v>
      </c>
      <c r="F783" s="3">
        <v>17.5</v>
      </c>
      <c r="G783" s="60">
        <v>30</v>
      </c>
      <c r="H783" s="57">
        <f>G783-F783</f>
        <v>12.5</v>
      </c>
    </row>
    <row r="784" spans="1:8">
      <c r="A784" s="37"/>
      <c r="B784" s="9" t="s">
        <v>878</v>
      </c>
      <c r="C784" s="3" t="s">
        <v>4</v>
      </c>
      <c r="E784" s="16">
        <v>16.5</v>
      </c>
      <c r="G784" s="60">
        <v>30</v>
      </c>
      <c r="H784" s="57">
        <f>G784-E784</f>
        <v>13.5</v>
      </c>
    </row>
    <row r="785" spans="1:8">
      <c r="B785" s="19" t="s">
        <v>901</v>
      </c>
      <c r="C785" s="1" t="s">
        <v>4</v>
      </c>
    </row>
    <row r="786" spans="1:8">
      <c r="B786" s="9" t="s">
        <v>902</v>
      </c>
      <c r="C786" s="1" t="s">
        <v>4</v>
      </c>
      <c r="E786" s="16">
        <v>24.75</v>
      </c>
      <c r="G786" s="60">
        <v>40</v>
      </c>
      <c r="H786" s="57">
        <f>G786-E786</f>
        <v>15.25</v>
      </c>
    </row>
    <row r="787" spans="1:8">
      <c r="B787" s="19" t="s">
        <v>903</v>
      </c>
      <c r="C787" s="1" t="s">
        <v>4</v>
      </c>
    </row>
    <row r="788" spans="1:8">
      <c r="A788" s="37"/>
      <c r="B788" s="1"/>
    </row>
    <row r="789" spans="1:8" s="17" customFormat="1">
      <c r="A789" s="9" t="s">
        <v>755</v>
      </c>
      <c r="B789" s="9" t="s">
        <v>758</v>
      </c>
      <c r="C789" s="1" t="s">
        <v>757</v>
      </c>
      <c r="D789" s="1"/>
      <c r="E789" s="16" t="s">
        <v>536</v>
      </c>
      <c r="G789" s="60" t="s">
        <v>936</v>
      </c>
      <c r="H789" s="57">
        <f>35-28</f>
        <v>7</v>
      </c>
    </row>
    <row r="790" spans="1:8" s="17" customFormat="1">
      <c r="A790" s="9"/>
      <c r="B790" s="9"/>
      <c r="C790" s="1"/>
      <c r="D790" s="1"/>
      <c r="E790" s="16" t="s">
        <v>537</v>
      </c>
      <c r="G790" s="60" t="s">
        <v>937</v>
      </c>
      <c r="H790" s="57">
        <f>95-84</f>
        <v>11</v>
      </c>
    </row>
    <row r="791" spans="1:8" s="17" customFormat="1">
      <c r="A791" s="9"/>
      <c r="B791" s="9" t="s">
        <v>756</v>
      </c>
      <c r="C791" s="1" t="s">
        <v>757</v>
      </c>
      <c r="D791" s="1"/>
      <c r="E791" s="16" t="s">
        <v>777</v>
      </c>
      <c r="G791" s="60" t="s">
        <v>939</v>
      </c>
      <c r="H791" s="57">
        <f>50-30</f>
        <v>20</v>
      </c>
    </row>
    <row r="792" spans="1:8" s="17" customFormat="1">
      <c r="A792" s="9"/>
      <c r="B792" s="9"/>
      <c r="C792" s="1"/>
      <c r="D792" s="1"/>
      <c r="E792" s="16" t="s">
        <v>778</v>
      </c>
      <c r="G792" s="60" t="s">
        <v>938</v>
      </c>
      <c r="H792" s="57">
        <f>20-10</f>
        <v>10</v>
      </c>
    </row>
    <row r="793" spans="1:8" s="17" customFormat="1">
      <c r="A793" s="9"/>
      <c r="B793" s="9" t="s">
        <v>909</v>
      </c>
      <c r="C793" s="1"/>
      <c r="D793" s="1"/>
      <c r="E793" s="16">
        <v>5</v>
      </c>
      <c r="G793" s="60">
        <v>10</v>
      </c>
      <c r="H793" s="57">
        <f>G793-E793</f>
        <v>5</v>
      </c>
    </row>
    <row r="794" spans="1:8">
      <c r="A794" s="37"/>
      <c r="B794" s="21"/>
    </row>
    <row r="795" spans="1:8">
      <c r="A795" s="3" t="s">
        <v>588</v>
      </c>
      <c r="B795" s="9" t="s">
        <v>586</v>
      </c>
      <c r="C795" s="3" t="s">
        <v>4</v>
      </c>
      <c r="E795" s="16">
        <v>164</v>
      </c>
      <c r="F795" s="3">
        <v>165</v>
      </c>
      <c r="G795" s="60">
        <v>180</v>
      </c>
      <c r="H795" s="57">
        <f>G795-E795</f>
        <v>16</v>
      </c>
    </row>
    <row r="796" spans="1:8">
      <c r="B796" s="9" t="s">
        <v>692</v>
      </c>
      <c r="F796" s="33">
        <v>275</v>
      </c>
      <c r="G796" s="60">
        <v>180</v>
      </c>
      <c r="H796" s="57">
        <f>G796-137.5</f>
        <v>42.5</v>
      </c>
    </row>
    <row r="797" spans="1:8">
      <c r="F797" s="3" t="s">
        <v>722</v>
      </c>
    </row>
    <row r="798" spans="1:8">
      <c r="A798" s="3" t="s">
        <v>989</v>
      </c>
      <c r="B798" s="9" t="s">
        <v>957</v>
      </c>
      <c r="C798" s="1" t="s">
        <v>4</v>
      </c>
      <c r="E798" s="16">
        <v>25.5</v>
      </c>
      <c r="G798" s="60">
        <v>45</v>
      </c>
      <c r="H798" s="57">
        <f>G798-E798</f>
        <v>19.5</v>
      </c>
    </row>
    <row r="800" spans="1:8">
      <c r="A800" s="3" t="s">
        <v>590</v>
      </c>
      <c r="B800" s="9" t="s">
        <v>589</v>
      </c>
      <c r="C800" s="1" t="s">
        <v>17</v>
      </c>
      <c r="D800" s="1" t="s">
        <v>11</v>
      </c>
      <c r="E800" s="16">
        <v>9</v>
      </c>
      <c r="G800" s="60">
        <v>10</v>
      </c>
      <c r="H800" s="57">
        <f>G800-E800</f>
        <v>1</v>
      </c>
    </row>
    <row r="801" spans="1:8">
      <c r="A801" s="3" t="s">
        <v>849</v>
      </c>
      <c r="B801" s="1" t="s">
        <v>820</v>
      </c>
      <c r="C801" s="1" t="s">
        <v>389</v>
      </c>
      <c r="D801" s="1" t="s">
        <v>96</v>
      </c>
      <c r="E801" s="10" t="s">
        <v>828</v>
      </c>
    </row>
    <row r="802" spans="1:8">
      <c r="B802" s="1" t="s">
        <v>821</v>
      </c>
      <c r="C802" s="1" t="s">
        <v>389</v>
      </c>
      <c r="D802" s="1" t="s">
        <v>96</v>
      </c>
      <c r="E802" s="10" t="s">
        <v>829</v>
      </c>
    </row>
    <row r="803" spans="1:8">
      <c r="B803" s="1" t="s">
        <v>822</v>
      </c>
      <c r="C803" s="1" t="s">
        <v>389</v>
      </c>
      <c r="D803" s="1" t="s">
        <v>96</v>
      </c>
      <c r="E803" s="10" t="s">
        <v>830</v>
      </c>
    </row>
    <row r="804" spans="1:8">
      <c r="A804" s="3" t="s">
        <v>850</v>
      </c>
      <c r="B804" s="1" t="s">
        <v>823</v>
      </c>
      <c r="C804" s="1" t="s">
        <v>389</v>
      </c>
      <c r="D804" s="1" t="s">
        <v>96</v>
      </c>
      <c r="E804" s="10" t="s">
        <v>831</v>
      </c>
    </row>
    <row r="805" spans="1:8">
      <c r="B805" s="1"/>
      <c r="C805" s="1"/>
      <c r="D805" s="1"/>
      <c r="E805" s="10" t="s">
        <v>851</v>
      </c>
      <c r="G805" s="60">
        <v>13</v>
      </c>
      <c r="H805" s="57">
        <f>13-7</f>
        <v>6</v>
      </c>
    </row>
    <row r="806" spans="1:8">
      <c r="B806" s="1" t="s">
        <v>824</v>
      </c>
      <c r="C806" s="1" t="s">
        <v>389</v>
      </c>
      <c r="D806" s="1" t="s">
        <v>96</v>
      </c>
      <c r="E806" s="10" t="s">
        <v>832</v>
      </c>
    </row>
    <row r="807" spans="1:8">
      <c r="B807" s="1"/>
      <c r="C807" s="1"/>
      <c r="D807" s="1"/>
      <c r="E807" s="10" t="s">
        <v>852</v>
      </c>
      <c r="G807" s="60">
        <v>16</v>
      </c>
      <c r="H807" s="57">
        <f>16-6.75</f>
        <v>9.25</v>
      </c>
    </row>
    <row r="808" spans="1:8">
      <c r="B808" s="1" t="s">
        <v>825</v>
      </c>
      <c r="C808" s="1" t="s">
        <v>389</v>
      </c>
      <c r="D808" s="1" t="s">
        <v>96</v>
      </c>
      <c r="E808" s="10" t="s">
        <v>833</v>
      </c>
    </row>
    <row r="809" spans="1:8">
      <c r="B809"/>
      <c r="E809" s="10" t="s">
        <v>853</v>
      </c>
      <c r="G809" s="60">
        <v>20</v>
      </c>
      <c r="H809" s="57">
        <f>20-9</f>
        <v>11</v>
      </c>
    </row>
    <row r="810" spans="1:8">
      <c r="C810" s="1"/>
    </row>
    <row r="811" spans="1:8">
      <c r="A811" s="3" t="s">
        <v>816</v>
      </c>
      <c r="B811" s="9" t="s">
        <v>786</v>
      </c>
      <c r="C811" s="1" t="s">
        <v>4</v>
      </c>
      <c r="E811" s="16">
        <v>94</v>
      </c>
      <c r="G811" s="60">
        <v>125</v>
      </c>
      <c r="H811" s="57">
        <f>G811-E811</f>
        <v>31</v>
      </c>
    </row>
    <row r="812" spans="1:8">
      <c r="B812" s="22" t="s">
        <v>787</v>
      </c>
      <c r="C812" s="1" t="s">
        <v>4</v>
      </c>
    </row>
    <row r="813" spans="1:8">
      <c r="B813" s="9" t="s">
        <v>788</v>
      </c>
      <c r="C813" s="1" t="s">
        <v>4</v>
      </c>
      <c r="E813" s="16">
        <v>89</v>
      </c>
      <c r="G813" s="60">
        <v>120</v>
      </c>
      <c r="H813" s="57">
        <f>G813-E813</f>
        <v>31</v>
      </c>
    </row>
    <row r="814" spans="1:8">
      <c r="B814" s="22" t="s">
        <v>789</v>
      </c>
      <c r="C814" s="1" t="s">
        <v>4</v>
      </c>
    </row>
    <row r="816" spans="1:8">
      <c r="A816" s="3" t="s">
        <v>593</v>
      </c>
      <c r="B816" s="9" t="s">
        <v>592</v>
      </c>
      <c r="C816" s="3" t="s">
        <v>11</v>
      </c>
      <c r="E816" s="16">
        <v>83</v>
      </c>
      <c r="G816" s="60">
        <v>100</v>
      </c>
      <c r="H816" s="57">
        <f>G816-E816</f>
        <v>17</v>
      </c>
    </row>
    <row r="817" spans="1:8">
      <c r="B817" s="22" t="s">
        <v>767</v>
      </c>
      <c r="C817" s="1" t="s">
        <v>17</v>
      </c>
    </row>
    <row r="820" spans="1:8">
      <c r="A820" s="1"/>
      <c r="B820" s="9"/>
    </row>
    <row r="821" spans="1:8">
      <c r="A821" s="1"/>
      <c r="B821" s="9"/>
    </row>
    <row r="824" spans="1:8">
      <c r="B824" s="9"/>
      <c r="C824" s="1"/>
      <c r="D824" s="1"/>
      <c r="G824" s="62"/>
    </row>
    <row r="826" spans="1:8">
      <c r="A826" s="3" t="s">
        <v>604</v>
      </c>
      <c r="B826" s="9" t="s">
        <v>605</v>
      </c>
      <c r="C826" s="1" t="s">
        <v>11</v>
      </c>
      <c r="D826" s="3" t="s">
        <v>684</v>
      </c>
      <c r="E826" s="16">
        <v>157</v>
      </c>
      <c r="G826" s="60">
        <v>170</v>
      </c>
      <c r="H826" s="57">
        <f>G826-E826</f>
        <v>13</v>
      </c>
    </row>
    <row r="827" spans="1:8">
      <c r="B827" s="3" t="s">
        <v>762</v>
      </c>
      <c r="C827" s="1" t="s">
        <v>11</v>
      </c>
      <c r="E827" s="16">
        <v>56</v>
      </c>
      <c r="F827" s="3">
        <v>50</v>
      </c>
      <c r="G827" s="60">
        <v>85</v>
      </c>
      <c r="H827" s="57">
        <f>G827-E827</f>
        <v>29</v>
      </c>
    </row>
    <row r="829" spans="1:8">
      <c r="A829" s="9" t="s">
        <v>610</v>
      </c>
      <c r="B829" s="9" t="s">
        <v>609</v>
      </c>
      <c r="C829" s="1" t="s">
        <v>11</v>
      </c>
      <c r="E829" s="16">
        <v>18.25</v>
      </c>
      <c r="G829" s="60">
        <v>25</v>
      </c>
      <c r="H829" s="57">
        <f>G829-E829</f>
        <v>6.75</v>
      </c>
    </row>
    <row r="831" spans="1:8">
      <c r="A831" s="1" t="s">
        <v>613</v>
      </c>
      <c r="B831" s="9" t="s">
        <v>614</v>
      </c>
      <c r="C831" s="1" t="s">
        <v>389</v>
      </c>
      <c r="D831" s="1" t="s">
        <v>96</v>
      </c>
      <c r="E831" s="16">
        <v>9.25</v>
      </c>
      <c r="G831" s="60">
        <v>20</v>
      </c>
      <c r="H831" s="57">
        <f>G831-E831</f>
        <v>10.75</v>
      </c>
    </row>
    <row r="832" spans="1:8">
      <c r="A832" s="1"/>
      <c r="B832" s="9"/>
      <c r="C832" s="1"/>
      <c r="D832" s="1" t="s">
        <v>1056</v>
      </c>
      <c r="E832" s="16">
        <v>9</v>
      </c>
      <c r="G832" s="60">
        <v>20</v>
      </c>
      <c r="H832" s="57">
        <f>G832-E832</f>
        <v>11</v>
      </c>
    </row>
    <row r="833" spans="1:8">
      <c r="B833" s="9" t="s">
        <v>615</v>
      </c>
      <c r="C833" s="1" t="s">
        <v>389</v>
      </c>
      <c r="D833" s="1" t="s">
        <v>96</v>
      </c>
      <c r="E833" s="16">
        <v>13.5</v>
      </c>
      <c r="G833" s="60">
        <v>25</v>
      </c>
      <c r="H833" s="57">
        <f>G833-E833</f>
        <v>11.5</v>
      </c>
    </row>
    <row r="834" spans="1:8">
      <c r="B834" s="9"/>
      <c r="C834" s="1"/>
      <c r="D834" s="1" t="s">
        <v>1057</v>
      </c>
      <c r="E834" s="16">
        <v>13.25</v>
      </c>
      <c r="G834" s="60">
        <v>25</v>
      </c>
      <c r="H834" s="57">
        <f>G834-E834</f>
        <v>11.75</v>
      </c>
    </row>
    <row r="835" spans="1:8">
      <c r="B835" s="9" t="s">
        <v>616</v>
      </c>
      <c r="C835" s="1" t="s">
        <v>389</v>
      </c>
      <c r="D835" s="1" t="s">
        <v>96</v>
      </c>
      <c r="E835" s="16">
        <v>17.25</v>
      </c>
      <c r="G835" s="60">
        <v>30</v>
      </c>
      <c r="H835" s="57">
        <f>G835-E835</f>
        <v>12.75</v>
      </c>
    </row>
    <row r="838" spans="1:8">
      <c r="E838" s="55"/>
      <c r="F838" s="29"/>
    </row>
    <row r="839" spans="1:8">
      <c r="A839" s="3" t="s">
        <v>776</v>
      </c>
      <c r="B839" s="9" t="s">
        <v>764</v>
      </c>
      <c r="C839" s="3" t="s">
        <v>4</v>
      </c>
      <c r="E839" s="16">
        <v>18</v>
      </c>
      <c r="G839" s="60">
        <v>25</v>
      </c>
      <c r="H839" s="57">
        <f>G839-E839</f>
        <v>7</v>
      </c>
    </row>
    <row r="840" spans="1:8">
      <c r="B840" s="9" t="s">
        <v>765</v>
      </c>
      <c r="C840" s="3" t="s">
        <v>4</v>
      </c>
      <c r="D840" s="3" t="s">
        <v>775</v>
      </c>
      <c r="E840" s="16">
        <v>11.5</v>
      </c>
      <c r="G840" s="60">
        <v>20</v>
      </c>
      <c r="H840" s="57">
        <f>G840-E840</f>
        <v>8.5</v>
      </c>
    </row>
    <row r="841" spans="1:8">
      <c r="B841" s="9" t="s">
        <v>766</v>
      </c>
      <c r="C841" s="3" t="s">
        <v>4</v>
      </c>
      <c r="D841" s="3" t="s">
        <v>775</v>
      </c>
      <c r="E841" s="16">
        <v>15.75</v>
      </c>
      <c r="G841" s="60">
        <v>20</v>
      </c>
      <c r="H841" s="57">
        <f>G841-E841</f>
        <v>4.25</v>
      </c>
    </row>
    <row r="842" spans="1:8">
      <c r="B842" s="9" t="s">
        <v>482</v>
      </c>
      <c r="C842" s="3" t="s">
        <v>4</v>
      </c>
      <c r="E842" s="16">
        <v>14</v>
      </c>
      <c r="G842" s="60">
        <v>20</v>
      </c>
      <c r="H842" s="57">
        <f>G842-E842</f>
        <v>6</v>
      </c>
    </row>
    <row r="843" spans="1:8">
      <c r="B843" s="1" t="s">
        <v>1058</v>
      </c>
      <c r="C843" s="3" t="s">
        <v>4</v>
      </c>
      <c r="E843" s="16">
        <v>22.5</v>
      </c>
      <c r="G843" s="60">
        <v>30</v>
      </c>
      <c r="H843" s="57">
        <f>G843-E843</f>
        <v>7.5</v>
      </c>
    </row>
    <row r="847" spans="1:8">
      <c r="A847" s="1" t="s">
        <v>773</v>
      </c>
      <c r="B847" s="22" t="s">
        <v>771</v>
      </c>
      <c r="C847" s="1" t="s">
        <v>431</v>
      </c>
    </row>
    <row r="848" spans="1:8">
      <c r="B848" s="17" t="s">
        <v>772</v>
      </c>
      <c r="C848" s="1" t="s">
        <v>431</v>
      </c>
      <c r="D848" s="1" t="s">
        <v>11</v>
      </c>
      <c r="E848" s="16">
        <v>7</v>
      </c>
      <c r="G848" s="60">
        <v>10</v>
      </c>
      <c r="H848" s="57">
        <f>G848-E848</f>
        <v>3</v>
      </c>
    </row>
    <row r="849" spans="1:8">
      <c r="B849" s="17"/>
      <c r="C849" s="1"/>
      <c r="D849" s="1"/>
    </row>
    <row r="850" spans="1:8">
      <c r="A850" s="3" t="s">
        <v>953</v>
      </c>
      <c r="B850" s="9" t="s">
        <v>952</v>
      </c>
      <c r="C850" s="1" t="s">
        <v>6</v>
      </c>
      <c r="D850" s="1" t="s">
        <v>954</v>
      </c>
    </row>
    <row r="851" spans="1:8">
      <c r="B851" s="9" t="s">
        <v>955</v>
      </c>
      <c r="C851" s="1" t="s">
        <v>956</v>
      </c>
      <c r="E851" s="16">
        <v>26.5</v>
      </c>
      <c r="G851" s="60">
        <v>35</v>
      </c>
      <c r="H851" s="57">
        <f>G851-E851</f>
        <v>8.5</v>
      </c>
    </row>
    <row r="852" spans="1:8">
      <c r="B852" s="9"/>
      <c r="C852" s="17"/>
    </row>
    <row r="853" spans="1:8">
      <c r="B853" s="9"/>
      <c r="C853" s="17"/>
    </row>
    <row r="854" spans="1:8">
      <c r="A854" s="3" t="s">
        <v>992</v>
      </c>
      <c r="B854" s="1" t="s">
        <v>991</v>
      </c>
      <c r="C854" s="1" t="s">
        <v>17</v>
      </c>
      <c r="D854" s="1" t="s">
        <v>54</v>
      </c>
      <c r="E854" s="16">
        <v>7.6</v>
      </c>
      <c r="G854" s="60">
        <v>10</v>
      </c>
      <c r="H854" s="57">
        <f>G854-E854</f>
        <v>2.4000000000000004</v>
      </c>
    </row>
    <row r="855" spans="1:8">
      <c r="B855" s="1"/>
    </row>
    <row r="856" spans="1:8">
      <c r="B856" s="9"/>
      <c r="C856" s="17"/>
    </row>
    <row r="857" spans="1:8">
      <c r="B857" s="17"/>
      <c r="C857" s="17"/>
    </row>
    <row r="862" spans="1:8" s="17" customFormat="1">
      <c r="A862" s="48"/>
      <c r="C862" s="9"/>
      <c r="E862" s="16"/>
      <c r="G862" s="60"/>
      <c r="H862" s="5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9" sqref="B9"/>
    </sheetView>
  </sheetViews>
  <sheetFormatPr defaultRowHeight="13.8"/>
  <cols>
    <col min="1" max="1" width="22.296875" customWidth="1"/>
    <col min="2" max="2" width="20.3984375" customWidth="1"/>
    <col min="3" max="3" width="11.796875" customWidth="1"/>
  </cols>
  <sheetData>
    <row r="1" spans="1:4" s="5" customFormat="1" ht="15">
      <c r="A1" s="2" t="s">
        <v>0</v>
      </c>
      <c r="B1" s="2" t="s">
        <v>1</v>
      </c>
      <c r="C1" s="2" t="s">
        <v>3</v>
      </c>
      <c r="D1" s="2" t="s">
        <v>5</v>
      </c>
    </row>
    <row r="2" spans="1:4">
      <c r="A2" s="1" t="s">
        <v>7</v>
      </c>
      <c r="B2" s="6" t="s">
        <v>8</v>
      </c>
      <c r="C2" s="1" t="s">
        <v>11</v>
      </c>
    </row>
    <row r="3" spans="1:4">
      <c r="A3" s="1" t="s">
        <v>9</v>
      </c>
      <c r="B3" s="6" t="s">
        <v>10</v>
      </c>
      <c r="C3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1</vt:i4>
      </vt:variant>
    </vt:vector>
  </HeadingPairs>
  <TitlesOfParts>
    <vt:vector size="4" baseType="lpstr">
      <vt:lpstr>ยา</vt:lpstr>
      <vt:lpstr>Sheet1</vt:lpstr>
      <vt:lpstr>อุปกรณ์</vt:lpstr>
      <vt:lpstr>ราคาขาย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2019-05-04T03:24:00Z</dcterms:created>
  <dcterms:modified xsi:type="dcterms:W3CDTF">2019-12-15T04:59:11Z</dcterms:modified>
</cp:coreProperties>
</file>