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90" windowWidth="19200" windowHeight="11640"/>
  </bookViews>
  <sheets>
    <sheet name="(F)damage" sheetId="4" r:id="rId1"/>
  </sheets>
  <calcPr calcId="152511"/>
</workbook>
</file>

<file path=xl/calcChain.xml><?xml version="1.0" encoding="utf-8"?>
<calcChain xmlns="http://schemas.openxmlformats.org/spreadsheetml/2006/main">
  <c r="H13" i="4" l="1"/>
  <c r="H11" i="4"/>
  <c r="H9" i="4"/>
  <c r="H7" i="4"/>
  <c r="F19" i="4" l="1"/>
  <c r="F9" i="4"/>
  <c r="F14" i="4"/>
  <c r="F4" i="4"/>
  <c r="F18" i="4"/>
  <c r="F13" i="4"/>
  <c r="F8" i="4"/>
  <c r="F3" i="4" l="1"/>
</calcChain>
</file>

<file path=xl/sharedStrings.xml><?xml version="1.0" encoding="utf-8"?>
<sst xmlns="http://schemas.openxmlformats.org/spreadsheetml/2006/main" count="88" uniqueCount="77">
  <si>
    <r>
      <rPr>
        <sz val="11"/>
        <color rgb="FF006100"/>
        <rFont val="宋体"/>
        <family val="3"/>
        <charset val="134"/>
      </rPr>
      <t>d</t>
    </r>
    <r>
      <rPr>
        <sz val="11"/>
        <color rgb="FF006100"/>
        <rFont val="宋体"/>
        <family val="3"/>
        <charset val="134"/>
      </rPr>
      <t>level</t>
    </r>
  </si>
  <si>
    <t>防御者等级</t>
  </si>
  <si>
    <r>
      <rPr>
        <sz val="11"/>
        <color rgb="FF006100"/>
        <rFont val="宋体"/>
        <family val="3"/>
        <charset val="134"/>
      </rPr>
      <t>t</t>
    </r>
    <r>
      <rPr>
        <sz val="11"/>
        <color rgb="FF006100"/>
        <rFont val="宋体"/>
        <family val="3"/>
        <charset val="134"/>
      </rPr>
      <t>ough</t>
    </r>
  </si>
  <si>
    <t>韧性率</t>
  </si>
  <si>
    <r>
      <rPr>
        <sz val="11"/>
        <color rgb="FF006100"/>
        <rFont val="宋体"/>
        <family val="3"/>
        <charset val="134"/>
      </rPr>
      <t>d</t>
    </r>
    <r>
      <rPr>
        <sz val="11"/>
        <color rgb="FF006100"/>
        <rFont val="宋体"/>
        <family val="3"/>
        <charset val="134"/>
      </rPr>
      <t>odge</t>
    </r>
  </si>
  <si>
    <t>闪避率</t>
  </si>
  <si>
    <r>
      <rPr>
        <sz val="11"/>
        <color rgb="FF006100"/>
        <rFont val="宋体"/>
        <family val="3"/>
        <charset val="134"/>
      </rPr>
      <t>a</t>
    </r>
    <r>
      <rPr>
        <sz val="11"/>
        <color rgb="FF006100"/>
        <rFont val="宋体"/>
        <family val="3"/>
        <charset val="134"/>
      </rPr>
      <t>level</t>
    </r>
  </si>
  <si>
    <t>攻击者等级</t>
  </si>
  <si>
    <t>crit</t>
  </si>
  <si>
    <t>暴击率</t>
  </si>
  <si>
    <t>正常伤害结果</t>
  </si>
  <si>
    <t>hit</t>
  </si>
  <si>
    <t>命中率</t>
  </si>
  <si>
    <t>暴击概率</t>
  </si>
  <si>
    <t>命中概率</t>
  </si>
  <si>
    <t>物攻</t>
    <phoneticPr fontId="1" type="noConversion"/>
  </si>
  <si>
    <t>特攻</t>
    <phoneticPr fontId="1" type="noConversion"/>
  </si>
  <si>
    <t>mattack</t>
    <phoneticPr fontId="1" type="noConversion"/>
  </si>
  <si>
    <t>pattack</t>
    <phoneticPr fontId="1" type="noConversion"/>
  </si>
  <si>
    <t>攻修</t>
    <phoneticPr fontId="1" type="noConversion"/>
  </si>
  <si>
    <t>aplevel</t>
    <phoneticPr fontId="1" type="noConversion"/>
  </si>
  <si>
    <t>物防</t>
    <phoneticPr fontId="1" type="noConversion"/>
  </si>
  <si>
    <t>特防</t>
    <phoneticPr fontId="1" type="noConversion"/>
  </si>
  <si>
    <t>mdefence</t>
    <phoneticPr fontId="1" type="noConversion"/>
  </si>
  <si>
    <t>物防修</t>
    <phoneticPr fontId="1" type="noConversion"/>
  </si>
  <si>
    <t>特防修</t>
    <phoneticPr fontId="1" type="noConversion"/>
  </si>
  <si>
    <t>dpplevel</t>
    <phoneticPr fontId="1" type="noConversion"/>
  </si>
  <si>
    <t>dmplevel</t>
    <phoneticPr fontId="1" type="noConversion"/>
  </si>
  <si>
    <t>param1</t>
    <phoneticPr fontId="1" type="noConversion"/>
  </si>
  <si>
    <t>param2</t>
  </si>
  <si>
    <t>param3</t>
  </si>
  <si>
    <t>param4</t>
  </si>
  <si>
    <t>param5</t>
  </si>
  <si>
    <t>行为树参数</t>
    <phoneticPr fontId="1" type="noConversion"/>
  </si>
  <si>
    <t>攻击方参数</t>
    <phoneticPr fontId="1" type="noConversion"/>
  </si>
  <si>
    <t>防御方参数</t>
    <phoneticPr fontId="1" type="noConversion"/>
  </si>
  <si>
    <r>
      <t>evolve</t>
    </r>
    <r>
      <rPr>
        <sz val="11"/>
        <color theme="1"/>
        <rFont val="宋体"/>
        <family val="3"/>
        <charset val="134"/>
        <scheme val="minor"/>
      </rPr>
      <t>Radio</t>
    </r>
    <phoneticPr fontId="7" type="noConversion"/>
  </si>
  <si>
    <t>gradeRadio</t>
    <phoneticPr fontId="7" type="noConversion"/>
  </si>
  <si>
    <t>进化技能系数</t>
    <phoneticPr fontId="7" type="noConversion"/>
  </si>
  <si>
    <t>评级技能系数</t>
    <phoneticPr fontId="7" type="noConversion"/>
  </si>
  <si>
    <t>按照这里的结果，先计算是否命中，然后计算是否暴击，伤害值再加成属性克制和暴击加成
这样才是最终的结果</t>
    <phoneticPr fontId="1" type="noConversion"/>
  </si>
  <si>
    <t>剩余血量比例</t>
    <phoneticPr fontId="1" type="noConversion"/>
  </si>
  <si>
    <t>最大血量</t>
    <phoneticPr fontId="1" type="noConversion"/>
  </si>
  <si>
    <t>ahpPrecent</t>
    <phoneticPr fontId="1" type="noConversion"/>
  </si>
  <si>
    <t>amaxHP</t>
    <phoneticPr fontId="1" type="noConversion"/>
  </si>
  <si>
    <t>dhpPrecent</t>
    <phoneticPr fontId="1" type="noConversion"/>
  </si>
  <si>
    <t>dmaxHP</t>
    <phoneticPr fontId="1" type="noConversion"/>
  </si>
  <si>
    <t>pdefence</t>
    <phoneticPr fontId="1" type="noConversion"/>
  </si>
  <si>
    <t>hitratio1</t>
    <phoneticPr fontId="1" type="noConversion"/>
  </si>
  <si>
    <t>critratio1</t>
    <phoneticPr fontId="1" type="noConversion"/>
  </si>
  <si>
    <t>damage1</t>
    <phoneticPr fontId="1" type="noConversion"/>
  </si>
  <si>
    <t>hitratio2</t>
    <phoneticPr fontId="1" type="noConversion"/>
  </si>
  <si>
    <t>critratio2</t>
    <phoneticPr fontId="1" type="noConversion"/>
  </si>
  <si>
    <t>damage2</t>
    <phoneticPr fontId="1" type="noConversion"/>
  </si>
  <si>
    <t>hitratio3</t>
    <phoneticPr fontId="1" type="noConversion"/>
  </si>
  <si>
    <t>critratio3</t>
    <phoneticPr fontId="1" type="noConversion"/>
  </si>
  <si>
    <t>damage3</t>
    <phoneticPr fontId="1" type="noConversion"/>
  </si>
  <si>
    <t>hitratio4</t>
    <phoneticPr fontId="1" type="noConversion"/>
  </si>
  <si>
    <t>critratio4</t>
    <phoneticPr fontId="1" type="noConversion"/>
  </si>
  <si>
    <t>damage4</t>
    <phoneticPr fontId="1" type="noConversion"/>
  </si>
  <si>
    <t>方式1</t>
    <phoneticPr fontId="1" type="noConversion"/>
  </si>
  <si>
    <t>方式2</t>
    <phoneticPr fontId="1" type="noConversion"/>
  </si>
  <si>
    <t>方式3</t>
    <phoneticPr fontId="1" type="noConversion"/>
  </si>
  <si>
    <t>方式4</t>
    <phoneticPr fontId="1" type="noConversion"/>
  </si>
  <si>
    <t>方式1：单体物攻</t>
    <phoneticPr fontId="1" type="noConversion"/>
  </si>
  <si>
    <t>方式2：群攻物攻</t>
    <phoneticPr fontId="1" type="noConversion"/>
  </si>
  <si>
    <t>方式3：单体特攻</t>
    <phoneticPr fontId="1" type="noConversion"/>
  </si>
  <si>
    <t>方式4：群体特攻</t>
    <phoneticPr fontId="1" type="noConversion"/>
  </si>
  <si>
    <t>param6</t>
    <phoneticPr fontId="1" type="noConversion"/>
  </si>
  <si>
    <t>param7</t>
    <phoneticPr fontId="1" type="noConversion"/>
  </si>
  <si>
    <t>额外参数6（群秒衰减系数）</t>
    <phoneticPr fontId="1" type="noConversion"/>
  </si>
  <si>
    <t>额外参数7（备用）</t>
    <phoneticPr fontId="1" type="noConversion"/>
  </si>
  <si>
    <t>额外参数5（技能等级系数）</t>
    <phoneticPr fontId="1" type="noConversion"/>
  </si>
  <si>
    <t>额外参数4（技能初始值）</t>
    <phoneticPr fontId="1" type="noConversion"/>
  </si>
  <si>
    <t>额外参数3（攻击力系数）</t>
    <phoneticPr fontId="1" type="noConversion"/>
  </si>
  <si>
    <t>额外参数2（目标个数）</t>
    <phoneticPr fontId="1" type="noConversion"/>
  </si>
  <si>
    <t>额外参数1（公式序号）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</si>
</sst>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0061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u/>
      <sz val="11"/>
      <color theme="10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4" fillId="0" borderId="0"/>
    <xf numFmtId="0" fontId="5" fillId="0" borderId="0"/>
    <xf numFmtId="0" fontId="6" fillId="0" borderId="0" applyNumberFormat="0" applyFill="0" applyBorder="0" applyAlignment="0" applyProtection="0"/>
  </cellStyleXfs>
  <cellXfs count="35">
    <xf numFmtId="0" fontId="0" fillId="0" borderId="0" xfId="0">
      <alignment vertical="center"/>
    </xf>
    <xf numFmtId="0" fontId="2" fillId="0" borderId="0" xfId="1">
      <alignment vertical="center"/>
    </xf>
    <xf numFmtId="0" fontId="2" fillId="0" borderId="0" xfId="1" applyAlignment="1">
      <alignment horizontal="left" vertical="center"/>
    </xf>
    <xf numFmtId="0" fontId="2" fillId="0" borderId="1" xfId="1" applyBorder="1" applyAlignment="1">
      <alignment horizontal="left" vertical="center"/>
    </xf>
    <xf numFmtId="0" fontId="2" fillId="0" borderId="2" xfId="1" applyBorder="1" applyAlignment="1">
      <alignment horizontal="left" vertical="center"/>
    </xf>
    <xf numFmtId="0" fontId="2" fillId="0" borderId="3" xfId="1" applyBorder="1">
      <alignment vertical="center"/>
    </xf>
    <xf numFmtId="0" fontId="2" fillId="0" borderId="4" xfId="1" applyBorder="1" applyAlignment="1">
      <alignment horizontal="left" vertical="center"/>
    </xf>
    <xf numFmtId="0" fontId="3" fillId="0" borderId="0" xfId="1" applyFont="1" applyBorder="1" applyAlignment="1">
      <alignment horizontal="left" vertical="center"/>
    </xf>
    <xf numFmtId="0" fontId="2" fillId="0" borderId="5" xfId="1" applyBorder="1">
      <alignment vertical="center"/>
    </xf>
    <xf numFmtId="0" fontId="2" fillId="0" borderId="0" xfId="1" applyBorder="1" applyAlignment="1">
      <alignment horizontal="left" vertical="center"/>
    </xf>
    <xf numFmtId="0" fontId="2" fillId="0" borderId="6" xfId="1" applyBorder="1" applyAlignment="1">
      <alignment horizontal="left" vertical="center"/>
    </xf>
    <xf numFmtId="0" fontId="2" fillId="0" borderId="7" xfId="1" applyBorder="1" applyAlignment="1">
      <alignment horizontal="left" vertical="center"/>
    </xf>
    <xf numFmtId="0" fontId="2" fillId="0" borderId="8" xfId="1" applyBorder="1">
      <alignment vertical="center"/>
    </xf>
    <xf numFmtId="0" fontId="2" fillId="0" borderId="0" xfId="1" applyBorder="1">
      <alignment vertical="center"/>
    </xf>
    <xf numFmtId="0" fontId="4" fillId="0" borderId="0" xfId="0" applyFont="1" applyBorder="1" applyAlignment="1">
      <alignment horizontal="left" vertical="center"/>
    </xf>
    <xf numFmtId="0" fontId="2" fillId="0" borderId="7" xfId="1" applyBorder="1">
      <alignment vertical="center"/>
    </xf>
    <xf numFmtId="0" fontId="4" fillId="0" borderId="4" xfId="0" applyFont="1" applyBorder="1" applyAlignment="1">
      <alignment horizontal="left" vertical="center"/>
    </xf>
    <xf numFmtId="0" fontId="2" fillId="0" borderId="1" xfId="1" applyBorder="1">
      <alignment vertical="center"/>
    </xf>
    <xf numFmtId="0" fontId="2" fillId="0" borderId="2" xfId="1" applyBorder="1">
      <alignment vertical="center"/>
    </xf>
    <xf numFmtId="0" fontId="2" fillId="0" borderId="4" xfId="1" applyBorder="1">
      <alignment vertical="center"/>
    </xf>
    <xf numFmtId="0" fontId="2" fillId="0" borderId="6" xfId="1" applyBorder="1">
      <alignment vertical="center"/>
    </xf>
    <xf numFmtId="0" fontId="4" fillId="0" borderId="6" xfId="1" applyFont="1" applyBorder="1" applyAlignment="1">
      <alignment horizontal="left" vertical="center"/>
    </xf>
    <xf numFmtId="0" fontId="4" fillId="0" borderId="7" xfId="1" applyFont="1" applyBorder="1" applyAlignment="1">
      <alignment horizontal="left" vertical="center"/>
    </xf>
    <xf numFmtId="0" fontId="2" fillId="0" borderId="1" xfId="1" applyBorder="1" applyAlignment="1">
      <alignment horizontal="left" vertical="center" wrapText="1"/>
    </xf>
    <xf numFmtId="0" fontId="2" fillId="0" borderId="2" xfId="1" applyBorder="1" applyAlignment="1">
      <alignment horizontal="left" vertical="center" wrapText="1"/>
    </xf>
    <xf numFmtId="0" fontId="2" fillId="0" borderId="3" xfId="1" applyBorder="1" applyAlignment="1">
      <alignment horizontal="left" vertical="center" wrapText="1"/>
    </xf>
    <xf numFmtId="0" fontId="2" fillId="0" borderId="4" xfId="1" applyBorder="1" applyAlignment="1">
      <alignment horizontal="left" vertical="center" wrapText="1"/>
    </xf>
    <xf numFmtId="0" fontId="2" fillId="0" borderId="0" xfId="1" applyBorder="1" applyAlignment="1">
      <alignment horizontal="left" vertical="center" wrapText="1"/>
    </xf>
    <xf numFmtId="0" fontId="2" fillId="0" borderId="5" xfId="1" applyBorder="1" applyAlignment="1">
      <alignment horizontal="left" vertical="center" wrapText="1"/>
    </xf>
    <xf numFmtId="0" fontId="2" fillId="0" borderId="6" xfId="1" applyBorder="1" applyAlignment="1">
      <alignment horizontal="left" vertical="center" wrapText="1"/>
    </xf>
    <xf numFmtId="0" fontId="2" fillId="0" borderId="7" xfId="1" applyBorder="1" applyAlignment="1">
      <alignment horizontal="left" vertical="center" wrapText="1"/>
    </xf>
    <xf numFmtId="0" fontId="2" fillId="0" borderId="8" xfId="1" applyBorder="1" applyAlignment="1">
      <alignment horizontal="left" vertical="center" wrapText="1"/>
    </xf>
    <xf numFmtId="0" fontId="8" fillId="0" borderId="4" xfId="1" applyFont="1" applyBorder="1" applyAlignment="1">
      <alignment horizontal="left" vertical="center"/>
    </xf>
    <xf numFmtId="0" fontId="8" fillId="0" borderId="0" xfId="1" applyFont="1" applyBorder="1" applyAlignment="1">
      <alignment horizontal="left" vertical="center"/>
    </xf>
    <xf numFmtId="0" fontId="8" fillId="0" borderId="5" xfId="1" applyFont="1" applyBorder="1">
      <alignment vertical="center"/>
    </xf>
  </cellXfs>
  <cellStyles count="5">
    <cellStyle name="常规" xfId="0" builtinId="0"/>
    <cellStyle name="常规 2" xfId="1"/>
    <cellStyle name="常规 3" xfId="2"/>
    <cellStyle name="常规 4" xfId="3"/>
    <cellStyle name="超链接 2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tabSelected="1" workbookViewId="0">
      <selection activeCell="I19" sqref="I19"/>
    </sheetView>
  </sheetViews>
  <sheetFormatPr defaultColWidth="9" defaultRowHeight="13.5" x14ac:dyDescent="0.15"/>
  <cols>
    <col min="1" max="1" width="23.625" style="2" customWidth="1"/>
    <col min="2" max="2" width="12.75" style="2" bestFit="1" customWidth="1"/>
    <col min="3" max="3" width="7.5" style="1" customWidth="1"/>
    <col min="4" max="4" width="15.125" style="1" bestFit="1" customWidth="1"/>
    <col min="5" max="5" width="10.5" style="1" customWidth="1"/>
    <col min="6" max="6" width="7.5" style="1" bestFit="1" customWidth="1"/>
    <col min="7" max="7" width="8" style="19" customWidth="1"/>
    <col min="8" max="8" width="13" style="1" customWidth="1"/>
    <col min="9" max="9" width="9" style="1"/>
    <col min="10" max="10" width="13" style="1" customWidth="1"/>
    <col min="11" max="16384" width="9" style="1"/>
  </cols>
  <sheetData>
    <row r="1" spans="1:10" x14ac:dyDescent="0.15">
      <c r="A1" s="3" t="s">
        <v>33</v>
      </c>
      <c r="B1" s="4"/>
      <c r="C1" s="5"/>
      <c r="D1" s="18" t="s">
        <v>60</v>
      </c>
      <c r="E1" s="18"/>
      <c r="F1" s="18"/>
      <c r="H1" s="23" t="s">
        <v>40</v>
      </c>
      <c r="I1" s="24"/>
      <c r="J1" s="25"/>
    </row>
    <row r="2" spans="1:10" x14ac:dyDescent="0.15">
      <c r="A2" s="6" t="s">
        <v>76</v>
      </c>
      <c r="B2" s="9" t="s">
        <v>28</v>
      </c>
      <c r="C2" s="8">
        <v>1</v>
      </c>
      <c r="D2" s="13" t="s">
        <v>14</v>
      </c>
      <c r="E2" s="13" t="s">
        <v>48</v>
      </c>
      <c r="F2" s="13">
        <v>0.9</v>
      </c>
      <c r="H2" s="26"/>
      <c r="I2" s="27"/>
      <c r="J2" s="28"/>
    </row>
    <row r="3" spans="1:10" x14ac:dyDescent="0.15">
      <c r="A3" s="32" t="s">
        <v>75</v>
      </c>
      <c r="B3" s="33" t="s">
        <v>29</v>
      </c>
      <c r="C3" s="8">
        <v>7</v>
      </c>
      <c r="D3" s="13" t="s">
        <v>13</v>
      </c>
      <c r="E3" s="13" t="s">
        <v>49</v>
      </c>
      <c r="F3" s="13">
        <f>C16*(1-C30)</f>
        <v>0.34</v>
      </c>
      <c r="H3" s="26"/>
      <c r="I3" s="27"/>
      <c r="J3" s="28"/>
    </row>
    <row r="4" spans="1:10" x14ac:dyDescent="0.15">
      <c r="A4" s="32" t="s">
        <v>74</v>
      </c>
      <c r="B4" s="33" t="s">
        <v>30</v>
      </c>
      <c r="C4" s="34">
        <v>1.1000000000000001</v>
      </c>
      <c r="D4" s="15" t="s">
        <v>10</v>
      </c>
      <c r="E4" s="15" t="s">
        <v>50</v>
      </c>
      <c r="F4" s="15">
        <f>H7</f>
        <v>2031.25</v>
      </c>
      <c r="H4" s="29"/>
      <c r="I4" s="30"/>
      <c r="J4" s="31"/>
    </row>
    <row r="5" spans="1:10" x14ac:dyDescent="0.15">
      <c r="A5" s="32" t="s">
        <v>73</v>
      </c>
      <c r="B5" s="33" t="s">
        <v>31</v>
      </c>
      <c r="C5" s="34">
        <v>30</v>
      </c>
    </row>
    <row r="6" spans="1:10" x14ac:dyDescent="0.15">
      <c r="A6" s="6" t="s">
        <v>72</v>
      </c>
      <c r="B6" s="9" t="s">
        <v>32</v>
      </c>
      <c r="C6" s="34">
        <v>10</v>
      </c>
      <c r="D6" s="18" t="s">
        <v>61</v>
      </c>
      <c r="E6" s="18"/>
      <c r="F6" s="18"/>
      <c r="H6" s="1" t="s">
        <v>64</v>
      </c>
    </row>
    <row r="7" spans="1:10" x14ac:dyDescent="0.15">
      <c r="A7" s="6" t="s">
        <v>70</v>
      </c>
      <c r="B7" s="9" t="s">
        <v>68</v>
      </c>
      <c r="C7" s="8">
        <v>0.09</v>
      </c>
      <c r="D7" s="13" t="s">
        <v>14</v>
      </c>
      <c r="E7" s="13" t="s">
        <v>51</v>
      </c>
      <c r="F7" s="13">
        <v>0.9</v>
      </c>
      <c r="H7" s="1">
        <f>($C$12*C$4+($C$5+$C$6*($C$17-1))*$C$18*$C$19)*($C$12/($C$12+1.5*$C$25))</f>
        <v>2031.25</v>
      </c>
    </row>
    <row r="8" spans="1:10" x14ac:dyDescent="0.15">
      <c r="A8" s="10" t="s">
        <v>71</v>
      </c>
      <c r="B8" s="11" t="s">
        <v>69</v>
      </c>
      <c r="C8" s="12">
        <v>0</v>
      </c>
      <c r="D8" s="13" t="s">
        <v>13</v>
      </c>
      <c r="E8" s="13" t="s">
        <v>52</v>
      </c>
      <c r="F8" s="13">
        <f>C21*(1-C35)</f>
        <v>1000</v>
      </c>
      <c r="H8" s="1" t="s">
        <v>65</v>
      </c>
    </row>
    <row r="9" spans="1:10" x14ac:dyDescent="0.15">
      <c r="D9" s="20" t="s">
        <v>10</v>
      </c>
      <c r="E9" s="15" t="s">
        <v>53</v>
      </c>
      <c r="F9" s="15">
        <f>H9</f>
        <v>731.25</v>
      </c>
      <c r="H9" s="1">
        <f>($C$12*$C$4+($C$5+$C$6*($C$17-1))*$C$18*$C$19)*($C$12/($C$12+1.5*$C$25))*MAX(4,10-$C$3)*$C$7</f>
        <v>731.25</v>
      </c>
    </row>
    <row r="10" spans="1:10" x14ac:dyDescent="0.15">
      <c r="H10" s="1" t="s">
        <v>66</v>
      </c>
    </row>
    <row r="11" spans="1:10" x14ac:dyDescent="0.15">
      <c r="A11" s="3" t="s">
        <v>34</v>
      </c>
      <c r="B11" s="4"/>
      <c r="C11" s="5"/>
      <c r="D11" s="17" t="s">
        <v>62</v>
      </c>
      <c r="E11" s="18"/>
      <c r="F11" s="18"/>
      <c r="H11" s="1">
        <f>($C$13*$C$4+($C$5+$C$6*($C$17-1))*$C$18*$C$19)*($C$12/($C$12+1.5*$C$26))</f>
        <v>1000</v>
      </c>
    </row>
    <row r="12" spans="1:10" x14ac:dyDescent="0.15">
      <c r="A12" s="6" t="s">
        <v>15</v>
      </c>
      <c r="B12" s="7" t="s">
        <v>18</v>
      </c>
      <c r="C12" s="8">
        <v>2500</v>
      </c>
      <c r="D12" s="19" t="s">
        <v>14</v>
      </c>
      <c r="E12" s="13" t="s">
        <v>54</v>
      </c>
      <c r="F12" s="13">
        <v>0.9</v>
      </c>
      <c r="H12" s="1" t="s">
        <v>67</v>
      </c>
    </row>
    <row r="13" spans="1:10" x14ac:dyDescent="0.15">
      <c r="A13" s="6" t="s">
        <v>16</v>
      </c>
      <c r="B13" s="9" t="s">
        <v>17</v>
      </c>
      <c r="C13" s="8">
        <v>1000</v>
      </c>
      <c r="D13" s="19" t="s">
        <v>13</v>
      </c>
      <c r="E13" s="13" t="s">
        <v>55</v>
      </c>
      <c r="F13" s="13">
        <f>C26*(1-C40)</f>
        <v>1000</v>
      </c>
      <c r="H13" s="1">
        <f>($C$13*$C$4+($C$5+$C$6*($C$17-1))*$C$18*$C$19)*($C$12/($C$12+1.5*$C$26))*MAX(4,10-$C$3)*$C$7</f>
        <v>360</v>
      </c>
    </row>
    <row r="14" spans="1:10" x14ac:dyDescent="0.15">
      <c r="A14" s="6" t="s">
        <v>19</v>
      </c>
      <c r="B14" s="9" t="s">
        <v>20</v>
      </c>
      <c r="C14" s="8">
        <v>0</v>
      </c>
      <c r="D14" s="20" t="s">
        <v>10</v>
      </c>
      <c r="E14" s="15" t="s">
        <v>56</v>
      </c>
      <c r="F14" s="15">
        <f>H11</f>
        <v>1000</v>
      </c>
    </row>
    <row r="15" spans="1:10" x14ac:dyDescent="0.15">
      <c r="A15" s="6" t="s">
        <v>12</v>
      </c>
      <c r="B15" s="9" t="s">
        <v>11</v>
      </c>
      <c r="C15" s="8">
        <v>0.1</v>
      </c>
    </row>
    <row r="16" spans="1:10" x14ac:dyDescent="0.15">
      <c r="A16" s="6" t="s">
        <v>9</v>
      </c>
      <c r="B16" s="9" t="s">
        <v>8</v>
      </c>
      <c r="C16" s="8">
        <v>0.4</v>
      </c>
      <c r="D16" s="17" t="s">
        <v>63</v>
      </c>
      <c r="E16" s="18"/>
      <c r="F16" s="18"/>
    </row>
    <row r="17" spans="1:6" x14ac:dyDescent="0.15">
      <c r="A17" s="6" t="s">
        <v>7</v>
      </c>
      <c r="B17" s="9" t="s">
        <v>6</v>
      </c>
      <c r="C17" s="8">
        <v>48</v>
      </c>
      <c r="D17" s="19" t="s">
        <v>14</v>
      </c>
      <c r="E17" s="13" t="s">
        <v>57</v>
      </c>
      <c r="F17" s="13">
        <v>0.9</v>
      </c>
    </row>
    <row r="18" spans="1:6" x14ac:dyDescent="0.15">
      <c r="A18" s="16" t="s">
        <v>38</v>
      </c>
      <c r="B18" s="14" t="s">
        <v>36</v>
      </c>
      <c r="C18" s="8">
        <v>1</v>
      </c>
      <c r="D18" s="19" t="s">
        <v>13</v>
      </c>
      <c r="E18" s="13" t="s">
        <v>58</v>
      </c>
      <c r="F18" s="13">
        <f>C31*(1-C45)</f>
        <v>50</v>
      </c>
    </row>
    <row r="19" spans="1:6" x14ac:dyDescent="0.15">
      <c r="A19" s="16" t="s">
        <v>39</v>
      </c>
      <c r="B19" s="14" t="s">
        <v>37</v>
      </c>
      <c r="C19" s="8">
        <v>1</v>
      </c>
      <c r="D19" s="20" t="s">
        <v>10</v>
      </c>
      <c r="E19" s="15" t="s">
        <v>59</v>
      </c>
      <c r="F19" s="15">
        <f>H13</f>
        <v>360</v>
      </c>
    </row>
    <row r="20" spans="1:6" x14ac:dyDescent="0.15">
      <c r="A20" s="16" t="s">
        <v>41</v>
      </c>
      <c r="B20" s="14" t="s">
        <v>43</v>
      </c>
      <c r="C20" s="8">
        <v>0.6</v>
      </c>
    </row>
    <row r="21" spans="1:6" x14ac:dyDescent="0.15">
      <c r="A21" s="21" t="s">
        <v>42</v>
      </c>
      <c r="B21" s="22" t="s">
        <v>44</v>
      </c>
      <c r="C21" s="12">
        <v>1000</v>
      </c>
    </row>
    <row r="24" spans="1:6" x14ac:dyDescent="0.15">
      <c r="A24" s="3" t="s">
        <v>35</v>
      </c>
      <c r="B24" s="4"/>
      <c r="C24" s="5"/>
    </row>
    <row r="25" spans="1:6" x14ac:dyDescent="0.15">
      <c r="A25" s="6" t="s">
        <v>21</v>
      </c>
      <c r="B25" s="7" t="s">
        <v>47</v>
      </c>
      <c r="C25" s="8">
        <v>1000</v>
      </c>
    </row>
    <row r="26" spans="1:6" x14ac:dyDescent="0.15">
      <c r="A26" s="6" t="s">
        <v>22</v>
      </c>
      <c r="B26" s="9" t="s">
        <v>23</v>
      </c>
      <c r="C26" s="8">
        <v>1000</v>
      </c>
    </row>
    <row r="27" spans="1:6" x14ac:dyDescent="0.15">
      <c r="A27" s="6" t="s">
        <v>24</v>
      </c>
      <c r="B27" s="9" t="s">
        <v>26</v>
      </c>
      <c r="C27" s="8">
        <v>0</v>
      </c>
    </row>
    <row r="28" spans="1:6" x14ac:dyDescent="0.15">
      <c r="A28" s="6" t="s">
        <v>25</v>
      </c>
      <c r="B28" s="9" t="s">
        <v>27</v>
      </c>
      <c r="C28" s="8">
        <v>0</v>
      </c>
    </row>
    <row r="29" spans="1:6" x14ac:dyDescent="0.15">
      <c r="A29" s="6" t="s">
        <v>5</v>
      </c>
      <c r="B29" s="9" t="s">
        <v>4</v>
      </c>
      <c r="C29" s="8">
        <v>0.2</v>
      </c>
    </row>
    <row r="30" spans="1:6" x14ac:dyDescent="0.15">
      <c r="A30" s="6" t="s">
        <v>3</v>
      </c>
      <c r="B30" s="9" t="s">
        <v>2</v>
      </c>
      <c r="C30" s="8">
        <v>0.15</v>
      </c>
    </row>
    <row r="31" spans="1:6" x14ac:dyDescent="0.15">
      <c r="A31" s="6" t="s">
        <v>1</v>
      </c>
      <c r="B31" s="9" t="s">
        <v>0</v>
      </c>
      <c r="C31" s="8">
        <v>50</v>
      </c>
    </row>
    <row r="32" spans="1:6" x14ac:dyDescent="0.15">
      <c r="A32" s="16" t="s">
        <v>41</v>
      </c>
      <c r="B32" s="14" t="s">
        <v>45</v>
      </c>
      <c r="C32" s="8">
        <v>0.6</v>
      </c>
    </row>
    <row r="33" spans="1:3" x14ac:dyDescent="0.15">
      <c r="A33" s="21" t="s">
        <v>42</v>
      </c>
      <c r="B33" s="22" t="s">
        <v>46</v>
      </c>
      <c r="C33" s="12">
        <v>1000</v>
      </c>
    </row>
  </sheetData>
  <mergeCells count="1">
    <mergeCell ref="H1:J4"/>
  </mergeCells>
  <phoneticPr fontId="1" type="noConversion"/>
  <pageMargins left="0.69930555555555596" right="0.69930555555555596" top="0.75" bottom="0.75" header="0.3" footer="0.3"/>
  <pageSetup orientation="portrait" horizontalDpi="200" verticalDpi="20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(F)damage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2017-09-30T07:12:48Z</dcterms:modified>
</cp:coreProperties>
</file>