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"/>
    </mc:Choice>
  </mc:AlternateContent>
  <xr:revisionPtr revIDLastSave="0" documentId="13_ncr:1_{47819CF5-8CA0-414A-B00A-47F24C41925E}" xr6:coauthVersionLast="28" xr6:coauthVersionMax="28" xr10:uidLastSave="{00000000-0000-0000-0000-000000000000}"/>
  <bookViews>
    <workbookView xWindow="1100" yWindow="460" windowWidth="25600" windowHeight="14340" activeTab="1" xr2:uid="{5B453FF4-7820-E146-AF6B-EBBBC54AEBAF}"/>
  </bookViews>
  <sheets>
    <sheet name="Лист1" sheetId="1" r:id="rId1"/>
    <sheet name="Лист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M4" i="2"/>
  <c r="N4" i="2"/>
  <c r="O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A4" i="2"/>
  <c r="A5" i="2"/>
  <c r="N1" i="2"/>
  <c r="O1" i="2"/>
  <c r="P1" i="2"/>
  <c r="Q1" i="2"/>
  <c r="R1" i="2"/>
  <c r="S1" i="2"/>
  <c r="N2" i="2"/>
  <c r="O2" i="2"/>
  <c r="P2" i="2"/>
  <c r="Q2" i="2"/>
  <c r="R2" i="2"/>
  <c r="S2" i="2"/>
  <c r="C1" i="2"/>
  <c r="D1" i="2"/>
  <c r="E1" i="2"/>
  <c r="F1" i="2"/>
  <c r="G1" i="2"/>
  <c r="H1" i="2"/>
  <c r="I1" i="2"/>
  <c r="J1" i="2"/>
  <c r="K1" i="2"/>
  <c r="L1" i="2"/>
  <c r="M1" i="2"/>
  <c r="C2" i="2"/>
  <c r="D2" i="2"/>
  <c r="E2" i="2"/>
  <c r="F2" i="2"/>
  <c r="G2" i="2"/>
  <c r="H2" i="2"/>
  <c r="I2" i="2"/>
  <c r="J2" i="2"/>
  <c r="K2" i="2"/>
  <c r="L2" i="2"/>
  <c r="M2" i="2"/>
  <c r="B1" i="2"/>
  <c r="A1" i="2"/>
  <c r="B2" i="2"/>
  <c r="A2" i="2"/>
  <c r="T36" i="1" l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36" i="1"/>
  <c r="R31" i="1"/>
  <c r="N31" i="1"/>
  <c r="H31" i="1"/>
  <c r="C31" i="1"/>
  <c r="D31" i="1"/>
  <c r="E31" i="1"/>
  <c r="F31" i="1"/>
  <c r="G31" i="1"/>
  <c r="I31" i="1"/>
  <c r="J31" i="1"/>
  <c r="K31" i="1"/>
  <c r="L31" i="1"/>
  <c r="M31" i="1"/>
  <c r="O31" i="1"/>
  <c r="P31" i="1"/>
  <c r="Q31" i="1"/>
  <c r="S31" i="1"/>
  <c r="B31" i="1"/>
  <c r="T31" i="1"/>
  <c r="C26" i="1"/>
  <c r="D26" i="1"/>
  <c r="E26" i="1"/>
  <c r="F26" i="1"/>
  <c r="Q26" i="1"/>
  <c r="R26" i="1"/>
  <c r="S26" i="1"/>
  <c r="T26" i="1"/>
  <c r="G26" i="1"/>
  <c r="H26" i="1"/>
  <c r="I26" i="1"/>
  <c r="J26" i="1"/>
  <c r="K26" i="1"/>
  <c r="L26" i="1"/>
  <c r="M26" i="1"/>
  <c r="N26" i="1"/>
  <c r="O26" i="1"/>
  <c r="P26" i="1"/>
  <c r="B26" i="1"/>
  <c r="T21" i="1"/>
  <c r="M21" i="1"/>
  <c r="N21" i="1"/>
  <c r="O21" i="1"/>
  <c r="P21" i="1"/>
  <c r="Q21" i="1"/>
  <c r="R21" i="1"/>
  <c r="S21" i="1"/>
  <c r="J21" i="1"/>
  <c r="K21" i="1"/>
  <c r="L21" i="1"/>
  <c r="I21" i="1"/>
  <c r="H21" i="1"/>
  <c r="G21" i="1"/>
  <c r="F21" i="1"/>
  <c r="E21" i="1"/>
  <c r="D21" i="1"/>
  <c r="C21" i="1"/>
  <c r="B21" i="1"/>
  <c r="T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6" i="1"/>
  <c r="T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1" i="1"/>
  <c r="C8" i="1"/>
  <c r="D8" i="1"/>
  <c r="E8" i="1"/>
  <c r="F8" i="1"/>
  <c r="G8" i="1"/>
  <c r="H8" i="1"/>
  <c r="I8" i="1"/>
  <c r="J8" i="1"/>
  <c r="K8" i="1"/>
  <c r="L8" i="1"/>
  <c r="M8" i="1"/>
  <c r="Q8" i="1"/>
  <c r="R8" i="1"/>
  <c r="S8" i="1"/>
  <c r="T8" i="1"/>
  <c r="B8" i="1"/>
  <c r="N4" i="1"/>
  <c r="O4" i="1"/>
  <c r="P4" i="1"/>
  <c r="Q4" i="1"/>
  <c r="R4" i="1"/>
  <c r="S4" i="1"/>
  <c r="T4" i="1"/>
  <c r="M4" i="1"/>
  <c r="F4" i="1"/>
  <c r="C1" i="1"/>
  <c r="E4" i="1" s="1"/>
  <c r="D4" i="1" l="1"/>
  <c r="G4" i="1"/>
  <c r="I4" i="1"/>
  <c r="B4" i="1"/>
  <c r="L4" i="1"/>
  <c r="H4" i="1"/>
  <c r="K4" i="1"/>
  <c r="C4" i="1"/>
  <c r="J4" i="1"/>
</calcChain>
</file>

<file path=xl/sharedStrings.xml><?xml version="1.0" encoding="utf-8"?>
<sst xmlns="http://schemas.openxmlformats.org/spreadsheetml/2006/main" count="41" uniqueCount="7">
  <si>
    <t>Прогрев катода</t>
  </si>
  <si>
    <t>Измерение воль-амперных характеристик диода</t>
  </si>
  <si>
    <t>Ua, В</t>
  </si>
  <si>
    <t>Ia, мкА</t>
  </si>
  <si>
    <t>deltaIa</t>
  </si>
  <si>
    <t>Показания</t>
  </si>
  <si>
    <t>Iнак=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</si>
</sst>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956F-EB14-6F4F-A0F0-5B2BF3A591DE}">
  <dimension ref="A1:T38"/>
  <sheetViews>
    <sheetView workbookViewId="0">
      <selection activeCell="P8" sqref="P8"/>
    </sheetView>
  </sheetViews>
  <sheetFormatPr baseColWidth="10" defaultRowHeight="16" x14ac:dyDescent="0.2"/>
  <sheetData>
    <row r="1" spans="1:20" ht="17" thickBot="1" x14ac:dyDescent="0.25">
      <c r="B1">
        <v>150</v>
      </c>
      <c r="C1">
        <f>45*10^-3</f>
        <v>4.4999999999999998E-2</v>
      </c>
      <c r="D1">
        <v>3</v>
      </c>
      <c r="E1" t="s">
        <v>0</v>
      </c>
    </row>
    <row r="2" spans="1:20" ht="17" thickBot="1" x14ac:dyDescent="0.25">
      <c r="A2" t="s">
        <v>3</v>
      </c>
      <c r="B2" s="1">
        <v>0.01</v>
      </c>
      <c r="C2" s="2">
        <v>0.02</v>
      </c>
      <c r="D2" s="2">
        <v>0.03</v>
      </c>
      <c r="E2" s="2">
        <v>0.04</v>
      </c>
      <c r="F2" s="2">
        <v>0.05</v>
      </c>
      <c r="G2" s="2">
        <v>0.06</v>
      </c>
      <c r="H2" s="2">
        <v>7.0000000000000007E-2</v>
      </c>
      <c r="I2" s="2">
        <v>0.08</v>
      </c>
      <c r="J2" s="2">
        <v>0.09</v>
      </c>
      <c r="K2" s="2">
        <v>0.1</v>
      </c>
      <c r="L2" s="2">
        <v>0.2</v>
      </c>
      <c r="M2" s="2">
        <v>0.3</v>
      </c>
      <c r="N2" s="2">
        <v>0.4</v>
      </c>
      <c r="O2" s="2">
        <v>0.5</v>
      </c>
      <c r="P2" s="2">
        <v>0.6</v>
      </c>
      <c r="Q2" s="2">
        <v>0.7</v>
      </c>
      <c r="R2" s="2">
        <v>0.8</v>
      </c>
      <c r="S2" s="2">
        <v>0.9</v>
      </c>
      <c r="T2" s="3">
        <v>1</v>
      </c>
    </row>
    <row r="3" spans="1:20" ht="17" thickBot="1" x14ac:dyDescent="0.25">
      <c r="B3">
        <v>6</v>
      </c>
      <c r="C3">
        <v>13</v>
      </c>
      <c r="D3">
        <v>20</v>
      </c>
      <c r="E3">
        <v>27</v>
      </c>
      <c r="F3">
        <v>34</v>
      </c>
      <c r="G3">
        <v>41</v>
      </c>
      <c r="H3">
        <v>49</v>
      </c>
      <c r="I3">
        <v>55</v>
      </c>
      <c r="J3">
        <v>62</v>
      </c>
      <c r="K3">
        <v>69</v>
      </c>
      <c r="L3">
        <v>145</v>
      </c>
      <c r="M3">
        <v>3</v>
      </c>
      <c r="N3">
        <v>5</v>
      </c>
      <c r="O3">
        <v>6</v>
      </c>
      <c r="P3">
        <v>8</v>
      </c>
      <c r="Q3">
        <v>11</v>
      </c>
      <c r="R3">
        <v>16</v>
      </c>
      <c r="S3">
        <v>24</v>
      </c>
      <c r="T3">
        <v>31</v>
      </c>
    </row>
    <row r="4" spans="1:20" ht="17" thickBot="1" x14ac:dyDescent="0.25">
      <c r="A4" t="s">
        <v>2</v>
      </c>
      <c r="B4" s="1">
        <f>$C$1/$B$1*B3</f>
        <v>1.8E-3</v>
      </c>
      <c r="C4" s="2">
        <f>$C$1/$B$1*C3</f>
        <v>3.8999999999999998E-3</v>
      </c>
      <c r="D4" s="2">
        <f>$C$1/$B$1*D3</f>
        <v>5.9999999999999993E-3</v>
      </c>
      <c r="E4" s="2">
        <f>$C$1/$B$1*E3</f>
        <v>8.0999999999999996E-3</v>
      </c>
      <c r="F4" s="2">
        <f>$C$1/$B$1*F3</f>
        <v>1.0199999999999999E-2</v>
      </c>
      <c r="G4" s="2">
        <f>$C$1/$B$1*G3</f>
        <v>1.2299999999999998E-2</v>
      </c>
      <c r="H4" s="2">
        <f>$C$1/$B$1*H3</f>
        <v>1.47E-2</v>
      </c>
      <c r="I4" s="2">
        <f>$C$1/$B$1*I3</f>
        <v>1.6499999999999997E-2</v>
      </c>
      <c r="J4" s="2">
        <f>$C$1/$B$1*J3</f>
        <v>1.8599999999999998E-2</v>
      </c>
      <c r="K4" s="2">
        <f>$C$1/$B$1*K3</f>
        <v>2.07E-2</v>
      </c>
      <c r="L4" s="2">
        <f>$C$1/$B$1*L3</f>
        <v>4.3499999999999997E-2</v>
      </c>
      <c r="M4" s="2">
        <f>$D$1/$B$1*M3</f>
        <v>0.06</v>
      </c>
      <c r="N4" s="2">
        <f>$D$1/$B$1*N3</f>
        <v>0.1</v>
      </c>
      <c r="O4" s="2">
        <f>$D$1/$B$1*O3</f>
        <v>0.12</v>
      </c>
      <c r="P4" s="2">
        <f>$D$1/$B$1*P3</f>
        <v>0.16</v>
      </c>
      <c r="Q4" s="2">
        <f>$D$1/$B$1*Q3</f>
        <v>0.22</v>
      </c>
      <c r="R4" s="2">
        <f>$D$1/$B$1*R3</f>
        <v>0.32</v>
      </c>
      <c r="S4" s="2">
        <f>$D$1/$B$1*S3</f>
        <v>0.48</v>
      </c>
      <c r="T4" s="3">
        <f>$D$1/$B$1*T3</f>
        <v>0.62</v>
      </c>
    </row>
    <row r="5" spans="1:20" ht="17" thickBot="1" x14ac:dyDescent="0.25">
      <c r="B5" s="4">
        <v>150</v>
      </c>
      <c r="C5">
        <v>3</v>
      </c>
    </row>
    <row r="6" spans="1:20" ht="17" thickBot="1" x14ac:dyDescent="0.25">
      <c r="A6" t="s">
        <v>3</v>
      </c>
      <c r="B6" s="1">
        <v>1.1000000000000001</v>
      </c>
      <c r="C6" s="2">
        <v>1.2</v>
      </c>
      <c r="D6" s="2">
        <v>1.3</v>
      </c>
      <c r="E6" s="2">
        <v>1.4</v>
      </c>
      <c r="F6" s="2">
        <v>1.5</v>
      </c>
      <c r="G6" s="2">
        <v>1.6</v>
      </c>
      <c r="H6" s="2">
        <v>1.7</v>
      </c>
      <c r="I6" s="2">
        <v>1.8</v>
      </c>
      <c r="J6" s="2">
        <v>1.9</v>
      </c>
      <c r="K6" s="2">
        <v>2</v>
      </c>
      <c r="L6" s="2">
        <v>2.1</v>
      </c>
      <c r="M6" s="2">
        <v>2.2000000000000002</v>
      </c>
      <c r="N6" s="2">
        <v>2.2999999999999998</v>
      </c>
      <c r="O6" s="2">
        <v>2.4</v>
      </c>
      <c r="P6" s="2">
        <v>2.5</v>
      </c>
      <c r="Q6" s="2">
        <v>2.6</v>
      </c>
      <c r="R6" s="2">
        <v>2.7</v>
      </c>
      <c r="S6" s="2">
        <v>2.8</v>
      </c>
      <c r="T6" s="3">
        <v>2.9</v>
      </c>
    </row>
    <row r="7" spans="1:20" ht="17" thickBot="1" x14ac:dyDescent="0.25">
      <c r="B7" s="4">
        <v>46</v>
      </c>
      <c r="C7" s="4">
        <v>53</v>
      </c>
      <c r="D7" s="4">
        <v>58</v>
      </c>
      <c r="E7" s="4">
        <v>66</v>
      </c>
      <c r="F7" s="4">
        <v>75</v>
      </c>
      <c r="G7" s="4">
        <v>83</v>
      </c>
      <c r="H7" s="4">
        <v>96</v>
      </c>
      <c r="I7" s="4">
        <v>104</v>
      </c>
      <c r="J7" s="4">
        <v>117</v>
      </c>
      <c r="K7" s="4">
        <v>127</v>
      </c>
      <c r="L7" s="4">
        <v>143</v>
      </c>
      <c r="M7" s="4">
        <v>153</v>
      </c>
    </row>
    <row r="8" spans="1:20" ht="17" thickBot="1" x14ac:dyDescent="0.25">
      <c r="A8" t="s">
        <v>2</v>
      </c>
      <c r="B8" s="1">
        <f>$C$5/$B$5*B7</f>
        <v>0.92</v>
      </c>
      <c r="C8" s="2">
        <f>$C$5/$B$5*C7</f>
        <v>1.06</v>
      </c>
      <c r="D8" s="2">
        <f>$C$5/$B$5*D7</f>
        <v>1.1599999999999999</v>
      </c>
      <c r="E8" s="2">
        <f>$C$5/$B$5*E7</f>
        <v>1.32</v>
      </c>
      <c r="F8" s="2">
        <f>$C$5/$B$5*F7</f>
        <v>1.5</v>
      </c>
      <c r="G8" s="2">
        <f>$C$5/$B$5*G7</f>
        <v>1.6600000000000001</v>
      </c>
      <c r="H8" s="2">
        <f>$C$5/$B$5*H7</f>
        <v>1.92</v>
      </c>
      <c r="I8" s="2">
        <f>$C$5/$B$5*I7</f>
        <v>2.08</v>
      </c>
      <c r="J8" s="2">
        <f>$C$5/$B$5*J7</f>
        <v>2.34</v>
      </c>
      <c r="K8" s="2">
        <f>$C$5/$B$5*K7</f>
        <v>2.54</v>
      </c>
      <c r="L8" s="2">
        <f>$C$5/$B$5*L7</f>
        <v>2.86</v>
      </c>
      <c r="M8" s="2">
        <f>$C$5/$B$5*M7</f>
        <v>3.06</v>
      </c>
      <c r="N8" s="2">
        <v>3.2</v>
      </c>
      <c r="O8" s="2">
        <v>3.7</v>
      </c>
      <c r="P8" s="2">
        <v>4.0999999999999996</v>
      </c>
      <c r="Q8" s="2">
        <f>$C$5/$B$5*Q7</f>
        <v>0</v>
      </c>
      <c r="R8" s="2">
        <f>$C$5/$B$5*R7</f>
        <v>0</v>
      </c>
      <c r="S8" s="2">
        <f>$C$5/$B$5*S7</f>
        <v>0</v>
      </c>
      <c r="T8" s="3">
        <f>$C$5/$B$5*T7</f>
        <v>0</v>
      </c>
    </row>
    <row r="9" spans="1:20" ht="17" thickBot="1" x14ac:dyDescent="0.25">
      <c r="A9" t="s">
        <v>1</v>
      </c>
      <c r="E9" t="s">
        <v>6</v>
      </c>
      <c r="F9">
        <v>2.5</v>
      </c>
    </row>
    <row r="10" spans="1:20" x14ac:dyDescent="0.2">
      <c r="A10" s="6" t="s">
        <v>2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12</v>
      </c>
      <c r="H10" s="7">
        <v>15</v>
      </c>
      <c r="I10" s="7">
        <v>37</v>
      </c>
      <c r="J10" s="7">
        <v>43</v>
      </c>
      <c r="K10" s="7">
        <v>50</v>
      </c>
      <c r="L10" s="7">
        <v>60</v>
      </c>
      <c r="M10" s="7">
        <v>68</v>
      </c>
      <c r="N10" s="7">
        <v>85</v>
      </c>
      <c r="O10" s="7">
        <v>90</v>
      </c>
      <c r="P10" s="7">
        <v>103</v>
      </c>
      <c r="Q10" s="7">
        <v>110</v>
      </c>
      <c r="R10" s="7">
        <v>120</v>
      </c>
      <c r="S10" s="7">
        <v>130</v>
      </c>
      <c r="T10" s="8">
        <v>140</v>
      </c>
    </row>
    <row r="11" spans="1:20" x14ac:dyDescent="0.2">
      <c r="A11" s="9" t="s">
        <v>3</v>
      </c>
      <c r="B11" s="5">
        <f>0.75*10^-3*B13</f>
        <v>1.7250000000000001E-2</v>
      </c>
      <c r="C11" s="5">
        <f t="shared" ref="C11:T11" si="0">0.75*10^-3*C13</f>
        <v>3.9750000000000001E-2</v>
      </c>
      <c r="D11" s="5">
        <f t="shared" si="0"/>
        <v>5.3999999999999999E-2</v>
      </c>
      <c r="E11" s="5">
        <f t="shared" si="0"/>
        <v>0</v>
      </c>
      <c r="F11" s="5">
        <f t="shared" si="0"/>
        <v>0</v>
      </c>
      <c r="G11" s="5">
        <f t="shared" si="0"/>
        <v>6.0749999999999998E-2</v>
      </c>
      <c r="H11" s="5">
        <f t="shared" si="0"/>
        <v>6.3750000000000001E-2</v>
      </c>
      <c r="I11" s="5">
        <f t="shared" si="0"/>
        <v>6.6000000000000003E-2</v>
      </c>
      <c r="J11" s="5">
        <f t="shared" si="0"/>
        <v>6.8250000000000005E-2</v>
      </c>
      <c r="K11" s="5">
        <f t="shared" si="0"/>
        <v>0</v>
      </c>
      <c r="L11" s="5">
        <f t="shared" si="0"/>
        <v>7.1250000000000008E-2</v>
      </c>
      <c r="M11" s="5">
        <f t="shared" si="0"/>
        <v>7.2000000000000008E-2</v>
      </c>
      <c r="N11" s="5">
        <f t="shared" si="0"/>
        <v>7.4249999999999997E-2</v>
      </c>
      <c r="O11" s="5">
        <f t="shared" si="0"/>
        <v>0</v>
      </c>
      <c r="P11" s="5">
        <f t="shared" si="0"/>
        <v>7.4999999999999997E-2</v>
      </c>
      <c r="Q11" s="5">
        <f t="shared" si="0"/>
        <v>7.8E-2</v>
      </c>
      <c r="R11" s="5">
        <f t="shared" si="0"/>
        <v>0</v>
      </c>
      <c r="S11" s="5">
        <f t="shared" si="0"/>
        <v>0</v>
      </c>
      <c r="T11" s="10">
        <f t="shared" si="0"/>
        <v>7.9500000000000001E-2</v>
      </c>
    </row>
    <row r="12" spans="1:20" ht="17" thickBot="1" x14ac:dyDescent="0.25">
      <c r="A12" s="11" t="s">
        <v>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3"/>
    </row>
    <row r="13" spans="1:20" x14ac:dyDescent="0.2">
      <c r="A13" s="4" t="s">
        <v>5</v>
      </c>
      <c r="B13">
        <v>23</v>
      </c>
      <c r="C13">
        <v>53</v>
      </c>
      <c r="D13">
        <v>72</v>
      </c>
      <c r="G13">
        <v>81</v>
      </c>
      <c r="H13">
        <v>85</v>
      </c>
      <c r="I13">
        <v>88</v>
      </c>
      <c r="J13">
        <v>91</v>
      </c>
      <c r="L13">
        <v>95</v>
      </c>
      <c r="M13">
        <v>96</v>
      </c>
      <c r="N13">
        <v>99</v>
      </c>
      <c r="P13">
        <v>100</v>
      </c>
      <c r="Q13">
        <v>104</v>
      </c>
      <c r="T13">
        <v>106</v>
      </c>
    </row>
    <row r="14" spans="1:20" ht="17" thickBot="1" x14ac:dyDescent="0.25">
      <c r="A14" t="s">
        <v>1</v>
      </c>
      <c r="E14" t="s">
        <v>6</v>
      </c>
      <c r="F14">
        <v>2.6</v>
      </c>
    </row>
    <row r="15" spans="1:20" x14ac:dyDescent="0.2">
      <c r="A15" s="6" t="s">
        <v>2</v>
      </c>
      <c r="B15" s="7">
        <v>1</v>
      </c>
      <c r="C15" s="7">
        <v>2</v>
      </c>
      <c r="D15" s="7">
        <v>3</v>
      </c>
      <c r="E15" s="7">
        <v>4</v>
      </c>
      <c r="F15" s="7">
        <v>5</v>
      </c>
      <c r="G15" s="7">
        <v>12</v>
      </c>
      <c r="H15" s="7">
        <v>15</v>
      </c>
      <c r="I15" s="7">
        <v>27</v>
      </c>
      <c r="J15" s="7">
        <v>43</v>
      </c>
      <c r="K15" s="7">
        <v>50</v>
      </c>
      <c r="L15" s="7">
        <v>60</v>
      </c>
      <c r="M15" s="7">
        <v>73</v>
      </c>
      <c r="N15" s="7">
        <v>85</v>
      </c>
      <c r="O15" s="7">
        <v>90</v>
      </c>
      <c r="P15" s="7">
        <v>98</v>
      </c>
      <c r="Q15" s="7">
        <v>110</v>
      </c>
      <c r="R15" s="7">
        <v>121</v>
      </c>
      <c r="S15" s="7">
        <v>130</v>
      </c>
      <c r="T15" s="8">
        <v>146</v>
      </c>
    </row>
    <row r="16" spans="1:20" x14ac:dyDescent="0.2">
      <c r="A16" s="9" t="s">
        <v>3</v>
      </c>
      <c r="B16" s="5">
        <f>3*10^-3*B18</f>
        <v>4.8000000000000001E-2</v>
      </c>
      <c r="C16" s="5">
        <f t="shared" ref="C16:S16" si="1">3*10^-3*C18</f>
        <v>0</v>
      </c>
      <c r="D16" s="5">
        <f t="shared" si="1"/>
        <v>9.9000000000000005E-2</v>
      </c>
      <c r="E16" s="5">
        <f t="shared" si="1"/>
        <v>0</v>
      </c>
      <c r="F16" s="5">
        <f t="shared" si="1"/>
        <v>0.15</v>
      </c>
      <c r="G16" s="5">
        <f t="shared" si="1"/>
        <v>0</v>
      </c>
      <c r="H16" s="5">
        <f t="shared" si="1"/>
        <v>0</v>
      </c>
      <c r="I16" s="5">
        <f t="shared" si="1"/>
        <v>0.375</v>
      </c>
      <c r="J16" s="5">
        <f t="shared" si="1"/>
        <v>0</v>
      </c>
      <c r="K16" s="5">
        <f t="shared" si="1"/>
        <v>0</v>
      </c>
      <c r="L16" s="5">
        <f t="shared" si="1"/>
        <v>0.39</v>
      </c>
      <c r="M16" s="5">
        <f t="shared" si="1"/>
        <v>0.39600000000000002</v>
      </c>
      <c r="N16" s="5">
        <f t="shared" si="1"/>
        <v>0</v>
      </c>
      <c r="O16" s="5">
        <f t="shared" si="1"/>
        <v>0</v>
      </c>
      <c r="P16" s="5">
        <f t="shared" si="1"/>
        <v>0.40500000000000003</v>
      </c>
      <c r="Q16" s="5">
        <f t="shared" si="1"/>
        <v>0</v>
      </c>
      <c r="R16" s="5">
        <f t="shared" si="1"/>
        <v>0.41100000000000003</v>
      </c>
      <c r="S16" s="5">
        <f t="shared" si="1"/>
        <v>0</v>
      </c>
      <c r="T16" s="5">
        <f>3*10^-3*T18</f>
        <v>0.41699999999999998</v>
      </c>
    </row>
    <row r="17" spans="1:20" ht="17" thickBot="1" x14ac:dyDescent="0.25">
      <c r="A17" s="11" t="s">
        <v>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3"/>
    </row>
    <row r="18" spans="1:20" x14ac:dyDescent="0.2">
      <c r="A18" s="4" t="s">
        <v>5</v>
      </c>
      <c r="B18">
        <v>16</v>
      </c>
      <c r="D18">
        <v>33</v>
      </c>
      <c r="F18">
        <v>50</v>
      </c>
      <c r="I18">
        <v>125</v>
      </c>
      <c r="L18">
        <v>130</v>
      </c>
      <c r="M18">
        <v>132</v>
      </c>
      <c r="P18">
        <v>135</v>
      </c>
      <c r="R18">
        <v>137</v>
      </c>
      <c r="T18">
        <v>139</v>
      </c>
    </row>
    <row r="19" spans="1:20" ht="17" thickBot="1" x14ac:dyDescent="0.25">
      <c r="A19" t="s">
        <v>1</v>
      </c>
      <c r="E19" t="s">
        <v>6</v>
      </c>
      <c r="F19">
        <v>2.8</v>
      </c>
    </row>
    <row r="20" spans="1:20" x14ac:dyDescent="0.2">
      <c r="A20" s="6" t="s">
        <v>2</v>
      </c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11</v>
      </c>
      <c r="H20" s="7">
        <v>15</v>
      </c>
      <c r="I20" s="7">
        <v>30</v>
      </c>
      <c r="J20" s="7">
        <v>43</v>
      </c>
      <c r="K20" s="7">
        <v>50</v>
      </c>
      <c r="L20" s="7">
        <v>60</v>
      </c>
      <c r="M20" s="7">
        <v>73</v>
      </c>
      <c r="N20" s="7">
        <v>85</v>
      </c>
      <c r="O20" s="7">
        <v>90</v>
      </c>
      <c r="P20" s="7">
        <v>98</v>
      </c>
      <c r="Q20" s="7">
        <v>110</v>
      </c>
      <c r="R20" s="7">
        <v>121</v>
      </c>
      <c r="S20" s="7">
        <v>130</v>
      </c>
      <c r="T20" s="8">
        <v>145</v>
      </c>
    </row>
    <row r="21" spans="1:20" x14ac:dyDescent="0.2">
      <c r="A21" s="9" t="s">
        <v>3</v>
      </c>
      <c r="B21" s="5">
        <f>3*10^-3*B23</f>
        <v>0</v>
      </c>
      <c r="C21" s="5">
        <f t="shared" ref="C21:G21" si="2">3*10^-3*C23</f>
        <v>0</v>
      </c>
      <c r="D21" s="5">
        <f t="shared" si="2"/>
        <v>0</v>
      </c>
      <c r="E21" s="5">
        <f t="shared" si="2"/>
        <v>0.16500000000000001</v>
      </c>
      <c r="F21" s="5">
        <f t="shared" si="2"/>
        <v>0.21</v>
      </c>
      <c r="G21" s="5">
        <f t="shared" si="2"/>
        <v>0</v>
      </c>
      <c r="H21" s="5">
        <f>7.5*10^-3*H23</f>
        <v>0.82499999999999996</v>
      </c>
      <c r="I21" s="5">
        <f>30*10^-3*I23</f>
        <v>3.75</v>
      </c>
      <c r="J21" s="5">
        <f t="shared" ref="J21:S21" si="3">30*10^-3*J23</f>
        <v>0</v>
      </c>
      <c r="K21" s="5">
        <f t="shared" si="3"/>
        <v>0</v>
      </c>
      <c r="L21" s="5">
        <f t="shared" si="3"/>
        <v>4.2</v>
      </c>
      <c r="M21" s="5">
        <f t="shared" si="3"/>
        <v>0</v>
      </c>
      <c r="N21" s="5">
        <f t="shared" si="3"/>
        <v>0</v>
      </c>
      <c r="O21" s="5">
        <f t="shared" si="3"/>
        <v>0</v>
      </c>
      <c r="P21" s="5">
        <f t="shared" si="3"/>
        <v>0</v>
      </c>
      <c r="Q21" s="5">
        <f t="shared" si="3"/>
        <v>4.5</v>
      </c>
      <c r="R21" s="5">
        <f t="shared" si="3"/>
        <v>0</v>
      </c>
      <c r="S21" s="5">
        <f t="shared" si="3"/>
        <v>0</v>
      </c>
      <c r="T21" s="5">
        <f>75*10^-3*T23</f>
        <v>9</v>
      </c>
    </row>
    <row r="22" spans="1:20" ht="17" thickBot="1" x14ac:dyDescent="0.25">
      <c r="A22" s="11" t="s">
        <v>4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/>
    </row>
    <row r="23" spans="1:20" x14ac:dyDescent="0.2">
      <c r="A23" s="4" t="s">
        <v>5</v>
      </c>
      <c r="E23">
        <v>55</v>
      </c>
      <c r="F23" s="4">
        <v>70</v>
      </c>
      <c r="H23">
        <v>110</v>
      </c>
      <c r="I23">
        <v>125</v>
      </c>
      <c r="L23">
        <v>140</v>
      </c>
      <c r="Q23">
        <v>150</v>
      </c>
      <c r="T23">
        <v>120</v>
      </c>
    </row>
    <row r="24" spans="1:20" ht="17" thickBot="1" x14ac:dyDescent="0.25">
      <c r="A24" t="s">
        <v>1</v>
      </c>
      <c r="E24" t="s">
        <v>6</v>
      </c>
      <c r="F24">
        <v>3</v>
      </c>
    </row>
    <row r="25" spans="1:20" x14ac:dyDescent="0.2">
      <c r="A25" s="6" t="s">
        <v>2</v>
      </c>
      <c r="B25" s="7">
        <v>1</v>
      </c>
      <c r="C25" s="7">
        <v>2</v>
      </c>
      <c r="D25" s="7">
        <v>3</v>
      </c>
      <c r="E25" s="7">
        <v>4</v>
      </c>
      <c r="F25" s="7">
        <v>5</v>
      </c>
      <c r="G25" s="7">
        <v>10</v>
      </c>
      <c r="H25" s="7">
        <v>15</v>
      </c>
      <c r="I25" s="7">
        <v>30</v>
      </c>
      <c r="J25" s="7">
        <v>43</v>
      </c>
      <c r="K25" s="7">
        <v>51</v>
      </c>
      <c r="L25" s="7">
        <v>60</v>
      </c>
      <c r="M25" s="7">
        <v>67</v>
      </c>
      <c r="N25" s="7">
        <v>85</v>
      </c>
      <c r="O25" s="7">
        <v>90</v>
      </c>
      <c r="P25" s="7">
        <v>100</v>
      </c>
      <c r="Q25" s="7">
        <v>110</v>
      </c>
      <c r="R25" s="7">
        <v>121</v>
      </c>
      <c r="S25" s="7">
        <v>130</v>
      </c>
      <c r="T25" s="8">
        <v>145</v>
      </c>
    </row>
    <row r="26" spans="1:20" x14ac:dyDescent="0.2">
      <c r="A26" s="9" t="s">
        <v>3</v>
      </c>
      <c r="B26" s="5">
        <f>0.3*B28</f>
        <v>0</v>
      </c>
      <c r="C26" s="5">
        <f t="shared" ref="C26:E26" si="4">150*10^-3*C28</f>
        <v>0.3</v>
      </c>
      <c r="D26" s="5">
        <f t="shared" si="4"/>
        <v>0</v>
      </c>
      <c r="E26" s="5">
        <f t="shared" si="4"/>
        <v>0</v>
      </c>
      <c r="F26" s="5">
        <f>150*10^-3*F28</f>
        <v>1.2</v>
      </c>
      <c r="G26" s="5">
        <f t="shared" ref="G26:T26" si="5">0.3*G28</f>
        <v>0.3</v>
      </c>
      <c r="H26" s="5">
        <f t="shared" si="5"/>
        <v>0</v>
      </c>
      <c r="I26" s="5">
        <f t="shared" si="5"/>
        <v>1.7999999999999998</v>
      </c>
      <c r="J26" s="5">
        <f t="shared" si="5"/>
        <v>0</v>
      </c>
      <c r="K26" s="5">
        <f t="shared" si="5"/>
        <v>2.6999999999999997</v>
      </c>
      <c r="L26" s="5">
        <f t="shared" si="5"/>
        <v>0</v>
      </c>
      <c r="M26" s="5">
        <f t="shared" si="5"/>
        <v>6.8999999999999995</v>
      </c>
      <c r="N26" s="5">
        <f t="shared" si="5"/>
        <v>0</v>
      </c>
      <c r="O26" s="5">
        <f t="shared" si="5"/>
        <v>0</v>
      </c>
      <c r="P26" s="5">
        <f t="shared" si="5"/>
        <v>9</v>
      </c>
      <c r="Q26" s="5">
        <f t="shared" si="5"/>
        <v>0</v>
      </c>
      <c r="R26" s="5">
        <f t="shared" si="5"/>
        <v>0</v>
      </c>
      <c r="S26" s="5">
        <f t="shared" si="5"/>
        <v>0</v>
      </c>
      <c r="T26" s="5">
        <f t="shared" si="5"/>
        <v>0</v>
      </c>
    </row>
    <row r="27" spans="1:20" ht="17" thickBot="1" x14ac:dyDescent="0.25">
      <c r="A27" s="11" t="s">
        <v>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3"/>
    </row>
    <row r="28" spans="1:20" x14ac:dyDescent="0.2">
      <c r="A28" s="4" t="s">
        <v>5</v>
      </c>
      <c r="C28">
        <v>2</v>
      </c>
      <c r="F28" s="4">
        <v>8</v>
      </c>
      <c r="G28">
        <v>1</v>
      </c>
      <c r="I28">
        <v>6</v>
      </c>
      <c r="K28">
        <v>9</v>
      </c>
      <c r="M28">
        <v>23</v>
      </c>
      <c r="P28">
        <v>30</v>
      </c>
    </row>
    <row r="29" spans="1:20" ht="17" thickBot="1" x14ac:dyDescent="0.25">
      <c r="A29" t="s">
        <v>1</v>
      </c>
      <c r="E29" t="s">
        <v>6</v>
      </c>
      <c r="F29">
        <v>2.9</v>
      </c>
    </row>
    <row r="30" spans="1:20" x14ac:dyDescent="0.2">
      <c r="A30" s="6" t="s">
        <v>2</v>
      </c>
      <c r="B30" s="7">
        <v>1</v>
      </c>
      <c r="C30" s="7">
        <v>2</v>
      </c>
      <c r="D30" s="7">
        <v>3</v>
      </c>
      <c r="E30" s="7">
        <v>4</v>
      </c>
      <c r="F30" s="7">
        <v>5</v>
      </c>
      <c r="G30" s="7">
        <v>10</v>
      </c>
      <c r="H30" s="7">
        <v>23</v>
      </c>
      <c r="I30" s="7">
        <v>30</v>
      </c>
      <c r="J30" s="7">
        <v>40</v>
      </c>
      <c r="K30" s="7">
        <v>51</v>
      </c>
      <c r="L30" s="7">
        <v>60</v>
      </c>
      <c r="M30" s="7">
        <v>67</v>
      </c>
      <c r="N30" s="7">
        <v>80</v>
      </c>
      <c r="O30" s="7">
        <v>90</v>
      </c>
      <c r="P30" s="7">
        <v>100</v>
      </c>
      <c r="Q30" s="7">
        <v>110</v>
      </c>
      <c r="R30" s="7">
        <v>125</v>
      </c>
      <c r="S30" s="7">
        <v>130</v>
      </c>
      <c r="T30" s="8">
        <v>140</v>
      </c>
    </row>
    <row r="31" spans="1:20" x14ac:dyDescent="0.2">
      <c r="A31" s="9" t="s">
        <v>3</v>
      </c>
      <c r="B31" s="5">
        <f>3*10^-3*B33</f>
        <v>0</v>
      </c>
      <c r="C31" s="5">
        <f t="shared" ref="C31:S31" si="6">3*10^-3*C33</f>
        <v>3.9E-2</v>
      </c>
      <c r="D31" s="5">
        <f t="shared" si="6"/>
        <v>0</v>
      </c>
      <c r="E31" s="5">
        <f t="shared" si="6"/>
        <v>0</v>
      </c>
      <c r="F31" s="5">
        <f t="shared" si="6"/>
        <v>0</v>
      </c>
      <c r="G31" s="5">
        <f t="shared" si="6"/>
        <v>0</v>
      </c>
      <c r="H31" s="5">
        <f>0.3*H33</f>
        <v>1.2</v>
      </c>
      <c r="I31" s="5">
        <f t="shared" si="6"/>
        <v>0</v>
      </c>
      <c r="J31" s="5">
        <f t="shared" si="6"/>
        <v>2.7E-2</v>
      </c>
      <c r="K31" s="5">
        <f t="shared" si="6"/>
        <v>0</v>
      </c>
      <c r="L31" s="5">
        <f t="shared" si="6"/>
        <v>0</v>
      </c>
      <c r="M31" s="5">
        <f t="shared" si="6"/>
        <v>0</v>
      </c>
      <c r="N31" s="5">
        <f>0.3*N33</f>
        <v>3.3</v>
      </c>
      <c r="O31" s="5">
        <f t="shared" si="6"/>
        <v>0</v>
      </c>
      <c r="P31" s="5">
        <f t="shared" si="6"/>
        <v>0</v>
      </c>
      <c r="Q31" s="5">
        <f t="shared" si="6"/>
        <v>0</v>
      </c>
      <c r="R31" s="5">
        <f>0.3*R33</f>
        <v>3.5999999999999996</v>
      </c>
      <c r="S31" s="5">
        <f t="shared" si="6"/>
        <v>0</v>
      </c>
      <c r="T31" s="5">
        <f t="shared" ref="T31" si="7">0.3*T33</f>
        <v>3.5999999999999996</v>
      </c>
    </row>
    <row r="32" spans="1:20" ht="17" thickBot="1" x14ac:dyDescent="0.25">
      <c r="A32" s="11" t="s">
        <v>4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3"/>
    </row>
    <row r="33" spans="1:20" x14ac:dyDescent="0.2">
      <c r="A33" s="4" t="s">
        <v>5</v>
      </c>
      <c r="C33">
        <v>13</v>
      </c>
      <c r="F33" s="4"/>
      <c r="H33">
        <v>4</v>
      </c>
      <c r="J33">
        <v>9</v>
      </c>
      <c r="N33">
        <v>11</v>
      </c>
      <c r="R33">
        <v>12</v>
      </c>
      <c r="T33">
        <v>12</v>
      </c>
    </row>
    <row r="34" spans="1:20" ht="17" thickBot="1" x14ac:dyDescent="0.25">
      <c r="A34" t="s">
        <v>1</v>
      </c>
      <c r="E34" t="s">
        <v>6</v>
      </c>
      <c r="F34">
        <v>2.7</v>
      </c>
    </row>
    <row r="35" spans="1:20" x14ac:dyDescent="0.2">
      <c r="A35" s="6" t="s">
        <v>2</v>
      </c>
      <c r="B35" s="7">
        <v>1</v>
      </c>
      <c r="C35" s="7">
        <v>2</v>
      </c>
      <c r="D35" s="7">
        <v>3</v>
      </c>
      <c r="E35" s="7">
        <v>4</v>
      </c>
      <c r="F35" s="7">
        <v>7</v>
      </c>
      <c r="G35" s="7">
        <v>10</v>
      </c>
      <c r="H35" s="7">
        <v>23</v>
      </c>
      <c r="I35" s="7">
        <v>35</v>
      </c>
      <c r="J35" s="7">
        <v>40</v>
      </c>
      <c r="K35" s="7">
        <v>51</v>
      </c>
      <c r="L35" s="7">
        <v>60</v>
      </c>
      <c r="M35" s="7">
        <v>70</v>
      </c>
      <c r="N35" s="7">
        <v>80</v>
      </c>
      <c r="O35" s="7">
        <v>90</v>
      </c>
      <c r="P35" s="7">
        <v>100</v>
      </c>
      <c r="Q35" s="7">
        <v>110</v>
      </c>
      <c r="R35" s="7">
        <v>125</v>
      </c>
      <c r="S35" s="7">
        <v>130</v>
      </c>
      <c r="T35" s="8">
        <v>140</v>
      </c>
    </row>
    <row r="36" spans="1:20" x14ac:dyDescent="0.2">
      <c r="A36" s="9" t="s">
        <v>3</v>
      </c>
      <c r="B36" s="5">
        <f>150*10^-3*B38</f>
        <v>0</v>
      </c>
      <c r="C36" s="5">
        <f t="shared" ref="C36:S36" si="8">150*10^-3*C38</f>
        <v>0.15</v>
      </c>
      <c r="D36" s="5">
        <f t="shared" si="8"/>
        <v>0.6</v>
      </c>
      <c r="E36" s="5">
        <f t="shared" si="8"/>
        <v>0</v>
      </c>
      <c r="F36" s="5">
        <f t="shared" si="8"/>
        <v>1.5</v>
      </c>
      <c r="G36" s="5">
        <f t="shared" si="8"/>
        <v>0</v>
      </c>
      <c r="H36" s="5">
        <f t="shared" si="8"/>
        <v>7.1999999999999993</v>
      </c>
      <c r="I36" s="5">
        <f t="shared" si="8"/>
        <v>7.8</v>
      </c>
      <c r="J36" s="5">
        <f t="shared" si="8"/>
        <v>0</v>
      </c>
      <c r="K36" s="5">
        <f t="shared" si="8"/>
        <v>0</v>
      </c>
      <c r="L36" s="5">
        <f t="shared" si="8"/>
        <v>0</v>
      </c>
      <c r="M36" s="5">
        <f t="shared" si="8"/>
        <v>8.1</v>
      </c>
      <c r="N36" s="5">
        <f t="shared" si="8"/>
        <v>0</v>
      </c>
      <c r="O36" s="5">
        <f t="shared" si="8"/>
        <v>0</v>
      </c>
      <c r="P36" s="5">
        <f t="shared" si="8"/>
        <v>8.4</v>
      </c>
      <c r="Q36" s="5">
        <f t="shared" si="8"/>
        <v>0</v>
      </c>
      <c r="R36" s="5">
        <f t="shared" si="8"/>
        <v>0</v>
      </c>
      <c r="S36" s="5">
        <f t="shared" si="8"/>
        <v>0</v>
      </c>
      <c r="T36" s="5">
        <f>150*10^-3*T38</f>
        <v>8.5499999999999989</v>
      </c>
    </row>
    <row r="37" spans="1:20" ht="17" thickBot="1" x14ac:dyDescent="0.25">
      <c r="A37" s="11" t="s">
        <v>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3"/>
    </row>
    <row r="38" spans="1:20" x14ac:dyDescent="0.2">
      <c r="A38" s="4" t="s">
        <v>5</v>
      </c>
      <c r="C38">
        <v>1</v>
      </c>
      <c r="D38">
        <v>4</v>
      </c>
      <c r="F38" s="4">
        <v>10</v>
      </c>
      <c r="H38">
        <v>48</v>
      </c>
      <c r="I38">
        <v>52</v>
      </c>
      <c r="M38">
        <v>54</v>
      </c>
      <c r="P38">
        <v>56</v>
      </c>
      <c r="T38">
        <v>57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8FBB-837B-2641-89B7-9C7872AA8919}">
  <dimension ref="A1:S5"/>
  <sheetViews>
    <sheetView tabSelected="1" workbookViewId="0">
      <selection activeCell="O5" sqref="O5"/>
    </sheetView>
  </sheetViews>
  <sheetFormatPr baseColWidth="10" defaultRowHeight="16" x14ac:dyDescent="0.2"/>
  <sheetData>
    <row r="1" spans="1:19" x14ac:dyDescent="0.2">
      <c r="A1">
        <f>Лист1!B4*Лист1!B2</f>
        <v>1.8E-5</v>
      </c>
      <c r="B1">
        <f>Лист1!C4*Лист1!C2</f>
        <v>7.7999999999999999E-5</v>
      </c>
      <c r="C1">
        <f>Лист1!D4*Лист1!D2</f>
        <v>1.7999999999999998E-4</v>
      </c>
      <c r="D1">
        <f>Лист1!E4*Лист1!E2</f>
        <v>3.2400000000000001E-4</v>
      </c>
      <c r="E1">
        <f>Лист1!F4*Лист1!F2</f>
        <v>5.0999999999999993E-4</v>
      </c>
      <c r="F1">
        <f>Лист1!G4*Лист1!G2</f>
        <v>7.3799999999999983E-4</v>
      </c>
      <c r="G1">
        <f>Лист1!H4*Лист1!H2</f>
        <v>1.029E-3</v>
      </c>
      <c r="H1">
        <f>Лист1!I4*Лист1!I2</f>
        <v>1.3199999999999998E-3</v>
      </c>
      <c r="I1">
        <f>Лист1!J4*Лист1!J2</f>
        <v>1.6739999999999997E-3</v>
      </c>
      <c r="J1">
        <f>Лист1!K4*Лист1!K2</f>
        <v>2.0700000000000002E-3</v>
      </c>
      <c r="K1">
        <f>Лист1!L4*Лист1!L2</f>
        <v>8.6999999999999994E-3</v>
      </c>
      <c r="L1">
        <f>Лист1!M4*Лист1!M2</f>
        <v>1.7999999999999999E-2</v>
      </c>
      <c r="M1">
        <f>Лист1!N4*Лист1!N2</f>
        <v>4.0000000000000008E-2</v>
      </c>
      <c r="N1">
        <f>Лист1!O4*Лист1!O2</f>
        <v>0.06</v>
      </c>
      <c r="O1">
        <f>Лист1!P4*Лист1!P2</f>
        <v>9.6000000000000002E-2</v>
      </c>
      <c r="P1">
        <f>Лист1!Q4*Лист1!Q2</f>
        <v>0.154</v>
      </c>
      <c r="Q1">
        <f>Лист1!R4*Лист1!R2</f>
        <v>0.25600000000000001</v>
      </c>
      <c r="R1">
        <f>Лист1!S4*Лист1!S2</f>
        <v>0.432</v>
      </c>
      <c r="S1">
        <f>Лист1!T4*Лист1!T2</f>
        <v>0.62</v>
      </c>
    </row>
    <row r="2" spans="1:19" x14ac:dyDescent="0.2">
      <c r="A2">
        <f>Лист1!B4/Лист1!B2</f>
        <v>0.18</v>
      </c>
      <c r="B2">
        <f>Лист1!C4/Лист1!C2</f>
        <v>0.19499999999999998</v>
      </c>
      <c r="C2">
        <f>Лист1!D4/Лист1!D2</f>
        <v>0.19999999999999998</v>
      </c>
      <c r="D2">
        <f>Лист1!E4/Лист1!E2</f>
        <v>0.20249999999999999</v>
      </c>
      <c r="E2">
        <f>Лист1!F4/Лист1!F2</f>
        <v>0.20399999999999996</v>
      </c>
      <c r="F2">
        <f>Лист1!G4/Лист1!G2</f>
        <v>0.20499999999999999</v>
      </c>
      <c r="G2">
        <f>Лист1!H4/Лист1!H2</f>
        <v>0.20999999999999996</v>
      </c>
      <c r="H2">
        <f>Лист1!I4/Лист1!I2</f>
        <v>0.20624999999999996</v>
      </c>
      <c r="I2">
        <f>Лист1!J4/Лист1!J2</f>
        <v>0.20666666666666667</v>
      </c>
      <c r="J2">
        <f>Лист1!K4/Лист1!K2</f>
        <v>0.20699999999999999</v>
      </c>
      <c r="K2">
        <f>Лист1!L4/Лист1!L2</f>
        <v>0.21749999999999997</v>
      </c>
      <c r="L2">
        <f>Лист1!M4/Лист1!M2</f>
        <v>0.2</v>
      </c>
      <c r="M2">
        <f>Лист1!N4/Лист1!N2</f>
        <v>0.25</v>
      </c>
      <c r="N2">
        <f>Лист1!O4/Лист1!O2</f>
        <v>0.24</v>
      </c>
      <c r="O2">
        <f>Лист1!P4/Лист1!P2</f>
        <v>0.26666666666666666</v>
      </c>
      <c r="P2">
        <f>Лист1!Q4/Лист1!Q2</f>
        <v>0.31428571428571433</v>
      </c>
      <c r="Q2">
        <f>Лист1!R4/Лист1!R2</f>
        <v>0.39999999999999997</v>
      </c>
      <c r="R2">
        <f>Лист1!S4/Лист1!S2</f>
        <v>0.53333333333333333</v>
      </c>
      <c r="S2">
        <f>Лист1!T4/Лист1!T2</f>
        <v>0.62</v>
      </c>
    </row>
    <row r="4" spans="1:19" x14ac:dyDescent="0.2">
      <c r="A4">
        <f>Лист1!B8*Лист1!B6</f>
        <v>1.0120000000000002</v>
      </c>
      <c r="B4">
        <f>Лист1!C8*Лист1!C6</f>
        <v>1.272</v>
      </c>
      <c r="C4">
        <f>Лист1!D8*Лист1!D6</f>
        <v>1.508</v>
      </c>
      <c r="D4">
        <f>Лист1!E8*Лист1!E6</f>
        <v>1.8479999999999999</v>
      </c>
      <c r="E4">
        <f>Лист1!F8*Лист1!F6</f>
        <v>2.25</v>
      </c>
      <c r="F4">
        <f>Лист1!G8*Лист1!G6</f>
        <v>2.6560000000000006</v>
      </c>
      <c r="G4">
        <f>Лист1!H8*Лист1!H6</f>
        <v>3.2639999999999998</v>
      </c>
      <c r="H4">
        <f>Лист1!I8*Лист1!I6</f>
        <v>3.7440000000000002</v>
      </c>
      <c r="I4">
        <f>Лист1!J8*Лист1!J6</f>
        <v>4.4459999999999997</v>
      </c>
      <c r="J4">
        <f>Лист1!K8*Лист1!K6</f>
        <v>5.08</v>
      </c>
      <c r="K4">
        <f>Лист1!L8*Лист1!L6</f>
        <v>6.0060000000000002</v>
      </c>
      <c r="L4">
        <f>Лист1!M8*Лист1!M6</f>
        <v>6.7320000000000011</v>
      </c>
      <c r="M4">
        <f>Лист1!N8*Лист1!N6</f>
        <v>7.3599999999999994</v>
      </c>
      <c r="N4">
        <f>Лист1!O8*Лист1!O6</f>
        <v>8.8800000000000008</v>
      </c>
      <c r="O4">
        <f>Лист1!P8*Лист1!P6</f>
        <v>10.25</v>
      </c>
    </row>
    <row r="5" spans="1:19" x14ac:dyDescent="0.2">
      <c r="A5">
        <f>Лист1!B8/Лист1!B6</f>
        <v>0.83636363636363631</v>
      </c>
      <c r="B5">
        <f>Лист1!C8/Лист1!C6</f>
        <v>0.88333333333333341</v>
      </c>
      <c r="C5">
        <f>Лист1!D8/Лист1!D6</f>
        <v>0.89230769230769225</v>
      </c>
      <c r="D5">
        <f>Лист1!E8/Лист1!E6</f>
        <v>0.94285714285714295</v>
      </c>
      <c r="E5">
        <f>Лист1!F8/Лист1!F6</f>
        <v>1</v>
      </c>
      <c r="F5">
        <f>Лист1!G8/Лист1!G6</f>
        <v>1.0375000000000001</v>
      </c>
      <c r="G5">
        <f>Лист1!H8/Лист1!H6</f>
        <v>1.1294117647058823</v>
      </c>
      <c r="H5">
        <f>Лист1!I8/Лист1!I6</f>
        <v>1.1555555555555557</v>
      </c>
      <c r="I5">
        <f>Лист1!J8/Лист1!J6</f>
        <v>1.2315789473684211</v>
      </c>
      <c r="J5">
        <f>Лист1!K8/Лист1!K6</f>
        <v>1.27</v>
      </c>
      <c r="K5">
        <f>Лист1!L8/Лист1!L6</f>
        <v>1.3619047619047617</v>
      </c>
      <c r="L5">
        <f>Лист1!M8/Лист1!M6</f>
        <v>1.3909090909090909</v>
      </c>
      <c r="M5">
        <f>Лист1!N8/Лист1!N6</f>
        <v>1.3913043478260871</v>
      </c>
      <c r="N5">
        <f>Лист1!O8/Лист1!O6</f>
        <v>1.5416666666666667</v>
      </c>
      <c r="O5">
        <f>Лист1!P8/Лист1!P6</f>
        <v>1.64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2018-04-13T06:33:44Z</dcterms:created>
  <dcterms:modified xsi:type="dcterms:W3CDTF">2018-04-16T19:48:02Z</dcterms:modified>
</cp:coreProperties>
</file>