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5345" windowHeight="46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Z7" i="1" l="1"/>
  <c r="V7" i="1"/>
  <c r="Z6" i="1"/>
  <c r="X7" i="1"/>
  <c r="AB7" i="1" s="1"/>
  <c r="X6" i="1"/>
  <c r="V6" i="1"/>
  <c r="C26" i="1"/>
  <c r="C27" i="1" s="1"/>
  <c r="D26" i="1"/>
  <c r="D27" i="1" s="1"/>
  <c r="E26" i="1"/>
  <c r="E27" i="1" s="1"/>
  <c r="F26" i="1"/>
  <c r="F27" i="1" s="1"/>
  <c r="G26" i="1"/>
  <c r="G27" i="1" s="1"/>
  <c r="H26" i="1"/>
  <c r="H27" i="1" s="1"/>
  <c r="I26" i="1"/>
  <c r="I27" i="1" s="1"/>
  <c r="J26" i="1"/>
  <c r="J27" i="1" s="1"/>
  <c r="K26" i="1"/>
  <c r="K27" i="1" s="1"/>
  <c r="L26" i="1"/>
  <c r="L27" i="1" s="1"/>
  <c r="M26" i="1"/>
  <c r="M27" i="1" s="1"/>
  <c r="N26" i="1"/>
  <c r="N27" i="1" s="1"/>
  <c r="O26" i="1"/>
  <c r="O27" i="1" s="1"/>
  <c r="B26" i="1"/>
  <c r="B27" i="1" s="1"/>
  <c r="C21" i="1"/>
  <c r="C22" i="1" s="1"/>
  <c r="D21" i="1"/>
  <c r="D22" i="1" s="1"/>
  <c r="E21" i="1"/>
  <c r="E22" i="1" s="1"/>
  <c r="F21" i="1"/>
  <c r="F22" i="1" s="1"/>
  <c r="G21" i="1"/>
  <c r="G22" i="1" s="1"/>
  <c r="H21" i="1"/>
  <c r="H22" i="1" s="1"/>
  <c r="I21" i="1"/>
  <c r="I22" i="1" s="1"/>
  <c r="J21" i="1"/>
  <c r="J22" i="1" s="1"/>
  <c r="K21" i="1"/>
  <c r="K22" i="1" s="1"/>
  <c r="L21" i="1"/>
  <c r="L22" i="1" s="1"/>
  <c r="M21" i="1"/>
  <c r="M22" i="1" s="1"/>
  <c r="N21" i="1"/>
  <c r="N22" i="1" s="1"/>
  <c r="O21" i="1"/>
  <c r="O22" i="1" s="1"/>
  <c r="P21" i="1"/>
  <c r="P22" i="1" s="1"/>
  <c r="B21" i="1"/>
  <c r="B22" i="1" s="1"/>
  <c r="C12" i="1"/>
  <c r="C13" i="1" s="1"/>
  <c r="D12" i="1"/>
  <c r="D13" i="1" s="1"/>
  <c r="E12" i="1"/>
  <c r="E13" i="1" s="1"/>
  <c r="F12" i="1"/>
  <c r="F13" i="1" s="1"/>
  <c r="G12" i="1"/>
  <c r="G13" i="1" s="1"/>
  <c r="H12" i="1"/>
  <c r="H13" i="1" s="1"/>
  <c r="I12" i="1"/>
  <c r="I13" i="1" s="1"/>
  <c r="J12" i="1"/>
  <c r="J13" i="1" s="1"/>
  <c r="K12" i="1"/>
  <c r="K13" i="1" s="1"/>
  <c r="L12" i="1"/>
  <c r="L13" i="1" s="1"/>
  <c r="M12" i="1"/>
  <c r="M13" i="1" s="1"/>
  <c r="N12" i="1"/>
  <c r="N13" i="1" s="1"/>
  <c r="B12" i="1"/>
  <c r="B13" i="1" s="1"/>
  <c r="C7" i="1"/>
  <c r="C8" i="1" s="1"/>
  <c r="D7" i="1"/>
  <c r="D8" i="1" s="1"/>
  <c r="E7" i="1"/>
  <c r="E8" i="1" s="1"/>
  <c r="F7" i="1"/>
  <c r="F8" i="1" s="1"/>
  <c r="G7" i="1"/>
  <c r="G8" i="1" s="1"/>
  <c r="H7" i="1"/>
  <c r="H8" i="1" s="1"/>
  <c r="I7" i="1"/>
  <c r="I8" i="1" s="1"/>
  <c r="J7" i="1"/>
  <c r="J8" i="1" s="1"/>
  <c r="K7" i="1"/>
  <c r="K8" i="1" s="1"/>
  <c r="L7" i="1"/>
  <c r="L8" i="1" s="1"/>
  <c r="M7" i="1"/>
  <c r="M8" i="1" s="1"/>
  <c r="N7" i="1"/>
  <c r="N8" i="1" s="1"/>
  <c r="O7" i="1"/>
  <c r="O8" i="1" s="1"/>
  <c r="B7" i="1"/>
  <c r="B8" i="1" s="1"/>
</calcChain>
</file>

<file path=xl/sharedStrings.xml><?xml version="1.0" encoding="utf-8"?>
<sst xmlns="http://schemas.openxmlformats.org/spreadsheetml/2006/main" count="56" uniqueCount="33">
  <si>
    <t>Динамический</t>
  </si>
  <si>
    <t>Статический</t>
  </si>
  <si>
    <t>U = 2.81 В</t>
  </si>
  <si>
    <r>
      <t>V</t>
    </r>
    <r>
      <rPr>
        <vertAlign val="subscript"/>
        <sz val="11"/>
        <color theme="1"/>
        <rFont val="Calibri"/>
        <family val="2"/>
        <charset val="204"/>
        <scheme val="minor"/>
      </rPr>
      <t>кат.-с.</t>
    </r>
    <r>
      <rPr>
        <sz val="11"/>
        <color theme="1"/>
        <rFont val="Calibri"/>
        <family val="2"/>
        <scheme val="minor"/>
      </rPr>
      <t>, В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</si>
  <si>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ан.</t>
    </r>
    <r>
      <rPr>
        <sz val="11"/>
        <color theme="1"/>
        <rFont val="Calibri"/>
        <family val="2"/>
        <scheme val="minor"/>
      </rPr>
      <t>, кОм</t>
    </r>
  </si>
  <si>
    <r>
      <t>V</t>
    </r>
    <r>
      <rPr>
        <vertAlign val="subscript"/>
        <sz val="11"/>
        <color theme="1"/>
        <rFont val="Calibri"/>
        <family val="2"/>
        <charset val="204"/>
        <scheme val="minor"/>
      </rPr>
      <t>ан.</t>
    </r>
    <r>
      <rPr>
        <sz val="11"/>
        <color theme="1"/>
        <rFont val="Calibri"/>
        <family val="2"/>
        <scheme val="minor"/>
      </rPr>
      <t>, мВ</t>
    </r>
  </si>
  <si>
    <r>
      <t>I</t>
    </r>
    <r>
      <rPr>
        <vertAlign val="subscript"/>
        <sz val="11"/>
        <color theme="1"/>
        <rFont val="Calibri"/>
        <family val="2"/>
        <charset val="204"/>
        <scheme val="minor"/>
      </rPr>
      <t>ан</t>
    </r>
    <r>
      <rPr>
        <sz val="11"/>
        <color theme="1"/>
        <rFont val="Calibri"/>
        <family val="2"/>
        <scheme val="minor"/>
      </rPr>
      <t>., 10</t>
    </r>
    <r>
      <rPr>
        <vertAlign val="superscript"/>
        <sz val="11"/>
        <color theme="1"/>
        <rFont val="Calibri"/>
        <family val="2"/>
        <charset val="204"/>
        <scheme val="minor"/>
      </rPr>
      <t xml:space="preserve">-8 </t>
    </r>
    <r>
      <rPr>
        <sz val="11"/>
        <color theme="1"/>
        <rFont val="Calibri"/>
        <family val="2"/>
        <scheme val="minor"/>
      </rPr>
      <t>А</t>
    </r>
  </si>
  <si>
    <t>-</t>
  </si>
  <si>
    <t>U = 3,08 В</t>
  </si>
  <si>
    <r>
      <t>I</t>
    </r>
    <r>
      <rPr>
        <vertAlign val="subscript"/>
        <sz val="11"/>
        <color theme="1"/>
        <rFont val="Calibri"/>
        <family val="2"/>
        <charset val="204"/>
        <scheme val="minor"/>
      </rPr>
      <t>ан</t>
    </r>
    <r>
      <rPr>
        <sz val="11"/>
        <color theme="1"/>
        <rFont val="Calibri"/>
        <family val="2"/>
        <scheme val="minor"/>
      </rPr>
      <t>., 10</t>
    </r>
    <r>
      <rPr>
        <vertAlign val="superscript"/>
        <sz val="11"/>
        <color theme="1"/>
        <rFont val="Calibri"/>
        <family val="2"/>
        <charset val="204"/>
        <scheme val="minor"/>
      </rPr>
      <t>-8</t>
    </r>
    <r>
      <rPr>
        <sz val="11"/>
        <color theme="1"/>
        <rFont val="Calibri"/>
        <family val="2"/>
        <scheme val="minor"/>
      </rPr>
      <t xml:space="preserve"> А</t>
    </r>
  </si>
  <si>
    <r>
      <t>V</t>
    </r>
    <r>
      <rPr>
        <vertAlign val="subscript"/>
        <sz val="11"/>
        <color theme="1"/>
        <rFont val="Calibri"/>
        <family val="2"/>
        <charset val="204"/>
        <scheme val="minor"/>
      </rPr>
      <t>нак.</t>
    </r>
    <r>
      <rPr>
        <sz val="11"/>
        <color theme="1"/>
        <rFont val="Calibri"/>
        <family val="2"/>
        <scheme val="minor"/>
      </rPr>
      <t>, В</t>
    </r>
  </si>
  <si>
    <r>
      <t>V</t>
    </r>
    <r>
      <rPr>
        <vertAlign val="subscript"/>
        <sz val="11"/>
        <color theme="1"/>
        <rFont val="Calibri"/>
        <family val="2"/>
        <charset val="204"/>
        <scheme val="minor"/>
      </rPr>
      <t>1min</t>
    </r>
    <r>
      <rPr>
        <sz val="11"/>
        <color theme="1"/>
        <rFont val="Calibri"/>
        <family val="2"/>
        <scheme val="minor"/>
      </rPr>
      <t>, дел.</t>
    </r>
  </si>
  <si>
    <r>
      <t>V</t>
    </r>
    <r>
      <rPr>
        <vertAlign val="subscript"/>
        <sz val="11"/>
        <color theme="1"/>
        <rFont val="Calibri"/>
        <family val="2"/>
        <charset val="204"/>
        <scheme val="minor"/>
      </rPr>
      <t>1max</t>
    </r>
    <r>
      <rPr>
        <sz val="11"/>
        <color theme="1"/>
        <rFont val="Calibri"/>
        <family val="2"/>
        <scheme val="minor"/>
      </rPr>
      <t>, дел.</t>
    </r>
  </si>
  <si>
    <r>
      <t>V</t>
    </r>
    <r>
      <rPr>
        <vertAlign val="subscript"/>
        <sz val="11"/>
        <color theme="1"/>
        <rFont val="Calibri"/>
        <family val="2"/>
        <charset val="204"/>
        <scheme val="minor"/>
      </rPr>
      <t>проб.</t>
    </r>
    <r>
      <rPr>
        <sz val="11"/>
        <color theme="1"/>
        <rFont val="Calibri"/>
        <family val="2"/>
        <scheme val="minor"/>
      </rPr>
      <t>, дел.</t>
    </r>
  </si>
  <si>
    <r>
      <t>V</t>
    </r>
    <r>
      <rPr>
        <vertAlign val="subscript"/>
        <sz val="11"/>
        <color theme="1"/>
        <rFont val="Calibri"/>
        <family val="2"/>
        <charset val="204"/>
        <scheme val="minor"/>
      </rPr>
      <t>1max</t>
    </r>
    <r>
      <rPr>
        <sz val="11"/>
        <color theme="1"/>
        <rFont val="Calibri"/>
        <family val="2"/>
        <scheme val="minor"/>
      </rPr>
      <t>, В</t>
    </r>
  </si>
  <si>
    <r>
      <t>V</t>
    </r>
    <r>
      <rPr>
        <vertAlign val="subscript"/>
        <sz val="11"/>
        <color theme="1"/>
        <rFont val="Calibri"/>
        <family val="2"/>
        <charset val="204"/>
        <scheme val="minor"/>
      </rPr>
      <t>1min</t>
    </r>
    <r>
      <rPr>
        <sz val="11"/>
        <color theme="1"/>
        <rFont val="Calibri"/>
        <family val="2"/>
        <scheme val="minor"/>
      </rPr>
      <t>, В</t>
    </r>
  </si>
  <si>
    <r>
      <t>V</t>
    </r>
    <r>
      <rPr>
        <vertAlign val="subscript"/>
        <sz val="11"/>
        <color theme="1"/>
        <rFont val="Calibri"/>
        <family val="2"/>
        <charset val="204"/>
        <scheme val="minor"/>
      </rPr>
      <t>проб.</t>
    </r>
    <r>
      <rPr>
        <sz val="11"/>
        <color theme="1"/>
        <rFont val="Calibri"/>
        <family val="2"/>
        <scheme val="minor"/>
      </rPr>
      <t>, В</t>
    </r>
  </si>
  <si>
    <r>
      <t>E</t>
    </r>
    <r>
      <rPr>
        <vertAlign val="subscript"/>
        <sz val="11"/>
        <color theme="1"/>
        <rFont val="Calibri"/>
        <family val="2"/>
        <charset val="204"/>
        <scheme val="minor"/>
      </rPr>
      <t>проб.</t>
    </r>
    <r>
      <rPr>
        <sz val="11"/>
        <color theme="1"/>
        <rFont val="Calibri"/>
        <family val="2"/>
        <scheme val="minor"/>
      </rPr>
      <t>, эВ</t>
    </r>
  </si>
  <si>
    <r>
      <t>E</t>
    </r>
    <r>
      <rPr>
        <vertAlign val="subscript"/>
        <sz val="11"/>
        <color theme="1"/>
        <rFont val="Calibri"/>
        <family val="2"/>
        <charset val="204"/>
        <scheme val="minor"/>
      </rPr>
      <t>2</t>
    </r>
    <r>
      <rPr>
        <sz val="11"/>
        <color theme="1"/>
        <rFont val="Calibri"/>
        <family val="2"/>
        <scheme val="minor"/>
      </rPr>
      <t>, эВ</t>
    </r>
  </si>
  <si>
    <r>
      <t>E</t>
    </r>
    <r>
      <rPr>
        <vertAlign val="subscript"/>
        <sz val="11"/>
        <color theme="1"/>
        <rFont val="Calibri"/>
        <family val="2"/>
        <charset val="204"/>
        <scheme val="minor"/>
      </rPr>
      <t>1</t>
    </r>
    <r>
      <rPr>
        <sz val="11"/>
        <color theme="1"/>
        <rFont val="Calibri"/>
        <family val="2"/>
        <scheme val="minor"/>
      </rPr>
      <t>, эВ</t>
    </r>
  </si>
  <si>
    <t>Cω</t>
  </si>
  <si>
    <t xml:space="preserve"> </t>
  </si>
  <si>
    <t xml:space="preserve">Табл. 1. Значения напряжения на катоде, соответсвующее первым </t>
  </si>
  <si>
    <t>максимуму и минимуму ВАХ, а также напряжения пробоя Vпроб</t>
  </si>
  <si>
    <t>для двух значений напряжения на лампе накала Vн</t>
  </si>
  <si>
    <t xml:space="preserve">Табл. 2. Данные для изучения ВАХ тиратрона: зависимость анодного тока Ia от напряжения </t>
  </si>
  <si>
    <t xml:space="preserve">на катоде Vкат-с,  а также Cω - вероятность рассеяения электрона с точностью до константы. </t>
  </si>
  <si>
    <t>Измерения проводены при двух значения напряжения лампы накала U</t>
  </si>
  <si>
    <t>от их энергии, выраженной через напряжение на катоде.</t>
  </si>
  <si>
    <t>Рис. 6. График зависимости вероятности рассеяния электронов w (с точностью до константы C)</t>
  </si>
  <si>
    <t>Данные получены при двух значениях напряжения на лампе накала</t>
  </si>
  <si>
    <t xml:space="preserve">Рис. 5. График зависимости анодного тока Ia от напряжения на катоде Vкат, </t>
  </si>
  <si>
    <t>Данные полученны при двух значениях напряжения на лампе накала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</si>
</sst>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</font>
    <font>
      <vertAlign val="subscript"/>
      <sz val="11"/>
      <color theme="1"/>
      <name val="Calibri"/>
      <family val="2"/>
      <charset val="204"/>
      <scheme val="minor"/>
    </font>
    <font>
      <vertAlign val="superscript"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8" xfId="0" applyNumberFormat="1" applyBorder="1" applyAlignment="1">
      <alignment horizontal="center" vertical="center"/>
    </xf>
    <xf numFmtId="164" fontId="0" fillId="0" borderId="9" xfId="0" applyNumberForma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64" fontId="0" fillId="0" borderId="11" xfId="0" applyNumberFormat="1" applyBorder="1" applyAlignment="1">
      <alignment horizontal="center" vertical="center"/>
    </xf>
    <xf numFmtId="164" fontId="0" fillId="0" borderId="12" xfId="0" applyNumberForma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16" xfId="0" applyNumberForma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0" xfId="0" applyNumberFormat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6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2" fontId="0" fillId="0" borderId="21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2" fontId="1" fillId="0" borderId="21" xfId="0" applyNumberFormat="1" applyFont="1" applyBorder="1" applyAlignment="1">
      <alignment horizontal="center" vertical="center"/>
    </xf>
    <xf numFmtId="2" fontId="1" fillId="0" borderId="8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/>
    <xf numFmtId="0" fontId="1" fillId="0" borderId="24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428734809402743"/>
          <c:y val="3.3937092113829649E-2"/>
          <c:w val="0.70028369494565534"/>
          <c:h val="0.8011226444795666"/>
        </c:manualLayout>
      </c:layout>
      <c:scatterChart>
        <c:scatterStyle val="lineMarker"/>
        <c:varyColors val="0"/>
        <c:ser>
          <c:idx val="0"/>
          <c:order val="0"/>
          <c:tx>
            <c:v>U = 2,81 В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(Лист1!$B$4:$O$4,Лист1!$B$9:$N$9)</c:f>
              <c:numCache>
                <c:formatCode>0.00</c:formatCode>
                <c:ptCount val="27"/>
                <c:pt idx="0">
                  <c:v>2.52</c:v>
                </c:pt>
                <c:pt idx="1">
                  <c:v>3.03</c:v>
                </c:pt>
                <c:pt idx="2">
                  <c:v>3.61</c:v>
                </c:pt>
                <c:pt idx="3">
                  <c:v>4.07</c:v>
                </c:pt>
                <c:pt idx="4">
                  <c:v>4.53</c:v>
                </c:pt>
                <c:pt idx="5">
                  <c:v>4.6399999999999997</c:v>
                </c:pt>
                <c:pt idx="6">
                  <c:v>4.75</c:v>
                </c:pt>
                <c:pt idx="7">
                  <c:v>4.8499999999999996</c:v>
                </c:pt>
                <c:pt idx="8">
                  <c:v>5.08</c:v>
                </c:pt>
                <c:pt idx="9">
                  <c:v>5.17</c:v>
                </c:pt>
                <c:pt idx="10">
                  <c:v>5.49</c:v>
                </c:pt>
                <c:pt idx="11">
                  <c:v>6.07</c:v>
                </c:pt>
                <c:pt idx="12">
                  <c:v>6.51</c:v>
                </c:pt>
                <c:pt idx="13">
                  <c:v>7.05</c:v>
                </c:pt>
                <c:pt idx="14">
                  <c:v>7.51</c:v>
                </c:pt>
                <c:pt idx="15">
                  <c:v>8</c:v>
                </c:pt>
                <c:pt idx="16">
                  <c:v>8.56</c:v>
                </c:pt>
                <c:pt idx="17">
                  <c:v>9.0299999999999994</c:v>
                </c:pt>
                <c:pt idx="18">
                  <c:v>9.5500000000000007</c:v>
                </c:pt>
                <c:pt idx="19">
                  <c:v>10.07</c:v>
                </c:pt>
                <c:pt idx="20">
                  <c:v>10.08</c:v>
                </c:pt>
                <c:pt idx="21">
                  <c:v>10.15</c:v>
                </c:pt>
                <c:pt idx="22">
                  <c:v>10.31</c:v>
                </c:pt>
                <c:pt idx="23">
                  <c:v>10.43</c:v>
                </c:pt>
                <c:pt idx="24">
                  <c:v>10.58</c:v>
                </c:pt>
                <c:pt idx="25">
                  <c:v>11</c:v>
                </c:pt>
                <c:pt idx="26">
                  <c:v>11.8</c:v>
                </c:pt>
              </c:numCache>
            </c:numRef>
          </c:xVal>
          <c:yVal>
            <c:numRef>
              <c:f>(Лист1!$B$7:$O$7,Лист1!$B$12:$N$12)</c:f>
              <c:numCache>
                <c:formatCode>0.00</c:formatCode>
                <c:ptCount val="27"/>
                <c:pt idx="0">
                  <c:v>6.9</c:v>
                </c:pt>
                <c:pt idx="1">
                  <c:v>37.4</c:v>
                </c:pt>
                <c:pt idx="2">
                  <c:v>54.2</c:v>
                </c:pt>
                <c:pt idx="3">
                  <c:v>58.70000000000001</c:v>
                </c:pt>
                <c:pt idx="4">
                  <c:v>60.04999999999999</c:v>
                </c:pt>
                <c:pt idx="5">
                  <c:v>62.4</c:v>
                </c:pt>
                <c:pt idx="6">
                  <c:v>62.1</c:v>
                </c:pt>
                <c:pt idx="7">
                  <c:v>62.3</c:v>
                </c:pt>
                <c:pt idx="8">
                  <c:v>59.4</c:v>
                </c:pt>
                <c:pt idx="9">
                  <c:v>61.6</c:v>
                </c:pt>
                <c:pt idx="10">
                  <c:v>57.4</c:v>
                </c:pt>
                <c:pt idx="11">
                  <c:v>53.29999999999999</c:v>
                </c:pt>
                <c:pt idx="12">
                  <c:v>50.1</c:v>
                </c:pt>
                <c:pt idx="13">
                  <c:v>45.7</c:v>
                </c:pt>
                <c:pt idx="14">
                  <c:v>41.9</c:v>
                </c:pt>
                <c:pt idx="15">
                  <c:v>38.049999999999997</c:v>
                </c:pt>
                <c:pt idx="16">
                  <c:v>34.1</c:v>
                </c:pt>
                <c:pt idx="17">
                  <c:v>31.6</c:v>
                </c:pt>
                <c:pt idx="18">
                  <c:v>29.7</c:v>
                </c:pt>
                <c:pt idx="19">
                  <c:v>28.800000000000004</c:v>
                </c:pt>
                <c:pt idx="20">
                  <c:v>29.799999999999997</c:v>
                </c:pt>
                <c:pt idx="21">
                  <c:v>29.799999999999997</c:v>
                </c:pt>
                <c:pt idx="22">
                  <c:v>29.5</c:v>
                </c:pt>
                <c:pt idx="23">
                  <c:v>29.600000000000005</c:v>
                </c:pt>
                <c:pt idx="24">
                  <c:v>28.800000000000004</c:v>
                </c:pt>
                <c:pt idx="25">
                  <c:v>29.5</c:v>
                </c:pt>
                <c:pt idx="26">
                  <c:v>31.05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C886-4A3E-9C8E-82C337B50506}"/>
            </c:ext>
          </c:extLst>
        </c:ser>
        <c:ser>
          <c:idx val="1"/>
          <c:order val="1"/>
          <c:tx>
            <c:v>U = 3,08 В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(Лист1!$B$18:$P$18,Лист1!$B$23:$O$23)</c:f>
              <c:numCache>
                <c:formatCode>0.00</c:formatCode>
                <c:ptCount val="29"/>
                <c:pt idx="0">
                  <c:v>2.06</c:v>
                </c:pt>
                <c:pt idx="1">
                  <c:v>2.44</c:v>
                </c:pt>
                <c:pt idx="2">
                  <c:v>3.01</c:v>
                </c:pt>
                <c:pt idx="3">
                  <c:v>3.56</c:v>
                </c:pt>
                <c:pt idx="4">
                  <c:v>4.05</c:v>
                </c:pt>
                <c:pt idx="5">
                  <c:v>4.5199999999999996</c:v>
                </c:pt>
                <c:pt idx="6">
                  <c:v>5.0599999999999996</c:v>
                </c:pt>
                <c:pt idx="7">
                  <c:v>5.2</c:v>
                </c:pt>
                <c:pt idx="8">
                  <c:v>5.39</c:v>
                </c:pt>
                <c:pt idx="9">
                  <c:v>5.58</c:v>
                </c:pt>
                <c:pt idx="10">
                  <c:v>5.71</c:v>
                </c:pt>
                <c:pt idx="11">
                  <c:v>5.84</c:v>
                </c:pt>
                <c:pt idx="12">
                  <c:v>5.91</c:v>
                </c:pt>
                <c:pt idx="13">
                  <c:v>6.03</c:v>
                </c:pt>
                <c:pt idx="14">
                  <c:v>6.5</c:v>
                </c:pt>
                <c:pt idx="15">
                  <c:v>7.05</c:v>
                </c:pt>
                <c:pt idx="16">
                  <c:v>7.52</c:v>
                </c:pt>
                <c:pt idx="17">
                  <c:v>8.02</c:v>
                </c:pt>
                <c:pt idx="18">
                  <c:v>8.5</c:v>
                </c:pt>
                <c:pt idx="19">
                  <c:v>9.01</c:v>
                </c:pt>
                <c:pt idx="20">
                  <c:v>9.52</c:v>
                </c:pt>
                <c:pt idx="21">
                  <c:v>9.68</c:v>
                </c:pt>
                <c:pt idx="22">
                  <c:v>9.8800000000000008</c:v>
                </c:pt>
                <c:pt idx="23">
                  <c:v>10</c:v>
                </c:pt>
                <c:pt idx="24">
                  <c:v>10.050000000000001</c:v>
                </c:pt>
                <c:pt idx="25">
                  <c:v>10.15</c:v>
                </c:pt>
                <c:pt idx="26">
                  <c:v>10.37</c:v>
                </c:pt>
                <c:pt idx="27">
                  <c:v>10.53</c:v>
                </c:pt>
                <c:pt idx="28">
                  <c:v>10.93</c:v>
                </c:pt>
              </c:numCache>
            </c:numRef>
          </c:xVal>
          <c:yVal>
            <c:numRef>
              <c:f>(Лист1!$B$21:$P$21,Лист1!$B$26:$O$26)</c:f>
              <c:numCache>
                <c:formatCode>0.00</c:formatCode>
                <c:ptCount val="29"/>
                <c:pt idx="0">
                  <c:v>0.1</c:v>
                </c:pt>
                <c:pt idx="1">
                  <c:v>8.6</c:v>
                </c:pt>
                <c:pt idx="2">
                  <c:v>51.7</c:v>
                </c:pt>
                <c:pt idx="3">
                  <c:v>66</c:v>
                </c:pt>
                <c:pt idx="4">
                  <c:v>72.3</c:v>
                </c:pt>
                <c:pt idx="5">
                  <c:v>76.7</c:v>
                </c:pt>
                <c:pt idx="6">
                  <c:v>79.2</c:v>
                </c:pt>
                <c:pt idx="7">
                  <c:v>79.900000000000006</c:v>
                </c:pt>
                <c:pt idx="8">
                  <c:v>80.099999999999994</c:v>
                </c:pt>
                <c:pt idx="9">
                  <c:v>79.900000000000006</c:v>
                </c:pt>
                <c:pt idx="10">
                  <c:v>80.099999999999994</c:v>
                </c:pt>
                <c:pt idx="11">
                  <c:v>79.900000000000006</c:v>
                </c:pt>
                <c:pt idx="12">
                  <c:v>80.2</c:v>
                </c:pt>
                <c:pt idx="13">
                  <c:v>79.599999999999994</c:v>
                </c:pt>
                <c:pt idx="14" formatCode="General">
                  <c:v>78.5</c:v>
                </c:pt>
                <c:pt idx="15">
                  <c:v>74.900000000000006</c:v>
                </c:pt>
                <c:pt idx="16">
                  <c:v>71.3</c:v>
                </c:pt>
                <c:pt idx="17">
                  <c:v>67.099999999999994</c:v>
                </c:pt>
                <c:pt idx="18">
                  <c:v>63.6</c:v>
                </c:pt>
                <c:pt idx="19">
                  <c:v>60.6</c:v>
                </c:pt>
                <c:pt idx="20">
                  <c:v>59</c:v>
                </c:pt>
                <c:pt idx="21">
                  <c:v>58.9</c:v>
                </c:pt>
                <c:pt idx="22">
                  <c:v>58.9</c:v>
                </c:pt>
                <c:pt idx="23">
                  <c:v>59.20000000000001</c:v>
                </c:pt>
                <c:pt idx="24">
                  <c:v>58.8</c:v>
                </c:pt>
                <c:pt idx="25">
                  <c:v>59.3</c:v>
                </c:pt>
                <c:pt idx="26">
                  <c:v>59.9</c:v>
                </c:pt>
                <c:pt idx="27">
                  <c:v>60.3</c:v>
                </c:pt>
                <c:pt idx="28">
                  <c:v>62.5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C886-4A3E-9C8E-82C337B505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755232"/>
        <c:axId val="165756800"/>
      </c:scatterChart>
      <c:valAx>
        <c:axId val="165755232"/>
        <c:scaling>
          <c:orientation val="minMax"/>
          <c:max val="12"/>
          <c:min val="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V</a:t>
                </a:r>
                <a:r>
                  <a:rPr lang="ru-RU" sz="1200" baseline="-25000"/>
                  <a:t>кат.</a:t>
                </a:r>
                <a:r>
                  <a:rPr lang="ru-RU" sz="1200"/>
                  <a:t>, В</a:t>
                </a:r>
              </a:p>
            </c:rich>
          </c:tx>
          <c:layout>
            <c:manualLayout>
              <c:xMode val="edge"/>
              <c:yMode val="edge"/>
              <c:x val="0.43656209118060868"/>
              <c:y val="0.9055216199240917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5756800"/>
        <c:crosses val="autoZero"/>
        <c:crossBetween val="midCat"/>
      </c:valAx>
      <c:valAx>
        <c:axId val="165756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I</a:t>
                </a:r>
                <a:r>
                  <a:rPr lang="ru-RU" sz="1200" baseline="-25000"/>
                  <a:t>а</a:t>
                </a:r>
                <a:r>
                  <a:rPr lang="ru-RU" sz="1200"/>
                  <a:t>, 10</a:t>
                </a:r>
                <a:r>
                  <a:rPr lang="ru-RU" sz="1200" baseline="30000"/>
                  <a:t>-8</a:t>
                </a:r>
                <a:r>
                  <a:rPr lang="ru-RU" sz="1200"/>
                  <a:t> А</a:t>
                </a:r>
              </a:p>
            </c:rich>
          </c:tx>
          <c:layout>
            <c:manualLayout>
              <c:xMode val="edge"/>
              <c:yMode val="edge"/>
              <c:x val="8.1759764355474381E-3"/>
              <c:y val="0.3735466610977425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57552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4018042446680918"/>
          <c:y val="0.44841776545200052"/>
          <c:w val="0.14370959116003917"/>
          <c:h val="0.1647863637298502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062407915622925"/>
          <c:y val="3.3720628792321183E-2"/>
          <c:w val="0.71785674087196527"/>
          <c:h val="0.77552102654993116"/>
        </c:manualLayout>
      </c:layout>
      <c:scatterChart>
        <c:scatterStyle val="lineMarker"/>
        <c:varyColors val="0"/>
        <c:ser>
          <c:idx val="0"/>
          <c:order val="0"/>
          <c:tx>
            <c:v>U = 2,81 В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(Лист1!$E$4:$O$4,Лист1!$B$9:$N$9)</c:f>
              <c:numCache>
                <c:formatCode>0.00</c:formatCode>
                <c:ptCount val="24"/>
                <c:pt idx="0">
                  <c:v>4.07</c:v>
                </c:pt>
                <c:pt idx="1">
                  <c:v>4.53</c:v>
                </c:pt>
                <c:pt idx="2">
                  <c:v>4.6399999999999997</c:v>
                </c:pt>
                <c:pt idx="3">
                  <c:v>4.75</c:v>
                </c:pt>
                <c:pt idx="4">
                  <c:v>4.8499999999999996</c:v>
                </c:pt>
                <c:pt idx="5">
                  <c:v>5.08</c:v>
                </c:pt>
                <c:pt idx="6">
                  <c:v>5.17</c:v>
                </c:pt>
                <c:pt idx="7">
                  <c:v>5.49</c:v>
                </c:pt>
                <c:pt idx="8">
                  <c:v>6.07</c:v>
                </c:pt>
                <c:pt idx="9">
                  <c:v>6.51</c:v>
                </c:pt>
                <c:pt idx="10">
                  <c:v>7.05</c:v>
                </c:pt>
                <c:pt idx="11">
                  <c:v>7.51</c:v>
                </c:pt>
                <c:pt idx="12">
                  <c:v>8</c:v>
                </c:pt>
                <c:pt idx="13">
                  <c:v>8.56</c:v>
                </c:pt>
                <c:pt idx="14">
                  <c:v>9.0299999999999994</c:v>
                </c:pt>
                <c:pt idx="15">
                  <c:v>9.5500000000000007</c:v>
                </c:pt>
                <c:pt idx="16">
                  <c:v>10.07</c:v>
                </c:pt>
                <c:pt idx="17">
                  <c:v>10.08</c:v>
                </c:pt>
                <c:pt idx="18">
                  <c:v>10.15</c:v>
                </c:pt>
                <c:pt idx="19">
                  <c:v>10.31</c:v>
                </c:pt>
                <c:pt idx="20">
                  <c:v>10.43</c:v>
                </c:pt>
                <c:pt idx="21">
                  <c:v>10.58</c:v>
                </c:pt>
                <c:pt idx="22">
                  <c:v>11</c:v>
                </c:pt>
                <c:pt idx="23">
                  <c:v>11.8</c:v>
                </c:pt>
              </c:numCache>
            </c:numRef>
          </c:xVal>
          <c:yVal>
            <c:numRef>
              <c:f>(Лист1!$E$8:$O$8,Лист1!$B$13:$N$13)</c:f>
              <c:numCache>
                <c:formatCode>0.00</c:formatCode>
                <c:ptCount val="24"/>
                <c:pt idx="0">
                  <c:v>4.0724397268340509</c:v>
                </c:pt>
                <c:pt idx="1">
                  <c:v>4.0951775485259923</c:v>
                </c:pt>
                <c:pt idx="2">
                  <c:v>4.133565275375382</c:v>
                </c:pt>
                <c:pt idx="3">
                  <c:v>4.1287459889394329</c:v>
                </c:pt>
                <c:pt idx="4">
                  <c:v>4.1319614257934072</c:v>
                </c:pt>
                <c:pt idx="5">
                  <c:v>4.0842942263685993</c:v>
                </c:pt>
                <c:pt idx="6">
                  <c:v>4.1206618705394744</c:v>
                </c:pt>
                <c:pt idx="7">
                  <c:v>4.0500443033255209</c:v>
                </c:pt>
                <c:pt idx="8">
                  <c:v>3.9759363311717988</c:v>
                </c:pt>
                <c:pt idx="9">
                  <c:v>3.9140210080908191</c:v>
                </c:pt>
                <c:pt idx="10">
                  <c:v>3.8220982979001592</c:v>
                </c:pt>
                <c:pt idx="11">
                  <c:v>3.735285826928092</c:v>
                </c:pt>
                <c:pt idx="12">
                  <c:v>3.6389010843076948</c:v>
                </c:pt>
                <c:pt idx="13">
                  <c:v>3.529297384289471</c:v>
                </c:pt>
                <c:pt idx="14">
                  <c:v>3.4531571205928664</c:v>
                </c:pt>
                <c:pt idx="15">
                  <c:v>3.3911470458086539</c:v>
                </c:pt>
                <c:pt idx="16">
                  <c:v>3.3603753871419002</c:v>
                </c:pt>
                <c:pt idx="17">
                  <c:v>3.3945083935113587</c:v>
                </c:pt>
                <c:pt idx="18">
                  <c:v>3.3945083935113587</c:v>
                </c:pt>
                <c:pt idx="19">
                  <c:v>3.3843902633457743</c:v>
                </c:pt>
                <c:pt idx="20">
                  <c:v>3.3877743613300146</c:v>
                </c:pt>
                <c:pt idx="21">
                  <c:v>3.3603753871419002</c:v>
                </c:pt>
                <c:pt idx="22">
                  <c:v>3.3843902633457743</c:v>
                </c:pt>
                <c:pt idx="23">
                  <c:v>3.4355988083794879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ED4B-4FBB-B6D6-1F090C0E3920}"/>
            </c:ext>
          </c:extLst>
        </c:ser>
        <c:ser>
          <c:idx val="1"/>
          <c:order val="1"/>
          <c:tx>
            <c:v>U = 3,08 В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(Лист1!$F$18:$P$18,Лист1!$B$23:$O$23)</c:f>
              <c:numCache>
                <c:formatCode>0.00</c:formatCode>
                <c:ptCount val="25"/>
                <c:pt idx="0">
                  <c:v>4.05</c:v>
                </c:pt>
                <c:pt idx="1">
                  <c:v>4.5199999999999996</c:v>
                </c:pt>
                <c:pt idx="2">
                  <c:v>5.0599999999999996</c:v>
                </c:pt>
                <c:pt idx="3">
                  <c:v>5.2</c:v>
                </c:pt>
                <c:pt idx="4">
                  <c:v>5.39</c:v>
                </c:pt>
                <c:pt idx="5">
                  <c:v>5.58</c:v>
                </c:pt>
                <c:pt idx="6">
                  <c:v>5.71</c:v>
                </c:pt>
                <c:pt idx="7">
                  <c:v>5.84</c:v>
                </c:pt>
                <c:pt idx="8">
                  <c:v>5.91</c:v>
                </c:pt>
                <c:pt idx="9">
                  <c:v>6.03</c:v>
                </c:pt>
                <c:pt idx="10">
                  <c:v>6.5</c:v>
                </c:pt>
                <c:pt idx="11">
                  <c:v>7.05</c:v>
                </c:pt>
                <c:pt idx="12">
                  <c:v>7.52</c:v>
                </c:pt>
                <c:pt idx="13">
                  <c:v>8.02</c:v>
                </c:pt>
                <c:pt idx="14">
                  <c:v>8.5</c:v>
                </c:pt>
                <c:pt idx="15">
                  <c:v>9.01</c:v>
                </c:pt>
                <c:pt idx="16">
                  <c:v>9.52</c:v>
                </c:pt>
                <c:pt idx="17">
                  <c:v>9.68</c:v>
                </c:pt>
                <c:pt idx="18">
                  <c:v>9.8800000000000008</c:v>
                </c:pt>
                <c:pt idx="19">
                  <c:v>10</c:v>
                </c:pt>
                <c:pt idx="20">
                  <c:v>10.050000000000001</c:v>
                </c:pt>
                <c:pt idx="21">
                  <c:v>10.15</c:v>
                </c:pt>
                <c:pt idx="22">
                  <c:v>10.37</c:v>
                </c:pt>
                <c:pt idx="23">
                  <c:v>10.53</c:v>
                </c:pt>
                <c:pt idx="24">
                  <c:v>10.93</c:v>
                </c:pt>
              </c:numCache>
            </c:numRef>
          </c:xVal>
          <c:yVal>
            <c:numRef>
              <c:f>(Лист1!$F$22:$P$22,Лист1!$B$27:$O$27)</c:f>
              <c:numCache>
                <c:formatCode>0.00</c:formatCode>
                <c:ptCount val="25"/>
                <c:pt idx="0">
                  <c:v>4.2808241291647189</c:v>
                </c:pt>
                <c:pt idx="1">
                  <c:v>4.3399017083732101</c:v>
                </c:pt>
                <c:pt idx="2">
                  <c:v>4.3719762988203801</c:v>
                </c:pt>
                <c:pt idx="3">
                  <c:v>4.3807758527722287</c:v>
                </c:pt>
                <c:pt idx="4">
                  <c:v>4.3832758540743137</c:v>
                </c:pt>
                <c:pt idx="5">
                  <c:v>4.3807758527722287</c:v>
                </c:pt>
                <c:pt idx="6">
                  <c:v>4.3832758540743137</c:v>
                </c:pt>
                <c:pt idx="7">
                  <c:v>4.3807758527722287</c:v>
                </c:pt>
                <c:pt idx="8">
                  <c:v>4.3845235148724688</c:v>
                </c:pt>
                <c:pt idx="9">
                  <c:v>4.3770140928503372</c:v>
                </c:pt>
                <c:pt idx="10">
                  <c:v>4.3630986247883632</c:v>
                </c:pt>
                <c:pt idx="11">
                  <c:v>4.3161538905231742</c:v>
                </c:pt>
                <c:pt idx="12">
                  <c:v>4.26689632742025</c:v>
                </c:pt>
                <c:pt idx="13">
                  <c:v>4.2061840439776361</c:v>
                </c:pt>
                <c:pt idx="14">
                  <c:v>4.1526134703460764</c:v>
                </c:pt>
                <c:pt idx="15">
                  <c:v>4.1042948930752692</c:v>
                </c:pt>
                <c:pt idx="16">
                  <c:v>4.0775374439057197</c:v>
                </c:pt>
                <c:pt idx="17">
                  <c:v>4.0758410906575406</c:v>
                </c:pt>
                <c:pt idx="18">
                  <c:v>4.0758410906575406</c:v>
                </c:pt>
                <c:pt idx="19">
                  <c:v>4.0809215418899605</c:v>
                </c:pt>
                <c:pt idx="20">
                  <c:v>4.0741418549045809</c:v>
                </c:pt>
                <c:pt idx="21">
                  <c:v>4.0826093060036799</c:v>
                </c:pt>
                <c:pt idx="22">
                  <c:v>4.0926765051214034</c:v>
                </c:pt>
                <c:pt idx="23">
                  <c:v>4.0993321037331398</c:v>
                </c:pt>
                <c:pt idx="24">
                  <c:v>4.1351665567423561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ED4B-4FBB-B6D6-1F090C0E39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3303448"/>
        <c:axId val="413309328"/>
      </c:scatterChart>
      <c:valAx>
        <c:axId val="413303448"/>
        <c:scaling>
          <c:orientation val="minMax"/>
          <c:max val="12"/>
          <c:min val="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V</a:t>
                </a:r>
                <a:r>
                  <a:rPr lang="ru-RU" sz="1200" baseline="-25000"/>
                  <a:t>кат.</a:t>
                </a:r>
                <a:r>
                  <a:rPr lang="ru-RU" sz="1200"/>
                  <a:t>, В</a:t>
                </a:r>
              </a:p>
            </c:rich>
          </c:tx>
          <c:layout>
            <c:manualLayout>
              <c:xMode val="edge"/>
              <c:yMode val="edge"/>
              <c:x val="0.4408718021496536"/>
              <c:y val="0.9007964912257163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13309328"/>
        <c:crosses val="autoZero"/>
        <c:crossBetween val="midCat"/>
      </c:valAx>
      <c:valAx>
        <c:axId val="413309328"/>
        <c:scaling>
          <c:orientation val="minMax"/>
          <c:min val="3.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C</a:t>
                </a:r>
                <a:r>
                  <a:rPr lang="el-GR" sz="1200"/>
                  <a:t>ω</a:t>
                </a:r>
                <a:endParaRPr lang="ru-RU" sz="1200"/>
              </a:p>
            </c:rich>
          </c:tx>
          <c:layout>
            <c:manualLayout>
              <c:xMode val="edge"/>
              <c:yMode val="edge"/>
              <c:x val="9.0481360839667034E-3"/>
              <c:y val="0.4177548788992212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133034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4342045808599597"/>
          <c:y val="0.43772644474247852"/>
          <c:w val="0.14245916587959134"/>
          <c:h val="0.1640889673994049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 paperSize="9" orientation="landscape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3810</xdr:colOff>
      <xdr:row>13</xdr:row>
      <xdr:rowOff>13335</xdr:rowOff>
    </xdr:from>
    <xdr:to>
      <xdr:col>26</xdr:col>
      <xdr:colOff>342900</xdr:colOff>
      <xdr:row>30</xdr:row>
      <xdr:rowOff>64770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85725</xdr:colOff>
      <xdr:row>43</xdr:row>
      <xdr:rowOff>59054</xdr:rowOff>
    </xdr:from>
    <xdr:to>
      <xdr:col>26</xdr:col>
      <xdr:colOff>525780</xdr:colOff>
      <xdr:row>59</xdr:row>
      <xdr:rowOff>83820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3"/>
  <sheetViews>
    <sheetView tabSelected="1" topLeftCell="E27" zoomScaleNormal="100" workbookViewId="0">
      <selection activeCell="S36" sqref="S36"/>
    </sheetView>
  </sheetViews>
  <sheetFormatPr defaultRowHeight="15" x14ac:dyDescent="0.25"/>
  <cols>
    <col min="2" max="16" width="6.140625" customWidth="1"/>
  </cols>
  <sheetData>
    <row r="1" spans="1:28" ht="15.75" thickBot="1" x14ac:dyDescent="0.3">
      <c r="A1" t="s">
        <v>1</v>
      </c>
    </row>
    <row r="2" spans="1:28" ht="15.75" thickBot="1" x14ac:dyDescent="0.3">
      <c r="A2" s="36" t="s">
        <v>2</v>
      </c>
      <c r="T2" t="s">
        <v>0</v>
      </c>
    </row>
    <row r="3" spans="1:28" ht="15.75" thickBot="1" x14ac:dyDescent="0.3"/>
    <row r="4" spans="1:28" ht="18.75" thickBot="1" x14ac:dyDescent="0.3">
      <c r="A4" s="17" t="s">
        <v>3</v>
      </c>
      <c r="B4" s="21">
        <v>2.52</v>
      </c>
      <c r="C4" s="22">
        <v>3.03</v>
      </c>
      <c r="D4" s="22">
        <v>3.61</v>
      </c>
      <c r="E4" s="22">
        <v>4.07</v>
      </c>
      <c r="F4" s="22">
        <v>4.53</v>
      </c>
      <c r="G4" s="22">
        <v>4.6399999999999997</v>
      </c>
      <c r="H4" s="22">
        <v>4.75</v>
      </c>
      <c r="I4" s="22">
        <v>4.8499999999999996</v>
      </c>
      <c r="J4" s="22">
        <v>5.08</v>
      </c>
      <c r="K4" s="22">
        <v>5.17</v>
      </c>
      <c r="L4" s="22">
        <v>5.49</v>
      </c>
      <c r="M4" s="22">
        <v>6.07</v>
      </c>
      <c r="N4" s="22">
        <v>6.51</v>
      </c>
      <c r="O4" s="23">
        <v>7.05</v>
      </c>
      <c r="T4" s="1"/>
      <c r="U4" s="1"/>
      <c r="V4" s="1" t="s">
        <v>19</v>
      </c>
      <c r="W4" s="1"/>
      <c r="X4" s="1" t="s">
        <v>18</v>
      </c>
      <c r="Y4" s="1"/>
      <c r="Z4" s="1" t="s">
        <v>17</v>
      </c>
    </row>
    <row r="5" spans="1:28" ht="18.75" thickBot="1" x14ac:dyDescent="0.3">
      <c r="A5" s="18" t="s">
        <v>5</v>
      </c>
      <c r="B5" s="15">
        <v>6.9</v>
      </c>
      <c r="C5" s="14">
        <v>37.4</v>
      </c>
      <c r="D5" s="14">
        <v>54.2</v>
      </c>
      <c r="E5" s="14">
        <v>58.7</v>
      </c>
      <c r="F5" s="14">
        <v>60.05</v>
      </c>
      <c r="G5" s="14">
        <v>62.4</v>
      </c>
      <c r="H5" s="14">
        <v>62.1</v>
      </c>
      <c r="I5" s="14">
        <v>62.3</v>
      </c>
      <c r="J5" s="14">
        <v>59.4</v>
      </c>
      <c r="K5" s="14">
        <v>61.6</v>
      </c>
      <c r="L5" s="14">
        <v>57.4</v>
      </c>
      <c r="M5" s="14">
        <v>53.3</v>
      </c>
      <c r="N5" s="14">
        <v>50.1</v>
      </c>
      <c r="O5" s="24">
        <v>45.7</v>
      </c>
      <c r="T5" s="11" t="s">
        <v>10</v>
      </c>
      <c r="U5" s="12" t="s">
        <v>12</v>
      </c>
      <c r="V5" s="12" t="s">
        <v>14</v>
      </c>
      <c r="W5" s="12" t="s">
        <v>11</v>
      </c>
      <c r="X5" s="12" t="s">
        <v>15</v>
      </c>
      <c r="Y5" s="12" t="s">
        <v>13</v>
      </c>
      <c r="Z5" s="13" t="s">
        <v>16</v>
      </c>
    </row>
    <row r="6" spans="1:28" ht="18" x14ac:dyDescent="0.25">
      <c r="A6" s="18" t="s">
        <v>4</v>
      </c>
      <c r="B6" s="16">
        <v>100</v>
      </c>
      <c r="C6" s="2">
        <v>100</v>
      </c>
      <c r="D6" s="2">
        <v>100</v>
      </c>
      <c r="E6" s="2">
        <v>100</v>
      </c>
      <c r="F6" s="2">
        <v>100</v>
      </c>
      <c r="G6" s="2">
        <v>100</v>
      </c>
      <c r="H6" s="2">
        <v>100</v>
      </c>
      <c r="I6" s="2">
        <v>100</v>
      </c>
      <c r="J6" s="2">
        <v>100</v>
      </c>
      <c r="K6" s="2">
        <v>100</v>
      </c>
      <c r="L6" s="2">
        <v>100</v>
      </c>
      <c r="M6" s="2">
        <v>100</v>
      </c>
      <c r="N6" s="2">
        <v>100</v>
      </c>
      <c r="O6" s="25">
        <v>100</v>
      </c>
      <c r="T6" s="8">
        <v>2.81</v>
      </c>
      <c r="U6" s="9">
        <v>0.8</v>
      </c>
      <c r="V6" s="9">
        <f>U6*5</f>
        <v>4</v>
      </c>
      <c r="W6" s="9">
        <v>1.4</v>
      </c>
      <c r="X6" s="9">
        <f>W6*5</f>
        <v>7</v>
      </c>
      <c r="Y6" s="9">
        <v>2.4</v>
      </c>
      <c r="Z6" s="10">
        <f>Y6*5</f>
        <v>12</v>
      </c>
      <c r="AB6" t="s">
        <v>21</v>
      </c>
    </row>
    <row r="7" spans="1:28" ht="18.75" thickBot="1" x14ac:dyDescent="0.3">
      <c r="A7" s="18" t="s">
        <v>6</v>
      </c>
      <c r="B7" s="15">
        <f>B5/B6*100</f>
        <v>6.9</v>
      </c>
      <c r="C7" s="14">
        <f t="shared" ref="C7:O7" si="0">C5/C6*100</f>
        <v>37.4</v>
      </c>
      <c r="D7" s="14">
        <f t="shared" si="0"/>
        <v>54.2</v>
      </c>
      <c r="E7" s="14">
        <f t="shared" si="0"/>
        <v>58.70000000000001</v>
      </c>
      <c r="F7" s="14">
        <f t="shared" si="0"/>
        <v>60.04999999999999</v>
      </c>
      <c r="G7" s="14">
        <f t="shared" si="0"/>
        <v>62.4</v>
      </c>
      <c r="H7" s="14">
        <f t="shared" si="0"/>
        <v>62.1</v>
      </c>
      <c r="I7" s="14">
        <f t="shared" si="0"/>
        <v>62.3</v>
      </c>
      <c r="J7" s="14">
        <f t="shared" si="0"/>
        <v>59.4</v>
      </c>
      <c r="K7" s="14">
        <f t="shared" si="0"/>
        <v>61.6</v>
      </c>
      <c r="L7" s="14">
        <f t="shared" si="0"/>
        <v>57.4</v>
      </c>
      <c r="M7" s="14">
        <f t="shared" si="0"/>
        <v>53.29999999999999</v>
      </c>
      <c r="N7" s="14">
        <f t="shared" si="0"/>
        <v>50.1</v>
      </c>
      <c r="O7" s="24">
        <f t="shared" si="0"/>
        <v>45.7</v>
      </c>
      <c r="T7" s="5">
        <v>3.08</v>
      </c>
      <c r="U7" s="6">
        <v>1</v>
      </c>
      <c r="V7" s="6">
        <f>U7*5</f>
        <v>5</v>
      </c>
      <c r="W7" s="6">
        <v>1.8</v>
      </c>
      <c r="X7" s="6">
        <f>W7*5</f>
        <v>9</v>
      </c>
      <c r="Y7" s="6">
        <v>2.6</v>
      </c>
      <c r="Z7" s="7">
        <f>Y7*5</f>
        <v>13</v>
      </c>
      <c r="AB7">
        <f>0.8*X7-1.8*V7</f>
        <v>-1.7999999999999998</v>
      </c>
    </row>
    <row r="8" spans="1:28" ht="15.75" thickBot="1" x14ac:dyDescent="0.3">
      <c r="A8" s="19" t="s">
        <v>20</v>
      </c>
      <c r="B8" s="26">
        <f>LN(B7/1)</f>
        <v>1.9315214116032138</v>
      </c>
      <c r="C8" s="27">
        <f t="shared" ref="C8:O8" si="1">LN(C7/1)</f>
        <v>3.6216707044204863</v>
      </c>
      <c r="D8" s="27">
        <f t="shared" si="1"/>
        <v>3.9926809084456005</v>
      </c>
      <c r="E8" s="27">
        <f t="shared" si="1"/>
        <v>4.0724397268340509</v>
      </c>
      <c r="F8" s="27">
        <f t="shared" si="1"/>
        <v>4.0951775485259923</v>
      </c>
      <c r="G8" s="27">
        <f t="shared" si="1"/>
        <v>4.133565275375382</v>
      </c>
      <c r="H8" s="27">
        <f t="shared" si="1"/>
        <v>4.1287459889394329</v>
      </c>
      <c r="I8" s="27">
        <f t="shared" si="1"/>
        <v>4.1319614257934072</v>
      </c>
      <c r="J8" s="27">
        <f t="shared" si="1"/>
        <v>4.0842942263685993</v>
      </c>
      <c r="K8" s="27">
        <f t="shared" si="1"/>
        <v>4.1206618705394744</v>
      </c>
      <c r="L8" s="27">
        <f t="shared" si="1"/>
        <v>4.0500443033255209</v>
      </c>
      <c r="M8" s="27">
        <f t="shared" si="1"/>
        <v>3.9759363311717988</v>
      </c>
      <c r="N8" s="27">
        <f t="shared" si="1"/>
        <v>3.9140210080908191</v>
      </c>
      <c r="O8" s="28">
        <f t="shared" si="1"/>
        <v>3.8220982979001592</v>
      </c>
      <c r="T8" s="35" t="s">
        <v>22</v>
      </c>
      <c r="U8" s="35"/>
      <c r="V8" s="35"/>
      <c r="W8" s="35"/>
      <c r="X8" s="35"/>
      <c r="Y8" s="35"/>
      <c r="Z8" s="35"/>
    </row>
    <row r="9" spans="1:28" ht="18" x14ac:dyDescent="0.25">
      <c r="A9" s="17" t="s">
        <v>3</v>
      </c>
      <c r="B9" s="21">
        <v>7.51</v>
      </c>
      <c r="C9" s="22">
        <v>8</v>
      </c>
      <c r="D9" s="22">
        <v>8.56</v>
      </c>
      <c r="E9" s="22">
        <v>9.0299999999999994</v>
      </c>
      <c r="F9" s="22">
        <v>9.5500000000000007</v>
      </c>
      <c r="G9" s="22">
        <v>10.07</v>
      </c>
      <c r="H9" s="22">
        <v>10.08</v>
      </c>
      <c r="I9" s="22">
        <v>10.15</v>
      </c>
      <c r="J9" s="22">
        <v>10.31</v>
      </c>
      <c r="K9" s="22">
        <v>10.43</v>
      </c>
      <c r="L9" s="22">
        <v>10.58</v>
      </c>
      <c r="M9" s="22">
        <v>11</v>
      </c>
      <c r="N9" s="22">
        <v>11.8</v>
      </c>
      <c r="O9" s="23" t="s">
        <v>7</v>
      </c>
      <c r="T9" s="34" t="s">
        <v>23</v>
      </c>
      <c r="U9" s="34"/>
      <c r="V9" s="34"/>
      <c r="W9" s="34"/>
      <c r="X9" s="34"/>
      <c r="Y9" s="34"/>
      <c r="Z9" s="34"/>
    </row>
    <row r="10" spans="1:28" ht="18" x14ac:dyDescent="0.25">
      <c r="A10" s="18" t="s">
        <v>5</v>
      </c>
      <c r="B10" s="15">
        <v>41.9</v>
      </c>
      <c r="C10" s="14">
        <v>38.049999999999997</v>
      </c>
      <c r="D10" s="14">
        <v>34.1</v>
      </c>
      <c r="E10" s="14">
        <v>31.6</v>
      </c>
      <c r="F10" s="14">
        <v>29.7</v>
      </c>
      <c r="G10" s="14">
        <v>28.8</v>
      </c>
      <c r="H10" s="14">
        <v>29.8</v>
      </c>
      <c r="I10" s="14">
        <v>29.8</v>
      </c>
      <c r="J10" s="14">
        <v>29.5</v>
      </c>
      <c r="K10" s="14">
        <v>29.6</v>
      </c>
      <c r="L10" s="14">
        <v>28.8</v>
      </c>
      <c r="M10" s="14">
        <v>29.5</v>
      </c>
      <c r="N10" s="14">
        <v>31.05</v>
      </c>
      <c r="O10" s="24" t="s">
        <v>7</v>
      </c>
      <c r="T10" s="34" t="s">
        <v>24</v>
      </c>
      <c r="U10" s="34"/>
      <c r="V10" s="34"/>
      <c r="W10" s="34"/>
      <c r="X10" s="34"/>
      <c r="Y10" s="34"/>
      <c r="Z10" s="34"/>
    </row>
    <row r="11" spans="1:28" ht="18" x14ac:dyDescent="0.25">
      <c r="A11" s="18" t="s">
        <v>4</v>
      </c>
      <c r="B11" s="16">
        <v>100</v>
      </c>
      <c r="C11" s="2">
        <v>100</v>
      </c>
      <c r="D11" s="2">
        <v>100</v>
      </c>
      <c r="E11" s="2">
        <v>100</v>
      </c>
      <c r="F11" s="2">
        <v>100</v>
      </c>
      <c r="G11" s="2">
        <v>100</v>
      </c>
      <c r="H11" s="2">
        <v>100</v>
      </c>
      <c r="I11" s="2">
        <v>100</v>
      </c>
      <c r="J11" s="2">
        <v>100</v>
      </c>
      <c r="K11" s="2">
        <v>100</v>
      </c>
      <c r="L11" s="2">
        <v>100</v>
      </c>
      <c r="M11" s="2">
        <v>100</v>
      </c>
      <c r="N11" s="2">
        <v>100</v>
      </c>
      <c r="O11" s="25" t="s">
        <v>7</v>
      </c>
    </row>
    <row r="12" spans="1:28" ht="18" x14ac:dyDescent="0.25">
      <c r="A12" s="18" t="s">
        <v>9</v>
      </c>
      <c r="B12" s="15">
        <f>B10/B11*100</f>
        <v>41.9</v>
      </c>
      <c r="C12" s="14">
        <f t="shared" ref="C12:N12" si="2">C10/C11*100</f>
        <v>38.049999999999997</v>
      </c>
      <c r="D12" s="14">
        <f t="shared" si="2"/>
        <v>34.1</v>
      </c>
      <c r="E12" s="14">
        <f t="shared" si="2"/>
        <v>31.6</v>
      </c>
      <c r="F12" s="14">
        <f t="shared" si="2"/>
        <v>29.7</v>
      </c>
      <c r="G12" s="14">
        <f t="shared" si="2"/>
        <v>28.800000000000004</v>
      </c>
      <c r="H12" s="14">
        <f t="shared" si="2"/>
        <v>29.799999999999997</v>
      </c>
      <c r="I12" s="14">
        <f t="shared" si="2"/>
        <v>29.799999999999997</v>
      </c>
      <c r="J12" s="14">
        <f t="shared" si="2"/>
        <v>29.5</v>
      </c>
      <c r="K12" s="14">
        <f t="shared" si="2"/>
        <v>29.600000000000005</v>
      </c>
      <c r="L12" s="14">
        <f t="shared" si="2"/>
        <v>28.800000000000004</v>
      </c>
      <c r="M12" s="14">
        <f t="shared" si="2"/>
        <v>29.5</v>
      </c>
      <c r="N12" s="14">
        <f t="shared" si="2"/>
        <v>31.05</v>
      </c>
      <c r="O12" s="24" t="s">
        <v>7</v>
      </c>
    </row>
    <row r="13" spans="1:28" ht="15.75" thickBot="1" x14ac:dyDescent="0.3">
      <c r="A13" s="19" t="s">
        <v>20</v>
      </c>
      <c r="B13" s="30">
        <f>LN(B12/1)</f>
        <v>3.735285826928092</v>
      </c>
      <c r="C13" s="31">
        <f t="shared" ref="C13:N13" si="3">LN(C12/1)</f>
        <v>3.6389010843076948</v>
      </c>
      <c r="D13" s="31">
        <f t="shared" si="3"/>
        <v>3.529297384289471</v>
      </c>
      <c r="E13" s="31">
        <f t="shared" si="3"/>
        <v>3.4531571205928664</v>
      </c>
      <c r="F13" s="31">
        <f t="shared" si="3"/>
        <v>3.3911470458086539</v>
      </c>
      <c r="G13" s="31">
        <f t="shared" si="3"/>
        <v>3.3603753871419002</v>
      </c>
      <c r="H13" s="31">
        <f t="shared" si="3"/>
        <v>3.3945083935113587</v>
      </c>
      <c r="I13" s="31">
        <f t="shared" si="3"/>
        <v>3.3945083935113587</v>
      </c>
      <c r="J13" s="31">
        <f t="shared" si="3"/>
        <v>3.3843902633457743</v>
      </c>
      <c r="K13" s="31">
        <f t="shared" si="3"/>
        <v>3.3877743613300146</v>
      </c>
      <c r="L13" s="31">
        <f t="shared" si="3"/>
        <v>3.3603753871419002</v>
      </c>
      <c r="M13" s="31">
        <f t="shared" si="3"/>
        <v>3.3843902633457743</v>
      </c>
      <c r="N13" s="31">
        <f t="shared" si="3"/>
        <v>3.4355988083794879</v>
      </c>
      <c r="O13" s="29" t="s">
        <v>7</v>
      </c>
    </row>
    <row r="15" spans="1:28" ht="15.75" thickBot="1" x14ac:dyDescent="0.3"/>
    <row r="16" spans="1:28" ht="15.75" thickBot="1" x14ac:dyDescent="0.3">
      <c r="A16" s="36" t="s">
        <v>8</v>
      </c>
    </row>
    <row r="17" spans="1:27" ht="15.75" thickBot="1" x14ac:dyDescent="0.3"/>
    <row r="18" spans="1:27" ht="18" x14ac:dyDescent="0.25">
      <c r="A18" s="3" t="s">
        <v>3</v>
      </c>
      <c r="B18" s="22">
        <v>2.06</v>
      </c>
      <c r="C18" s="22">
        <v>2.44</v>
      </c>
      <c r="D18" s="22">
        <v>3.01</v>
      </c>
      <c r="E18" s="22">
        <v>3.56</v>
      </c>
      <c r="F18" s="22">
        <v>4.05</v>
      </c>
      <c r="G18" s="22">
        <v>4.5199999999999996</v>
      </c>
      <c r="H18" s="22">
        <v>5.0599999999999996</v>
      </c>
      <c r="I18" s="22">
        <v>5.2</v>
      </c>
      <c r="J18" s="22">
        <v>5.39</v>
      </c>
      <c r="K18" s="22">
        <v>5.58</v>
      </c>
      <c r="L18" s="22">
        <v>5.71</v>
      </c>
      <c r="M18" s="22">
        <v>5.84</v>
      </c>
      <c r="N18" s="22">
        <v>5.91</v>
      </c>
      <c r="O18" s="22">
        <v>6.03</v>
      </c>
      <c r="P18" s="23">
        <v>6.5</v>
      </c>
    </row>
    <row r="19" spans="1:27" ht="18" x14ac:dyDescent="0.25">
      <c r="A19" s="4" t="s">
        <v>5</v>
      </c>
      <c r="B19" s="14">
        <v>0.1</v>
      </c>
      <c r="C19" s="14">
        <v>8.6</v>
      </c>
      <c r="D19" s="14">
        <v>51.7</v>
      </c>
      <c r="E19" s="14">
        <v>66</v>
      </c>
      <c r="F19" s="14">
        <v>72.3</v>
      </c>
      <c r="G19" s="14">
        <v>76.7</v>
      </c>
      <c r="H19" s="14">
        <v>79.2</v>
      </c>
      <c r="I19" s="14">
        <v>79.900000000000006</v>
      </c>
      <c r="J19" s="14">
        <v>80.099999999999994</v>
      </c>
      <c r="K19" s="14">
        <v>79.900000000000006</v>
      </c>
      <c r="L19" s="14">
        <v>80.099999999999994</v>
      </c>
      <c r="M19" s="14">
        <v>79.900000000000006</v>
      </c>
      <c r="N19" s="14">
        <v>80.2</v>
      </c>
      <c r="O19" s="14">
        <v>79.599999999999994</v>
      </c>
      <c r="P19" s="24">
        <v>78.5</v>
      </c>
    </row>
    <row r="20" spans="1:27" ht="18" x14ac:dyDescent="0.25">
      <c r="A20" s="4" t="s">
        <v>4</v>
      </c>
      <c r="B20" s="2">
        <v>100</v>
      </c>
      <c r="C20" s="2">
        <v>100</v>
      </c>
      <c r="D20" s="2">
        <v>100</v>
      </c>
      <c r="E20" s="2">
        <v>100</v>
      </c>
      <c r="F20" s="2">
        <v>100</v>
      </c>
      <c r="G20" s="2">
        <v>100</v>
      </c>
      <c r="H20" s="2">
        <v>100</v>
      </c>
      <c r="I20" s="2">
        <v>100</v>
      </c>
      <c r="J20" s="2">
        <v>100</v>
      </c>
      <c r="K20" s="2">
        <v>100</v>
      </c>
      <c r="L20" s="2">
        <v>100</v>
      </c>
      <c r="M20" s="2">
        <v>100</v>
      </c>
      <c r="N20" s="2">
        <v>100</v>
      </c>
      <c r="O20" s="2">
        <v>100</v>
      </c>
      <c r="P20" s="25">
        <v>100</v>
      </c>
    </row>
    <row r="21" spans="1:27" ht="18" x14ac:dyDescent="0.25">
      <c r="A21" s="4" t="s">
        <v>6</v>
      </c>
      <c r="B21" s="14">
        <f>B19/B20*100</f>
        <v>0.1</v>
      </c>
      <c r="C21" s="14">
        <f t="shared" ref="C21:P21" si="4">C19/C20*100</f>
        <v>8.6</v>
      </c>
      <c r="D21" s="14">
        <f t="shared" si="4"/>
        <v>51.7</v>
      </c>
      <c r="E21" s="14">
        <f t="shared" si="4"/>
        <v>66</v>
      </c>
      <c r="F21" s="14">
        <f t="shared" si="4"/>
        <v>72.3</v>
      </c>
      <c r="G21" s="14">
        <f t="shared" si="4"/>
        <v>76.7</v>
      </c>
      <c r="H21" s="14">
        <f t="shared" si="4"/>
        <v>79.2</v>
      </c>
      <c r="I21" s="14">
        <f t="shared" si="4"/>
        <v>79.900000000000006</v>
      </c>
      <c r="J21" s="14">
        <f t="shared" si="4"/>
        <v>80.099999999999994</v>
      </c>
      <c r="K21" s="14">
        <f t="shared" si="4"/>
        <v>79.900000000000006</v>
      </c>
      <c r="L21" s="14">
        <f t="shared" si="4"/>
        <v>80.099999999999994</v>
      </c>
      <c r="M21" s="14">
        <f t="shared" si="4"/>
        <v>79.900000000000006</v>
      </c>
      <c r="N21" s="14">
        <f t="shared" si="4"/>
        <v>80.2</v>
      </c>
      <c r="O21" s="14">
        <f t="shared" si="4"/>
        <v>79.599999999999994</v>
      </c>
      <c r="P21" s="25">
        <f t="shared" si="4"/>
        <v>78.5</v>
      </c>
    </row>
    <row r="22" spans="1:27" ht="15.75" thickBot="1" x14ac:dyDescent="0.3">
      <c r="A22" s="32" t="s">
        <v>20</v>
      </c>
      <c r="B22" s="27">
        <f>LN(B21/1)</f>
        <v>-2.3025850929940455</v>
      </c>
      <c r="C22" s="27">
        <f t="shared" ref="C22:P22" si="5">LN(C21/1)</f>
        <v>2.1517622032594619</v>
      </c>
      <c r="D22" s="27">
        <f t="shared" si="5"/>
        <v>3.9454577815143836</v>
      </c>
      <c r="E22" s="27">
        <f t="shared" si="5"/>
        <v>4.1896547420264252</v>
      </c>
      <c r="F22" s="27">
        <f t="shared" si="5"/>
        <v>4.2808241291647189</v>
      </c>
      <c r="G22" s="27">
        <f t="shared" si="5"/>
        <v>4.3399017083732101</v>
      </c>
      <c r="H22" s="27">
        <f t="shared" si="5"/>
        <v>4.3719762988203801</v>
      </c>
      <c r="I22" s="27">
        <f t="shared" si="5"/>
        <v>4.3807758527722287</v>
      </c>
      <c r="J22" s="27">
        <f t="shared" si="5"/>
        <v>4.3832758540743137</v>
      </c>
      <c r="K22" s="27">
        <f t="shared" si="5"/>
        <v>4.3807758527722287</v>
      </c>
      <c r="L22" s="27">
        <f t="shared" si="5"/>
        <v>4.3832758540743137</v>
      </c>
      <c r="M22" s="27">
        <f t="shared" si="5"/>
        <v>4.3807758527722287</v>
      </c>
      <c r="N22" s="27">
        <f t="shared" si="5"/>
        <v>4.3845235148724688</v>
      </c>
      <c r="O22" s="27">
        <f t="shared" si="5"/>
        <v>4.3770140928503372</v>
      </c>
      <c r="P22" s="28">
        <f t="shared" si="5"/>
        <v>4.3630986247883632</v>
      </c>
    </row>
    <row r="23" spans="1:27" ht="18" x14ac:dyDescent="0.25">
      <c r="A23" s="8" t="s">
        <v>3</v>
      </c>
      <c r="B23" s="20">
        <v>7.05</v>
      </c>
      <c r="C23" s="20">
        <v>7.52</v>
      </c>
      <c r="D23" s="20">
        <v>8.02</v>
      </c>
      <c r="E23" s="20">
        <v>8.5</v>
      </c>
      <c r="F23" s="20">
        <v>9.01</v>
      </c>
      <c r="G23" s="20">
        <v>9.52</v>
      </c>
      <c r="H23" s="20">
        <v>9.68</v>
      </c>
      <c r="I23" s="20">
        <v>9.8800000000000008</v>
      </c>
      <c r="J23" s="20">
        <v>10</v>
      </c>
      <c r="K23" s="20">
        <v>10.050000000000001</v>
      </c>
      <c r="L23" s="20">
        <v>10.15</v>
      </c>
      <c r="M23" s="20">
        <v>10.37</v>
      </c>
      <c r="N23" s="20">
        <v>10.53</v>
      </c>
      <c r="O23" s="20">
        <v>10.93</v>
      </c>
      <c r="P23" s="33" t="s">
        <v>7</v>
      </c>
    </row>
    <row r="24" spans="1:27" ht="18" x14ac:dyDescent="0.25">
      <c r="A24" s="4" t="s">
        <v>5</v>
      </c>
      <c r="B24" s="14">
        <v>74.900000000000006</v>
      </c>
      <c r="C24" s="14">
        <v>71.3</v>
      </c>
      <c r="D24" s="14">
        <v>67.099999999999994</v>
      </c>
      <c r="E24" s="14">
        <v>63.6</v>
      </c>
      <c r="F24" s="14">
        <v>60.6</v>
      </c>
      <c r="G24" s="14">
        <v>59</v>
      </c>
      <c r="H24" s="14">
        <v>58.9</v>
      </c>
      <c r="I24" s="14">
        <v>58.9</v>
      </c>
      <c r="J24" s="14">
        <v>59.2</v>
      </c>
      <c r="K24" s="14">
        <v>58.8</v>
      </c>
      <c r="L24" s="14">
        <v>59.3</v>
      </c>
      <c r="M24" s="14">
        <v>59.9</v>
      </c>
      <c r="N24" s="14">
        <v>60.3</v>
      </c>
      <c r="O24" s="14">
        <v>62.5</v>
      </c>
      <c r="P24" s="25" t="s">
        <v>7</v>
      </c>
    </row>
    <row r="25" spans="1:27" ht="18" x14ac:dyDescent="0.25">
      <c r="A25" s="4" t="s">
        <v>4</v>
      </c>
      <c r="B25" s="2">
        <v>100</v>
      </c>
      <c r="C25" s="2">
        <v>100</v>
      </c>
      <c r="D25" s="2">
        <v>100</v>
      </c>
      <c r="E25" s="2">
        <v>100</v>
      </c>
      <c r="F25" s="2">
        <v>100</v>
      </c>
      <c r="G25" s="2">
        <v>100</v>
      </c>
      <c r="H25" s="2">
        <v>100</v>
      </c>
      <c r="I25" s="2">
        <v>100</v>
      </c>
      <c r="J25" s="2">
        <v>100</v>
      </c>
      <c r="K25" s="2">
        <v>100</v>
      </c>
      <c r="L25" s="2">
        <v>100</v>
      </c>
      <c r="M25" s="2">
        <v>100</v>
      </c>
      <c r="N25" s="2">
        <v>100</v>
      </c>
      <c r="O25" s="2">
        <v>100</v>
      </c>
      <c r="P25" s="25" t="s">
        <v>7</v>
      </c>
    </row>
    <row r="26" spans="1:27" ht="18" x14ac:dyDescent="0.25">
      <c r="A26" s="4" t="s">
        <v>9</v>
      </c>
      <c r="B26" s="14">
        <f>B24/B25*100</f>
        <v>74.900000000000006</v>
      </c>
      <c r="C26" s="14">
        <f t="shared" ref="C26:O26" si="6">C24/C25*100</f>
        <v>71.3</v>
      </c>
      <c r="D26" s="14">
        <f t="shared" si="6"/>
        <v>67.099999999999994</v>
      </c>
      <c r="E26" s="14">
        <f t="shared" si="6"/>
        <v>63.6</v>
      </c>
      <c r="F26" s="14">
        <f t="shared" si="6"/>
        <v>60.6</v>
      </c>
      <c r="G26" s="14">
        <f t="shared" si="6"/>
        <v>59</v>
      </c>
      <c r="H26" s="14">
        <f t="shared" si="6"/>
        <v>58.9</v>
      </c>
      <c r="I26" s="14">
        <f t="shared" si="6"/>
        <v>58.9</v>
      </c>
      <c r="J26" s="14">
        <f t="shared" si="6"/>
        <v>59.20000000000001</v>
      </c>
      <c r="K26" s="14">
        <f t="shared" si="6"/>
        <v>58.8</v>
      </c>
      <c r="L26" s="14">
        <f t="shared" si="6"/>
        <v>59.3</v>
      </c>
      <c r="M26" s="14">
        <f t="shared" si="6"/>
        <v>59.9</v>
      </c>
      <c r="N26" s="14">
        <f t="shared" si="6"/>
        <v>60.3</v>
      </c>
      <c r="O26" s="14">
        <f t="shared" si="6"/>
        <v>62.5</v>
      </c>
      <c r="P26" s="25" t="s">
        <v>7</v>
      </c>
    </row>
    <row r="27" spans="1:27" ht="15.75" thickBot="1" x14ac:dyDescent="0.3">
      <c r="A27" s="32" t="s">
        <v>20</v>
      </c>
      <c r="B27" s="27">
        <f>LN(B26/1)</f>
        <v>4.3161538905231742</v>
      </c>
      <c r="C27" s="27">
        <f t="shared" ref="C27:O27" si="7">LN(C26/1)</f>
        <v>4.26689632742025</v>
      </c>
      <c r="D27" s="27">
        <f t="shared" si="7"/>
        <v>4.2061840439776361</v>
      </c>
      <c r="E27" s="27">
        <f t="shared" si="7"/>
        <v>4.1526134703460764</v>
      </c>
      <c r="F27" s="27">
        <f t="shared" si="7"/>
        <v>4.1042948930752692</v>
      </c>
      <c r="G27" s="27">
        <f t="shared" si="7"/>
        <v>4.0775374439057197</v>
      </c>
      <c r="H27" s="27">
        <f t="shared" si="7"/>
        <v>4.0758410906575406</v>
      </c>
      <c r="I27" s="27">
        <f t="shared" si="7"/>
        <v>4.0758410906575406</v>
      </c>
      <c r="J27" s="27">
        <f t="shared" si="7"/>
        <v>4.0809215418899605</v>
      </c>
      <c r="K27" s="27">
        <f t="shared" si="7"/>
        <v>4.0741418549045809</v>
      </c>
      <c r="L27" s="27">
        <f t="shared" si="7"/>
        <v>4.0826093060036799</v>
      </c>
      <c r="M27" s="27">
        <f t="shared" si="7"/>
        <v>4.0926765051214034</v>
      </c>
      <c r="N27" s="27">
        <f t="shared" si="7"/>
        <v>4.0993321037331398</v>
      </c>
      <c r="O27" s="27">
        <f t="shared" si="7"/>
        <v>4.1351665567423561</v>
      </c>
      <c r="P27" s="29" t="s">
        <v>7</v>
      </c>
    </row>
    <row r="29" spans="1:27" x14ac:dyDescent="0.25">
      <c r="A29" s="37" t="s">
        <v>25</v>
      </c>
      <c r="B29" s="38"/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9"/>
    </row>
    <row r="30" spans="1:27" x14ac:dyDescent="0.25">
      <c r="A30" s="40" t="s">
        <v>26</v>
      </c>
      <c r="B30" s="41"/>
      <c r="C30" s="41"/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2"/>
    </row>
    <row r="31" spans="1:27" x14ac:dyDescent="0.25">
      <c r="A31" s="43" t="s">
        <v>27</v>
      </c>
      <c r="B31" s="44"/>
      <c r="C31" s="44"/>
      <c r="D31" s="44"/>
      <c r="E31" s="44"/>
      <c r="F31" s="44"/>
      <c r="G31" s="44"/>
      <c r="H31" s="44"/>
      <c r="I31" s="44"/>
      <c r="J31" s="44"/>
      <c r="K31" s="44"/>
      <c r="L31" s="44"/>
      <c r="M31" s="44"/>
      <c r="N31" s="44"/>
      <c r="O31" s="44"/>
      <c r="P31" s="45"/>
    </row>
    <row r="32" spans="1:27" x14ac:dyDescent="0.25">
      <c r="R32" s="34" t="s">
        <v>31</v>
      </c>
      <c r="S32" s="34"/>
      <c r="T32" s="34"/>
      <c r="U32" s="34"/>
      <c r="V32" s="34"/>
      <c r="W32" s="34"/>
      <c r="X32" s="34"/>
      <c r="Y32" s="34"/>
      <c r="Z32" s="34"/>
      <c r="AA32" s="34"/>
    </row>
    <row r="33" spans="18:27" x14ac:dyDescent="0.25">
      <c r="R33" s="34" t="s">
        <v>32</v>
      </c>
      <c r="S33" s="34"/>
      <c r="T33" s="34"/>
      <c r="U33" s="34"/>
      <c r="V33" s="34"/>
      <c r="W33" s="34"/>
      <c r="X33" s="34"/>
      <c r="Y33" s="34"/>
      <c r="Z33" s="34"/>
      <c r="AA33" s="34"/>
    </row>
    <row r="49" spans="18:28" x14ac:dyDescent="0.25">
      <c r="AA49" s="1"/>
      <c r="AB49" s="1"/>
    </row>
    <row r="50" spans="18:28" x14ac:dyDescent="0.25">
      <c r="AA50" s="1"/>
      <c r="AB50" s="1"/>
    </row>
    <row r="51" spans="18:28" x14ac:dyDescent="0.25">
      <c r="AA51" s="1"/>
      <c r="AB51" s="1"/>
    </row>
    <row r="52" spans="18:28" x14ac:dyDescent="0.25">
      <c r="AA52" s="1"/>
      <c r="AB52" s="1"/>
    </row>
    <row r="61" spans="18:28" x14ac:dyDescent="0.25">
      <c r="R61" s="34" t="s">
        <v>29</v>
      </c>
      <c r="S61" s="34"/>
      <c r="T61" s="34"/>
      <c r="U61" s="34"/>
      <c r="V61" s="34"/>
      <c r="W61" s="34"/>
      <c r="X61" s="34"/>
      <c r="Y61" s="34"/>
      <c r="Z61" s="34"/>
      <c r="AA61" s="34"/>
    </row>
    <row r="62" spans="18:28" x14ac:dyDescent="0.25">
      <c r="R62" s="34" t="s">
        <v>28</v>
      </c>
      <c r="S62" s="34"/>
      <c r="T62" s="34"/>
      <c r="U62" s="34"/>
      <c r="V62" s="34"/>
      <c r="W62" s="34"/>
      <c r="X62" s="34"/>
      <c r="Y62" s="34"/>
      <c r="Z62" s="34"/>
      <c r="AA62" s="34"/>
    </row>
    <row r="63" spans="18:28" x14ac:dyDescent="0.25">
      <c r="R63" s="34" t="s">
        <v>30</v>
      </c>
      <c r="S63" s="34"/>
      <c r="T63" s="34"/>
      <c r="U63" s="34"/>
      <c r="V63" s="34"/>
      <c r="W63" s="34"/>
      <c r="X63" s="34"/>
      <c r="Y63" s="34"/>
      <c r="Z63" s="34"/>
      <c r="AA63" s="34"/>
    </row>
  </sheetData>
  <mergeCells count="11">
    <mergeCell ref="R61:AA61"/>
    <mergeCell ref="R63:AA63"/>
    <mergeCell ref="R62:AA62"/>
    <mergeCell ref="A29:P29"/>
    <mergeCell ref="A30:P30"/>
    <mergeCell ref="A31:P31"/>
    <mergeCell ref="R32:AA32"/>
    <mergeCell ref="R33:AA33"/>
    <mergeCell ref="T8:Z8"/>
    <mergeCell ref="T9:Z9"/>
    <mergeCell ref="T10:Z10"/>
  </mergeCells>
  <pageMargins left="0.25" right="0.25" top="0.75" bottom="0.75" header="0.3" footer="0.3"/>
  <pageSetup paperSize="3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2020-11-19T20:51:20Z</dcterms:modified>
</cp:coreProperties>
</file>