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bogdanovaleksandr/Downloads/"/>
    </mc:Choice>
  </mc:AlternateContent>
  <xr:revisionPtr revIDLastSave="0" documentId="13_ncr:1_{ABFF0CAF-BF9E-8A48-8C13-29A531374D37}" xr6:coauthVersionLast="47" xr6:coauthVersionMax="47" xr10:uidLastSave="{00000000-0000-0000-0000-000000000000}"/>
  <bookViews>
    <workbookView xWindow="0" yWindow="500" windowWidth="23720" windowHeight="157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G12" i="1" s="1"/>
  <c r="K12" i="1" s="1"/>
  <c r="E4" i="1" l="1"/>
  <c r="F4" i="1" s="1"/>
  <c r="E3" i="1"/>
  <c r="F3" i="1" s="1"/>
  <c r="G7" i="1"/>
  <c r="K7" i="1" s="1"/>
  <c r="G6" i="1"/>
  <c r="K6" i="1" s="1"/>
  <c r="G5" i="1"/>
  <c r="H5" i="1" s="1"/>
  <c r="G19" i="1"/>
  <c r="H19" i="1" s="1"/>
  <c r="G18" i="1"/>
  <c r="K18" i="1" s="1"/>
  <c r="G17" i="1"/>
  <c r="E12" i="1"/>
  <c r="G16" i="1"/>
  <c r="H16" i="1" s="1"/>
  <c r="G3" i="1"/>
  <c r="E19" i="1"/>
  <c r="G15" i="1"/>
  <c r="K15" i="1" s="1"/>
  <c r="E18" i="1"/>
  <c r="G14" i="1"/>
  <c r="H14" i="1" s="1"/>
  <c r="G13" i="1"/>
  <c r="H13" i="1" s="1"/>
  <c r="E16" i="1"/>
  <c r="E8" i="1"/>
  <c r="E15" i="1"/>
  <c r="F15" i="1" s="1"/>
  <c r="G2" i="1"/>
  <c r="E6" i="1"/>
  <c r="G9" i="1"/>
  <c r="K9" i="1" s="1"/>
  <c r="H18" i="1"/>
  <c r="L18" i="1" s="1"/>
  <c r="E13" i="1"/>
  <c r="G4" i="1"/>
  <c r="E17" i="1"/>
  <c r="E9" i="1"/>
  <c r="E2" i="1"/>
  <c r="E7" i="1"/>
  <c r="E14" i="1"/>
  <c r="F14" i="1" s="1"/>
  <c r="E5" i="1"/>
  <c r="G8" i="1"/>
  <c r="K8" i="1" s="1"/>
  <c r="I3" i="1"/>
  <c r="I4" i="1"/>
  <c r="H8" i="1"/>
  <c r="L8" i="1" s="1"/>
  <c r="K16" i="1"/>
  <c r="L16" i="1" s="1"/>
  <c r="H12" i="1"/>
  <c r="I15" i="1" l="1"/>
  <c r="H9" i="1"/>
  <c r="L9" i="1" s="1"/>
  <c r="I14" i="1"/>
  <c r="K19" i="1"/>
  <c r="L19" i="1" s="1"/>
  <c r="K5" i="1"/>
  <c r="L5" i="1" s="1"/>
  <c r="H6" i="1"/>
  <c r="H7" i="1"/>
  <c r="L7" i="1" s="1"/>
  <c r="K14" i="1"/>
  <c r="L14" i="1" s="1"/>
  <c r="I9" i="1"/>
  <c r="F9" i="1"/>
  <c r="F19" i="1"/>
  <c r="I19" i="1"/>
  <c r="J19" i="1" s="1"/>
  <c r="I7" i="1"/>
  <c r="F7" i="1"/>
  <c r="K17" i="1"/>
  <c r="H17" i="1"/>
  <c r="F6" i="1"/>
  <c r="I6" i="1"/>
  <c r="J6" i="1" s="1"/>
  <c r="I2" i="1"/>
  <c r="F2" i="1"/>
  <c r="J14" i="1"/>
  <c r="H2" i="1"/>
  <c r="K2" i="1"/>
  <c r="L2" i="1" s="1"/>
  <c r="H15" i="1"/>
  <c r="J15" i="1" s="1"/>
  <c r="F17" i="1"/>
  <c r="I17" i="1"/>
  <c r="J17" i="1" s="1"/>
  <c r="I8" i="1"/>
  <c r="J8" i="1" s="1"/>
  <c r="F8" i="1"/>
  <c r="H4" i="1"/>
  <c r="J4" i="1" s="1"/>
  <c r="K4" i="1"/>
  <c r="F16" i="1"/>
  <c r="I16" i="1"/>
  <c r="J16" i="1" s="1"/>
  <c r="I13" i="1"/>
  <c r="J13" i="1" s="1"/>
  <c r="F13" i="1"/>
  <c r="K3" i="1"/>
  <c r="H3" i="1"/>
  <c r="J3" i="1" s="1"/>
  <c r="J12" i="1"/>
  <c r="F5" i="1"/>
  <c r="I5" i="1"/>
  <c r="J5" i="1" s="1"/>
  <c r="K13" i="1"/>
  <c r="L13" i="1" s="1"/>
  <c r="I12" i="1"/>
  <c r="F12" i="1"/>
  <c r="I18" i="1"/>
  <c r="J18" i="1" s="1"/>
  <c r="F18" i="1"/>
  <c r="L15" i="1"/>
  <c r="L6" i="1"/>
  <c r="L12" i="1"/>
  <c r="J7" i="1" l="1"/>
  <c r="J9" i="1"/>
  <c r="L3" i="1"/>
  <c r="J2" i="1"/>
  <c r="L17" i="1"/>
  <c r="L4" i="1"/>
</calcChain>
</file>

<file path=xl/sharedStrings.xml><?xml version="1.0" encoding="utf-8"?>
<sst xmlns="http://schemas.openxmlformats.org/spreadsheetml/2006/main" count="44" uniqueCount="35">
  <si>
    <t>Co</t>
  </si>
  <si>
    <t>V</t>
  </si>
  <si>
    <t>K_a</t>
  </si>
  <si>
    <t>K_b</t>
  </si>
  <si>
    <t>Ni</t>
  </si>
  <si>
    <t>Se</t>
  </si>
  <si>
    <t>Y</t>
  </si>
  <si>
    <t>Mo</t>
  </si>
  <si>
    <t>Ag</t>
  </si>
  <si>
    <t>In</t>
  </si>
  <si>
    <t>La</t>
  </si>
  <si>
    <t>L_b</t>
  </si>
  <si>
    <t>L_a</t>
  </si>
  <si>
    <t>Sm</t>
  </si>
  <si>
    <t>Ho</t>
  </si>
  <si>
    <t>W</t>
  </si>
  <si>
    <t>Hf</t>
  </si>
  <si>
    <t>Os</t>
  </si>
  <si>
    <t>Hg</t>
  </si>
  <si>
    <t>Pb</t>
  </si>
  <si>
    <t>Хим.</t>
  </si>
  <si>
    <t>Z</t>
  </si>
  <si>
    <t>Хим</t>
  </si>
  <si>
    <t>E_a</t>
  </si>
  <si>
    <t>h=</t>
  </si>
  <si>
    <t>c=</t>
  </si>
  <si>
    <t xml:space="preserve">sigma lambda = </t>
  </si>
  <si>
    <t>sigma E_a</t>
  </si>
  <si>
    <t>sigma E_b</t>
  </si>
  <si>
    <t>E_b</t>
  </si>
  <si>
    <t>sqrt a</t>
  </si>
  <si>
    <t>R_y =</t>
  </si>
  <si>
    <t>sigma sqrt a</t>
  </si>
  <si>
    <t>sqrt b</t>
  </si>
  <si>
    <t>sigma sqrt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</si>
</sst>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0" fillId="0" borderId="0" xfId="0" applyNumberFormat="1" applyFill="1" applyAlignment="1">
      <alignment horizontal="center" vertic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R9" sqref="R9"/>
    </sheetView>
  </sheetViews>
  <sheetFormatPr baseColWidth="10" defaultColWidth="11.1640625" defaultRowHeight="16" x14ac:dyDescent="0.2"/>
  <cols>
    <col min="1" max="1" width="14.6640625" customWidth="1"/>
    <col min="2" max="2" width="14.83203125" customWidth="1"/>
    <col min="5" max="5" width="11.83203125" bestFit="1" customWidth="1"/>
    <col min="9" max="9" width="14.33203125" customWidth="1"/>
    <col min="10" max="10" width="13.5" bestFit="1" customWidth="1"/>
    <col min="11" max="11" width="15.1640625" customWidth="1"/>
    <col min="12" max="12" width="13.1640625" customWidth="1"/>
    <col min="14" max="14" width="11.33203125" bestFit="1" customWidth="1"/>
    <col min="15" max="15" width="13.6640625" customWidth="1"/>
    <col min="16" max="19" width="11.33203125" bestFit="1" customWidth="1"/>
    <col min="20" max="20" width="12.33203125" bestFit="1" customWidth="1"/>
    <col min="21" max="22" width="11.6640625" bestFit="1" customWidth="1"/>
    <col min="23" max="23" width="11.33203125" bestFit="1" customWidth="1"/>
    <col min="24" max="25" width="11.6640625" bestFit="1" customWidth="1"/>
  </cols>
  <sheetData>
    <row r="1" spans="1:26" x14ac:dyDescent="0.2">
      <c r="A1" s="2" t="s">
        <v>20</v>
      </c>
      <c r="B1" s="2" t="s">
        <v>21</v>
      </c>
      <c r="C1" s="2" t="s">
        <v>2</v>
      </c>
      <c r="D1" s="2" t="s">
        <v>3</v>
      </c>
      <c r="E1" s="2" t="s">
        <v>23</v>
      </c>
      <c r="F1" s="2" t="s">
        <v>27</v>
      </c>
      <c r="G1" s="2" t="s">
        <v>29</v>
      </c>
      <c r="H1" s="2" t="s">
        <v>28</v>
      </c>
      <c r="I1" s="2" t="s">
        <v>30</v>
      </c>
      <c r="J1" s="2" t="s">
        <v>32</v>
      </c>
      <c r="K1" s="2" t="s">
        <v>33</v>
      </c>
      <c r="L1" s="2" t="s">
        <v>34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1"/>
    </row>
    <row r="2" spans="1:26" x14ac:dyDescent="0.2">
      <c r="A2" s="2" t="s">
        <v>1</v>
      </c>
      <c r="B2" s="2">
        <v>23</v>
      </c>
      <c r="C2" s="3">
        <v>2503</v>
      </c>
      <c r="D2" s="3">
        <v>2283</v>
      </c>
      <c r="E2" s="6">
        <f>$B$21 * $B$22 / C2 * 6.242 * (1E+31)</f>
        <v>4957.1904115061916</v>
      </c>
      <c r="F2" s="1">
        <f>E2 * $B$23 / C2</f>
        <v>1.9804995651243273</v>
      </c>
      <c r="G2" s="1">
        <f>$B$21 * $B$22 / D2 * 6.242 * (1E+31)</f>
        <v>5434.8872536136651</v>
      </c>
      <c r="H2" s="1">
        <f>G2 * $B$23 / D2</f>
        <v>2.3805901242284997</v>
      </c>
      <c r="I2" s="5">
        <f t="shared" ref="I2:I9" si="0">SQRT(E2/$B$24)</f>
        <v>19.08835606120028</v>
      </c>
      <c r="J2" s="5">
        <f>0.5 * I2 * H2 / E2</f>
        <v>4.583397868031829E-3</v>
      </c>
      <c r="K2" s="5">
        <f>SQRT(G2/$B$24)</f>
        <v>19.986925630258376</v>
      </c>
      <c r="L2" s="5">
        <f>0.5 * K2 * H2 / G2</f>
        <v>4.3773380705778306E-3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1"/>
    </row>
    <row r="3" spans="1:26" x14ac:dyDescent="0.2">
      <c r="A3" s="2" t="s">
        <v>0</v>
      </c>
      <c r="B3" s="2">
        <v>27</v>
      </c>
      <c r="C3" s="3">
        <v>1788.9</v>
      </c>
      <c r="D3" s="3">
        <v>1619.9</v>
      </c>
      <c r="E3" s="6">
        <f t="shared" ref="E3:E9" si="1">$B$21 * $B$22 / C3 * 6.242 * (1E+31)</f>
        <v>6936.020794901895</v>
      </c>
      <c r="F3" s="1">
        <f t="shared" ref="F3:F9" si="2">E3 * $B$23 / C3</f>
        <v>3.8772546228978113</v>
      </c>
      <c r="G3" s="1">
        <f t="shared" ref="G3:G9" si="3">$B$21 * $B$22 / D3 * 6.242 * (1E+31)</f>
        <v>7659.6380023458232</v>
      </c>
      <c r="H3" s="1">
        <f t="shared" ref="H3:H9" si="4">G3 * $B$23 / D3</f>
        <v>4.7284634868484616</v>
      </c>
      <c r="I3" s="5">
        <f>SQRT(E3/$B$24)</f>
        <v>22.579063253010613</v>
      </c>
      <c r="J3" s="5">
        <f t="shared" ref="J3:J9" si="5">0.5 * I3 * H3 / E3</f>
        <v>7.6963636151131699E-3</v>
      </c>
      <c r="K3" s="5">
        <f t="shared" ref="K3:K9" si="6">SQRT(G3/$B$24)</f>
        <v>23.727656663214059</v>
      </c>
      <c r="L3" s="5">
        <f t="shared" ref="L3:L9" si="7">0.5 * K3 * H3 / G3</f>
        <v>7.3238029085789429E-3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1"/>
    </row>
    <row r="4" spans="1:26" x14ac:dyDescent="0.2">
      <c r="A4" s="2" t="s">
        <v>4</v>
      </c>
      <c r="B4" s="2">
        <v>28</v>
      </c>
      <c r="C4" s="3">
        <v>1658</v>
      </c>
      <c r="D4" s="3">
        <v>1499.1</v>
      </c>
      <c r="E4" s="6">
        <f t="shared" si="1"/>
        <v>7483.623401688782</v>
      </c>
      <c r="F4" s="1">
        <f t="shared" si="2"/>
        <v>4.5136449949872031</v>
      </c>
      <c r="G4" s="1">
        <f t="shared" si="3"/>
        <v>8276.864518711227</v>
      </c>
      <c r="H4" s="1">
        <f t="shared" si="4"/>
        <v>5.5212224125883713</v>
      </c>
      <c r="I4" s="5">
        <f t="shared" si="0"/>
        <v>23.453447446175829</v>
      </c>
      <c r="J4" s="5">
        <f t="shared" si="5"/>
        <v>8.6516713055782533E-3</v>
      </c>
      <c r="K4" s="5">
        <f t="shared" si="6"/>
        <v>24.665143707831593</v>
      </c>
      <c r="L4" s="5">
        <f t="shared" si="7"/>
        <v>8.2266505596129656E-3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1"/>
    </row>
    <row r="5" spans="1:26" x14ac:dyDescent="0.2">
      <c r="A5" s="2" t="s">
        <v>5</v>
      </c>
      <c r="B5" s="2">
        <v>34</v>
      </c>
      <c r="C5" s="3">
        <v>1105.0999999999999</v>
      </c>
      <c r="D5" s="3">
        <v>994</v>
      </c>
      <c r="E5" s="6">
        <f t="shared" si="1"/>
        <v>11227.80526649172</v>
      </c>
      <c r="F5" s="1">
        <f t="shared" si="2"/>
        <v>10.159990287296825</v>
      </c>
      <c r="G5" s="1">
        <f t="shared" si="3"/>
        <v>12482.744064386319</v>
      </c>
      <c r="H5" s="1">
        <f t="shared" si="4"/>
        <v>12.558092620106962</v>
      </c>
      <c r="I5" s="5">
        <f t="shared" si="0"/>
        <v>28.727521793197958</v>
      </c>
      <c r="J5" s="5">
        <f t="shared" si="5"/>
        <v>1.6065601017403754E-2</v>
      </c>
      <c r="K5" s="5">
        <f t="shared" si="6"/>
        <v>30.290452420794242</v>
      </c>
      <c r="L5" s="5">
        <f t="shared" si="7"/>
        <v>1.5236646086918635E-2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1"/>
    </row>
    <row r="6" spans="1:26" x14ac:dyDescent="0.2">
      <c r="A6" s="2" t="s">
        <v>6</v>
      </c>
      <c r="B6" s="2">
        <v>39</v>
      </c>
      <c r="C6" s="3">
        <v>829</v>
      </c>
      <c r="D6" s="3">
        <v>740</v>
      </c>
      <c r="E6" s="6">
        <f t="shared" si="1"/>
        <v>14967.246803377564</v>
      </c>
      <c r="F6" s="1">
        <f t="shared" si="2"/>
        <v>18.054579979948812</v>
      </c>
      <c r="G6" s="1">
        <f t="shared" si="3"/>
        <v>16767.361621621621</v>
      </c>
      <c r="H6" s="1">
        <f t="shared" si="4"/>
        <v>22.658596785975163</v>
      </c>
      <c r="I6" s="5">
        <f t="shared" si="0"/>
        <v>33.168183462786487</v>
      </c>
      <c r="J6" s="5">
        <f t="shared" si="5"/>
        <v>2.5106303954209274E-2</v>
      </c>
      <c r="K6" s="5">
        <f t="shared" si="6"/>
        <v>35.106140966019446</v>
      </c>
      <c r="L6" s="5">
        <f t="shared" si="7"/>
        <v>2.3720365517580704E-2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1"/>
    </row>
    <row r="7" spans="1:26" x14ac:dyDescent="0.2">
      <c r="A7" s="2" t="s">
        <v>7</v>
      </c>
      <c r="B7" s="2">
        <v>42</v>
      </c>
      <c r="C7" s="3">
        <v>711</v>
      </c>
      <c r="D7" s="3">
        <v>634</v>
      </c>
      <c r="E7" s="6">
        <f t="shared" si="1"/>
        <v>17451.262447257384</v>
      </c>
      <c r="F7" s="1">
        <f t="shared" si="2"/>
        <v>24.544672921599698</v>
      </c>
      <c r="G7" s="1">
        <f t="shared" si="3"/>
        <v>19570.737539432179</v>
      </c>
      <c r="H7" s="1">
        <f t="shared" si="4"/>
        <v>30.868671197842552</v>
      </c>
      <c r="I7" s="5">
        <f t="shared" si="0"/>
        <v>35.814933727866233</v>
      </c>
      <c r="J7" s="5">
        <f t="shared" si="5"/>
        <v>3.1675628527143389E-2</v>
      </c>
      <c r="K7" s="5">
        <f t="shared" si="6"/>
        <v>37.927509281087438</v>
      </c>
      <c r="L7" s="5">
        <f t="shared" si="7"/>
        <v>2.9911284921993249E-2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1"/>
    </row>
    <row r="8" spans="1:26" x14ac:dyDescent="0.2">
      <c r="A8" s="2" t="s">
        <v>8</v>
      </c>
      <c r="B8" s="2">
        <v>47</v>
      </c>
      <c r="C8" s="3">
        <v>561</v>
      </c>
      <c r="D8" s="3">
        <v>497</v>
      </c>
      <c r="E8" s="6">
        <f t="shared" si="1"/>
        <v>22117.375401069519</v>
      </c>
      <c r="F8" s="1">
        <f t="shared" si="2"/>
        <v>39.424911588359215</v>
      </c>
      <c r="G8" s="1">
        <f t="shared" si="3"/>
        <v>24965.488128772638</v>
      </c>
      <c r="H8" s="1">
        <f t="shared" si="4"/>
        <v>50.232370480427846</v>
      </c>
      <c r="I8" s="5">
        <f t="shared" si="0"/>
        <v>40.319721310745976</v>
      </c>
      <c r="J8" s="5">
        <f t="shared" si="5"/>
        <v>4.5786517202467313E-2</v>
      </c>
      <c r="K8" s="5">
        <f t="shared" si="6"/>
        <v>42.837168623904169</v>
      </c>
      <c r="L8" s="5">
        <f t="shared" si="7"/>
        <v>4.3095743082398566E-2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1"/>
    </row>
    <row r="9" spans="1:26" x14ac:dyDescent="0.2">
      <c r="A9" s="2" t="s">
        <v>9</v>
      </c>
      <c r="B9" s="2">
        <v>49</v>
      </c>
      <c r="C9" s="3">
        <v>515</v>
      </c>
      <c r="D9" s="3">
        <v>452</v>
      </c>
      <c r="E9" s="6">
        <f t="shared" si="1"/>
        <v>24092.907961165049</v>
      </c>
      <c r="F9" s="1">
        <f t="shared" si="2"/>
        <v>46.782345555660285</v>
      </c>
      <c r="G9" s="1">
        <f t="shared" si="3"/>
        <v>27450.990265486722</v>
      </c>
      <c r="H9" s="1">
        <f t="shared" si="4"/>
        <v>60.732279348421955</v>
      </c>
      <c r="I9" s="5">
        <f t="shared" si="0"/>
        <v>42.081899778289738</v>
      </c>
      <c r="J9" s="5">
        <f t="shared" si="5"/>
        <v>5.3039045701061195E-2</v>
      </c>
      <c r="K9" s="5">
        <f t="shared" si="6"/>
        <v>44.918964371381939</v>
      </c>
      <c r="L9" s="5">
        <f t="shared" si="7"/>
        <v>4.9689119879847282E-2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1"/>
    </row>
    <row r="10" spans="1:26" x14ac:dyDescent="0.2">
      <c r="B10" s="2"/>
      <c r="C10" s="3"/>
      <c r="D10" s="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6" x14ac:dyDescent="0.2">
      <c r="A11" s="2" t="s">
        <v>22</v>
      </c>
      <c r="B11" s="2" t="s">
        <v>21</v>
      </c>
      <c r="C11" s="2" t="s">
        <v>12</v>
      </c>
      <c r="D11" s="2" t="s">
        <v>11</v>
      </c>
      <c r="E11" s="2" t="s">
        <v>23</v>
      </c>
      <c r="F11" s="2" t="s">
        <v>27</v>
      </c>
      <c r="G11" s="2" t="s">
        <v>29</v>
      </c>
      <c r="H11" s="2" t="s">
        <v>28</v>
      </c>
      <c r="I11" s="2" t="s">
        <v>30</v>
      </c>
      <c r="J11" s="2" t="s">
        <v>32</v>
      </c>
      <c r="K11" s="2" t="s">
        <v>33</v>
      </c>
      <c r="L11" s="2" t="s">
        <v>34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6" x14ac:dyDescent="0.2">
      <c r="A12" s="2" t="s">
        <v>10</v>
      </c>
      <c r="B12" s="2">
        <v>57</v>
      </c>
      <c r="C12" s="2">
        <v>2664</v>
      </c>
      <c r="D12" s="2">
        <v>2458</v>
      </c>
      <c r="E12" s="6">
        <f>$B$21 * $B$22 / C12 * 6.242 * (1E+31)</f>
        <v>4657.6004504504508</v>
      </c>
      <c r="F12" s="1">
        <f>E12 * $B$23 / C12</f>
        <v>1.7483485174363553</v>
      </c>
      <c r="G12" s="1">
        <f>$B$21 * $B$22 / D12 * 6.242 * (1E+31)</f>
        <v>5047.9445077298615</v>
      </c>
      <c r="H12" s="1">
        <f t="shared" ref="H12:H19" si="8">G12 * $B$23 / C12</f>
        <v>1.8948740644631612</v>
      </c>
      <c r="I12" s="5">
        <f t="shared" ref="I12" si="9">SQRT(E12/$B$24)</f>
        <v>18.502560885260877</v>
      </c>
      <c r="J12" s="5">
        <f>0.5 * I12 * H12 / E12</f>
        <v>3.7637430604680381E-3</v>
      </c>
      <c r="K12" s="5">
        <f>SQRT(G12/$B$24)</f>
        <v>19.262294255552593</v>
      </c>
      <c r="L12" s="5">
        <f>0.5 * K12 * H12 / G12</f>
        <v>3.6152954683844958E-3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6" x14ac:dyDescent="0.2">
      <c r="A13" s="2" t="s">
        <v>13</v>
      </c>
      <c r="B13" s="2">
        <v>62</v>
      </c>
      <c r="C13" s="2">
        <v>2201</v>
      </c>
      <c r="D13" s="2">
        <v>1998</v>
      </c>
      <c r="E13" s="6">
        <f t="shared" ref="E13:E19" si="10">$B$21 * $B$22 / C13 * 6.242 * (1E+31)</f>
        <v>5637.3682871422079</v>
      </c>
      <c r="F13" s="1">
        <f t="shared" ref="F13:F19" si="11">E13 * $B$23 / C13</f>
        <v>2.5612759141945514</v>
      </c>
      <c r="G13" s="1">
        <f t="shared" ref="G13:G19" si="12">$B$21 * $B$22 / D13 * 6.242 * (1E+31)</f>
        <v>6210.1339339339347</v>
      </c>
      <c r="H13" s="1">
        <f t="shared" si="8"/>
        <v>2.8215056492203248</v>
      </c>
      <c r="I13" s="5">
        <f t="shared" ref="I13:I19" si="13">SQRT(E13/$B$24)</f>
        <v>20.355835423929815</v>
      </c>
      <c r="J13" s="5">
        <f t="shared" ref="J13:J19" si="14">0.5 * I13 * H13 / E13</f>
        <v>5.0940529088913458E-3</v>
      </c>
      <c r="K13" s="5">
        <f t="shared" ref="K13:K19" si="15">SQRT(G13/$B$24)</f>
        <v>21.364917015605617</v>
      </c>
      <c r="L13" s="5">
        <f t="shared" ref="L13:L19" si="16">0.5 * K13 * H13 / G13</f>
        <v>4.8534568413461194E-3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6" x14ac:dyDescent="0.2">
      <c r="A14" s="2" t="s">
        <v>14</v>
      </c>
      <c r="B14" s="2">
        <v>67</v>
      </c>
      <c r="C14" s="2">
        <v>1849</v>
      </c>
      <c r="D14" s="2">
        <v>1651</v>
      </c>
      <c r="E14" s="6">
        <f t="shared" si="10"/>
        <v>6710.5719848566787</v>
      </c>
      <c r="F14" s="1">
        <f t="shared" si="11"/>
        <v>3.629297990728328</v>
      </c>
      <c r="G14" s="1">
        <f t="shared" si="12"/>
        <v>7515.3528770442153</v>
      </c>
      <c r="H14" s="1">
        <f t="shared" si="8"/>
        <v>4.064549960543113</v>
      </c>
      <c r="I14" s="5">
        <f t="shared" si="13"/>
        <v>22.209076326735939</v>
      </c>
      <c r="J14" s="5">
        <f t="shared" si="14"/>
        <v>6.7259467979212421E-3</v>
      </c>
      <c r="K14" s="5">
        <f t="shared" si="15"/>
        <v>23.503114460543387</v>
      </c>
      <c r="L14" s="5">
        <f t="shared" si="16"/>
        <v>6.355628572348131E-3</v>
      </c>
    </row>
    <row r="15" spans="1:26" x14ac:dyDescent="0.2">
      <c r="A15" s="2" t="s">
        <v>16</v>
      </c>
      <c r="B15" s="2">
        <v>72</v>
      </c>
      <c r="C15" s="2">
        <v>1567</v>
      </c>
      <c r="D15" s="2">
        <v>1370</v>
      </c>
      <c r="E15" s="6">
        <f t="shared" si="10"/>
        <v>7918.2179961710272</v>
      </c>
      <c r="F15" s="1">
        <f t="shared" si="11"/>
        <v>5.0531065706260545</v>
      </c>
      <c r="G15" s="1">
        <f t="shared" si="12"/>
        <v>9056.823065693432</v>
      </c>
      <c r="H15" s="1">
        <f t="shared" si="8"/>
        <v>5.7797211650883424</v>
      </c>
      <c r="I15" s="5">
        <f t="shared" si="13"/>
        <v>24.124840682925861</v>
      </c>
      <c r="J15" s="5">
        <f t="shared" si="14"/>
        <v>8.8046863806298791E-3</v>
      </c>
      <c r="K15" s="5">
        <f t="shared" si="15"/>
        <v>25.801126535826086</v>
      </c>
      <c r="L15" s="5">
        <f t="shared" si="16"/>
        <v>8.2326504581448912E-3</v>
      </c>
    </row>
    <row r="16" spans="1:26" x14ac:dyDescent="0.2">
      <c r="A16" s="2" t="s">
        <v>15</v>
      </c>
      <c r="B16" s="2">
        <v>74</v>
      </c>
      <c r="C16" s="2">
        <v>1475</v>
      </c>
      <c r="D16" s="2">
        <v>1280</v>
      </c>
      <c r="E16" s="6">
        <f t="shared" si="10"/>
        <v>8412.1000677966113</v>
      </c>
      <c r="F16" s="1">
        <f t="shared" si="11"/>
        <v>5.7031186900316007</v>
      </c>
      <c r="G16" s="1">
        <f t="shared" si="12"/>
        <v>9693.6309375000001</v>
      </c>
      <c r="H16" s="1">
        <f t="shared" si="8"/>
        <v>6.571953177966102</v>
      </c>
      <c r="I16" s="5">
        <f t="shared" si="13"/>
        <v>24.865828963462633</v>
      </c>
      <c r="J16" s="5">
        <f t="shared" si="14"/>
        <v>9.7132144388525909E-3</v>
      </c>
      <c r="K16" s="5">
        <f t="shared" si="15"/>
        <v>26.692789856433805</v>
      </c>
      <c r="L16" s="5">
        <f t="shared" si="16"/>
        <v>9.0484033411640016E-3</v>
      </c>
    </row>
    <row r="17" spans="1:12" x14ac:dyDescent="0.2">
      <c r="A17" s="2" t="s">
        <v>17</v>
      </c>
      <c r="B17" s="2">
        <v>76</v>
      </c>
      <c r="C17" s="2">
        <v>1392</v>
      </c>
      <c r="D17" s="2">
        <v>1192</v>
      </c>
      <c r="E17" s="6">
        <f t="shared" si="10"/>
        <v>8913.6836206896551</v>
      </c>
      <c r="F17" s="1">
        <f t="shared" si="11"/>
        <v>6.4035083481965911</v>
      </c>
      <c r="G17" s="1">
        <f t="shared" si="12"/>
        <v>10409.268120805367</v>
      </c>
      <c r="H17" s="1">
        <f t="shared" si="8"/>
        <v>7.4779225005785683</v>
      </c>
      <c r="I17" s="5">
        <f t="shared" si="13"/>
        <v>25.596426300842648</v>
      </c>
      <c r="J17" s="5">
        <f t="shared" si="14"/>
        <v>1.0736755998675606E-2</v>
      </c>
      <c r="K17" s="5">
        <f t="shared" si="15"/>
        <v>27.660550840982204</v>
      </c>
      <c r="L17" s="5">
        <f t="shared" si="16"/>
        <v>9.9355426871344122E-3</v>
      </c>
    </row>
    <row r="18" spans="1:12" x14ac:dyDescent="0.2">
      <c r="A18" s="2" t="s">
        <v>18</v>
      </c>
      <c r="B18" s="2">
        <v>80</v>
      </c>
      <c r="C18" s="2">
        <v>1242</v>
      </c>
      <c r="D18" s="2">
        <v>1044</v>
      </c>
      <c r="E18" s="6">
        <f t="shared" si="10"/>
        <v>9990.2154589371967</v>
      </c>
      <c r="F18" s="1">
        <f t="shared" si="11"/>
        <v>8.0436517382747148</v>
      </c>
      <c r="G18" s="1">
        <f t="shared" si="12"/>
        <v>11884.911494252874</v>
      </c>
      <c r="H18" s="1">
        <f t="shared" si="8"/>
        <v>9.5691718955337155</v>
      </c>
      <c r="I18" s="5">
        <f t="shared" si="13"/>
        <v>27.098057146863329</v>
      </c>
      <c r="J18" s="5">
        <f t="shared" si="14"/>
        <v>1.2977996717846425E-2</v>
      </c>
      <c r="K18" s="5">
        <f t="shared" si="15"/>
        <v>29.556207230167843</v>
      </c>
      <c r="L18" s="5">
        <f t="shared" si="16"/>
        <v>1.1898634150631178E-2</v>
      </c>
    </row>
    <row r="19" spans="1:12" x14ac:dyDescent="0.2">
      <c r="A19" s="2" t="s">
        <v>19</v>
      </c>
      <c r="B19" s="2">
        <v>82</v>
      </c>
      <c r="C19" s="2">
        <v>1174</v>
      </c>
      <c r="D19" s="2">
        <v>982</v>
      </c>
      <c r="E19" s="6">
        <f t="shared" si="10"/>
        <v>10568.865076660988</v>
      </c>
      <c r="F19" s="1">
        <f t="shared" si="11"/>
        <v>9.002440440086021</v>
      </c>
      <c r="G19" s="1">
        <f t="shared" si="12"/>
        <v>12635.28268839104</v>
      </c>
      <c r="H19" s="1">
        <f t="shared" si="8"/>
        <v>10.762591727760682</v>
      </c>
      <c r="I19" s="5">
        <f t="shared" si="13"/>
        <v>27.871792736233679</v>
      </c>
      <c r="J19" s="5">
        <f t="shared" si="14"/>
        <v>1.4191340497063994E-2</v>
      </c>
      <c r="K19" s="5">
        <f t="shared" si="15"/>
        <v>30.47496449725951</v>
      </c>
      <c r="L19" s="5">
        <f t="shared" si="16"/>
        <v>1.2979116055050898E-2</v>
      </c>
    </row>
    <row r="20" spans="1:12" x14ac:dyDescent="0.2">
      <c r="A20" s="2"/>
      <c r="B20" s="2"/>
      <c r="C20" s="3"/>
      <c r="D20" s="3"/>
    </row>
    <row r="21" spans="1:12" x14ac:dyDescent="0.2">
      <c r="A21" s="4" t="s">
        <v>24</v>
      </c>
      <c r="B21" s="8">
        <f>6.626 *(1E-34)</f>
        <v>6.6259999999999998E-34</v>
      </c>
      <c r="D21" s="3"/>
    </row>
    <row r="22" spans="1:12" x14ac:dyDescent="0.2">
      <c r="A22" s="4" t="s">
        <v>25</v>
      </c>
      <c r="B22" s="9">
        <v>300000000</v>
      </c>
      <c r="D22" s="3"/>
    </row>
    <row r="23" spans="1:12" x14ac:dyDescent="0.2">
      <c r="A23" s="4" t="s">
        <v>26</v>
      </c>
      <c r="B23" s="8">
        <v>1</v>
      </c>
      <c r="D23" s="3"/>
    </row>
    <row r="24" spans="1:12" x14ac:dyDescent="0.2">
      <c r="A24" s="7" t="s">
        <v>31</v>
      </c>
      <c r="B24" s="10">
        <v>13.605</v>
      </c>
      <c r="D24" s="3"/>
    </row>
    <row r="25" spans="1:12" x14ac:dyDescent="0.2">
      <c r="B25" s="8"/>
      <c r="D25" s="1"/>
    </row>
    <row r="26" spans="1:12" x14ac:dyDescent="0.2">
      <c r="D26" s="1"/>
    </row>
    <row r="27" spans="1:12" x14ac:dyDescent="0.2">
      <c r="D27" s="1"/>
    </row>
  </sheetData>
  <pageMargins left="0.7" right="0.7" top="0.75" bottom="0.75" header="0.3" footer="0.3"/>
  <ignoredErrors>
    <ignoredError sqref="J12 J13:J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2022-12-23T11:48:21Z</dcterms:created>
  <dcterms:modified xsi:type="dcterms:W3CDTF">2023-01-17T18:47:41Z</dcterms:modified>
</cp:coreProperties>
</file>