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Аркуш1" sheetId="1" r:id="rId1"/>
    <sheet name="Лист1" sheetId="2" r:id="rId2"/>
    <sheet name="интегратор" sheetId="3" r:id="rId3"/>
    <sheet name="дифференцатор" sheetId="4" r:id="rId4"/>
  </sheets>
  <calcPr calcId="152511"/>
</workbook>
</file>

<file path=xl/calcChain.xml><?xml version="1.0" encoding="utf-8"?>
<calcChain xmlns="http://schemas.openxmlformats.org/spreadsheetml/2006/main">
  <c r="C7" i="4" l="1"/>
  <c r="L7" i="4"/>
  <c r="K7" i="4"/>
  <c r="L3" i="2"/>
  <c r="L4" i="2"/>
  <c r="L5" i="2"/>
  <c r="L6" i="2"/>
  <c r="L7" i="2"/>
  <c r="L8" i="2"/>
  <c r="L9" i="2"/>
  <c r="L10" i="2"/>
  <c r="L11" i="2"/>
  <c r="L2" i="2"/>
  <c r="D6" i="3"/>
  <c r="K29" i="4" l="1"/>
  <c r="K30" i="4"/>
  <c r="K31" i="4"/>
  <c r="L29" i="4"/>
  <c r="L30" i="4"/>
  <c r="L31" i="4"/>
  <c r="N35" i="1"/>
  <c r="M36" i="1"/>
  <c r="L35" i="1"/>
  <c r="L36" i="1"/>
  <c r="N36" i="1" s="1"/>
  <c r="M35" i="1"/>
  <c r="L34" i="1"/>
  <c r="N34" i="1" s="1"/>
  <c r="M34" i="1"/>
  <c r="K27" i="4"/>
  <c r="K28" i="4"/>
  <c r="L28" i="4"/>
  <c r="L27" i="4"/>
  <c r="L31" i="3"/>
  <c r="J31" i="3"/>
  <c r="L30" i="3"/>
  <c r="J30" i="3"/>
  <c r="L29" i="3"/>
  <c r="J29" i="3"/>
  <c r="L28" i="3"/>
  <c r="J28" i="3"/>
  <c r="L27" i="3"/>
  <c r="J27" i="3"/>
  <c r="L26" i="3"/>
  <c r="J26" i="3"/>
  <c r="L25" i="3"/>
  <c r="J25" i="3"/>
  <c r="L24" i="3"/>
  <c r="J24" i="3"/>
  <c r="L23" i="3"/>
  <c r="J23" i="3"/>
  <c r="L22" i="3"/>
  <c r="J22" i="3"/>
  <c r="L21" i="3"/>
  <c r="J21" i="3"/>
  <c r="L20" i="3"/>
  <c r="J20" i="3"/>
  <c r="L19" i="3"/>
  <c r="J19" i="3"/>
  <c r="L18" i="3"/>
  <c r="J18" i="3"/>
  <c r="L17" i="3"/>
  <c r="J17" i="3"/>
  <c r="L16" i="3"/>
  <c r="J16" i="3"/>
  <c r="L15" i="3"/>
  <c r="J15" i="3"/>
  <c r="L14" i="3"/>
  <c r="J14" i="3"/>
  <c r="L13" i="3"/>
  <c r="J13" i="3"/>
  <c r="L12" i="3"/>
  <c r="J12" i="3"/>
  <c r="L11" i="3"/>
  <c r="J11" i="3"/>
  <c r="L10" i="3"/>
  <c r="J10" i="3"/>
  <c r="L9" i="3"/>
  <c r="J9" i="3"/>
  <c r="L8" i="3"/>
  <c r="J8" i="3"/>
  <c r="L7" i="3"/>
  <c r="J7" i="3"/>
  <c r="L6" i="3"/>
  <c r="J6" i="3"/>
  <c r="L5" i="3"/>
  <c r="J5" i="3"/>
  <c r="L4" i="3"/>
  <c r="J4" i="3"/>
  <c r="L3" i="3"/>
  <c r="J3" i="3"/>
  <c r="L2" i="3"/>
  <c r="J2" i="3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8" i="4"/>
  <c r="L32" i="3"/>
  <c r="J32" i="3"/>
  <c r="A6" i="3" l="1"/>
  <c r="I3" i="2"/>
  <c r="I4" i="2"/>
  <c r="I5" i="2"/>
  <c r="I6" i="2"/>
  <c r="I7" i="2"/>
  <c r="I8" i="2"/>
  <c r="I9" i="2"/>
  <c r="I10" i="2"/>
  <c r="I11" i="2"/>
  <c r="I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N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" i="1"/>
  <c r="L4" i="1"/>
  <c r="L5" i="1"/>
  <c r="L6" i="1"/>
  <c r="L7" i="1"/>
  <c r="L8" i="1"/>
  <c r="L9" i="1"/>
  <c r="E2" i="1"/>
  <c r="L2" i="1"/>
</calcChain>
</file>

<file path=xl/sharedStrings.xml><?xml version="1.0" encoding="utf-8"?>
<sst xmlns="http://schemas.openxmlformats.org/spreadsheetml/2006/main" count="40" uniqueCount="27">
  <si>
    <t>Сопротивление 4</t>
  </si>
  <si>
    <t>Сопротивление 1,2,3</t>
  </si>
  <si>
    <t>А0</t>
  </si>
  <si>
    <t>Uout</t>
  </si>
  <si>
    <t>Ua</t>
  </si>
  <si>
    <t>Hz</t>
  </si>
  <si>
    <t>A</t>
  </si>
  <si>
    <t>Дб</t>
  </si>
  <si>
    <t>Сопротивление 1</t>
  </si>
  <si>
    <t>Сопротивление 2</t>
  </si>
  <si>
    <t>log HZ</t>
  </si>
  <si>
    <t>Db</t>
  </si>
  <si>
    <t>Experiment enhance</t>
  </si>
  <si>
    <t>not 110</t>
  </si>
  <si>
    <t>K</t>
  </si>
  <si>
    <t>Сопротивление R</t>
  </si>
  <si>
    <t>Сопротивление R1</t>
  </si>
  <si>
    <t>Конденсатор</t>
  </si>
  <si>
    <t>Граничная частота</t>
  </si>
  <si>
    <t>Uin</t>
  </si>
  <si>
    <t>theory</t>
  </si>
  <si>
    <t>теория</t>
  </si>
  <si>
    <t>частота 1</t>
  </si>
  <si>
    <t>190 с чем-то</t>
  </si>
  <si>
    <t>теория 1</t>
  </si>
  <si>
    <t>эксперимент</t>
  </si>
  <si>
    <t>чуть меньше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</si>
</sst>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Аркуш1!$I$2:$I$40</c:f>
              <c:numCache>
                <c:formatCode>General</c:formatCode>
                <c:ptCount val="39"/>
                <c:pt idx="0">
                  <c:v>20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500</c:v>
                </c:pt>
                <c:pt idx="10">
                  <c:v>750</c:v>
                </c:pt>
                <c:pt idx="11">
                  <c:v>900</c:v>
                </c:pt>
                <c:pt idx="12">
                  <c:v>1000</c:v>
                </c:pt>
                <c:pt idx="13">
                  <c:v>1200</c:v>
                </c:pt>
                <c:pt idx="14">
                  <c:v>1500</c:v>
                </c:pt>
                <c:pt idx="15">
                  <c:v>1750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4500</c:v>
                </c:pt>
                <c:pt idx="20">
                  <c:v>6000</c:v>
                </c:pt>
                <c:pt idx="21">
                  <c:v>8500</c:v>
                </c:pt>
                <c:pt idx="22">
                  <c:v>10500</c:v>
                </c:pt>
                <c:pt idx="23">
                  <c:v>12000</c:v>
                </c:pt>
                <c:pt idx="24">
                  <c:v>15000</c:v>
                </c:pt>
                <c:pt idx="25">
                  <c:v>20000</c:v>
                </c:pt>
                <c:pt idx="26">
                  <c:v>30000</c:v>
                </c:pt>
                <c:pt idx="27">
                  <c:v>40000</c:v>
                </c:pt>
                <c:pt idx="28">
                  <c:v>50000</c:v>
                </c:pt>
                <c:pt idx="29">
                  <c:v>75000</c:v>
                </c:pt>
                <c:pt idx="30">
                  <c:v>100000</c:v>
                </c:pt>
                <c:pt idx="31">
                  <c:v>6</c:v>
                </c:pt>
                <c:pt idx="32">
                  <c:v>120000</c:v>
                </c:pt>
                <c:pt idx="33">
                  <c:v>150000</c:v>
                </c:pt>
                <c:pt idx="34">
                  <c:v>200000</c:v>
                </c:pt>
              </c:numCache>
            </c:numRef>
          </c:xVal>
          <c:yVal>
            <c:numRef>
              <c:f>Аркуш1!$L$2:$L$40</c:f>
              <c:numCache>
                <c:formatCode>General</c:formatCode>
                <c:ptCount val="39"/>
                <c:pt idx="0">
                  <c:v>53649.999999999993</c:v>
                </c:pt>
                <c:pt idx="1">
                  <c:v>82538.461538461532</c:v>
                </c:pt>
                <c:pt idx="2">
                  <c:v>29263.636363636364</c:v>
                </c:pt>
                <c:pt idx="3">
                  <c:v>13995.652173913042</c:v>
                </c:pt>
                <c:pt idx="4">
                  <c:v>9067.6056338028175</c:v>
                </c:pt>
                <c:pt idx="5">
                  <c:v>7233.7078651685388</c:v>
                </c:pt>
                <c:pt idx="6">
                  <c:v>5697.3451327433622</c:v>
                </c:pt>
                <c:pt idx="7">
                  <c:v>4895.8174904942962</c:v>
                </c:pt>
                <c:pt idx="8">
                  <c:v>4153.5483870967737</c:v>
                </c:pt>
                <c:pt idx="9">
                  <c:v>2939.7260273972602</c:v>
                </c:pt>
                <c:pt idx="10">
                  <c:v>1962.8048780487802</c:v>
                </c:pt>
                <c:pt idx="11">
                  <c:v>1659.2783505154637</c:v>
                </c:pt>
                <c:pt idx="12">
                  <c:v>1471.4549653579677</c:v>
                </c:pt>
                <c:pt idx="13">
                  <c:v>1247.3870333988211</c:v>
                </c:pt>
                <c:pt idx="14">
                  <c:v>973.68421052631584</c:v>
                </c:pt>
                <c:pt idx="15">
                  <c:v>847.91666666666674</c:v>
                </c:pt>
                <c:pt idx="16">
                  <c:v>739.08754623921095</c:v>
                </c:pt>
                <c:pt idx="17">
                  <c:v>589.32989690721661</c:v>
                </c:pt>
                <c:pt idx="18">
                  <c:v>493.22080291970804</c:v>
                </c:pt>
                <c:pt idx="19">
                  <c:v>327.41007194244605</c:v>
                </c:pt>
                <c:pt idx="20">
                  <c:v>251.9807073954984</c:v>
                </c:pt>
                <c:pt idx="21">
                  <c:v>174.52023121387285</c:v>
                </c:pt>
                <c:pt idx="22">
                  <c:v>145</c:v>
                </c:pt>
                <c:pt idx="23">
                  <c:v>121.97802197802197</c:v>
                </c:pt>
                <c:pt idx="24">
                  <c:v>95.315217391304344</c:v>
                </c:pt>
                <c:pt idx="25">
                  <c:v>72.209677419354833</c:v>
                </c:pt>
                <c:pt idx="26">
                  <c:v>50.129032258064512</c:v>
                </c:pt>
                <c:pt idx="27">
                  <c:v>36.403225806451609</c:v>
                </c:pt>
                <c:pt idx="28">
                  <c:v>29.838709677419352</c:v>
                </c:pt>
                <c:pt idx="29">
                  <c:v>18.499999999999996</c:v>
                </c:pt>
                <c:pt idx="30">
                  <c:v>13.129032258064516</c:v>
                </c:pt>
                <c:pt idx="31">
                  <c:v>80474.999999999985</c:v>
                </c:pt>
                <c:pt idx="32">
                  <c:v>10.980645161290322</c:v>
                </c:pt>
                <c:pt idx="33">
                  <c:v>8.5935483870967726</c:v>
                </c:pt>
                <c:pt idx="34">
                  <c:v>6.2064516129032246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2128"/>
        <c:axId val="187183696"/>
      </c:scatterChart>
      <c:valAx>
        <c:axId val="187182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3696"/>
        <c:crosses val="autoZero"/>
        <c:crossBetween val="midCat"/>
      </c:valAx>
      <c:valAx>
        <c:axId val="18718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Дб</a:t>
            </a:r>
            <a:r>
              <a:rPr lang="ru-RU" baseline="0"/>
              <a:t> от Гц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Аркуш1!$I$2:$I$36</c:f>
              <c:numCache>
                <c:formatCode>General</c:formatCode>
                <c:ptCount val="35"/>
                <c:pt idx="0">
                  <c:v>20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500</c:v>
                </c:pt>
                <c:pt idx="10">
                  <c:v>750</c:v>
                </c:pt>
                <c:pt idx="11">
                  <c:v>900</c:v>
                </c:pt>
                <c:pt idx="12">
                  <c:v>1000</c:v>
                </c:pt>
                <c:pt idx="13">
                  <c:v>1200</c:v>
                </c:pt>
                <c:pt idx="14">
                  <c:v>1500</c:v>
                </c:pt>
                <c:pt idx="15">
                  <c:v>1750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4500</c:v>
                </c:pt>
                <c:pt idx="20">
                  <c:v>6000</c:v>
                </c:pt>
                <c:pt idx="21">
                  <c:v>8500</c:v>
                </c:pt>
                <c:pt idx="22">
                  <c:v>10500</c:v>
                </c:pt>
                <c:pt idx="23">
                  <c:v>12000</c:v>
                </c:pt>
                <c:pt idx="24">
                  <c:v>15000</c:v>
                </c:pt>
                <c:pt idx="25">
                  <c:v>20000</c:v>
                </c:pt>
                <c:pt idx="26">
                  <c:v>30000</c:v>
                </c:pt>
                <c:pt idx="27">
                  <c:v>40000</c:v>
                </c:pt>
                <c:pt idx="28">
                  <c:v>50000</c:v>
                </c:pt>
                <c:pt idx="29">
                  <c:v>75000</c:v>
                </c:pt>
                <c:pt idx="30">
                  <c:v>100000</c:v>
                </c:pt>
                <c:pt idx="31">
                  <c:v>6</c:v>
                </c:pt>
                <c:pt idx="32">
                  <c:v>120000</c:v>
                </c:pt>
                <c:pt idx="33">
                  <c:v>150000</c:v>
                </c:pt>
                <c:pt idx="34">
                  <c:v>200000</c:v>
                </c:pt>
              </c:numCache>
            </c:numRef>
          </c:xVal>
          <c:yVal>
            <c:numRef>
              <c:f>Аркуш1!$N$2:$N$36</c:f>
              <c:numCache>
                <c:formatCode>General</c:formatCode>
                <c:ptCount val="35"/>
                <c:pt idx="0">
                  <c:v>94.591394526039409</c:v>
                </c:pt>
                <c:pt idx="1">
                  <c:v>98.333127393182295</c:v>
                </c:pt>
                <c:pt idx="2">
                  <c:v>89.326565830547779</c:v>
                </c:pt>
                <c:pt idx="3">
                  <c:v>82.919862813360396</c:v>
                </c:pt>
                <c:pt idx="4">
                  <c:v>79.149852472610391</c:v>
                </c:pt>
                <c:pt idx="5">
                  <c:v>77.187219314093639</c:v>
                </c:pt>
                <c:pt idx="6">
                  <c:v>75.113450577323505</c:v>
                </c:pt>
                <c:pt idx="7">
                  <c:v>73.796504390476358</c:v>
                </c:pt>
                <c:pt idx="8">
                  <c:v>72.368385483586067</c:v>
                </c:pt>
                <c:pt idx="9">
                  <c:v>69.36613715018953</c:v>
                </c:pt>
                <c:pt idx="10">
                  <c:v>65.857542572758319</c:v>
                </c:pt>
                <c:pt idx="11">
                  <c:v>64.398384935107742</c:v>
                </c:pt>
                <c:pt idx="12">
                  <c:v>63.354939496625313</c:v>
                </c:pt>
                <c:pt idx="13">
                  <c:v>61.920024504858453</c:v>
                </c:pt>
                <c:pt idx="14">
                  <c:v>59.768362549003697</c:v>
                </c:pt>
                <c:pt idx="15">
                  <c:v>58.567063436992655</c:v>
                </c:pt>
                <c:pt idx="16">
                  <c:v>57.373917687969396</c:v>
                </c:pt>
                <c:pt idx="17">
                  <c:v>55.407169471232073</c:v>
                </c:pt>
                <c:pt idx="18">
                  <c:v>53.860827717058832</c:v>
                </c:pt>
                <c:pt idx="19">
                  <c:v>50.301840705045961</c:v>
                </c:pt>
                <c:pt idx="20">
                  <c:v>48.027345816232476</c:v>
                </c:pt>
                <c:pt idx="21">
                  <c:v>44.836915593841212</c:v>
                </c:pt>
                <c:pt idx="22">
                  <c:v>43.227360044699495</c:v>
                </c:pt>
                <c:pt idx="23">
                  <c:v>41.725631729311274</c:v>
                </c:pt>
                <c:pt idx="24">
                  <c:v>39.58324485463087</c:v>
                </c:pt>
                <c:pt idx="25">
                  <c:v>37.17190809770382</c:v>
                </c:pt>
                <c:pt idx="26">
                  <c:v>34.001786412612454</c:v>
                </c:pt>
                <c:pt idx="27">
                  <c:v>31.222797391590159</c:v>
                </c:pt>
                <c:pt idx="28">
                  <c:v>29.495600778095195</c:v>
                </c:pt>
                <c:pt idx="29">
                  <c:v>25.343434568060275</c:v>
                </c:pt>
                <c:pt idx="30">
                  <c:v>22.364654307818945</c:v>
                </c:pt>
                <c:pt idx="31">
                  <c:v>98.113219707153007</c:v>
                </c:pt>
                <c:pt idx="32">
                  <c:v>20.812557151565549</c:v>
                </c:pt>
                <c:pt idx="33">
                  <c:v>18.683450533279814</c:v>
                </c:pt>
                <c:pt idx="34">
                  <c:v>15.856867477350427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400"/>
        <c:axId val="187182520"/>
      </c:scatterChart>
      <c:valAx>
        <c:axId val="187188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2520"/>
        <c:crosses val="autoZero"/>
        <c:crossBetween val="midCat"/>
      </c:valAx>
      <c:valAx>
        <c:axId val="187182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Аркуш1!$I$2:$I$33</c:f>
              <c:numCache>
                <c:formatCode>General</c:formatCode>
                <c:ptCount val="32"/>
                <c:pt idx="0">
                  <c:v>20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500</c:v>
                </c:pt>
                <c:pt idx="10">
                  <c:v>750</c:v>
                </c:pt>
                <c:pt idx="11">
                  <c:v>900</c:v>
                </c:pt>
                <c:pt idx="12">
                  <c:v>1000</c:v>
                </c:pt>
                <c:pt idx="13">
                  <c:v>1200</c:v>
                </c:pt>
                <c:pt idx="14">
                  <c:v>1500</c:v>
                </c:pt>
                <c:pt idx="15">
                  <c:v>1750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4500</c:v>
                </c:pt>
                <c:pt idx="20">
                  <c:v>6000</c:v>
                </c:pt>
                <c:pt idx="21">
                  <c:v>8500</c:v>
                </c:pt>
                <c:pt idx="22">
                  <c:v>10500</c:v>
                </c:pt>
                <c:pt idx="23">
                  <c:v>12000</c:v>
                </c:pt>
                <c:pt idx="24">
                  <c:v>15000</c:v>
                </c:pt>
                <c:pt idx="25">
                  <c:v>20000</c:v>
                </c:pt>
                <c:pt idx="26">
                  <c:v>30000</c:v>
                </c:pt>
                <c:pt idx="27">
                  <c:v>40000</c:v>
                </c:pt>
                <c:pt idx="28">
                  <c:v>50000</c:v>
                </c:pt>
                <c:pt idx="29">
                  <c:v>75000</c:v>
                </c:pt>
                <c:pt idx="30">
                  <c:v>100000</c:v>
                </c:pt>
                <c:pt idx="31">
                  <c:v>6</c:v>
                </c:pt>
              </c:numCache>
            </c:numRef>
          </c:xVal>
          <c:yVal>
            <c:numRef>
              <c:f>Аркуш1!$L$2:$L$33</c:f>
              <c:numCache>
                <c:formatCode>General</c:formatCode>
                <c:ptCount val="32"/>
                <c:pt idx="0">
                  <c:v>53649.999999999993</c:v>
                </c:pt>
                <c:pt idx="1">
                  <c:v>82538.461538461532</c:v>
                </c:pt>
                <c:pt idx="2">
                  <c:v>29263.636363636364</c:v>
                </c:pt>
                <c:pt idx="3">
                  <c:v>13995.652173913042</c:v>
                </c:pt>
                <c:pt idx="4">
                  <c:v>9067.6056338028175</c:v>
                </c:pt>
                <c:pt idx="5">
                  <c:v>7233.7078651685388</c:v>
                </c:pt>
                <c:pt idx="6">
                  <c:v>5697.3451327433622</c:v>
                </c:pt>
                <c:pt idx="7">
                  <c:v>4895.8174904942962</c:v>
                </c:pt>
                <c:pt idx="8">
                  <c:v>4153.5483870967737</c:v>
                </c:pt>
                <c:pt idx="9">
                  <c:v>2939.7260273972602</c:v>
                </c:pt>
                <c:pt idx="10">
                  <c:v>1962.8048780487802</c:v>
                </c:pt>
                <c:pt idx="11">
                  <c:v>1659.2783505154637</c:v>
                </c:pt>
                <c:pt idx="12">
                  <c:v>1471.4549653579677</c:v>
                </c:pt>
                <c:pt idx="13">
                  <c:v>1247.3870333988211</c:v>
                </c:pt>
                <c:pt idx="14">
                  <c:v>973.68421052631584</c:v>
                </c:pt>
                <c:pt idx="15">
                  <c:v>847.91666666666674</c:v>
                </c:pt>
                <c:pt idx="16">
                  <c:v>739.08754623921095</c:v>
                </c:pt>
                <c:pt idx="17">
                  <c:v>589.32989690721661</c:v>
                </c:pt>
                <c:pt idx="18">
                  <c:v>493.22080291970804</c:v>
                </c:pt>
                <c:pt idx="19">
                  <c:v>327.41007194244605</c:v>
                </c:pt>
                <c:pt idx="20">
                  <c:v>251.9807073954984</c:v>
                </c:pt>
                <c:pt idx="21">
                  <c:v>174.52023121387285</c:v>
                </c:pt>
                <c:pt idx="22">
                  <c:v>145</c:v>
                </c:pt>
                <c:pt idx="23">
                  <c:v>121.97802197802197</c:v>
                </c:pt>
                <c:pt idx="24">
                  <c:v>95.315217391304344</c:v>
                </c:pt>
                <c:pt idx="25">
                  <c:v>72.209677419354833</c:v>
                </c:pt>
                <c:pt idx="26">
                  <c:v>50.129032258064512</c:v>
                </c:pt>
                <c:pt idx="27">
                  <c:v>36.403225806451609</c:v>
                </c:pt>
                <c:pt idx="28">
                  <c:v>29.838709677419352</c:v>
                </c:pt>
                <c:pt idx="29">
                  <c:v>18.499999999999996</c:v>
                </c:pt>
                <c:pt idx="30">
                  <c:v>13.129032258064516</c:v>
                </c:pt>
                <c:pt idx="31">
                  <c:v>80474.999999999985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Лист1!$F$2:$F$11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9000</c:v>
                </c:pt>
                <c:pt idx="7">
                  <c:v>11000</c:v>
                </c:pt>
                <c:pt idx="8">
                  <c:v>12500</c:v>
                </c:pt>
                <c:pt idx="9">
                  <c:v>15000</c:v>
                </c:pt>
              </c:numCache>
            </c:numRef>
          </c:xVal>
          <c:yVal>
            <c:numRef>
              <c:f>Лист1!$I$2:$I$11</c:f>
              <c:numCache>
                <c:formatCode>General</c:formatCode>
                <c:ptCount val="10"/>
                <c:pt idx="0">
                  <c:v>106.90037411666897</c:v>
                </c:pt>
                <c:pt idx="1">
                  <c:v>103.75838926174497</c:v>
                </c:pt>
                <c:pt idx="2">
                  <c:v>104.32432432432432</c:v>
                </c:pt>
                <c:pt idx="3">
                  <c:v>106.19834710743802</c:v>
                </c:pt>
                <c:pt idx="4">
                  <c:v>110.37433155080215</c:v>
                </c:pt>
                <c:pt idx="5">
                  <c:v>93.485342019543978</c:v>
                </c:pt>
                <c:pt idx="6">
                  <c:v>87.805706521739125</c:v>
                </c:pt>
                <c:pt idx="7">
                  <c:v>90.476190476190482</c:v>
                </c:pt>
                <c:pt idx="8">
                  <c:v>77.615489130434781</c:v>
                </c:pt>
                <c:pt idx="9">
                  <c:v>71.031207598371779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4088"/>
        <c:axId val="187187616"/>
      </c:scatterChart>
      <c:valAx>
        <c:axId val="187184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7616"/>
        <c:crosses val="autoZero"/>
        <c:crossBetween val="midCat"/>
      </c:valAx>
      <c:valAx>
        <c:axId val="18718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интегратор!$G$2:$G$39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23</c:v>
                </c:pt>
                <c:pt idx="27">
                  <c:v>150</c:v>
                </c:pt>
                <c:pt idx="28">
                  <c:v>190</c:v>
                </c:pt>
                <c:pt idx="29">
                  <c:v>170</c:v>
                </c:pt>
                <c:pt idx="30">
                  <c:v>300</c:v>
                </c:pt>
              </c:numCache>
            </c:numRef>
          </c:xVal>
          <c:yVal>
            <c:numRef>
              <c:f>интегратор!$J$2:$J$39</c:f>
              <c:numCache>
                <c:formatCode>General</c:formatCode>
                <c:ptCount val="38"/>
                <c:pt idx="0">
                  <c:v>9.3868725868725864</c:v>
                </c:pt>
                <c:pt idx="1">
                  <c:v>9.3357933579335803</c:v>
                </c:pt>
                <c:pt idx="2">
                  <c:v>9.292358156028369</c:v>
                </c:pt>
                <c:pt idx="3">
                  <c:v>9.2919800332778717</c:v>
                </c:pt>
                <c:pt idx="4">
                  <c:v>9.2282142857142855</c:v>
                </c:pt>
                <c:pt idx="5">
                  <c:v>9.179247730220494</c:v>
                </c:pt>
                <c:pt idx="6">
                  <c:v>9.1290584415584402</c:v>
                </c:pt>
                <c:pt idx="7">
                  <c:v>8.9075453367875639</c:v>
                </c:pt>
                <c:pt idx="8">
                  <c:v>8.3689935064935064</c:v>
                </c:pt>
                <c:pt idx="9">
                  <c:v>7.9454134366925055</c:v>
                </c:pt>
                <c:pt idx="10">
                  <c:v>6.7441860465116275</c:v>
                </c:pt>
                <c:pt idx="11">
                  <c:v>5.1482351036269431</c:v>
                </c:pt>
                <c:pt idx="12">
                  <c:v>4.1052971576227391</c:v>
                </c:pt>
                <c:pt idx="13">
                  <c:v>3.3896103896103895</c:v>
                </c:pt>
                <c:pt idx="14">
                  <c:v>2.8139610389610388</c:v>
                </c:pt>
                <c:pt idx="15">
                  <c:v>2.4448767833981844</c:v>
                </c:pt>
                <c:pt idx="16">
                  <c:v>2.1021992238033635</c:v>
                </c:pt>
                <c:pt idx="17">
                  <c:v>1.9081500646830529</c:v>
                </c:pt>
                <c:pt idx="18">
                  <c:v>1.6821705426356588</c:v>
                </c:pt>
                <c:pt idx="19">
                  <c:v>9.5944700460829484</c:v>
                </c:pt>
                <c:pt idx="20">
                  <c:v>9.4418604651162799</c:v>
                </c:pt>
                <c:pt idx="21">
                  <c:v>10.098039215686276</c:v>
                </c:pt>
                <c:pt idx="22">
                  <c:v>9.1180555555555554</c:v>
                </c:pt>
                <c:pt idx="23">
                  <c:v>9.0551724137931036</c:v>
                </c:pt>
                <c:pt idx="24">
                  <c:v>8.8184931506849313</c:v>
                </c:pt>
                <c:pt idx="25">
                  <c:v>9.2939759036144576</c:v>
                </c:pt>
                <c:pt idx="26">
                  <c:v>8.5624582498329982</c:v>
                </c:pt>
                <c:pt idx="27">
                  <c:v>1.3653333333333335</c:v>
                </c:pt>
                <c:pt idx="28">
                  <c:v>1.0191661062542032</c:v>
                </c:pt>
                <c:pt idx="29">
                  <c:v>1.1844594594594595</c:v>
                </c:pt>
                <c:pt idx="30">
                  <c:v>0.55088062622309197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интегратор!$G$2:$G$39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23</c:v>
                </c:pt>
                <c:pt idx="27">
                  <c:v>150</c:v>
                </c:pt>
                <c:pt idx="28">
                  <c:v>190</c:v>
                </c:pt>
                <c:pt idx="29">
                  <c:v>170</c:v>
                </c:pt>
                <c:pt idx="30">
                  <c:v>300</c:v>
                </c:pt>
              </c:numCache>
            </c:numRef>
          </c:xVal>
          <c:yVal>
            <c:numRef>
              <c:f>интегратор!$L$2:$L$39</c:f>
              <c:numCache>
                <c:formatCode>General</c:formatCode>
                <c:ptCount val="38"/>
                <c:pt idx="0">
                  <c:v>9.7822045022407824</c:v>
                </c:pt>
                <c:pt idx="1">
                  <c:v>9.6192576461319561</c:v>
                </c:pt>
                <c:pt idx="2">
                  <c:v>9.4175639633814168</c:v>
                </c:pt>
                <c:pt idx="3">
                  <c:v>8.6331552865940999</c:v>
                </c:pt>
                <c:pt idx="4">
                  <c:v>7.37337325491327</c:v>
                </c:pt>
                <c:pt idx="5">
                  <c:v>6.4242105694175837</c:v>
                </c:pt>
                <c:pt idx="6">
                  <c:v>5.6895440445031964</c:v>
                </c:pt>
                <c:pt idx="7">
                  <c:v>5.0263088528068431</c:v>
                </c:pt>
                <c:pt idx="8">
                  <c:v>3.9275091257779682</c:v>
                </c:pt>
                <c:pt idx="9">
                  <c:v>3.099385546198564</c:v>
                </c:pt>
                <c:pt idx="10">
                  <c:v>2.016890991710139</c:v>
                </c:pt>
                <c:pt idx="11">
                  <c:v>1.3918713338710356</c:v>
                </c:pt>
                <c:pt idx="12">
                  <c:v>1.0095112237120076</c:v>
                </c:pt>
                <c:pt idx="13">
                  <c:v>0.76209280963091197</c:v>
                </c:pt>
                <c:pt idx="14">
                  <c:v>0.59408865166389468</c:v>
                </c:pt>
                <c:pt idx="15">
                  <c:v>0.4753300447110792</c:v>
                </c:pt>
                <c:pt idx="16">
                  <c:v>0.38852622175679685</c:v>
                </c:pt>
                <c:pt idx="17">
                  <c:v>0.32327590599168254</c:v>
                </c:pt>
                <c:pt idx="18">
                  <c:v>0.27305144316763885</c:v>
                </c:pt>
                <c:pt idx="19">
                  <c:v>9.9020164242372655</c:v>
                </c:pt>
                <c:pt idx="20">
                  <c:v>9.7822045022407824</c:v>
                </c:pt>
                <c:pt idx="21">
                  <c:v>9.6192576461319561</c:v>
                </c:pt>
                <c:pt idx="22">
                  <c:v>9.182248769828643</c:v>
                </c:pt>
                <c:pt idx="23">
                  <c:v>8.9188752269087992</c:v>
                </c:pt>
                <c:pt idx="24">
                  <c:v>8.6331552865940999</c:v>
                </c:pt>
                <c:pt idx="25">
                  <c:v>8.0167846755294292</c:v>
                </c:pt>
                <c:pt idx="26">
                  <c:v>4.3315254950331159</c:v>
                </c:pt>
                <c:pt idx="27">
                  <c:v>0.17648777230070226</c:v>
                </c:pt>
                <c:pt idx="28">
                  <c:v>0.11073556789437951</c:v>
                </c:pt>
                <c:pt idx="29">
                  <c:v>0.13794310902616633</c:v>
                </c:pt>
                <c:pt idx="30">
                  <c:v>4.471380101002731E-2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4872"/>
        <c:axId val="187185264"/>
      </c:scatterChart>
      <c:valAx>
        <c:axId val="187184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5264"/>
        <c:crosses val="autoZero"/>
        <c:crossBetween val="midCat"/>
      </c:valAx>
      <c:valAx>
        <c:axId val="18718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интегратор!$G$2:$G$39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23</c:v>
                </c:pt>
                <c:pt idx="27">
                  <c:v>150</c:v>
                </c:pt>
                <c:pt idx="28">
                  <c:v>190</c:v>
                </c:pt>
                <c:pt idx="29">
                  <c:v>170</c:v>
                </c:pt>
                <c:pt idx="30">
                  <c:v>300</c:v>
                </c:pt>
              </c:numCache>
            </c:numRef>
          </c:xVal>
          <c:yVal>
            <c:numRef>
              <c:f>интегратор!$J$2:$J$39</c:f>
              <c:numCache>
                <c:formatCode>General</c:formatCode>
                <c:ptCount val="38"/>
                <c:pt idx="0">
                  <c:v>9.3868725868725864</c:v>
                </c:pt>
                <c:pt idx="1">
                  <c:v>9.3357933579335803</c:v>
                </c:pt>
                <c:pt idx="2">
                  <c:v>9.292358156028369</c:v>
                </c:pt>
                <c:pt idx="3">
                  <c:v>9.2919800332778717</c:v>
                </c:pt>
                <c:pt idx="4">
                  <c:v>9.2282142857142855</c:v>
                </c:pt>
                <c:pt idx="5">
                  <c:v>9.179247730220494</c:v>
                </c:pt>
                <c:pt idx="6">
                  <c:v>9.1290584415584402</c:v>
                </c:pt>
                <c:pt idx="7">
                  <c:v>8.9075453367875639</c:v>
                </c:pt>
                <c:pt idx="8">
                  <c:v>8.3689935064935064</c:v>
                </c:pt>
                <c:pt idx="9">
                  <c:v>7.9454134366925055</c:v>
                </c:pt>
                <c:pt idx="10">
                  <c:v>6.7441860465116275</c:v>
                </c:pt>
                <c:pt idx="11">
                  <c:v>5.1482351036269431</c:v>
                </c:pt>
                <c:pt idx="12">
                  <c:v>4.1052971576227391</c:v>
                </c:pt>
                <c:pt idx="13">
                  <c:v>3.3896103896103895</c:v>
                </c:pt>
                <c:pt idx="14">
                  <c:v>2.8139610389610388</c:v>
                </c:pt>
                <c:pt idx="15">
                  <c:v>2.4448767833981844</c:v>
                </c:pt>
                <c:pt idx="16">
                  <c:v>2.1021992238033635</c:v>
                </c:pt>
                <c:pt idx="17">
                  <c:v>1.9081500646830529</c:v>
                </c:pt>
                <c:pt idx="18">
                  <c:v>1.6821705426356588</c:v>
                </c:pt>
                <c:pt idx="19">
                  <c:v>9.5944700460829484</c:v>
                </c:pt>
                <c:pt idx="20">
                  <c:v>9.4418604651162799</c:v>
                </c:pt>
                <c:pt idx="21">
                  <c:v>10.098039215686276</c:v>
                </c:pt>
                <c:pt idx="22">
                  <c:v>9.1180555555555554</c:v>
                </c:pt>
                <c:pt idx="23">
                  <c:v>9.0551724137931036</c:v>
                </c:pt>
                <c:pt idx="24">
                  <c:v>8.8184931506849313</c:v>
                </c:pt>
                <c:pt idx="25">
                  <c:v>9.2939759036144576</c:v>
                </c:pt>
                <c:pt idx="26">
                  <c:v>8.5624582498329982</c:v>
                </c:pt>
                <c:pt idx="27">
                  <c:v>1.3653333333333335</c:v>
                </c:pt>
                <c:pt idx="28">
                  <c:v>1.0191661062542032</c:v>
                </c:pt>
                <c:pt idx="29">
                  <c:v>1.1844594594594595</c:v>
                </c:pt>
                <c:pt idx="30">
                  <c:v>0.55088062622309197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Аркуш1!$I$2:$I$36</c:f>
              <c:numCache>
                <c:formatCode>General</c:formatCode>
                <c:ptCount val="35"/>
                <c:pt idx="0">
                  <c:v>20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500</c:v>
                </c:pt>
                <c:pt idx="10">
                  <c:v>750</c:v>
                </c:pt>
                <c:pt idx="11">
                  <c:v>900</c:v>
                </c:pt>
                <c:pt idx="12">
                  <c:v>1000</c:v>
                </c:pt>
                <c:pt idx="13">
                  <c:v>1200</c:v>
                </c:pt>
                <c:pt idx="14">
                  <c:v>1500</c:v>
                </c:pt>
                <c:pt idx="15">
                  <c:v>1750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4500</c:v>
                </c:pt>
                <c:pt idx="20">
                  <c:v>6000</c:v>
                </c:pt>
                <c:pt idx="21">
                  <c:v>8500</c:v>
                </c:pt>
                <c:pt idx="22">
                  <c:v>10500</c:v>
                </c:pt>
                <c:pt idx="23">
                  <c:v>12000</c:v>
                </c:pt>
                <c:pt idx="24">
                  <c:v>15000</c:v>
                </c:pt>
                <c:pt idx="25">
                  <c:v>20000</c:v>
                </c:pt>
                <c:pt idx="26">
                  <c:v>30000</c:v>
                </c:pt>
                <c:pt idx="27">
                  <c:v>40000</c:v>
                </c:pt>
                <c:pt idx="28">
                  <c:v>50000</c:v>
                </c:pt>
                <c:pt idx="29">
                  <c:v>75000</c:v>
                </c:pt>
                <c:pt idx="30">
                  <c:v>100000</c:v>
                </c:pt>
                <c:pt idx="31">
                  <c:v>6</c:v>
                </c:pt>
                <c:pt idx="32">
                  <c:v>120000</c:v>
                </c:pt>
                <c:pt idx="33">
                  <c:v>150000</c:v>
                </c:pt>
                <c:pt idx="34">
                  <c:v>200000</c:v>
                </c:pt>
              </c:numCache>
            </c:numRef>
          </c:xVal>
          <c:yVal>
            <c:numRef>
              <c:f>Аркуш1!$L$2:$L$36</c:f>
              <c:numCache>
                <c:formatCode>General</c:formatCode>
                <c:ptCount val="35"/>
                <c:pt idx="0">
                  <c:v>53649.999999999993</c:v>
                </c:pt>
                <c:pt idx="1">
                  <c:v>82538.461538461532</c:v>
                </c:pt>
                <c:pt idx="2">
                  <c:v>29263.636363636364</c:v>
                </c:pt>
                <c:pt idx="3">
                  <c:v>13995.652173913042</c:v>
                </c:pt>
                <c:pt idx="4">
                  <c:v>9067.6056338028175</c:v>
                </c:pt>
                <c:pt idx="5">
                  <c:v>7233.7078651685388</c:v>
                </c:pt>
                <c:pt idx="6">
                  <c:v>5697.3451327433622</c:v>
                </c:pt>
                <c:pt idx="7">
                  <c:v>4895.8174904942962</c:v>
                </c:pt>
                <c:pt idx="8">
                  <c:v>4153.5483870967737</c:v>
                </c:pt>
                <c:pt idx="9">
                  <c:v>2939.7260273972602</c:v>
                </c:pt>
                <c:pt idx="10">
                  <c:v>1962.8048780487802</c:v>
                </c:pt>
                <c:pt idx="11">
                  <c:v>1659.2783505154637</c:v>
                </c:pt>
                <c:pt idx="12">
                  <c:v>1471.4549653579677</c:v>
                </c:pt>
                <c:pt idx="13">
                  <c:v>1247.3870333988211</c:v>
                </c:pt>
                <c:pt idx="14">
                  <c:v>973.68421052631584</c:v>
                </c:pt>
                <c:pt idx="15">
                  <c:v>847.91666666666674</c:v>
                </c:pt>
                <c:pt idx="16">
                  <c:v>739.08754623921095</c:v>
                </c:pt>
                <c:pt idx="17">
                  <c:v>589.32989690721661</c:v>
                </c:pt>
                <c:pt idx="18">
                  <c:v>493.22080291970804</c:v>
                </c:pt>
                <c:pt idx="19">
                  <c:v>327.41007194244605</c:v>
                </c:pt>
                <c:pt idx="20">
                  <c:v>251.9807073954984</c:v>
                </c:pt>
                <c:pt idx="21">
                  <c:v>174.52023121387285</c:v>
                </c:pt>
                <c:pt idx="22">
                  <c:v>145</c:v>
                </c:pt>
                <c:pt idx="23">
                  <c:v>121.97802197802197</c:v>
                </c:pt>
                <c:pt idx="24">
                  <c:v>95.315217391304344</c:v>
                </c:pt>
                <c:pt idx="25">
                  <c:v>72.209677419354833</c:v>
                </c:pt>
                <c:pt idx="26">
                  <c:v>50.129032258064512</c:v>
                </c:pt>
                <c:pt idx="27">
                  <c:v>36.403225806451609</c:v>
                </c:pt>
                <c:pt idx="28">
                  <c:v>29.838709677419352</c:v>
                </c:pt>
                <c:pt idx="29">
                  <c:v>18.499999999999996</c:v>
                </c:pt>
                <c:pt idx="30">
                  <c:v>13.129032258064516</c:v>
                </c:pt>
                <c:pt idx="31">
                  <c:v>80474.999999999985</c:v>
                </c:pt>
                <c:pt idx="32">
                  <c:v>10.980645161290322</c:v>
                </c:pt>
                <c:pt idx="33">
                  <c:v>8.5935483870967726</c:v>
                </c:pt>
                <c:pt idx="34">
                  <c:v>6.2064516129032246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6048"/>
        <c:axId val="187185656"/>
      </c:scatterChart>
      <c:valAx>
        <c:axId val="18718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5656"/>
        <c:crosses val="autoZero"/>
        <c:crossBetween val="midCat"/>
      </c:valAx>
      <c:valAx>
        <c:axId val="187185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Аркуш1!$I$2:$I$40</c:f>
              <c:numCache>
                <c:formatCode>General</c:formatCode>
                <c:ptCount val="39"/>
                <c:pt idx="0">
                  <c:v>20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500</c:v>
                </c:pt>
                <c:pt idx="10">
                  <c:v>750</c:v>
                </c:pt>
                <c:pt idx="11">
                  <c:v>900</c:v>
                </c:pt>
                <c:pt idx="12">
                  <c:v>1000</c:v>
                </c:pt>
                <c:pt idx="13">
                  <c:v>1200</c:v>
                </c:pt>
                <c:pt idx="14">
                  <c:v>1500</c:v>
                </c:pt>
                <c:pt idx="15">
                  <c:v>1750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4500</c:v>
                </c:pt>
                <c:pt idx="20">
                  <c:v>6000</c:v>
                </c:pt>
                <c:pt idx="21">
                  <c:v>8500</c:v>
                </c:pt>
                <c:pt idx="22">
                  <c:v>10500</c:v>
                </c:pt>
                <c:pt idx="23">
                  <c:v>12000</c:v>
                </c:pt>
                <c:pt idx="24">
                  <c:v>15000</c:v>
                </c:pt>
                <c:pt idx="25">
                  <c:v>20000</c:v>
                </c:pt>
                <c:pt idx="26">
                  <c:v>30000</c:v>
                </c:pt>
                <c:pt idx="27">
                  <c:v>40000</c:v>
                </c:pt>
                <c:pt idx="28">
                  <c:v>50000</c:v>
                </c:pt>
                <c:pt idx="29">
                  <c:v>75000</c:v>
                </c:pt>
                <c:pt idx="30">
                  <c:v>100000</c:v>
                </c:pt>
                <c:pt idx="31">
                  <c:v>6</c:v>
                </c:pt>
                <c:pt idx="32">
                  <c:v>120000</c:v>
                </c:pt>
                <c:pt idx="33">
                  <c:v>150000</c:v>
                </c:pt>
                <c:pt idx="34">
                  <c:v>200000</c:v>
                </c:pt>
              </c:numCache>
            </c:numRef>
          </c:xVal>
          <c:yVal>
            <c:numRef>
              <c:f>Аркуш1!$L$2:$L$40</c:f>
              <c:numCache>
                <c:formatCode>General</c:formatCode>
                <c:ptCount val="39"/>
                <c:pt idx="0">
                  <c:v>53649.999999999993</c:v>
                </c:pt>
                <c:pt idx="1">
                  <c:v>82538.461538461532</c:v>
                </c:pt>
                <c:pt idx="2">
                  <c:v>29263.636363636364</c:v>
                </c:pt>
                <c:pt idx="3">
                  <c:v>13995.652173913042</c:v>
                </c:pt>
                <c:pt idx="4">
                  <c:v>9067.6056338028175</c:v>
                </c:pt>
                <c:pt idx="5">
                  <c:v>7233.7078651685388</c:v>
                </c:pt>
                <c:pt idx="6">
                  <c:v>5697.3451327433622</c:v>
                </c:pt>
                <c:pt idx="7">
                  <c:v>4895.8174904942962</c:v>
                </c:pt>
                <c:pt idx="8">
                  <c:v>4153.5483870967737</c:v>
                </c:pt>
                <c:pt idx="9">
                  <c:v>2939.7260273972602</c:v>
                </c:pt>
                <c:pt idx="10">
                  <c:v>1962.8048780487802</c:v>
                </c:pt>
                <c:pt idx="11">
                  <c:v>1659.2783505154637</c:v>
                </c:pt>
                <c:pt idx="12">
                  <c:v>1471.4549653579677</c:v>
                </c:pt>
                <c:pt idx="13">
                  <c:v>1247.3870333988211</c:v>
                </c:pt>
                <c:pt idx="14">
                  <c:v>973.68421052631584</c:v>
                </c:pt>
                <c:pt idx="15">
                  <c:v>847.91666666666674</c:v>
                </c:pt>
                <c:pt idx="16">
                  <c:v>739.08754623921095</c:v>
                </c:pt>
                <c:pt idx="17">
                  <c:v>589.32989690721661</c:v>
                </c:pt>
                <c:pt idx="18">
                  <c:v>493.22080291970804</c:v>
                </c:pt>
                <c:pt idx="19">
                  <c:v>327.41007194244605</c:v>
                </c:pt>
                <c:pt idx="20">
                  <c:v>251.9807073954984</c:v>
                </c:pt>
                <c:pt idx="21">
                  <c:v>174.52023121387285</c:v>
                </c:pt>
                <c:pt idx="22">
                  <c:v>145</c:v>
                </c:pt>
                <c:pt idx="23">
                  <c:v>121.97802197802197</c:v>
                </c:pt>
                <c:pt idx="24">
                  <c:v>95.315217391304344</c:v>
                </c:pt>
                <c:pt idx="25">
                  <c:v>72.209677419354833</c:v>
                </c:pt>
                <c:pt idx="26">
                  <c:v>50.129032258064512</c:v>
                </c:pt>
                <c:pt idx="27">
                  <c:v>36.403225806451609</c:v>
                </c:pt>
                <c:pt idx="28">
                  <c:v>29.838709677419352</c:v>
                </c:pt>
                <c:pt idx="29">
                  <c:v>18.499999999999996</c:v>
                </c:pt>
                <c:pt idx="30">
                  <c:v>13.129032258064516</c:v>
                </c:pt>
                <c:pt idx="31">
                  <c:v>80474.999999999985</c:v>
                </c:pt>
                <c:pt idx="32">
                  <c:v>10.980645161290322</c:v>
                </c:pt>
                <c:pt idx="33">
                  <c:v>8.5935483870967726</c:v>
                </c:pt>
                <c:pt idx="34">
                  <c:v>6.2064516129032246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дифференцатор!$G$7:$G$31</c:f>
              <c:numCache>
                <c:formatCode>General</c:formatCode>
                <c:ptCount val="25"/>
                <c:pt idx="0">
                  <c:v>600</c:v>
                </c:pt>
                <c:pt idx="1">
                  <c:v>900</c:v>
                </c:pt>
                <c:pt idx="2">
                  <c:v>1140</c:v>
                </c:pt>
                <c:pt idx="3">
                  <c:v>1440</c:v>
                </c:pt>
                <c:pt idx="4">
                  <c:v>1320</c:v>
                </c:pt>
                <c:pt idx="5">
                  <c:v>1680</c:v>
                </c:pt>
                <c:pt idx="6">
                  <c:v>2160</c:v>
                </c:pt>
                <c:pt idx="7">
                  <c:v>2400</c:v>
                </c:pt>
                <c:pt idx="8">
                  <c:v>3000</c:v>
                </c:pt>
                <c:pt idx="9">
                  <c:v>3600</c:v>
                </c:pt>
                <c:pt idx="10">
                  <c:v>4200</c:v>
                </c:pt>
                <c:pt idx="11">
                  <c:v>4800</c:v>
                </c:pt>
                <c:pt idx="12">
                  <c:v>5400</c:v>
                </c:pt>
                <c:pt idx="13">
                  <c:v>6000</c:v>
                </c:pt>
                <c:pt idx="14">
                  <c:v>6600</c:v>
                </c:pt>
                <c:pt idx="15">
                  <c:v>7200</c:v>
                </c:pt>
                <c:pt idx="16">
                  <c:v>8400</c:v>
                </c:pt>
                <c:pt idx="17">
                  <c:v>9600</c:v>
                </c:pt>
                <c:pt idx="18">
                  <c:v>10800</c:v>
                </c:pt>
                <c:pt idx="19">
                  <c:v>12000</c:v>
                </c:pt>
                <c:pt idx="20">
                  <c:v>15000</c:v>
                </c:pt>
                <c:pt idx="21">
                  <c:v>100000</c:v>
                </c:pt>
                <c:pt idx="22">
                  <c:v>120000</c:v>
                </c:pt>
                <c:pt idx="23">
                  <c:v>150000</c:v>
                </c:pt>
                <c:pt idx="24">
                  <c:v>200000</c:v>
                </c:pt>
              </c:numCache>
            </c:numRef>
          </c:xVal>
          <c:yVal>
            <c:numRef>
              <c:f>дифференцатор!$K$7:$K$31</c:f>
              <c:numCache>
                <c:formatCode>General</c:formatCode>
                <c:ptCount val="25"/>
                <c:pt idx="0">
                  <c:v>0.87261146496815278</c:v>
                </c:pt>
                <c:pt idx="1">
                  <c:v>1.0793650793650793</c:v>
                </c:pt>
                <c:pt idx="2">
                  <c:v>1.2732919254658386</c:v>
                </c:pt>
                <c:pt idx="3">
                  <c:v>2.1875</c:v>
                </c:pt>
                <c:pt idx="4">
                  <c:v>2.0125786163522013</c:v>
                </c:pt>
                <c:pt idx="5">
                  <c:v>2.3456790123456792</c:v>
                </c:pt>
                <c:pt idx="6">
                  <c:v>2.3874999999999997</c:v>
                </c:pt>
                <c:pt idx="7">
                  <c:v>2.3558282208588959</c:v>
                </c:pt>
                <c:pt idx="8">
                  <c:v>3.5350318471337583</c:v>
                </c:pt>
                <c:pt idx="9">
                  <c:v>4.3450479233226833</c:v>
                </c:pt>
                <c:pt idx="10">
                  <c:v>4.71875</c:v>
                </c:pt>
                <c:pt idx="11">
                  <c:v>5.1265822784810124</c:v>
                </c:pt>
                <c:pt idx="12">
                  <c:v>5.6818181818181825</c:v>
                </c:pt>
                <c:pt idx="13">
                  <c:v>6.1920529801324511</c:v>
                </c:pt>
                <c:pt idx="14">
                  <c:v>6.7741935483870979</c:v>
                </c:pt>
                <c:pt idx="15">
                  <c:v>7.31012658227848</c:v>
                </c:pt>
                <c:pt idx="16">
                  <c:v>8.0246913580246915</c:v>
                </c:pt>
                <c:pt idx="17">
                  <c:v>8.6295180722891569</c:v>
                </c:pt>
                <c:pt idx="18">
                  <c:v>9.6226415094339615</c:v>
                </c:pt>
                <c:pt idx="19">
                  <c:v>10.122699386503069</c:v>
                </c:pt>
                <c:pt idx="20">
                  <c:v>10.191082802547772</c:v>
                </c:pt>
                <c:pt idx="21">
                  <c:v>10</c:v>
                </c:pt>
                <c:pt idx="22">
                  <c:v>9.8765432098765444</c:v>
                </c:pt>
                <c:pt idx="23">
                  <c:v>8.1481481481481488</c:v>
                </c:pt>
                <c:pt idx="24">
                  <c:v>5.8641975308641978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7224"/>
        <c:axId val="185342584"/>
      </c:scatterChart>
      <c:valAx>
        <c:axId val="187187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42584"/>
        <c:crosses val="autoZero"/>
        <c:crossBetween val="midCat"/>
      </c:valAx>
      <c:valAx>
        <c:axId val="185342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9</xdr:row>
      <xdr:rowOff>114300</xdr:rowOff>
    </xdr:from>
    <xdr:to>
      <xdr:col>7</xdr:col>
      <xdr:colOff>514350</xdr:colOff>
      <xdr:row>24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685799</xdr:colOff>
      <xdr:row>33</xdr:row>
      <xdr:rowOff>109537</xdr:rowOff>
    </xdr:from>
    <xdr:to>
      <xdr:col>8</xdr:col>
      <xdr:colOff>333374</xdr:colOff>
      <xdr:row>50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171450</xdr:rowOff>
    </xdr:from>
    <xdr:to>
      <xdr:col>6</xdr:col>
      <xdr:colOff>600075</xdr:colOff>
      <xdr:row>23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17</xdr:row>
      <xdr:rowOff>47625</xdr:rowOff>
    </xdr:from>
    <xdr:to>
      <xdr:col>21</xdr:col>
      <xdr:colOff>576264</xdr:colOff>
      <xdr:row>36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119061</xdr:rowOff>
    </xdr:from>
    <xdr:to>
      <xdr:col>7</xdr:col>
      <xdr:colOff>633412</xdr:colOff>
      <xdr:row>28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35</xdr:row>
      <xdr:rowOff>23811</xdr:rowOff>
    </xdr:from>
    <xdr:to>
      <xdr:col>9</xdr:col>
      <xdr:colOff>571499</xdr:colOff>
      <xdr:row>54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workbookViewId="0">
      <selection activeCell="M24" sqref="M24"/>
    </sheetView>
  </sheetViews>
  <sheetFormatPr defaultRowHeight="15" x14ac:dyDescent="0.25"/>
  <sheetData>
    <row r="1" spans="1:14" x14ac:dyDescent="0.25">
      <c r="A1" t="s">
        <v>1</v>
      </c>
      <c r="C1" t="s">
        <v>0</v>
      </c>
      <c r="E1" t="s">
        <v>2</v>
      </c>
      <c r="F1" t="s">
        <v>3</v>
      </c>
      <c r="G1">
        <v>2.9</v>
      </c>
      <c r="I1" t="s">
        <v>5</v>
      </c>
      <c r="J1" t="s">
        <v>3</v>
      </c>
      <c r="K1" t="s">
        <v>4</v>
      </c>
      <c r="L1" t="s">
        <v>6</v>
      </c>
      <c r="M1" t="s">
        <v>10</v>
      </c>
      <c r="N1" t="s">
        <v>7</v>
      </c>
    </row>
    <row r="2" spans="1:14" x14ac:dyDescent="0.25">
      <c r="A2">
        <v>110000</v>
      </c>
      <c r="C2">
        <v>1000</v>
      </c>
      <c r="E2">
        <f>(1+A2/C2)*G1/G2</f>
        <v>53649.999999999993</v>
      </c>
      <c r="F2" t="s">
        <v>4</v>
      </c>
      <c r="G2">
        <v>6.0000000000000001E-3</v>
      </c>
      <c r="I2">
        <v>20</v>
      </c>
      <c r="J2">
        <v>2.9</v>
      </c>
      <c r="K2">
        <v>6.0000000000000001E-3</v>
      </c>
      <c r="L2">
        <f>(1+$A$2/$C$2)*J2/K2</f>
        <v>53649.999999999993</v>
      </c>
      <c r="M2">
        <f>LOG10(I2)</f>
        <v>1.3010299956639813</v>
      </c>
      <c r="N2">
        <f>20*LOG10(L2)</f>
        <v>94.591394526039409</v>
      </c>
    </row>
    <row r="3" spans="1:14" x14ac:dyDescent="0.25">
      <c r="I3">
        <v>10</v>
      </c>
      <c r="J3">
        <v>2.9</v>
      </c>
      <c r="K3">
        <v>3.8999999999999998E-3</v>
      </c>
      <c r="L3">
        <f t="shared" ref="L3:L36" si="0">(1+$A$2/$C$2)*J3/K3</f>
        <v>82538.461538461532</v>
      </c>
      <c r="M3">
        <f t="shared" ref="M3:M36" si="1">LOG10(I3)</f>
        <v>1</v>
      </c>
      <c r="N3">
        <f>20*LOG10(L3)</f>
        <v>98.333127393182295</v>
      </c>
    </row>
    <row r="4" spans="1:14" x14ac:dyDescent="0.25">
      <c r="I4">
        <v>50</v>
      </c>
      <c r="J4">
        <v>2.9</v>
      </c>
      <c r="K4">
        <v>1.0999999999999999E-2</v>
      </c>
      <c r="L4">
        <f t="shared" si="0"/>
        <v>29263.636363636364</v>
      </c>
      <c r="M4">
        <f t="shared" si="1"/>
        <v>1.6989700043360187</v>
      </c>
      <c r="N4">
        <f t="shared" ref="N4:N36" si="2">20*LOG10(L4)</f>
        <v>89.326565830547779</v>
      </c>
    </row>
    <row r="5" spans="1:14" x14ac:dyDescent="0.25">
      <c r="I5">
        <v>100</v>
      </c>
      <c r="J5">
        <v>2.9</v>
      </c>
      <c r="K5">
        <v>2.3E-2</v>
      </c>
      <c r="L5">
        <f t="shared" si="0"/>
        <v>13995.652173913042</v>
      </c>
      <c r="M5">
        <f t="shared" si="1"/>
        <v>2</v>
      </c>
      <c r="N5">
        <f t="shared" si="2"/>
        <v>82.919862813360396</v>
      </c>
    </row>
    <row r="6" spans="1:14" x14ac:dyDescent="0.25">
      <c r="I6">
        <v>150</v>
      </c>
      <c r="J6">
        <v>2.9</v>
      </c>
      <c r="K6">
        <v>3.5499999999999997E-2</v>
      </c>
      <c r="L6">
        <f t="shared" si="0"/>
        <v>9067.6056338028175</v>
      </c>
      <c r="M6">
        <f t="shared" si="1"/>
        <v>2.1760912590556813</v>
      </c>
      <c r="N6">
        <f t="shared" si="2"/>
        <v>79.149852472610391</v>
      </c>
    </row>
    <row r="7" spans="1:14" x14ac:dyDescent="0.25">
      <c r="I7">
        <v>200</v>
      </c>
      <c r="J7">
        <v>2.9</v>
      </c>
      <c r="K7">
        <v>4.4499999999999998E-2</v>
      </c>
      <c r="L7">
        <f t="shared" si="0"/>
        <v>7233.7078651685388</v>
      </c>
      <c r="M7">
        <f t="shared" si="1"/>
        <v>2.3010299956639813</v>
      </c>
      <c r="N7">
        <f t="shared" si="2"/>
        <v>77.187219314093639</v>
      </c>
    </row>
    <row r="8" spans="1:14" x14ac:dyDescent="0.25">
      <c r="I8">
        <v>250</v>
      </c>
      <c r="J8">
        <v>2.9</v>
      </c>
      <c r="K8">
        <v>5.6500000000000002E-2</v>
      </c>
      <c r="L8">
        <f t="shared" si="0"/>
        <v>5697.3451327433622</v>
      </c>
      <c r="M8">
        <f t="shared" si="1"/>
        <v>2.3979400086720375</v>
      </c>
      <c r="N8">
        <f t="shared" si="2"/>
        <v>75.113450577323505</v>
      </c>
    </row>
    <row r="9" spans="1:14" x14ac:dyDescent="0.25">
      <c r="I9">
        <v>300</v>
      </c>
      <c r="J9">
        <v>2.9</v>
      </c>
      <c r="K9">
        <v>6.5750000000000003E-2</v>
      </c>
      <c r="L9">
        <f t="shared" si="0"/>
        <v>4895.8174904942962</v>
      </c>
      <c r="M9">
        <f t="shared" si="1"/>
        <v>2.4771212547196626</v>
      </c>
      <c r="N9">
        <f t="shared" si="2"/>
        <v>73.796504390476358</v>
      </c>
    </row>
    <row r="10" spans="1:14" x14ac:dyDescent="0.25">
      <c r="I10">
        <v>350</v>
      </c>
      <c r="J10">
        <v>2.9</v>
      </c>
      <c r="K10">
        <v>7.7499999999999999E-2</v>
      </c>
      <c r="L10">
        <f t="shared" si="0"/>
        <v>4153.5483870967737</v>
      </c>
      <c r="M10">
        <f t="shared" si="1"/>
        <v>2.5440680443502757</v>
      </c>
      <c r="N10">
        <f t="shared" si="2"/>
        <v>72.368385483586067</v>
      </c>
    </row>
    <row r="11" spans="1:14" x14ac:dyDescent="0.25">
      <c r="I11">
        <v>500</v>
      </c>
      <c r="J11">
        <v>2.9</v>
      </c>
      <c r="K11">
        <v>0.1095</v>
      </c>
      <c r="L11">
        <f t="shared" si="0"/>
        <v>2939.7260273972602</v>
      </c>
      <c r="M11">
        <f t="shared" si="1"/>
        <v>2.6989700043360187</v>
      </c>
      <c r="N11">
        <f t="shared" si="2"/>
        <v>69.36613715018953</v>
      </c>
    </row>
    <row r="12" spans="1:14" x14ac:dyDescent="0.25">
      <c r="I12">
        <v>750</v>
      </c>
      <c r="J12">
        <v>2.9</v>
      </c>
      <c r="K12">
        <v>0.16400000000000001</v>
      </c>
      <c r="L12">
        <f t="shared" si="0"/>
        <v>1962.8048780487802</v>
      </c>
      <c r="M12">
        <f t="shared" si="1"/>
        <v>2.8750612633917001</v>
      </c>
      <c r="N12">
        <f t="shared" si="2"/>
        <v>65.857542572758319</v>
      </c>
    </row>
    <row r="13" spans="1:14" x14ac:dyDescent="0.25">
      <c r="I13">
        <v>900</v>
      </c>
      <c r="J13">
        <v>2.9</v>
      </c>
      <c r="K13">
        <v>0.19400000000000001</v>
      </c>
      <c r="L13">
        <f t="shared" si="0"/>
        <v>1659.2783505154637</v>
      </c>
      <c r="M13">
        <f t="shared" si="1"/>
        <v>2.9542425094393248</v>
      </c>
      <c r="N13">
        <f t="shared" si="2"/>
        <v>64.398384935107742</v>
      </c>
    </row>
    <row r="14" spans="1:14" x14ac:dyDescent="0.25">
      <c r="I14">
        <v>1000</v>
      </c>
      <c r="J14">
        <v>2.87</v>
      </c>
      <c r="K14">
        <v>0.2165</v>
      </c>
      <c r="L14">
        <f t="shared" si="0"/>
        <v>1471.4549653579677</v>
      </c>
      <c r="M14">
        <f t="shared" si="1"/>
        <v>3</v>
      </c>
      <c r="N14">
        <f t="shared" si="2"/>
        <v>63.354939496625313</v>
      </c>
    </row>
    <row r="15" spans="1:14" x14ac:dyDescent="0.25">
      <c r="I15">
        <v>1200</v>
      </c>
      <c r="J15">
        <v>2.86</v>
      </c>
      <c r="K15">
        <v>0.2545</v>
      </c>
      <c r="L15">
        <f t="shared" si="0"/>
        <v>1247.3870333988211</v>
      </c>
      <c r="M15">
        <f t="shared" si="1"/>
        <v>3.0791812460476247</v>
      </c>
      <c r="N15">
        <f t="shared" si="2"/>
        <v>61.920024504858453</v>
      </c>
    </row>
    <row r="16" spans="1:14" x14ac:dyDescent="0.25">
      <c r="I16">
        <v>1500</v>
      </c>
      <c r="J16">
        <v>2.75</v>
      </c>
      <c r="K16">
        <v>0.3135</v>
      </c>
      <c r="L16">
        <f t="shared" si="0"/>
        <v>973.68421052631584</v>
      </c>
      <c r="M16">
        <f t="shared" si="1"/>
        <v>3.1760912590556813</v>
      </c>
      <c r="N16">
        <f t="shared" si="2"/>
        <v>59.768362549003697</v>
      </c>
    </row>
    <row r="17" spans="9:14" x14ac:dyDescent="0.25">
      <c r="I17">
        <v>1750</v>
      </c>
      <c r="J17">
        <v>2.75</v>
      </c>
      <c r="K17">
        <v>0.36</v>
      </c>
      <c r="L17">
        <f t="shared" si="0"/>
        <v>847.91666666666674</v>
      </c>
      <c r="M17">
        <f t="shared" si="1"/>
        <v>3.2430380486862944</v>
      </c>
      <c r="N17">
        <f t="shared" si="2"/>
        <v>58.567063436992655</v>
      </c>
    </row>
    <row r="18" spans="9:14" x14ac:dyDescent="0.25">
      <c r="I18">
        <v>2000</v>
      </c>
      <c r="J18">
        <v>2.7</v>
      </c>
      <c r="K18">
        <v>0.40550000000000003</v>
      </c>
      <c r="L18">
        <f t="shared" si="0"/>
        <v>739.08754623921095</v>
      </c>
      <c r="M18">
        <f t="shared" si="1"/>
        <v>3.3010299956639813</v>
      </c>
      <c r="N18">
        <f t="shared" si="2"/>
        <v>57.373917687969396</v>
      </c>
    </row>
    <row r="19" spans="9:14" x14ac:dyDescent="0.25">
      <c r="I19">
        <v>2500</v>
      </c>
      <c r="J19">
        <v>2.5750000000000002</v>
      </c>
      <c r="K19">
        <v>0.48499999999999999</v>
      </c>
      <c r="L19">
        <f t="shared" si="0"/>
        <v>589.32989690721661</v>
      </c>
      <c r="M19">
        <f t="shared" si="1"/>
        <v>3.3979400086720375</v>
      </c>
      <c r="N19">
        <f t="shared" si="2"/>
        <v>55.407169471232073</v>
      </c>
    </row>
    <row r="20" spans="9:14" x14ac:dyDescent="0.25">
      <c r="I20">
        <v>3000</v>
      </c>
      <c r="J20">
        <v>2.4350000000000001</v>
      </c>
      <c r="K20">
        <v>0.54800000000000004</v>
      </c>
      <c r="L20">
        <f t="shared" si="0"/>
        <v>493.22080291970804</v>
      </c>
      <c r="M20">
        <f t="shared" si="1"/>
        <v>3.4771212547196626</v>
      </c>
      <c r="N20">
        <f t="shared" si="2"/>
        <v>53.860827717058832</v>
      </c>
    </row>
    <row r="21" spans="9:14" x14ac:dyDescent="0.25">
      <c r="I21">
        <v>4500</v>
      </c>
      <c r="J21">
        <v>2.0499999999999998</v>
      </c>
      <c r="K21">
        <v>0.69499999999999995</v>
      </c>
      <c r="L21">
        <f t="shared" si="0"/>
        <v>327.41007194244605</v>
      </c>
      <c r="M21">
        <f t="shared" si="1"/>
        <v>3.6532125137753435</v>
      </c>
      <c r="N21">
        <f t="shared" si="2"/>
        <v>50.301840705045961</v>
      </c>
    </row>
    <row r="22" spans="9:14" x14ac:dyDescent="0.25">
      <c r="I22">
        <v>6000</v>
      </c>
      <c r="J22">
        <v>1.7649999999999999</v>
      </c>
      <c r="K22">
        <v>0.77749999999999997</v>
      </c>
      <c r="L22">
        <f t="shared" si="0"/>
        <v>251.9807073954984</v>
      </c>
      <c r="M22">
        <f t="shared" si="1"/>
        <v>3.7781512503836434</v>
      </c>
      <c r="N22">
        <f t="shared" si="2"/>
        <v>48.027345816232476</v>
      </c>
    </row>
    <row r="23" spans="9:14" x14ac:dyDescent="0.25">
      <c r="I23">
        <v>8500</v>
      </c>
      <c r="J23">
        <v>1.36</v>
      </c>
      <c r="K23">
        <v>0.86499999999999999</v>
      </c>
      <c r="L23">
        <f t="shared" si="0"/>
        <v>174.52023121387285</v>
      </c>
      <c r="M23">
        <f t="shared" si="1"/>
        <v>3.9294189257142929</v>
      </c>
      <c r="N23">
        <f t="shared" si="2"/>
        <v>44.836915593841212</v>
      </c>
    </row>
    <row r="24" spans="9:14" x14ac:dyDescent="0.25">
      <c r="I24">
        <v>10500</v>
      </c>
      <c r="J24">
        <v>1.1599999999999999</v>
      </c>
      <c r="K24">
        <v>0.88800000000000001</v>
      </c>
      <c r="L24">
        <f t="shared" si="0"/>
        <v>145</v>
      </c>
      <c r="M24">
        <f t="shared" si="1"/>
        <v>4.0211892990699383</v>
      </c>
      <c r="N24">
        <f t="shared" si="2"/>
        <v>43.227360044699495</v>
      </c>
    </row>
    <row r="25" spans="9:14" x14ac:dyDescent="0.25">
      <c r="I25">
        <v>12000</v>
      </c>
      <c r="J25">
        <v>1</v>
      </c>
      <c r="K25">
        <v>0.91</v>
      </c>
      <c r="L25">
        <f t="shared" si="0"/>
        <v>121.97802197802197</v>
      </c>
      <c r="M25">
        <f t="shared" si="1"/>
        <v>4.0791812460476251</v>
      </c>
      <c r="N25">
        <f t="shared" si="2"/>
        <v>41.725631729311274</v>
      </c>
    </row>
    <row r="26" spans="9:14" x14ac:dyDescent="0.25">
      <c r="I26">
        <v>15000</v>
      </c>
      <c r="J26">
        <v>0.79</v>
      </c>
      <c r="K26">
        <v>0.92</v>
      </c>
      <c r="L26">
        <f t="shared" si="0"/>
        <v>95.315217391304344</v>
      </c>
      <c r="M26">
        <f t="shared" si="1"/>
        <v>4.1760912590556813</v>
      </c>
      <c r="N26">
        <f t="shared" si="2"/>
        <v>39.58324485463087</v>
      </c>
    </row>
    <row r="27" spans="9:14" x14ac:dyDescent="0.25">
      <c r="I27">
        <v>20000</v>
      </c>
      <c r="J27">
        <v>0.60499999999999998</v>
      </c>
      <c r="K27">
        <v>0.93</v>
      </c>
      <c r="L27">
        <f t="shared" si="0"/>
        <v>72.209677419354833</v>
      </c>
      <c r="M27">
        <f t="shared" si="1"/>
        <v>4.3010299956639813</v>
      </c>
      <c r="N27">
        <f t="shared" si="2"/>
        <v>37.17190809770382</v>
      </c>
    </row>
    <row r="28" spans="9:14" x14ac:dyDescent="0.25">
      <c r="I28">
        <v>30000</v>
      </c>
      <c r="J28">
        <v>0.42</v>
      </c>
      <c r="K28">
        <v>0.93</v>
      </c>
      <c r="L28">
        <f t="shared" si="0"/>
        <v>50.129032258064512</v>
      </c>
      <c r="M28">
        <f t="shared" si="1"/>
        <v>4.4771212547196626</v>
      </c>
      <c r="N28">
        <f t="shared" si="2"/>
        <v>34.001786412612454</v>
      </c>
    </row>
    <row r="29" spans="9:14" x14ac:dyDescent="0.25">
      <c r="I29">
        <v>40000</v>
      </c>
      <c r="J29">
        <v>0.30499999999999999</v>
      </c>
      <c r="K29">
        <v>0.93</v>
      </c>
      <c r="L29">
        <f t="shared" si="0"/>
        <v>36.403225806451609</v>
      </c>
      <c r="M29">
        <f t="shared" si="1"/>
        <v>4.6020599913279625</v>
      </c>
      <c r="N29">
        <f t="shared" si="2"/>
        <v>31.222797391590159</v>
      </c>
    </row>
    <row r="30" spans="9:14" x14ac:dyDescent="0.25">
      <c r="I30">
        <v>50000</v>
      </c>
      <c r="J30">
        <v>0.25</v>
      </c>
      <c r="K30">
        <v>0.93</v>
      </c>
      <c r="L30">
        <f t="shared" si="0"/>
        <v>29.838709677419352</v>
      </c>
      <c r="M30">
        <f t="shared" si="1"/>
        <v>4.6989700043360187</v>
      </c>
      <c r="N30">
        <f t="shared" si="2"/>
        <v>29.495600778095195</v>
      </c>
    </row>
    <row r="31" spans="9:14" x14ac:dyDescent="0.25">
      <c r="I31">
        <v>75000</v>
      </c>
      <c r="J31">
        <v>0.155</v>
      </c>
      <c r="K31">
        <v>0.93</v>
      </c>
      <c r="L31">
        <f t="shared" si="0"/>
        <v>18.499999999999996</v>
      </c>
      <c r="M31">
        <f t="shared" si="1"/>
        <v>4.8750612633917001</v>
      </c>
      <c r="N31">
        <f t="shared" si="2"/>
        <v>25.343434568060275</v>
      </c>
    </row>
    <row r="32" spans="9:14" x14ac:dyDescent="0.25">
      <c r="I32">
        <v>100000</v>
      </c>
      <c r="J32">
        <v>0.11</v>
      </c>
      <c r="K32">
        <v>0.93</v>
      </c>
      <c r="L32">
        <f t="shared" si="0"/>
        <v>13.129032258064516</v>
      </c>
      <c r="M32">
        <f t="shared" si="1"/>
        <v>5</v>
      </c>
      <c r="N32">
        <f t="shared" si="2"/>
        <v>22.364654307818945</v>
      </c>
    </row>
    <row r="33" spans="9:14" x14ac:dyDescent="0.25">
      <c r="I33">
        <v>6</v>
      </c>
      <c r="J33">
        <v>2.9</v>
      </c>
      <c r="K33">
        <v>4.0000000000000001E-3</v>
      </c>
      <c r="L33">
        <f t="shared" si="0"/>
        <v>80474.999999999985</v>
      </c>
      <c r="M33">
        <f t="shared" si="1"/>
        <v>0.77815125038364363</v>
      </c>
      <c r="N33">
        <f t="shared" si="2"/>
        <v>98.113219707153007</v>
      </c>
    </row>
    <row r="34" spans="9:14" x14ac:dyDescent="0.25">
      <c r="I34">
        <v>120000</v>
      </c>
      <c r="J34">
        <v>9.1999999999999998E-2</v>
      </c>
      <c r="K34">
        <v>0.93</v>
      </c>
      <c r="L34">
        <f t="shared" si="0"/>
        <v>10.980645161290322</v>
      </c>
      <c r="M34">
        <f t="shared" si="1"/>
        <v>5.0791812460476251</v>
      </c>
      <c r="N34">
        <f t="shared" si="2"/>
        <v>20.812557151565549</v>
      </c>
    </row>
    <row r="35" spans="9:14" x14ac:dyDescent="0.25">
      <c r="I35">
        <v>150000</v>
      </c>
      <c r="J35">
        <v>7.1999999999999995E-2</v>
      </c>
      <c r="K35">
        <v>0.93</v>
      </c>
      <c r="L35">
        <f t="shared" si="0"/>
        <v>8.5935483870967726</v>
      </c>
      <c r="M35">
        <f t="shared" si="1"/>
        <v>5.1760912590556813</v>
      </c>
      <c r="N35">
        <f t="shared" si="2"/>
        <v>18.683450533279814</v>
      </c>
    </row>
    <row r="36" spans="9:14" x14ac:dyDescent="0.25">
      <c r="I36">
        <v>200000</v>
      </c>
      <c r="J36">
        <v>5.1999999999999998E-2</v>
      </c>
      <c r="K36">
        <v>0.93</v>
      </c>
      <c r="L36">
        <f t="shared" si="0"/>
        <v>6.2064516129032246</v>
      </c>
      <c r="M36">
        <f t="shared" si="1"/>
        <v>5.3010299956639813</v>
      </c>
      <c r="N36">
        <f t="shared" si="2"/>
        <v>15.856867477350427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2" sqref="L2:L11"/>
    </sheetView>
  </sheetViews>
  <sheetFormatPr defaultRowHeight="15" x14ac:dyDescent="0.25"/>
  <sheetData>
    <row r="1" spans="1:12" x14ac:dyDescent="0.25">
      <c r="A1" t="s">
        <v>8</v>
      </c>
      <c r="C1" t="s">
        <v>9</v>
      </c>
      <c r="F1" t="s">
        <v>5</v>
      </c>
      <c r="G1" t="s">
        <v>3</v>
      </c>
      <c r="H1" t="s">
        <v>4</v>
      </c>
      <c r="I1" t="s">
        <v>14</v>
      </c>
      <c r="K1" t="s">
        <v>10</v>
      </c>
      <c r="L1" t="s">
        <v>11</v>
      </c>
    </row>
    <row r="2" spans="1:12" x14ac:dyDescent="0.25">
      <c r="A2">
        <v>1000</v>
      </c>
      <c r="C2">
        <v>110000</v>
      </c>
      <c r="F2">
        <v>10</v>
      </c>
      <c r="G2">
        <v>1.5429999999999999</v>
      </c>
      <c r="H2">
        <v>1.4434000000000001E-2</v>
      </c>
      <c r="I2">
        <f>G2/H2</f>
        <v>106.90037411666897</v>
      </c>
      <c r="L2">
        <f>20*LOG10(I2)</f>
        <v>40.57958450202787</v>
      </c>
    </row>
    <row r="3" spans="1:12" x14ac:dyDescent="0.25">
      <c r="F3">
        <v>50</v>
      </c>
      <c r="G3">
        <v>1.546</v>
      </c>
      <c r="H3">
        <v>1.49E-2</v>
      </c>
      <c r="I3">
        <f t="shared" ref="I3:I11" si="0">G3/H3</f>
        <v>103.75838926174497</v>
      </c>
      <c r="L3">
        <f t="shared" ref="L3:L11" si="1">20*LOG10(I3)</f>
        <v>40.320464423400644</v>
      </c>
    </row>
    <row r="4" spans="1:12" x14ac:dyDescent="0.25">
      <c r="F4">
        <v>100</v>
      </c>
      <c r="G4">
        <v>1.544</v>
      </c>
      <c r="H4">
        <v>1.4800000000000001E-2</v>
      </c>
      <c r="I4">
        <f t="shared" si="0"/>
        <v>104.32432432432432</v>
      </c>
      <c r="L4">
        <f t="shared" si="1"/>
        <v>40.367711612095206</v>
      </c>
    </row>
    <row r="5" spans="1:12" x14ac:dyDescent="0.25">
      <c r="C5" t="s">
        <v>12</v>
      </c>
      <c r="F5">
        <v>500</v>
      </c>
      <c r="G5">
        <v>1.542</v>
      </c>
      <c r="H5">
        <v>1.452E-2</v>
      </c>
      <c r="I5">
        <f t="shared" si="0"/>
        <v>106.19834710743802</v>
      </c>
      <c r="L5">
        <f t="shared" si="1"/>
        <v>40.522355147017265</v>
      </c>
    </row>
    <row r="6" spans="1:12" x14ac:dyDescent="0.25">
      <c r="C6" t="s">
        <v>13</v>
      </c>
      <c r="F6">
        <v>1000</v>
      </c>
      <c r="G6">
        <v>1.548</v>
      </c>
      <c r="H6">
        <v>1.4024999999999999E-2</v>
      </c>
      <c r="I6">
        <f t="shared" si="0"/>
        <v>110.37433155080215</v>
      </c>
      <c r="L6">
        <f t="shared" si="1"/>
        <v>40.857361728373498</v>
      </c>
    </row>
    <row r="7" spans="1:12" x14ac:dyDescent="0.25">
      <c r="C7" s="3">
        <v>107</v>
      </c>
      <c r="F7">
        <v>5000</v>
      </c>
      <c r="G7">
        <v>1.4350000000000001</v>
      </c>
      <c r="H7">
        <v>1.5350000000000001E-2</v>
      </c>
      <c r="I7">
        <f t="shared" si="0"/>
        <v>93.485342019543978</v>
      </c>
      <c r="L7">
        <f t="shared" si="1"/>
        <v>39.414870425136115</v>
      </c>
    </row>
    <row r="8" spans="1:12" x14ac:dyDescent="0.25">
      <c r="F8">
        <v>9000</v>
      </c>
      <c r="G8">
        <v>1.2925</v>
      </c>
      <c r="H8">
        <v>1.472E-2</v>
      </c>
      <c r="I8">
        <f t="shared" si="0"/>
        <v>87.805706521739125</v>
      </c>
      <c r="L8">
        <f t="shared" si="1"/>
        <v>38.870454835289998</v>
      </c>
    </row>
    <row r="9" spans="1:12" x14ac:dyDescent="0.25">
      <c r="F9">
        <v>11000</v>
      </c>
      <c r="G9">
        <v>1.33</v>
      </c>
      <c r="H9">
        <v>1.47E-2</v>
      </c>
      <c r="I9">
        <f t="shared" si="0"/>
        <v>90.476190476190482</v>
      </c>
      <c r="L9">
        <f t="shared" si="1"/>
        <v>39.130686124378194</v>
      </c>
    </row>
    <row r="10" spans="1:12" x14ac:dyDescent="0.25">
      <c r="F10">
        <v>12500</v>
      </c>
      <c r="G10">
        <v>1.1425000000000001</v>
      </c>
      <c r="H10">
        <v>1.472E-2</v>
      </c>
      <c r="I10">
        <f t="shared" si="0"/>
        <v>77.615489130434781</v>
      </c>
      <c r="L10">
        <f t="shared" si="1"/>
        <v>37.798967974808157</v>
      </c>
    </row>
    <row r="11" spans="1:12" x14ac:dyDescent="0.25">
      <c r="F11">
        <v>15000</v>
      </c>
      <c r="G11">
        <v>1.0469999999999999</v>
      </c>
      <c r="H11">
        <v>1.474E-2</v>
      </c>
      <c r="I11">
        <f t="shared" si="0"/>
        <v>71.031207598371779</v>
      </c>
      <c r="L11">
        <f t="shared" si="1"/>
        <v>37.02898396311619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6" workbookViewId="0">
      <selection activeCell="E4" sqref="E4"/>
    </sheetView>
  </sheetViews>
  <sheetFormatPr defaultRowHeight="15" x14ac:dyDescent="0.25"/>
  <cols>
    <col min="4" max="4" width="10.25" customWidth="1"/>
    <col min="5" max="5" width="11.875" bestFit="1" customWidth="1"/>
  </cols>
  <sheetData>
    <row r="1" spans="1:12" x14ac:dyDescent="0.25">
      <c r="A1" t="s">
        <v>15</v>
      </c>
      <c r="C1" t="s">
        <v>16</v>
      </c>
      <c r="E1" t="s">
        <v>17</v>
      </c>
      <c r="G1" t="s">
        <v>5</v>
      </c>
      <c r="H1" t="s">
        <v>3</v>
      </c>
      <c r="I1" t="s">
        <v>19</v>
      </c>
      <c r="J1" t="s">
        <v>14</v>
      </c>
      <c r="L1" t="s">
        <v>20</v>
      </c>
    </row>
    <row r="2" spans="1:12" x14ac:dyDescent="0.25">
      <c r="A2">
        <v>36000</v>
      </c>
      <c r="C2">
        <v>360000</v>
      </c>
      <c r="E2">
        <v>2.1999999999999998E-8</v>
      </c>
      <c r="G2">
        <v>3</v>
      </c>
      <c r="H2">
        <v>0.12156</v>
      </c>
      <c r="I2">
        <v>1.295E-2</v>
      </c>
      <c r="J2">
        <f>H2/I2</f>
        <v>9.3868725868725864</v>
      </c>
      <c r="L2">
        <f>$C$2/$A$2/(1+(G2*2*3.14)^2*$C$2^2*$E$2^2)</f>
        <v>9.7822045022407824</v>
      </c>
    </row>
    <row r="3" spans="1:12" x14ac:dyDescent="0.25">
      <c r="G3">
        <v>4</v>
      </c>
      <c r="H3">
        <v>0.1265</v>
      </c>
      <c r="I3">
        <v>1.355E-2</v>
      </c>
      <c r="J3">
        <f t="shared" ref="J3:J27" si="0">H3/I3</f>
        <v>9.3357933579335803</v>
      </c>
      <c r="L3">
        <f t="shared" ref="L3:L27" si="1">$C$2/$A$2/(1+(G3*2*3.14)^2*$C$2^2*$E$2^2)</f>
        <v>9.6192576461319561</v>
      </c>
    </row>
    <row r="4" spans="1:12" x14ac:dyDescent="0.25">
      <c r="G4">
        <v>5</v>
      </c>
      <c r="H4">
        <v>0.13102225000000001</v>
      </c>
      <c r="I4">
        <v>1.41E-2</v>
      </c>
      <c r="J4">
        <f t="shared" si="0"/>
        <v>9.292358156028369</v>
      </c>
      <c r="L4">
        <f t="shared" si="1"/>
        <v>9.4175639633814168</v>
      </c>
    </row>
    <row r="5" spans="1:12" x14ac:dyDescent="0.25">
      <c r="A5" t="s">
        <v>18</v>
      </c>
      <c r="D5" t="s">
        <v>22</v>
      </c>
      <c r="G5">
        <v>8</v>
      </c>
      <c r="H5">
        <v>0.13961200000000001</v>
      </c>
      <c r="I5">
        <v>1.5025E-2</v>
      </c>
      <c r="J5">
        <f t="shared" si="0"/>
        <v>9.2919800332778717</v>
      </c>
      <c r="L5">
        <f t="shared" si="1"/>
        <v>8.6331552865940999</v>
      </c>
    </row>
    <row r="6" spans="1:12" x14ac:dyDescent="0.25">
      <c r="A6">
        <f>1/2/3.14/C2/E2</f>
        <v>20.105513736086987</v>
      </c>
      <c r="D6">
        <f>1/A2/E2/2/3.14</f>
        <v>201.05513736086988</v>
      </c>
      <c r="E6" t="s">
        <v>21</v>
      </c>
      <c r="G6">
        <v>12</v>
      </c>
      <c r="H6">
        <v>0.1421145</v>
      </c>
      <c r="I6">
        <v>1.54E-2</v>
      </c>
      <c r="J6">
        <f t="shared" si="0"/>
        <v>9.2282142857142855</v>
      </c>
      <c r="L6">
        <f t="shared" si="1"/>
        <v>7.37337325491327</v>
      </c>
    </row>
    <row r="7" spans="1:12" x14ac:dyDescent="0.25">
      <c r="D7" s="3" t="s">
        <v>23</v>
      </c>
      <c r="G7">
        <v>15</v>
      </c>
      <c r="H7">
        <v>0.141544</v>
      </c>
      <c r="I7">
        <v>1.542E-2</v>
      </c>
      <c r="J7">
        <f t="shared" si="0"/>
        <v>9.179247730220494</v>
      </c>
      <c r="L7">
        <f t="shared" si="1"/>
        <v>6.4242105694175837</v>
      </c>
    </row>
    <row r="8" spans="1:12" x14ac:dyDescent="0.25">
      <c r="G8">
        <v>17.5</v>
      </c>
      <c r="H8">
        <v>0.14058749999999998</v>
      </c>
      <c r="I8">
        <v>1.54E-2</v>
      </c>
      <c r="J8">
        <f t="shared" si="0"/>
        <v>9.1290584415584402</v>
      </c>
      <c r="L8">
        <f t="shared" si="1"/>
        <v>5.6895440445031964</v>
      </c>
    </row>
    <row r="9" spans="1:12" x14ac:dyDescent="0.25">
      <c r="G9">
        <v>20</v>
      </c>
      <c r="H9">
        <v>0.1375325</v>
      </c>
      <c r="I9">
        <v>1.5440000000000001E-2</v>
      </c>
      <c r="J9">
        <f t="shared" si="0"/>
        <v>8.9075453367875639</v>
      </c>
      <c r="L9">
        <f t="shared" si="1"/>
        <v>5.0263088528068431</v>
      </c>
    </row>
    <row r="10" spans="1:12" x14ac:dyDescent="0.25">
      <c r="G10">
        <v>25</v>
      </c>
      <c r="H10">
        <v>0.12888250000000001</v>
      </c>
      <c r="I10">
        <v>1.54E-2</v>
      </c>
      <c r="J10">
        <f t="shared" si="0"/>
        <v>8.3689935064935064</v>
      </c>
      <c r="L10">
        <f t="shared" si="1"/>
        <v>3.9275091257779682</v>
      </c>
    </row>
    <row r="11" spans="1:12" x14ac:dyDescent="0.25">
      <c r="G11">
        <v>30</v>
      </c>
      <c r="H11">
        <v>0.12299499999999999</v>
      </c>
      <c r="I11">
        <v>1.5480000000000001E-2</v>
      </c>
      <c r="J11">
        <f t="shared" si="0"/>
        <v>7.9454134366925055</v>
      </c>
      <c r="L11">
        <f t="shared" si="1"/>
        <v>3.099385546198564</v>
      </c>
    </row>
    <row r="12" spans="1:12" x14ac:dyDescent="0.25">
      <c r="G12">
        <v>40</v>
      </c>
      <c r="H12">
        <v>0.10439999999999999</v>
      </c>
      <c r="I12">
        <v>1.5480000000000001E-2</v>
      </c>
      <c r="J12">
        <f t="shared" si="0"/>
        <v>6.7441860465116275</v>
      </c>
      <c r="L12">
        <f t="shared" si="1"/>
        <v>2.016890991710139</v>
      </c>
    </row>
    <row r="13" spans="1:12" x14ac:dyDescent="0.25">
      <c r="G13">
        <v>50</v>
      </c>
      <c r="H13">
        <v>7.9488750000000011E-2</v>
      </c>
      <c r="I13">
        <v>1.5440000000000001E-2</v>
      </c>
      <c r="J13">
        <f t="shared" si="0"/>
        <v>5.1482351036269431</v>
      </c>
      <c r="L13">
        <f t="shared" si="1"/>
        <v>1.3918713338710356</v>
      </c>
    </row>
    <row r="14" spans="1:12" x14ac:dyDescent="0.25">
      <c r="G14">
        <v>60</v>
      </c>
      <c r="H14">
        <v>6.3550000000000009E-2</v>
      </c>
      <c r="I14">
        <v>1.5480000000000001E-2</v>
      </c>
      <c r="J14">
        <f t="shared" si="0"/>
        <v>4.1052971576227391</v>
      </c>
      <c r="L14">
        <f t="shared" si="1"/>
        <v>1.0095112237120076</v>
      </c>
    </row>
    <row r="15" spans="1:12" x14ac:dyDescent="0.25">
      <c r="G15">
        <v>70</v>
      </c>
      <c r="H15">
        <v>5.2200000000000003E-2</v>
      </c>
      <c r="I15">
        <v>1.54E-2</v>
      </c>
      <c r="J15">
        <f t="shared" si="0"/>
        <v>3.3896103896103895</v>
      </c>
      <c r="L15">
        <f t="shared" si="1"/>
        <v>0.76209280963091197</v>
      </c>
    </row>
    <row r="16" spans="1:12" x14ac:dyDescent="0.25">
      <c r="G16">
        <v>80</v>
      </c>
      <c r="H16">
        <v>4.3334999999999999E-2</v>
      </c>
      <c r="I16">
        <v>1.54E-2</v>
      </c>
      <c r="J16">
        <f t="shared" si="0"/>
        <v>2.8139610389610388</v>
      </c>
      <c r="L16">
        <f t="shared" si="1"/>
        <v>0.59408865166389468</v>
      </c>
    </row>
    <row r="17" spans="7:12" x14ac:dyDescent="0.25">
      <c r="G17">
        <v>90</v>
      </c>
      <c r="H17">
        <v>3.7700000000000004E-2</v>
      </c>
      <c r="I17">
        <v>1.542E-2</v>
      </c>
      <c r="J17">
        <f t="shared" si="0"/>
        <v>2.4448767833981844</v>
      </c>
      <c r="L17">
        <f t="shared" si="1"/>
        <v>0.4753300447110792</v>
      </c>
    </row>
    <row r="18" spans="7:12" x14ac:dyDescent="0.25">
      <c r="G18">
        <v>100</v>
      </c>
      <c r="H18">
        <v>3.2500000000000001E-2</v>
      </c>
      <c r="I18">
        <v>1.546E-2</v>
      </c>
      <c r="J18">
        <f t="shared" si="0"/>
        <v>2.1021992238033635</v>
      </c>
      <c r="L18">
        <f t="shared" si="1"/>
        <v>0.38852622175679685</v>
      </c>
    </row>
    <row r="19" spans="7:12" x14ac:dyDescent="0.25">
      <c r="G19">
        <v>110</v>
      </c>
      <c r="H19">
        <v>2.9499999999999998E-2</v>
      </c>
      <c r="I19">
        <v>1.546E-2</v>
      </c>
      <c r="J19">
        <f t="shared" si="0"/>
        <v>1.9081500646830529</v>
      </c>
      <c r="L19">
        <f t="shared" si="1"/>
        <v>0.32327590599168254</v>
      </c>
    </row>
    <row r="20" spans="7:12" x14ac:dyDescent="0.25">
      <c r="G20">
        <v>120</v>
      </c>
      <c r="H20">
        <v>2.6040000000000001E-2</v>
      </c>
      <c r="I20">
        <v>1.5480000000000001E-2</v>
      </c>
      <c r="J20">
        <f t="shared" si="0"/>
        <v>1.6821705426356588</v>
      </c>
      <c r="L20">
        <f t="shared" si="1"/>
        <v>0.27305144316763885</v>
      </c>
    </row>
    <row r="21" spans="7:12" x14ac:dyDescent="0.25">
      <c r="G21">
        <v>2</v>
      </c>
      <c r="H21">
        <v>0.1041</v>
      </c>
      <c r="I21">
        <v>1.085E-2</v>
      </c>
      <c r="J21">
        <f t="shared" si="0"/>
        <v>9.5944700460829484</v>
      </c>
      <c r="L21">
        <f t="shared" si="1"/>
        <v>9.9020164242372655</v>
      </c>
    </row>
    <row r="22" spans="7:12" x14ac:dyDescent="0.25">
      <c r="G22">
        <v>3</v>
      </c>
      <c r="H22">
        <v>0.12180000000000001</v>
      </c>
      <c r="I22">
        <v>1.29E-2</v>
      </c>
      <c r="J22">
        <f t="shared" si="0"/>
        <v>9.4418604651162799</v>
      </c>
      <c r="L22">
        <f t="shared" si="1"/>
        <v>9.7822045022407824</v>
      </c>
    </row>
    <row r="23" spans="7:12" x14ac:dyDescent="0.25">
      <c r="G23">
        <v>4</v>
      </c>
      <c r="H23">
        <v>0.12875</v>
      </c>
      <c r="I23">
        <v>1.2749999999999999E-2</v>
      </c>
      <c r="J23">
        <f t="shared" si="0"/>
        <v>10.098039215686276</v>
      </c>
      <c r="L23">
        <f t="shared" si="1"/>
        <v>9.6192576461319561</v>
      </c>
    </row>
    <row r="24" spans="7:12" x14ac:dyDescent="0.25">
      <c r="G24">
        <v>6</v>
      </c>
      <c r="H24">
        <v>0.1313</v>
      </c>
      <c r="I24">
        <v>1.44E-2</v>
      </c>
      <c r="J24">
        <f t="shared" si="0"/>
        <v>9.1180555555555554</v>
      </c>
      <c r="L24">
        <f t="shared" si="1"/>
        <v>9.182248769828643</v>
      </c>
    </row>
    <row r="25" spans="7:12" x14ac:dyDescent="0.25">
      <c r="G25">
        <v>7</v>
      </c>
      <c r="H25">
        <v>0.1313</v>
      </c>
      <c r="I25">
        <v>1.4500000000000001E-2</v>
      </c>
      <c r="J25">
        <f t="shared" si="0"/>
        <v>9.0551724137931036</v>
      </c>
      <c r="L25">
        <f t="shared" si="1"/>
        <v>8.9188752269087992</v>
      </c>
    </row>
    <row r="26" spans="7:12" x14ac:dyDescent="0.25">
      <c r="G26">
        <v>8</v>
      </c>
      <c r="H26">
        <v>0.12875</v>
      </c>
      <c r="I26">
        <v>1.46E-2</v>
      </c>
      <c r="J26">
        <f t="shared" si="0"/>
        <v>8.8184931506849313</v>
      </c>
      <c r="L26">
        <f t="shared" si="1"/>
        <v>8.6331552865940999</v>
      </c>
    </row>
    <row r="27" spans="7:12" x14ac:dyDescent="0.25">
      <c r="G27">
        <v>10</v>
      </c>
      <c r="H27">
        <v>0.138852</v>
      </c>
      <c r="I27">
        <v>1.494E-2</v>
      </c>
      <c r="J27">
        <f t="shared" si="0"/>
        <v>9.2939759036144576</v>
      </c>
      <c r="L27">
        <f t="shared" si="1"/>
        <v>8.0167846755294292</v>
      </c>
    </row>
    <row r="28" spans="7:12" x14ac:dyDescent="0.25">
      <c r="G28">
        <v>23</v>
      </c>
      <c r="H28">
        <v>0.12817999999999999</v>
      </c>
      <c r="I28">
        <v>1.4970000000000001E-2</v>
      </c>
      <c r="J28">
        <f>H28/I28</f>
        <v>8.5624582498329982</v>
      </c>
      <c r="L28">
        <f>$C$2/$A$2/(1+(G28*2*3.14)^2*$C$2^2*$E$2^2)</f>
        <v>4.3315254950331159</v>
      </c>
    </row>
    <row r="29" spans="7:12" x14ac:dyDescent="0.25">
      <c r="G29">
        <v>150</v>
      </c>
      <c r="H29">
        <v>2.0480000000000002E-2</v>
      </c>
      <c r="I29">
        <v>1.4999999999999999E-2</v>
      </c>
      <c r="J29">
        <f>H29/I29</f>
        <v>1.3653333333333335</v>
      </c>
      <c r="L29">
        <f>$C$2/$A$2/(1+(G29*2*3.14)^2*$C$2^2*$E$2^2)</f>
        <v>0.17648777230070226</v>
      </c>
    </row>
    <row r="30" spans="7:12" x14ac:dyDescent="0.25">
      <c r="G30">
        <v>190</v>
      </c>
      <c r="H30">
        <v>1.5155E-2</v>
      </c>
      <c r="I30">
        <v>1.487E-2</v>
      </c>
      <c r="J30">
        <f>H30/I30</f>
        <v>1.0191661062542032</v>
      </c>
      <c r="L30">
        <f>$C$2/$A$2/(1+(G30*2*3.14)^2*$C$2^2*$E$2^2)</f>
        <v>0.11073556789437951</v>
      </c>
    </row>
    <row r="31" spans="7:12" x14ac:dyDescent="0.25">
      <c r="G31">
        <v>170</v>
      </c>
      <c r="H31">
        <v>1.753E-2</v>
      </c>
      <c r="I31">
        <v>1.4800000000000001E-2</v>
      </c>
      <c r="J31">
        <f>H31/I31</f>
        <v>1.1844594594594595</v>
      </c>
      <c r="L31">
        <f>$C$2/$A$2/(1+(G31*2*3.14)^2*$C$2^2*$E$2^2)</f>
        <v>0.13794310902616633</v>
      </c>
    </row>
    <row r="32" spans="7:12" x14ac:dyDescent="0.25">
      <c r="G32">
        <v>300</v>
      </c>
      <c r="H32">
        <v>8.4449999999999994E-3</v>
      </c>
      <c r="I32">
        <v>1.533E-2</v>
      </c>
      <c r="J32">
        <f>H32/I32</f>
        <v>0.55088062622309197</v>
      </c>
      <c r="L32">
        <f>$C$2/$A$2/(1+(G32*2*3.14)^2*$C$2^2*$E$2^2)</f>
        <v>4.471380101002731E-2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5" workbookViewId="0">
      <selection activeCell="E15" sqref="E15"/>
    </sheetView>
  </sheetViews>
  <sheetFormatPr defaultRowHeight="15" x14ac:dyDescent="0.25"/>
  <cols>
    <col min="3" max="3" width="14.75" customWidth="1"/>
    <col min="5" max="5" width="11.875" bestFit="1" customWidth="1"/>
  </cols>
  <sheetData>
    <row r="1" spans="1:12" x14ac:dyDescent="0.25">
      <c r="A1" t="s">
        <v>15</v>
      </c>
      <c r="C1" t="s">
        <v>16</v>
      </c>
      <c r="E1" t="s">
        <v>17</v>
      </c>
      <c r="L1" t="s">
        <v>21</v>
      </c>
    </row>
    <row r="2" spans="1:12" x14ac:dyDescent="0.25">
      <c r="A2">
        <v>36000</v>
      </c>
      <c r="C2">
        <v>360000</v>
      </c>
      <c r="E2">
        <v>4.6999999999999999E-9</v>
      </c>
    </row>
    <row r="6" spans="1:12" x14ac:dyDescent="0.25">
      <c r="C6" t="s">
        <v>24</v>
      </c>
    </row>
    <row r="7" spans="1:12" x14ac:dyDescent="0.25">
      <c r="C7">
        <f>1/2/3.14/A2/E2</f>
        <v>941.10915360407171</v>
      </c>
      <c r="G7">
        <v>600</v>
      </c>
      <c r="H7">
        <v>1.3699999999999999E-3</v>
      </c>
      <c r="I7">
        <v>1.5699999999999999E-2</v>
      </c>
      <c r="K7">
        <f>H7/I7*10</f>
        <v>0.87261146496815278</v>
      </c>
      <c r="L7">
        <f t="shared" ref="L7:L27" si="0">$C$2*$A$2*$E$2^2*(G7*2*3.14)^2/(1+(G7*2*3.14)^2*$A$2^2*$E$2^2)</f>
        <v>2.8899728593798995</v>
      </c>
    </row>
    <row r="8" spans="1:12" x14ac:dyDescent="0.25">
      <c r="C8" t="s">
        <v>25</v>
      </c>
      <c r="G8">
        <v>900</v>
      </c>
      <c r="H8">
        <v>1.6999999999999999E-3</v>
      </c>
      <c r="I8">
        <v>1.575E-2</v>
      </c>
      <c r="K8">
        <f>H8/I8*10</f>
        <v>1.0793650793650793</v>
      </c>
      <c r="L8">
        <f t="shared" si="0"/>
        <v>4.7768265486568255</v>
      </c>
    </row>
    <row r="9" spans="1:12" x14ac:dyDescent="0.25">
      <c r="C9" s="3" t="s">
        <v>26</v>
      </c>
      <c r="G9">
        <v>1140</v>
      </c>
      <c r="H9">
        <v>2.0500000000000002E-3</v>
      </c>
      <c r="I9">
        <v>1.61E-2</v>
      </c>
      <c r="K9">
        <f t="shared" ref="K9:K27" si="1">H9/I9*10</f>
        <v>1.2732919254658386</v>
      </c>
      <c r="L9">
        <f t="shared" si="0"/>
        <v>5.9470464686371614</v>
      </c>
    </row>
    <row r="10" spans="1:12" x14ac:dyDescent="0.25">
      <c r="G10">
        <v>1440</v>
      </c>
      <c r="H10">
        <v>3.5000000000000001E-3</v>
      </c>
      <c r="I10">
        <v>1.6E-2</v>
      </c>
      <c r="K10">
        <f t="shared" si="1"/>
        <v>2.1875</v>
      </c>
      <c r="L10">
        <f t="shared" si="0"/>
        <v>7.0070945910276627</v>
      </c>
    </row>
    <row r="11" spans="1:12" x14ac:dyDescent="0.25">
      <c r="G11">
        <v>1320</v>
      </c>
      <c r="H11">
        <v>3.2000000000000002E-3</v>
      </c>
      <c r="I11">
        <v>1.5900000000000001E-2</v>
      </c>
      <c r="K11">
        <f t="shared" si="1"/>
        <v>2.0125786163522013</v>
      </c>
      <c r="L11">
        <f t="shared" si="0"/>
        <v>6.6299189179817617</v>
      </c>
    </row>
    <row r="12" spans="1:12" x14ac:dyDescent="0.25">
      <c r="G12">
        <v>1680</v>
      </c>
      <c r="H12">
        <v>3.8E-3</v>
      </c>
      <c r="I12">
        <v>1.6199999999999999E-2</v>
      </c>
      <c r="K12">
        <f t="shared" si="1"/>
        <v>2.3456790123456792</v>
      </c>
      <c r="L12">
        <f t="shared" si="0"/>
        <v>7.6114730506744808</v>
      </c>
    </row>
    <row r="13" spans="1:12" x14ac:dyDescent="0.25">
      <c r="G13">
        <v>2160</v>
      </c>
      <c r="H13">
        <v>3.82E-3</v>
      </c>
      <c r="I13">
        <v>1.6E-2</v>
      </c>
      <c r="K13">
        <f t="shared" si="1"/>
        <v>2.3874999999999997</v>
      </c>
      <c r="L13">
        <f t="shared" si="0"/>
        <v>8.4045383917221574</v>
      </c>
    </row>
    <row r="14" spans="1:12" x14ac:dyDescent="0.25">
      <c r="G14">
        <v>2400</v>
      </c>
      <c r="H14">
        <v>3.8400000000000001E-3</v>
      </c>
      <c r="I14">
        <v>1.6299999999999999E-2</v>
      </c>
      <c r="K14">
        <f t="shared" si="1"/>
        <v>2.3558282208588959</v>
      </c>
      <c r="L14">
        <f t="shared" si="0"/>
        <v>8.6672762142371038</v>
      </c>
    </row>
    <row r="15" spans="1:12" x14ac:dyDescent="0.25">
      <c r="G15">
        <v>3000</v>
      </c>
      <c r="H15">
        <v>5.5500000000000002E-3</v>
      </c>
      <c r="I15">
        <v>1.5699999999999999E-2</v>
      </c>
      <c r="K15">
        <f t="shared" si="1"/>
        <v>3.5350318471337583</v>
      </c>
      <c r="L15">
        <f t="shared" si="0"/>
        <v>9.1040718877108144</v>
      </c>
    </row>
    <row r="16" spans="1:12" x14ac:dyDescent="0.25">
      <c r="G16">
        <v>3600</v>
      </c>
      <c r="H16">
        <v>6.7999999999999996E-3</v>
      </c>
      <c r="I16">
        <v>1.5650000000000001E-2</v>
      </c>
      <c r="K16">
        <f t="shared" si="1"/>
        <v>4.3450479233226833</v>
      </c>
      <c r="L16">
        <f t="shared" si="0"/>
        <v>9.3603159779042997</v>
      </c>
    </row>
    <row r="17" spans="5:13" x14ac:dyDescent="0.25">
      <c r="G17">
        <v>4200</v>
      </c>
      <c r="H17">
        <v>7.5500000000000003E-3</v>
      </c>
      <c r="I17">
        <v>1.6E-2</v>
      </c>
      <c r="K17">
        <f t="shared" si="1"/>
        <v>4.71875</v>
      </c>
      <c r="L17">
        <f t="shared" si="0"/>
        <v>9.5219143744477055</v>
      </c>
    </row>
    <row r="18" spans="5:13" x14ac:dyDescent="0.25">
      <c r="G18">
        <v>4800</v>
      </c>
      <c r="H18">
        <v>8.0999999999999996E-3</v>
      </c>
      <c r="I18">
        <v>1.5800000000000002E-2</v>
      </c>
      <c r="K18">
        <f t="shared" si="1"/>
        <v>5.1265822784810124</v>
      </c>
      <c r="L18">
        <f t="shared" si="0"/>
        <v>9.629817752040017</v>
      </c>
    </row>
    <row r="19" spans="5:13" x14ac:dyDescent="0.25">
      <c r="G19">
        <v>5400</v>
      </c>
      <c r="H19">
        <v>8.7500000000000008E-3</v>
      </c>
      <c r="I19">
        <v>1.54E-2</v>
      </c>
      <c r="K19">
        <f t="shared" si="1"/>
        <v>5.6818181818181825</v>
      </c>
      <c r="L19">
        <f t="shared" si="0"/>
        <v>9.705220101795442</v>
      </c>
    </row>
    <row r="20" spans="5:13" x14ac:dyDescent="0.25">
      <c r="G20">
        <v>6000</v>
      </c>
      <c r="H20">
        <v>9.3500000000000007E-3</v>
      </c>
      <c r="I20">
        <v>1.5100000000000001E-2</v>
      </c>
      <c r="K20">
        <f t="shared" si="1"/>
        <v>6.1920529801324511</v>
      </c>
      <c r="L20">
        <f t="shared" si="0"/>
        <v>9.7598834332493318</v>
      </c>
    </row>
    <row r="21" spans="5:13" x14ac:dyDescent="0.25">
      <c r="G21">
        <v>6600</v>
      </c>
      <c r="H21">
        <v>1.0500000000000001E-2</v>
      </c>
      <c r="I21">
        <v>1.55E-2</v>
      </c>
      <c r="K21">
        <f t="shared" si="1"/>
        <v>6.7741935483870979</v>
      </c>
      <c r="L21">
        <f t="shared" si="0"/>
        <v>9.8007261199097471</v>
      </c>
      <c r="M21" s="1"/>
    </row>
    <row r="22" spans="5:13" x14ac:dyDescent="0.25">
      <c r="G22">
        <v>7200</v>
      </c>
      <c r="H22">
        <v>1.155E-2</v>
      </c>
      <c r="I22">
        <v>1.5800000000000002E-2</v>
      </c>
      <c r="K22">
        <f t="shared" si="1"/>
        <v>7.31012658227848</v>
      </c>
      <c r="L22">
        <f t="shared" si="0"/>
        <v>9.8320199320644033</v>
      </c>
    </row>
    <row r="23" spans="5:13" x14ac:dyDescent="0.25">
      <c r="G23">
        <v>8400</v>
      </c>
      <c r="H23">
        <v>1.2999999999999999E-2</v>
      </c>
      <c r="I23">
        <v>1.6199999999999999E-2</v>
      </c>
      <c r="K23">
        <f t="shared" si="1"/>
        <v>8.0246913580246915</v>
      </c>
      <c r="L23">
        <f t="shared" si="0"/>
        <v>9.8760336021470518</v>
      </c>
    </row>
    <row r="24" spans="5:13" x14ac:dyDescent="0.25">
      <c r="G24">
        <v>9600</v>
      </c>
      <c r="H24">
        <v>1.4324999999999999E-2</v>
      </c>
      <c r="I24">
        <v>1.66E-2</v>
      </c>
      <c r="K24">
        <f t="shared" si="1"/>
        <v>8.6295180722891569</v>
      </c>
      <c r="L24">
        <f t="shared" si="0"/>
        <v>9.9048116604977654</v>
      </c>
    </row>
    <row r="25" spans="5:13" x14ac:dyDescent="0.25">
      <c r="G25">
        <v>10800</v>
      </c>
      <c r="H25">
        <v>1.5299999999999999E-2</v>
      </c>
      <c r="I25">
        <v>1.5900000000000001E-2</v>
      </c>
      <c r="K25">
        <f t="shared" si="1"/>
        <v>9.6226415094339615</v>
      </c>
      <c r="L25">
        <f t="shared" si="0"/>
        <v>9.9246389052611832</v>
      </c>
    </row>
    <row r="26" spans="5:13" x14ac:dyDescent="0.25">
      <c r="E26" s="2"/>
      <c r="G26" s="1">
        <v>12000</v>
      </c>
      <c r="H26" s="1">
        <v>1.6500000000000001E-2</v>
      </c>
      <c r="I26" s="1">
        <v>1.6299999999999999E-2</v>
      </c>
      <c r="J26" s="1"/>
      <c r="K26" s="1">
        <f t="shared" si="1"/>
        <v>10.122699386503069</v>
      </c>
      <c r="L26" s="1">
        <f t="shared" si="0"/>
        <v>9.9388699835873524</v>
      </c>
    </row>
    <row r="27" spans="5:13" x14ac:dyDescent="0.25">
      <c r="G27">
        <v>15000</v>
      </c>
      <c r="H27">
        <v>1.6E-2</v>
      </c>
      <c r="I27">
        <v>1.5699999999999999E-2</v>
      </c>
      <c r="K27">
        <f t="shared" si="1"/>
        <v>10.191082802547772</v>
      </c>
      <c r="L27">
        <f t="shared" si="0"/>
        <v>9.9607905019144916</v>
      </c>
    </row>
    <row r="28" spans="5:13" x14ac:dyDescent="0.25">
      <c r="G28">
        <v>100000</v>
      </c>
      <c r="H28">
        <v>1.6199999999999999E-2</v>
      </c>
      <c r="I28">
        <v>1.6199999999999999E-2</v>
      </c>
      <c r="K28">
        <f>H28/I28*10</f>
        <v>10</v>
      </c>
      <c r="L28">
        <f>$C$2*$A$2*$E$2^2*(G28*2*3.14)^2/(1+(G28*2*3.14)^2*$A$2^2*$E$2^2)</f>
        <v>9.9991143919981003</v>
      </c>
    </row>
    <row r="29" spans="5:13" x14ac:dyDescent="0.25">
      <c r="G29">
        <v>120000</v>
      </c>
      <c r="H29">
        <v>1.6E-2</v>
      </c>
      <c r="I29">
        <v>1.6199999999999999E-2</v>
      </c>
      <c r="K29">
        <f>H29/I29*10</f>
        <v>9.8765432098765444</v>
      </c>
      <c r="L29">
        <f>$C$2*$A$2*$E$2^2*(G29*2*3.14)^2/(1+(G29*2*3.14)^2*$A$2^2*$E$2^2)</f>
        <v>9.9993849778004762</v>
      </c>
    </row>
    <row r="30" spans="5:13" x14ac:dyDescent="0.25">
      <c r="G30">
        <v>150000</v>
      </c>
      <c r="H30">
        <v>1.32E-2</v>
      </c>
      <c r="I30">
        <v>1.6199999999999999E-2</v>
      </c>
      <c r="K30">
        <f>H30/I30*10</f>
        <v>8.1481481481481488</v>
      </c>
      <c r="L30">
        <f>$C$2*$A$2*$E$2^2*(G30*2*3.14)^2/(1+(G30*2*3.14)^2*$A$2^2*$E$2^2)</f>
        <v>9.9996063770771784</v>
      </c>
    </row>
    <row r="31" spans="5:13" x14ac:dyDescent="0.25">
      <c r="G31">
        <v>200000</v>
      </c>
      <c r="H31">
        <v>9.4999999999999998E-3</v>
      </c>
      <c r="I31">
        <v>1.6199999999999999E-2</v>
      </c>
      <c r="K31">
        <f>H31/I31*10</f>
        <v>5.8641975308641978</v>
      </c>
      <c r="L31">
        <f>$C$2*$A$2*$E$2^2*(G31*2*3.14)^2/(1+(G31*2*3.14)^2*$A$2^2*$E$2^2)</f>
        <v>9.999778583292894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Аркуш1</vt:lpstr>
      <vt:lpstr>Лист1</vt:lpstr>
      <vt:lpstr>интегратор</vt:lpstr>
      <vt:lpstr>дифференцатор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2016-10-10T18:19:07Z</dcterms:modified>
</cp:coreProperties>
</file>