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60" windowHeight="7500" activeTab="1"/>
  </bookViews>
  <sheets>
    <sheet name="Лист2" sheetId="2" r:id="rId1"/>
    <sheet name="Лист3" sheetId="3" r:id="rId2"/>
  </sheets>
  <calcPr calcId="152511"/>
</workbook>
</file>

<file path=xl/calcChain.xml><?xml version="1.0" encoding="utf-8"?>
<calcChain xmlns="http://schemas.openxmlformats.org/spreadsheetml/2006/main">
  <c r="H2" i="3" l="1"/>
  <c r="H5" i="3" l="1"/>
  <c r="H4" i="3"/>
  <c r="H3" i="3"/>
  <c r="E2" i="3"/>
  <c r="C4" i="3"/>
  <c r="C3" i="3"/>
  <c r="E28" i="2"/>
  <c r="C36" i="2" l="1"/>
  <c r="C25" i="2"/>
  <c r="C26" i="2"/>
  <c r="C27" i="2"/>
  <c r="C28" i="2"/>
  <c r="C29" i="2"/>
  <c r="C30" i="2"/>
  <c r="C31" i="2"/>
  <c r="C32" i="2"/>
  <c r="C33" i="2"/>
  <c r="C34" i="2"/>
  <c r="C35" i="2"/>
  <c r="C24" i="2"/>
  <c r="C21" i="2"/>
  <c r="C16" i="2"/>
  <c r="C8" i="2" l="1"/>
  <c r="C1" i="2"/>
  <c r="C2" i="2"/>
  <c r="C3" i="2"/>
  <c r="C4" i="2"/>
  <c r="C5" i="2"/>
  <c r="C6" i="2"/>
  <c r="C7" i="2"/>
  <c r="C9" i="2"/>
  <c r="C10" i="2"/>
  <c r="C11" i="2"/>
  <c r="C12" i="2"/>
  <c r="C13" i="2"/>
  <c r="C14" i="2"/>
  <c r="C15" i="2"/>
</calcChain>
</file>

<file path=xl/sharedStrings.xml><?xml version="1.0" encoding="utf-8"?>
<sst xmlns="http://schemas.openxmlformats.org/spreadsheetml/2006/main" count="15" uniqueCount="15">
  <si>
    <t>K</t>
  </si>
  <si>
    <t>Q</t>
  </si>
  <si>
    <t>R=0</t>
  </si>
  <si>
    <t>Кью</t>
  </si>
  <si>
    <t>Кварц</t>
  </si>
  <si>
    <t>не кварц</t>
  </si>
  <si>
    <t>Определение</t>
  </si>
  <si>
    <t>Ck</t>
  </si>
  <si>
    <t>Lk</t>
  </si>
  <si>
    <t>pk</t>
  </si>
  <si>
    <t>rk</t>
  </si>
  <si>
    <t>Стабилизация</t>
  </si>
  <si>
    <t>В</t>
  </si>
  <si>
    <t>МГц</t>
  </si>
  <si>
    <t>15 пФ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</si>
</sst>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4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Лист2!$A$1:$A$16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  <c:pt idx="14">
                  <c:v>450</c:v>
                </c:pt>
                <c:pt idx="15">
                  <c:v>500</c:v>
                </c:pt>
              </c:numCache>
            </c:numRef>
          </c:xVal>
          <c:yVal>
            <c:numRef>
              <c:f>Лист2!$C$1:$C$16</c:f>
              <c:numCache>
                <c:formatCode>General</c:formatCode>
                <c:ptCount val="16"/>
                <c:pt idx="0">
                  <c:v>15.5</c:v>
                </c:pt>
                <c:pt idx="1">
                  <c:v>15.35</c:v>
                </c:pt>
                <c:pt idx="2">
                  <c:v>15.5</c:v>
                </c:pt>
                <c:pt idx="3">
                  <c:v>15.383333333333333</c:v>
                </c:pt>
                <c:pt idx="4">
                  <c:v>15.4</c:v>
                </c:pt>
                <c:pt idx="5">
                  <c:v>15.21</c:v>
                </c:pt>
                <c:pt idx="6">
                  <c:v>15.087999999999999</c:v>
                </c:pt>
                <c:pt idx="7">
                  <c:v>15.133333333333333</c:v>
                </c:pt>
                <c:pt idx="8">
                  <c:v>15.485714285714286</c:v>
                </c:pt>
                <c:pt idx="9">
                  <c:v>15.5</c:v>
                </c:pt>
                <c:pt idx="10">
                  <c:v>14.08</c:v>
                </c:pt>
                <c:pt idx="11">
                  <c:v>12.5</c:v>
                </c:pt>
                <c:pt idx="12">
                  <c:v>12.114285714285714</c:v>
                </c:pt>
                <c:pt idx="13">
                  <c:v>10.875</c:v>
                </c:pt>
                <c:pt idx="14">
                  <c:v>9.6666666666666661</c:v>
                </c:pt>
                <c:pt idx="15">
                  <c:v>8.8000000000000007</c:v>
                </c:pt>
              </c:numCache>
            </c:numRef>
          </c:yVal>
          <c:smooth val="0"/>
        </c:ser>
        <c:ser>
          <c:idx val="1"/>
          <c:order val="1"/>
          <c:tx>
            <c:v>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022747156605424E-2"/>
                  <c:y val="8.04458296879556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Лист2!$A$10:$A$16</c:f>
              <c:numCache>
                <c:formatCode>General</c:formatCode>
                <c:ptCount val="7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</c:numCache>
            </c:numRef>
          </c:xVal>
          <c:yVal>
            <c:numRef>
              <c:f>Лист2!$C$10:$C$16</c:f>
              <c:numCache>
                <c:formatCode>General</c:formatCode>
                <c:ptCount val="7"/>
                <c:pt idx="0">
                  <c:v>15.5</c:v>
                </c:pt>
                <c:pt idx="1">
                  <c:v>14.08</c:v>
                </c:pt>
                <c:pt idx="2">
                  <c:v>12.5</c:v>
                </c:pt>
                <c:pt idx="3">
                  <c:v>12.114285714285714</c:v>
                </c:pt>
                <c:pt idx="4">
                  <c:v>10.875</c:v>
                </c:pt>
                <c:pt idx="5">
                  <c:v>9.6666666666666661</c:v>
                </c:pt>
                <c:pt idx="6">
                  <c:v>8.8000000000000007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44936"/>
        <c:axId val="509947680"/>
      </c:scatterChart>
      <c:valAx>
        <c:axId val="50994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947680"/>
        <c:crosses val="autoZero"/>
        <c:crossBetween val="midCat"/>
      </c:valAx>
      <c:valAx>
        <c:axId val="5099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94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Лист2!$A$24:$A$36</c:f>
              <c:numCache>
                <c:formatCode>General</c:formatCode>
                <c:ptCount val="13"/>
                <c:pt idx="0">
                  <c:v>1.03</c:v>
                </c:pt>
                <c:pt idx="1">
                  <c:v>1.02</c:v>
                </c:pt>
                <c:pt idx="2">
                  <c:v>1.01</c:v>
                </c:pt>
                <c:pt idx="3">
                  <c:v>1</c:v>
                </c:pt>
                <c:pt idx="4">
                  <c:v>0.99</c:v>
                </c:pt>
                <c:pt idx="5">
                  <c:v>0.98</c:v>
                </c:pt>
                <c:pt idx="6">
                  <c:v>1.05</c:v>
                </c:pt>
                <c:pt idx="7">
                  <c:v>1.06</c:v>
                </c:pt>
                <c:pt idx="8">
                  <c:v>1.07</c:v>
                </c:pt>
                <c:pt idx="9">
                  <c:v>1.08</c:v>
                </c:pt>
                <c:pt idx="10">
                  <c:v>1.0900000000000001</c:v>
                </c:pt>
                <c:pt idx="11">
                  <c:v>1.1000000000000001</c:v>
                </c:pt>
                <c:pt idx="12">
                  <c:v>1.04</c:v>
                </c:pt>
              </c:numCache>
            </c:numRef>
          </c:xVal>
          <c:yVal>
            <c:numRef>
              <c:f>Лист2!$C$24:$C$36</c:f>
              <c:numCache>
                <c:formatCode>General</c:formatCode>
                <c:ptCount val="13"/>
                <c:pt idx="0">
                  <c:v>34.9</c:v>
                </c:pt>
                <c:pt idx="1">
                  <c:v>27.9</c:v>
                </c:pt>
                <c:pt idx="2">
                  <c:v>22</c:v>
                </c:pt>
                <c:pt idx="3">
                  <c:v>17.8</c:v>
                </c:pt>
                <c:pt idx="4">
                  <c:v>14.8</c:v>
                </c:pt>
                <c:pt idx="5">
                  <c:v>12.6</c:v>
                </c:pt>
                <c:pt idx="6">
                  <c:v>31.7</c:v>
                </c:pt>
                <c:pt idx="7">
                  <c:v>26.11</c:v>
                </c:pt>
                <c:pt idx="8">
                  <c:v>21.05</c:v>
                </c:pt>
                <c:pt idx="9">
                  <c:v>19.05</c:v>
                </c:pt>
                <c:pt idx="10">
                  <c:v>16.850000000000001</c:v>
                </c:pt>
                <c:pt idx="11">
                  <c:v>14.4</c:v>
                </c:pt>
                <c:pt idx="12">
                  <c:v>42.4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48856"/>
        <c:axId val="509948464"/>
      </c:scatterChart>
      <c:valAx>
        <c:axId val="50994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948464"/>
        <c:crosses val="autoZero"/>
        <c:crossBetween val="midCat"/>
      </c:valAx>
      <c:valAx>
        <c:axId val="509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94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Лист3!$E$9:$E$13</c:f>
              <c:numCache>
                <c:formatCode>General</c:formatCode>
                <c:ptCount val="5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</c:numCache>
            </c:numRef>
          </c:xVal>
          <c:yVal>
            <c:numRef>
              <c:f>Лист3!$F$9:$F$13</c:f>
              <c:numCache>
                <c:formatCode>General</c:formatCode>
                <c:ptCount val="5"/>
                <c:pt idx="0">
                  <c:v>0.99884799999999996</c:v>
                </c:pt>
                <c:pt idx="1">
                  <c:v>0.99976299999999996</c:v>
                </c:pt>
                <c:pt idx="2">
                  <c:v>1.000435</c:v>
                </c:pt>
                <c:pt idx="3">
                  <c:v>1.0009349999999999</c:v>
                </c:pt>
                <c:pt idx="4">
                  <c:v>1.0015400000000001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Лист3!$E$9:$E$13</c:f>
              <c:numCache>
                <c:formatCode>General</c:formatCode>
                <c:ptCount val="5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</c:numCache>
            </c:numRef>
          </c:xVal>
          <c:yVal>
            <c:numRef>
              <c:f>Лист3!$H$9:$H$13</c:f>
              <c:numCache>
                <c:formatCode>General</c:formatCode>
                <c:ptCount val="5"/>
                <c:pt idx="0">
                  <c:v>1.0000035</c:v>
                </c:pt>
                <c:pt idx="1">
                  <c:v>1.0000038</c:v>
                </c:pt>
                <c:pt idx="2">
                  <c:v>1.0000039999999999</c:v>
                </c:pt>
                <c:pt idx="3">
                  <c:v>1.0000041</c:v>
                </c:pt>
                <c:pt idx="4">
                  <c:v>1.0000043999999999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47288"/>
        <c:axId val="509946896"/>
      </c:scatterChart>
      <c:valAx>
        <c:axId val="50994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946896"/>
        <c:crosses val="autoZero"/>
        <c:crossBetween val="midCat"/>
      </c:valAx>
      <c:valAx>
        <c:axId val="5099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94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</xdr:row>
      <xdr:rowOff>76200</xdr:rowOff>
    </xdr:from>
    <xdr:to>
      <xdr:col>13</xdr:col>
      <xdr:colOff>276224</xdr:colOff>
      <xdr:row>21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19</xdr:row>
      <xdr:rowOff>114300</xdr:rowOff>
    </xdr:from>
    <xdr:to>
      <xdr:col>14</xdr:col>
      <xdr:colOff>142875</xdr:colOff>
      <xdr:row>34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5</xdr:row>
      <xdr:rowOff>85725</xdr:rowOff>
    </xdr:from>
    <xdr:to>
      <xdr:col>16</xdr:col>
      <xdr:colOff>542925</xdr:colOff>
      <xdr:row>19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5" workbookViewId="0">
      <selection activeCell="D9" sqref="D1:D9"/>
    </sheetView>
  </sheetViews>
  <sheetFormatPr defaultRowHeight="15" x14ac:dyDescent="0.25"/>
  <sheetData>
    <row r="1" spans="1:3" x14ac:dyDescent="0.25">
      <c r="A1">
        <v>10</v>
      </c>
      <c r="B1">
        <v>155</v>
      </c>
      <c r="C1">
        <f>B1/A1</f>
        <v>15.5</v>
      </c>
    </row>
    <row r="2" spans="1:3" x14ac:dyDescent="0.25">
      <c r="A2">
        <v>20</v>
      </c>
      <c r="B2">
        <v>307</v>
      </c>
      <c r="C2">
        <f t="shared" ref="C2:C7" si="0">B2/A2</f>
        <v>15.35</v>
      </c>
    </row>
    <row r="3" spans="1:3" x14ac:dyDescent="0.25">
      <c r="A3">
        <v>40</v>
      </c>
      <c r="B3">
        <v>620</v>
      </c>
      <c r="C3">
        <f t="shared" si="0"/>
        <v>15.5</v>
      </c>
    </row>
    <row r="4" spans="1:3" x14ac:dyDescent="0.25">
      <c r="A4">
        <v>60</v>
      </c>
      <c r="B4">
        <v>923</v>
      </c>
      <c r="C4">
        <f t="shared" si="0"/>
        <v>15.383333333333333</v>
      </c>
    </row>
    <row r="5" spans="1:3" x14ac:dyDescent="0.25">
      <c r="A5">
        <v>80</v>
      </c>
      <c r="B5">
        <v>1232</v>
      </c>
      <c r="C5">
        <f t="shared" si="0"/>
        <v>15.4</v>
      </c>
    </row>
    <row r="6" spans="1:3" x14ac:dyDescent="0.25">
      <c r="A6">
        <v>100</v>
      </c>
      <c r="B6">
        <v>1521</v>
      </c>
      <c r="C6">
        <f t="shared" si="0"/>
        <v>15.21</v>
      </c>
    </row>
    <row r="7" spans="1:3" x14ac:dyDescent="0.25">
      <c r="A7">
        <v>125</v>
      </c>
      <c r="B7">
        <v>1886</v>
      </c>
      <c r="C7">
        <f t="shared" si="0"/>
        <v>15.087999999999999</v>
      </c>
    </row>
    <row r="8" spans="1:3" x14ac:dyDescent="0.25">
      <c r="A8">
        <v>150</v>
      </c>
      <c r="B8">
        <v>2270</v>
      </c>
      <c r="C8">
        <f t="shared" ref="C8:C16" si="1">B8/A8</f>
        <v>15.133333333333333</v>
      </c>
    </row>
    <row r="9" spans="1:3" x14ac:dyDescent="0.25">
      <c r="A9">
        <v>175</v>
      </c>
      <c r="B9">
        <v>2710</v>
      </c>
      <c r="C9">
        <f t="shared" si="1"/>
        <v>15.485714285714286</v>
      </c>
    </row>
    <row r="10" spans="1:3" x14ac:dyDescent="0.25">
      <c r="A10">
        <v>200</v>
      </c>
      <c r="B10">
        <v>3100</v>
      </c>
      <c r="C10">
        <f t="shared" si="1"/>
        <v>15.5</v>
      </c>
    </row>
    <row r="11" spans="1:3" x14ac:dyDescent="0.25">
      <c r="A11">
        <v>250</v>
      </c>
      <c r="B11">
        <v>3520</v>
      </c>
      <c r="C11">
        <f t="shared" si="1"/>
        <v>14.08</v>
      </c>
    </row>
    <row r="12" spans="1:3" x14ac:dyDescent="0.25">
      <c r="A12">
        <v>300</v>
      </c>
      <c r="B12">
        <v>3750</v>
      </c>
      <c r="C12">
        <f t="shared" si="1"/>
        <v>12.5</v>
      </c>
    </row>
    <row r="13" spans="1:3" x14ac:dyDescent="0.25">
      <c r="A13">
        <v>350</v>
      </c>
      <c r="B13">
        <v>4240</v>
      </c>
      <c r="C13">
        <f t="shared" si="1"/>
        <v>12.114285714285714</v>
      </c>
    </row>
    <row r="14" spans="1:3" x14ac:dyDescent="0.25">
      <c r="A14">
        <v>400</v>
      </c>
      <c r="B14">
        <v>4350</v>
      </c>
      <c r="C14">
        <f t="shared" si="1"/>
        <v>10.875</v>
      </c>
    </row>
    <row r="15" spans="1:3" x14ac:dyDescent="0.25">
      <c r="A15">
        <v>450</v>
      </c>
      <c r="B15">
        <v>4350</v>
      </c>
      <c r="C15">
        <f t="shared" si="1"/>
        <v>9.6666666666666661</v>
      </c>
    </row>
    <row r="16" spans="1:3" x14ac:dyDescent="0.25">
      <c r="A16">
        <v>500</v>
      </c>
      <c r="B16">
        <v>4400</v>
      </c>
      <c r="C16">
        <f t="shared" si="1"/>
        <v>8.8000000000000007</v>
      </c>
    </row>
    <row r="20" spans="1:5" x14ac:dyDescent="0.25">
      <c r="A20" t="s">
        <v>2</v>
      </c>
    </row>
    <row r="21" spans="1:5" x14ac:dyDescent="0.25">
      <c r="A21" s="3">
        <v>1.4999999999999999E-2</v>
      </c>
      <c r="B21" s="3">
        <v>0.98499999999999999</v>
      </c>
      <c r="C21" s="3">
        <f>B21/A21</f>
        <v>65.666666666666671</v>
      </c>
      <c r="D21" s="3"/>
    </row>
    <row r="23" spans="1:5" x14ac:dyDescent="0.25">
      <c r="B23">
        <v>100</v>
      </c>
      <c r="C23" t="s">
        <v>0</v>
      </c>
    </row>
    <row r="24" spans="1:5" x14ac:dyDescent="0.25">
      <c r="A24">
        <v>1.03</v>
      </c>
      <c r="B24">
        <v>3490</v>
      </c>
      <c r="C24">
        <f>B24/$B$23</f>
        <v>34.9</v>
      </c>
    </row>
    <row r="25" spans="1:5" x14ac:dyDescent="0.25">
      <c r="A25" s="2">
        <v>1.02</v>
      </c>
      <c r="B25" s="2">
        <v>2790</v>
      </c>
      <c r="C25" s="2">
        <f t="shared" ref="C25:C36" si="2">B25/$B$23</f>
        <v>27.9</v>
      </c>
    </row>
    <row r="26" spans="1:5" x14ac:dyDescent="0.25">
      <c r="A26" s="1">
        <v>1.01</v>
      </c>
      <c r="B26" s="1">
        <v>2200</v>
      </c>
      <c r="C26" s="1">
        <f t="shared" si="2"/>
        <v>22</v>
      </c>
    </row>
    <row r="27" spans="1:5" x14ac:dyDescent="0.25">
      <c r="A27">
        <v>1</v>
      </c>
      <c r="B27">
        <v>1780</v>
      </c>
      <c r="C27">
        <f t="shared" si="2"/>
        <v>17.8</v>
      </c>
      <c r="E27" t="s">
        <v>3</v>
      </c>
    </row>
    <row r="28" spans="1:5" x14ac:dyDescent="0.25">
      <c r="A28">
        <v>0.99</v>
      </c>
      <c r="B28">
        <v>1480</v>
      </c>
      <c r="C28">
        <f t="shared" si="2"/>
        <v>14.8</v>
      </c>
      <c r="E28">
        <f>A36/(A30-A36)/2</f>
        <v>51.999999999999957</v>
      </c>
    </row>
    <row r="29" spans="1:5" x14ac:dyDescent="0.25">
      <c r="A29">
        <v>0.98</v>
      </c>
      <c r="B29">
        <v>1260</v>
      </c>
      <c r="C29">
        <f t="shared" si="2"/>
        <v>12.6</v>
      </c>
    </row>
    <row r="30" spans="1:5" x14ac:dyDescent="0.25">
      <c r="A30" s="2">
        <v>1.05</v>
      </c>
      <c r="B30" s="2">
        <v>3170</v>
      </c>
      <c r="C30" s="2">
        <f t="shared" si="2"/>
        <v>31.7</v>
      </c>
    </row>
    <row r="31" spans="1:5" x14ac:dyDescent="0.25">
      <c r="A31">
        <v>1.06</v>
      </c>
      <c r="B31">
        <v>2611</v>
      </c>
      <c r="C31">
        <f t="shared" si="2"/>
        <v>26.11</v>
      </c>
    </row>
    <row r="32" spans="1:5" x14ac:dyDescent="0.25">
      <c r="A32" s="1">
        <v>1.07</v>
      </c>
      <c r="B32" s="1">
        <v>2105</v>
      </c>
      <c r="C32" s="1">
        <f t="shared" si="2"/>
        <v>21.05</v>
      </c>
    </row>
    <row r="33" spans="1:3" x14ac:dyDescent="0.25">
      <c r="A33">
        <v>1.08</v>
      </c>
      <c r="B33">
        <v>1905</v>
      </c>
      <c r="C33">
        <f t="shared" si="2"/>
        <v>19.05</v>
      </c>
    </row>
    <row r="34" spans="1:3" x14ac:dyDescent="0.25">
      <c r="A34">
        <v>1.0900000000000001</v>
      </c>
      <c r="B34">
        <v>1685</v>
      </c>
      <c r="C34">
        <f t="shared" si="2"/>
        <v>16.850000000000001</v>
      </c>
    </row>
    <row r="35" spans="1:3" x14ac:dyDescent="0.25">
      <c r="A35">
        <v>1.1000000000000001</v>
      </c>
      <c r="B35">
        <v>1440</v>
      </c>
      <c r="C35">
        <f t="shared" si="2"/>
        <v>14.4</v>
      </c>
    </row>
    <row r="36" spans="1:3" x14ac:dyDescent="0.25">
      <c r="A36">
        <v>1.04</v>
      </c>
      <c r="B36">
        <v>4240</v>
      </c>
      <c r="C36">
        <f t="shared" si="2"/>
        <v>42.4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H5" sqref="H5"/>
    </sheetView>
  </sheetViews>
  <sheetFormatPr defaultRowHeight="15" x14ac:dyDescent="0.25"/>
  <cols>
    <col min="2" max="2" width="11" customWidth="1"/>
    <col min="8" max="8" width="12" bestFit="1" customWidth="1"/>
  </cols>
  <sheetData>
    <row r="1" spans="1:9" x14ac:dyDescent="0.25">
      <c r="A1" t="s">
        <v>4</v>
      </c>
      <c r="E1" t="s">
        <v>1</v>
      </c>
      <c r="H1" t="s">
        <v>6</v>
      </c>
    </row>
    <row r="2" spans="1:9" x14ac:dyDescent="0.25">
      <c r="C2" t="s">
        <v>14</v>
      </c>
      <c r="E2" s="4">
        <f>C4/C3*52</f>
        <v>92397.108435403614</v>
      </c>
      <c r="G2">
        <v>23</v>
      </c>
      <c r="H2" s="4">
        <f>2*121*10^(-18)/A3*G2</f>
        <v>5.5659777360890566E-15</v>
      </c>
      <c r="I2" t="s">
        <v>7</v>
      </c>
    </row>
    <row r="3" spans="1:9" x14ac:dyDescent="0.25">
      <c r="A3">
        <v>1.0000039999999999</v>
      </c>
      <c r="B3">
        <v>0.99999570000000004</v>
      </c>
      <c r="C3">
        <f>(A3-B3)*1000000</f>
        <v>8.299999999850094</v>
      </c>
      <c r="H3" s="4">
        <f>1/H2/A3/A3/4/PI()/PI()/10^12</f>
        <v>4.5508793729439621</v>
      </c>
      <c r="I3" t="s">
        <v>8</v>
      </c>
    </row>
    <row r="4" spans="1:9" x14ac:dyDescent="0.25">
      <c r="A4">
        <v>1.000435</v>
      </c>
      <c r="B4">
        <v>0.98568699999999998</v>
      </c>
      <c r="C4">
        <f>(A4-B4)*1000000</f>
        <v>14747.999999999984</v>
      </c>
      <c r="H4">
        <f>SQRT(H3/H2)</f>
        <v>28594132.786901787</v>
      </c>
      <c r="I4" t="s">
        <v>9</v>
      </c>
    </row>
    <row r="5" spans="1:9" x14ac:dyDescent="0.25">
      <c r="A5" t="s">
        <v>5</v>
      </c>
      <c r="H5" s="4">
        <f>H4/E2</f>
        <v>309.46999609725265</v>
      </c>
      <c r="I5" t="s">
        <v>10</v>
      </c>
    </row>
    <row r="7" spans="1:9" x14ac:dyDescent="0.25">
      <c r="D7" t="s">
        <v>11</v>
      </c>
    </row>
    <row r="8" spans="1:9" x14ac:dyDescent="0.25">
      <c r="E8" t="s">
        <v>12</v>
      </c>
      <c r="F8" t="s">
        <v>13</v>
      </c>
    </row>
    <row r="9" spans="1:9" x14ac:dyDescent="0.25">
      <c r="E9">
        <v>12</v>
      </c>
      <c r="F9">
        <v>0.99884799999999996</v>
      </c>
      <c r="H9">
        <v>1.0000035</v>
      </c>
    </row>
    <row r="10" spans="1:9" x14ac:dyDescent="0.25">
      <c r="E10">
        <v>11</v>
      </c>
      <c r="F10">
        <v>0.99976299999999996</v>
      </c>
      <c r="H10">
        <v>1.0000038</v>
      </c>
    </row>
    <row r="11" spans="1:9" x14ac:dyDescent="0.25">
      <c r="E11">
        <v>10</v>
      </c>
      <c r="F11">
        <v>1.000435</v>
      </c>
      <c r="H11">
        <v>1.0000039999999999</v>
      </c>
    </row>
    <row r="12" spans="1:9" x14ac:dyDescent="0.25">
      <c r="E12">
        <v>9</v>
      </c>
      <c r="F12">
        <v>1.0009349999999999</v>
      </c>
      <c r="H12">
        <v>1.0000041</v>
      </c>
    </row>
    <row r="13" spans="1:9" x14ac:dyDescent="0.25">
      <c r="E13">
        <v>8</v>
      </c>
      <c r="F13">
        <v>1.0015400000000001</v>
      </c>
      <c r="H13">
        <v>1.0000043999999999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2016-11-11T17:25:36Z</dcterms:modified>
</cp:coreProperties>
</file>