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6 семестр\6.11.2\"/>
    </mc:Choice>
  </mc:AlternateContent>
  <bookViews>
    <workbookView xWindow="0" yWindow="0" windowWidth="23040" windowHeight="75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AB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4" i="1"/>
  <c r="AG20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N4" i="1"/>
  <c r="R5" i="1"/>
  <c r="R7" i="1"/>
  <c r="R10" i="1"/>
  <c r="R13" i="1"/>
  <c r="R15" i="1"/>
  <c r="R17" i="1"/>
  <c r="R18" i="1"/>
  <c r="R2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7" i="1"/>
  <c r="M5" i="1"/>
  <c r="M9" i="1"/>
  <c r="M11" i="1"/>
  <c r="M13" i="1"/>
  <c r="M14" i="1"/>
  <c r="M16" i="1"/>
  <c r="M17" i="1"/>
  <c r="M19" i="1"/>
  <c r="M21" i="1"/>
  <c r="M22" i="1"/>
  <c r="F2" i="1"/>
  <c r="R12" i="1" s="1"/>
  <c r="M8" i="1" l="1"/>
  <c r="M4" i="1"/>
  <c r="M15" i="1"/>
  <c r="M6" i="1"/>
  <c r="R19" i="1"/>
  <c r="R11" i="1"/>
  <c r="R9" i="1"/>
  <c r="M20" i="1"/>
  <c r="M12" i="1"/>
  <c r="R16" i="1"/>
  <c r="R8" i="1"/>
  <c r="M18" i="1"/>
  <c r="M10" i="1"/>
  <c r="R4" i="1"/>
  <c r="R14" i="1"/>
  <c r="R6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</calcChain>
</file>

<file path=xl/sharedStrings.xml><?xml version="1.0" encoding="utf-8"?>
<sst xmlns="http://schemas.openxmlformats.org/spreadsheetml/2006/main" count="32" uniqueCount="12">
  <si>
    <t>lambda, A</t>
  </si>
  <si>
    <t>Градуировка монохроматора</t>
  </si>
  <si>
    <t>Theta, град</t>
  </si>
  <si>
    <t>sigma Theta, град</t>
  </si>
  <si>
    <t>U, мВ</t>
  </si>
  <si>
    <t>sigma U, мВ</t>
  </si>
  <si>
    <t>sigma lambda, A</t>
  </si>
  <si>
    <t>I,*10^-9 А</t>
  </si>
  <si>
    <t>sigma I,10^-9 А</t>
  </si>
  <si>
    <t>темновой ток:</t>
  </si>
  <si>
    <t>CdS</t>
  </si>
  <si>
    <t>CdSe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</si>
</sst>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R1" zoomScale="83" zoomScaleNormal="55" workbookViewId="0">
      <selection activeCell="AE3" sqref="AE3:AH20"/>
    </sheetView>
  </sheetViews>
  <sheetFormatPr defaultRowHeight="14.4" x14ac:dyDescent="0.3"/>
  <cols>
    <col min="1" max="1" width="10.44140625" customWidth="1"/>
    <col min="2" max="2" width="16.33203125" customWidth="1"/>
    <col min="5" max="5" width="14.6640625" customWidth="1"/>
    <col min="6" max="6" width="16.109375" customWidth="1"/>
    <col min="8" max="8" width="12.33203125" customWidth="1"/>
    <col min="11" max="11" width="10.109375" customWidth="1"/>
    <col min="12" max="12" width="15.6640625" customWidth="1"/>
    <col min="13" max="13" width="10.77734375" customWidth="1"/>
    <col min="14" max="14" width="16" customWidth="1"/>
    <col min="17" max="17" width="15.21875" customWidth="1"/>
    <col min="18" max="18" width="9.5546875" customWidth="1"/>
    <col min="19" max="19" width="14.109375" customWidth="1"/>
    <col min="21" max="21" width="15.88671875" customWidth="1"/>
    <col min="22" max="22" width="16.6640625" customWidth="1"/>
    <col min="24" max="24" width="12.44140625" customWidth="1"/>
    <col min="27" max="27" width="13.109375" customWidth="1"/>
    <col min="28" max="28" width="13.5546875" customWidth="1"/>
    <col min="29" max="29" width="16.77734375" customWidth="1"/>
    <col min="31" max="31" width="11.21875" customWidth="1"/>
    <col min="32" max="32" width="15.21875" customWidth="1"/>
    <col min="33" max="33" width="10.109375" customWidth="1"/>
    <col min="34" max="34" width="14.6640625" customWidth="1"/>
  </cols>
  <sheetData>
    <row r="1" spans="1:34" x14ac:dyDescent="0.3">
      <c r="E1" s="5" t="s">
        <v>10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U1" s="5" t="s">
        <v>11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3">
      <c r="A2" s="5" t="s">
        <v>1</v>
      </c>
      <c r="B2" s="5"/>
      <c r="C2" s="5"/>
      <c r="E2" t="s">
        <v>9</v>
      </c>
      <c r="F2">
        <f>0.2/40*1000</f>
        <v>5</v>
      </c>
      <c r="U2" t="s">
        <v>9</v>
      </c>
      <c r="V2">
        <f>0.12/40*1000</f>
        <v>3</v>
      </c>
    </row>
    <row r="3" spans="1:34" x14ac:dyDescent="0.3">
      <c r="A3" t="s">
        <v>2</v>
      </c>
      <c r="B3" t="s">
        <v>3</v>
      </c>
      <c r="C3" t="s">
        <v>0</v>
      </c>
      <c r="E3" t="s">
        <v>2</v>
      </c>
      <c r="F3" t="s">
        <v>3</v>
      </c>
      <c r="G3" t="s">
        <v>4</v>
      </c>
      <c r="H3" t="s">
        <v>5</v>
      </c>
      <c r="K3" t="s">
        <v>0</v>
      </c>
      <c r="L3" t="s">
        <v>6</v>
      </c>
      <c r="M3" t="s">
        <v>7</v>
      </c>
      <c r="N3" t="s">
        <v>8</v>
      </c>
      <c r="P3" t="s">
        <v>0</v>
      </c>
      <c r="Q3" t="s">
        <v>6</v>
      </c>
      <c r="R3" t="s">
        <v>7</v>
      </c>
      <c r="S3" t="s">
        <v>8</v>
      </c>
      <c r="U3" t="s">
        <v>2</v>
      </c>
      <c r="V3" t="s">
        <v>3</v>
      </c>
      <c r="W3" t="s">
        <v>4</v>
      </c>
      <c r="X3" t="s">
        <v>5</v>
      </c>
      <c r="Z3" t="s">
        <v>0</v>
      </c>
      <c r="AA3" t="s">
        <v>6</v>
      </c>
      <c r="AB3" t="s">
        <v>7</v>
      </c>
      <c r="AC3" t="s">
        <v>8</v>
      </c>
      <c r="AE3" t="s">
        <v>0</v>
      </c>
      <c r="AF3" t="s">
        <v>6</v>
      </c>
      <c r="AG3" t="s">
        <v>7</v>
      </c>
      <c r="AH3" t="s">
        <v>8</v>
      </c>
    </row>
    <row r="4" spans="1:34" x14ac:dyDescent="0.3">
      <c r="B4" s="4">
        <v>2</v>
      </c>
      <c r="C4">
        <v>7032</v>
      </c>
      <c r="E4">
        <v>1790</v>
      </c>
      <c r="F4" s="3">
        <v>2</v>
      </c>
      <c r="G4">
        <v>0.3</v>
      </c>
      <c r="H4">
        <v>0.01</v>
      </c>
      <c r="K4" s="2">
        <v>4856</v>
      </c>
      <c r="L4" s="2">
        <f>ABS(-1.86+2*2.14*POWER(10,-3)*POWER(E4,1)-8.26*3*POWER(10,-7)*POWER(E4,2) + 4*1.31*POWER(10,-10)*POWER(E4,3))*$F$4</f>
        <v>1.733515672000002</v>
      </c>
      <c r="M4" s="1">
        <f>G4/40*1000 - $F$2</f>
        <v>2.5</v>
      </c>
      <c r="N4" s="1">
        <f>H4/40*1000*SQRT(2)</f>
        <v>0.35355339059327379</v>
      </c>
      <c r="P4" s="2">
        <v>6905</v>
      </c>
      <c r="Q4" s="2">
        <f>ABS(-1.86+2*2.14*POWER(10,-3)*POWER(E23,1)-8.26*3*POWER(10,-7)*POWER(E23,2) + 4*1.31*POWER(10,-10)*POWER(E23,3))*$F$4</f>
        <v>4.740053888000002</v>
      </c>
      <c r="R4" s="1">
        <f>G23/40*1000-$F$2</f>
        <v>63</v>
      </c>
      <c r="S4" s="1">
        <f>H23/40*1000*SQRT(2)</f>
        <v>1.7677669529663689</v>
      </c>
      <c r="U4">
        <v>2300</v>
      </c>
      <c r="V4">
        <v>0.01</v>
      </c>
      <c r="W4">
        <v>0.16</v>
      </c>
      <c r="X4">
        <v>0.01</v>
      </c>
      <c r="Z4" s="2">
        <v>5519</v>
      </c>
      <c r="AA4" s="2">
        <v>2</v>
      </c>
      <c r="AB4" s="1">
        <f>W4/40*1000 - $V$2</f>
        <v>1</v>
      </c>
      <c r="AC4" s="1">
        <f>X4/40*1000*SQRT(2)</f>
        <v>0.35355339059327379</v>
      </c>
      <c r="AE4" s="2">
        <v>7330</v>
      </c>
      <c r="AF4" s="2">
        <v>6</v>
      </c>
      <c r="AG4" s="1">
        <f>W21/40*1000 - $V$2</f>
        <v>70</v>
      </c>
      <c r="AH4" s="1">
        <f>X21/40*1000*SQRT(2)</f>
        <v>1.7677669529663689</v>
      </c>
    </row>
    <row r="5" spans="1:34" x14ac:dyDescent="0.3">
      <c r="B5" s="4"/>
      <c r="C5">
        <v>6929</v>
      </c>
      <c r="E5">
        <v>2030</v>
      </c>
      <c r="F5" s="3">
        <v>2</v>
      </c>
      <c r="G5">
        <v>0.43</v>
      </c>
      <c r="H5">
        <v>0.1</v>
      </c>
      <c r="K5" s="2">
        <v>5163</v>
      </c>
      <c r="L5" s="2">
        <f t="shared" ref="L5:L22" si="0">ABS(-1.86+2*2.14*POWER(10,-3)*POWER(E5,1)-8.26*3*POWER(10,-7)*POWER(E5,2) + 4*1.31*POWER(10,-10)*POWER(E5,3))*$F$4</f>
        <v>2.0005870960000003</v>
      </c>
      <c r="M5" s="1">
        <f>G5/40*1000 - $F$2</f>
        <v>5.75</v>
      </c>
      <c r="N5" s="1">
        <f t="shared" ref="N5:N22" si="1">H5/40*1000*SQRT(2)</f>
        <v>3.5355339059327378</v>
      </c>
      <c r="P5" s="2">
        <v>6942</v>
      </c>
      <c r="Q5" s="2">
        <f t="shared" ref="Q5:Q21" si="2">ABS(-1.86+2*2.14*POWER(10,-3)*POWER(E24,1)-8.26*3*POWER(10,-7)*POWER(E24,2) + 4*1.31*POWER(10,-10)*POWER(E24,3))*$F$4</f>
        <v>4.7997419440000044</v>
      </c>
      <c r="R5" s="1">
        <f t="shared" ref="R5:R21" si="3">G24/40*1000-$F$2</f>
        <v>61</v>
      </c>
      <c r="S5" s="1">
        <f t="shared" ref="S5:S21" si="4">H24/40*1000*SQRT(2)</f>
        <v>1.4142135623730951</v>
      </c>
      <c r="U5">
        <v>2400</v>
      </c>
      <c r="V5">
        <v>0.01</v>
      </c>
      <c r="W5">
        <v>0.18</v>
      </c>
      <c r="X5">
        <v>0.01</v>
      </c>
      <c r="Z5" s="2">
        <v>5685</v>
      </c>
      <c r="AA5">
        <v>3</v>
      </c>
      <c r="AB5" s="1">
        <f t="shared" ref="AB5:AB20" si="5">W5/40*1000 - $V$2</f>
        <v>1.5</v>
      </c>
      <c r="AC5" s="1">
        <f t="shared" ref="AC5:AC20" si="6">X5/40*1000*SQRT(2)</f>
        <v>0.35355339059327379</v>
      </c>
      <c r="AE5">
        <v>7372</v>
      </c>
      <c r="AF5">
        <v>7</v>
      </c>
      <c r="AG5" s="1">
        <f t="shared" ref="AG5:AG20" si="7">W22/40*1000 - $V$2</f>
        <v>100.75000000000001</v>
      </c>
      <c r="AH5" s="1">
        <f t="shared" ref="AH5:AH20" si="8">X22/40*1000*SQRT(2)</f>
        <v>1.7677669529663689</v>
      </c>
    </row>
    <row r="6" spans="1:34" x14ac:dyDescent="0.3">
      <c r="B6" s="4"/>
      <c r="C6">
        <v>6717</v>
      </c>
      <c r="E6">
        <v>2150</v>
      </c>
      <c r="F6" s="3">
        <v>2</v>
      </c>
      <c r="G6">
        <v>0.62</v>
      </c>
      <c r="H6">
        <v>0.01</v>
      </c>
      <c r="K6" s="2">
        <v>5310</v>
      </c>
      <c r="L6" s="2">
        <f t="shared" si="0"/>
        <v>2.1903070000000024</v>
      </c>
      <c r="M6" s="1">
        <f t="shared" ref="M5:M22" si="9">G6/40*1000 - $F$2</f>
        <v>10.5</v>
      </c>
      <c r="N6" s="1">
        <f t="shared" si="1"/>
        <v>0.35355339059327379</v>
      </c>
      <c r="P6" s="2">
        <v>7054</v>
      </c>
      <c r="Q6" s="2">
        <f t="shared" si="2"/>
        <v>4.9837120000000077</v>
      </c>
      <c r="R6" s="1">
        <f t="shared" si="3"/>
        <v>60</v>
      </c>
      <c r="S6" s="1">
        <f t="shared" si="4"/>
        <v>3.5355339059327378</v>
      </c>
      <c r="U6">
        <v>2500</v>
      </c>
      <c r="V6">
        <v>0.01</v>
      </c>
      <c r="W6">
        <v>0.22</v>
      </c>
      <c r="X6">
        <v>0.01</v>
      </c>
      <c r="Z6" s="2">
        <v>5882</v>
      </c>
      <c r="AA6">
        <v>3</v>
      </c>
      <c r="AB6" s="1">
        <f t="shared" si="5"/>
        <v>2.5</v>
      </c>
      <c r="AC6" s="1">
        <f t="shared" si="6"/>
        <v>0.35355339059327379</v>
      </c>
      <c r="AE6">
        <v>7456</v>
      </c>
      <c r="AF6">
        <v>7</v>
      </c>
      <c r="AG6" s="1">
        <f t="shared" si="7"/>
        <v>170.50000000000003</v>
      </c>
      <c r="AH6" s="1">
        <f t="shared" si="8"/>
        <v>1.4142135623730951</v>
      </c>
    </row>
    <row r="7" spans="1:34" x14ac:dyDescent="0.3">
      <c r="B7" s="4"/>
      <c r="C7">
        <v>6678</v>
      </c>
      <c r="E7">
        <v>2184</v>
      </c>
      <c r="F7" s="3">
        <v>2</v>
      </c>
      <c r="G7">
        <v>0.67</v>
      </c>
      <c r="H7">
        <v>0.01</v>
      </c>
      <c r="K7" s="2">
        <v>5354</v>
      </c>
      <c r="L7" s="2">
        <f t="shared" si="0"/>
        <v>2.2530327121920024</v>
      </c>
      <c r="M7" s="1">
        <f>G7/40*1000 - $F$2</f>
        <v>11.75</v>
      </c>
      <c r="N7" s="1">
        <f t="shared" si="1"/>
        <v>0.35355339059327379</v>
      </c>
      <c r="P7" s="2">
        <v>7249</v>
      </c>
      <c r="Q7" s="2">
        <f t="shared" si="2"/>
        <v>5.3070590000000024</v>
      </c>
      <c r="R7" s="1">
        <f t="shared" si="3"/>
        <v>55.750000000000007</v>
      </c>
      <c r="S7" s="1">
        <f t="shared" si="4"/>
        <v>1.7677669529663689</v>
      </c>
      <c r="U7">
        <v>2600</v>
      </c>
      <c r="V7">
        <v>0.01</v>
      </c>
      <c r="W7">
        <v>0.28999999999999998</v>
      </c>
      <c r="X7">
        <v>0.01</v>
      </c>
      <c r="Z7" s="2">
        <v>6113</v>
      </c>
      <c r="AA7">
        <v>3</v>
      </c>
      <c r="AB7" s="1">
        <f t="shared" si="5"/>
        <v>4.2499999999999991</v>
      </c>
      <c r="AC7" s="1">
        <f t="shared" si="6"/>
        <v>0.35355339059327379</v>
      </c>
      <c r="AE7">
        <v>7499</v>
      </c>
      <c r="AF7">
        <v>7</v>
      </c>
      <c r="AG7" s="1">
        <f t="shared" si="7"/>
        <v>190.5</v>
      </c>
      <c r="AH7" s="1">
        <f t="shared" si="8"/>
        <v>1.7677669529663689</v>
      </c>
    </row>
    <row r="8" spans="1:34" x14ac:dyDescent="0.3">
      <c r="B8" s="4"/>
      <c r="C8">
        <v>6599</v>
      </c>
      <c r="E8">
        <v>2210</v>
      </c>
      <c r="F8" s="3">
        <v>2</v>
      </c>
      <c r="G8">
        <v>0.72</v>
      </c>
      <c r="H8">
        <v>0.01</v>
      </c>
      <c r="K8" s="2">
        <v>5389</v>
      </c>
      <c r="L8" s="2">
        <f t="shared" si="0"/>
        <v>2.3039667280000007</v>
      </c>
      <c r="M8" s="1">
        <f t="shared" si="9"/>
        <v>13</v>
      </c>
      <c r="N8" s="1">
        <f t="shared" si="1"/>
        <v>0.35355339059327379</v>
      </c>
      <c r="P8" s="2">
        <v>7456</v>
      </c>
      <c r="Q8" s="2">
        <f t="shared" si="2"/>
        <v>5.6520000000000046</v>
      </c>
      <c r="R8" s="1">
        <f t="shared" si="3"/>
        <v>50.75</v>
      </c>
      <c r="S8" s="1">
        <f t="shared" si="4"/>
        <v>1.4142135623730951</v>
      </c>
      <c r="U8">
        <v>2650</v>
      </c>
      <c r="V8">
        <v>0.01</v>
      </c>
      <c r="W8">
        <v>0.34</v>
      </c>
      <c r="X8">
        <v>0.01</v>
      </c>
      <c r="Z8" s="2">
        <v>6243</v>
      </c>
      <c r="AA8">
        <v>3</v>
      </c>
      <c r="AB8" s="1">
        <f t="shared" si="5"/>
        <v>5.5</v>
      </c>
      <c r="AC8" s="1">
        <f t="shared" si="6"/>
        <v>0.35355339059327379</v>
      </c>
      <c r="AE8">
        <v>7542</v>
      </c>
      <c r="AF8">
        <v>8</v>
      </c>
      <c r="AG8" s="1">
        <f t="shared" si="7"/>
        <v>194.5</v>
      </c>
      <c r="AH8" s="1">
        <f t="shared" si="8"/>
        <v>3.5355339059327378</v>
      </c>
    </row>
    <row r="9" spans="1:34" x14ac:dyDescent="0.3">
      <c r="B9" s="4"/>
      <c r="C9">
        <v>6533</v>
      </c>
      <c r="E9">
        <v>2270</v>
      </c>
      <c r="F9" s="3">
        <v>2</v>
      </c>
      <c r="G9">
        <v>0.85</v>
      </c>
      <c r="H9">
        <v>0.01</v>
      </c>
      <c r="K9" s="2">
        <v>5473</v>
      </c>
      <c r="L9" s="2">
        <f t="shared" si="0"/>
        <v>2.4319705840000037</v>
      </c>
      <c r="M9" s="1">
        <f t="shared" si="9"/>
        <v>16.249999999999996</v>
      </c>
      <c r="N9" s="1">
        <f t="shared" si="1"/>
        <v>0.35355339059327379</v>
      </c>
      <c r="P9" s="2">
        <v>7674</v>
      </c>
      <c r="Q9" s="2">
        <f t="shared" si="2"/>
        <v>6.019321000000005</v>
      </c>
      <c r="R9" s="1">
        <f t="shared" si="3"/>
        <v>43.75</v>
      </c>
      <c r="S9" s="1">
        <f t="shared" si="4"/>
        <v>1.7677669529663689</v>
      </c>
      <c r="U9">
        <v>2700</v>
      </c>
      <c r="V9">
        <v>0.01</v>
      </c>
      <c r="W9">
        <v>0.4</v>
      </c>
      <c r="X9">
        <v>0.01</v>
      </c>
      <c r="Z9" s="2">
        <v>6384</v>
      </c>
      <c r="AA9">
        <v>3</v>
      </c>
      <c r="AB9" s="1">
        <f t="shared" si="5"/>
        <v>7</v>
      </c>
      <c r="AC9" s="1">
        <f t="shared" si="6"/>
        <v>0.35355339059327379</v>
      </c>
      <c r="AE9">
        <v>7586</v>
      </c>
      <c r="AF9">
        <v>8</v>
      </c>
      <c r="AG9" s="1">
        <f t="shared" si="7"/>
        <v>192</v>
      </c>
      <c r="AH9" s="1">
        <f t="shared" si="8"/>
        <v>3.5355339059327378</v>
      </c>
    </row>
    <row r="10" spans="1:34" x14ac:dyDescent="0.3">
      <c r="B10" s="4"/>
      <c r="C10">
        <v>6507</v>
      </c>
      <c r="E10">
        <v>2300</v>
      </c>
      <c r="F10" s="3">
        <v>2</v>
      </c>
      <c r="G10">
        <v>0.9</v>
      </c>
      <c r="H10">
        <v>0.01</v>
      </c>
      <c r="K10" s="2">
        <v>5519</v>
      </c>
      <c r="L10" s="2">
        <f t="shared" si="0"/>
        <v>2.5017760000000031</v>
      </c>
      <c r="M10" s="1">
        <f t="shared" si="9"/>
        <v>17.5</v>
      </c>
      <c r="N10" s="1">
        <f t="shared" si="1"/>
        <v>0.35355339059327379</v>
      </c>
      <c r="P10" s="2">
        <v>7970</v>
      </c>
      <c r="Q10" s="2">
        <f t="shared" si="2"/>
        <v>6.5234027541120128</v>
      </c>
      <c r="R10" s="1">
        <f t="shared" si="3"/>
        <v>29.999999999999993</v>
      </c>
      <c r="S10" s="1">
        <f t="shared" si="4"/>
        <v>3.5355339059327378</v>
      </c>
      <c r="U10">
        <v>2750</v>
      </c>
      <c r="V10">
        <v>0.02</v>
      </c>
      <c r="W10">
        <v>0.48</v>
      </c>
      <c r="X10">
        <v>0.02</v>
      </c>
      <c r="Z10" s="2">
        <v>6535</v>
      </c>
      <c r="AA10">
        <v>3</v>
      </c>
      <c r="AB10" s="1">
        <f t="shared" si="5"/>
        <v>9</v>
      </c>
      <c r="AC10" s="1">
        <f t="shared" si="6"/>
        <v>0.70710678118654757</v>
      </c>
      <c r="AE10">
        <v>7630</v>
      </c>
      <c r="AF10">
        <v>9</v>
      </c>
      <c r="AG10" s="1">
        <f t="shared" si="7"/>
        <v>187.25</v>
      </c>
      <c r="AH10" s="1">
        <f t="shared" si="8"/>
        <v>1.7677669529663689</v>
      </c>
    </row>
    <row r="11" spans="1:34" x14ac:dyDescent="0.3">
      <c r="B11" s="4"/>
      <c r="C11">
        <v>6402</v>
      </c>
      <c r="E11">
        <v>2350</v>
      </c>
      <c r="F11" s="3">
        <v>2</v>
      </c>
      <c r="G11">
        <v>1.01</v>
      </c>
      <c r="H11">
        <v>0.02</v>
      </c>
      <c r="K11" s="2">
        <v>5599</v>
      </c>
      <c r="L11" s="2">
        <f t="shared" si="0"/>
        <v>2.6273030000000031</v>
      </c>
      <c r="M11" s="1">
        <f t="shared" si="9"/>
        <v>20.25</v>
      </c>
      <c r="N11" s="1">
        <f t="shared" si="1"/>
        <v>0.70710678118654757</v>
      </c>
      <c r="P11" s="2">
        <v>8144</v>
      </c>
      <c r="Q11" s="2">
        <f t="shared" si="2"/>
        <v>6.8242470000000068</v>
      </c>
      <c r="R11" s="1">
        <f t="shared" si="3"/>
        <v>26.75</v>
      </c>
      <c r="S11" s="1">
        <f t="shared" si="4"/>
        <v>1.7677669529663689</v>
      </c>
      <c r="U11">
        <v>2800</v>
      </c>
      <c r="V11">
        <v>0.02</v>
      </c>
      <c r="W11">
        <v>0.5</v>
      </c>
      <c r="X11">
        <v>0.02</v>
      </c>
      <c r="Z11" s="2">
        <v>6696</v>
      </c>
      <c r="AA11">
        <v>4</v>
      </c>
      <c r="AB11" s="1">
        <f t="shared" si="5"/>
        <v>9.5</v>
      </c>
      <c r="AC11" s="1">
        <f t="shared" si="6"/>
        <v>0.70710678118654757</v>
      </c>
      <c r="AE11">
        <v>7674</v>
      </c>
      <c r="AF11">
        <v>9</v>
      </c>
      <c r="AG11" s="1">
        <f t="shared" si="7"/>
        <v>184.5</v>
      </c>
      <c r="AH11" s="1">
        <f t="shared" si="8"/>
        <v>3.5355339059327378</v>
      </c>
    </row>
    <row r="12" spans="1:34" x14ac:dyDescent="0.3">
      <c r="B12" s="4"/>
      <c r="C12">
        <v>6383</v>
      </c>
      <c r="E12">
        <v>2400</v>
      </c>
      <c r="F12" s="3">
        <v>2</v>
      </c>
      <c r="G12">
        <v>1.1499999999999999</v>
      </c>
      <c r="H12">
        <v>0.01</v>
      </c>
      <c r="K12" s="2">
        <v>5685</v>
      </c>
      <c r="L12" s="2">
        <f t="shared" si="0"/>
        <v>2.764992000000003</v>
      </c>
      <c r="M12" s="1">
        <f t="shared" si="9"/>
        <v>23.749999999999996</v>
      </c>
      <c r="N12" s="1">
        <f t="shared" si="1"/>
        <v>0.35355339059327379</v>
      </c>
      <c r="P12" s="2">
        <v>8396</v>
      </c>
      <c r="Q12" s="2">
        <f t="shared" si="2"/>
        <v>7.2634240000000041</v>
      </c>
      <c r="R12" s="1">
        <f t="shared" si="3"/>
        <v>10.25</v>
      </c>
      <c r="S12" s="1">
        <f t="shared" si="4"/>
        <v>0.70710678118654757</v>
      </c>
      <c r="U12">
        <v>2850</v>
      </c>
      <c r="V12">
        <v>0.04</v>
      </c>
      <c r="W12">
        <v>0.51</v>
      </c>
      <c r="X12">
        <v>0.04</v>
      </c>
      <c r="Z12" s="2">
        <v>6869</v>
      </c>
      <c r="AA12">
        <v>4</v>
      </c>
      <c r="AB12" s="1">
        <f t="shared" si="5"/>
        <v>9.7500000000000018</v>
      </c>
      <c r="AC12" s="1">
        <f t="shared" si="6"/>
        <v>1.4142135623730951</v>
      </c>
      <c r="AE12">
        <v>7719</v>
      </c>
      <c r="AF12">
        <v>10</v>
      </c>
      <c r="AG12" s="1">
        <f t="shared" si="7"/>
        <v>181.25</v>
      </c>
      <c r="AH12" s="1">
        <f t="shared" si="8"/>
        <v>1.7677669529663689</v>
      </c>
    </row>
    <row r="13" spans="1:34" x14ac:dyDescent="0.3">
      <c r="B13" s="4"/>
      <c r="C13">
        <v>6334</v>
      </c>
      <c r="E13">
        <v>2450</v>
      </c>
      <c r="F13" s="3">
        <v>2</v>
      </c>
      <c r="G13">
        <v>1.29</v>
      </c>
      <c r="H13">
        <v>0.02</v>
      </c>
      <c r="K13" s="2">
        <v>5780</v>
      </c>
      <c r="L13" s="2">
        <f t="shared" si="0"/>
        <v>2.9156290000000062</v>
      </c>
      <c r="M13" s="1">
        <f t="shared" si="9"/>
        <v>27.25</v>
      </c>
      <c r="N13" s="1">
        <f t="shared" si="1"/>
        <v>0.70710678118654757</v>
      </c>
      <c r="P13" s="2">
        <v>8500</v>
      </c>
      <c r="Q13" s="2">
        <f t="shared" si="2"/>
        <v>7.4461975040000077</v>
      </c>
      <c r="R13" s="1">
        <f t="shared" si="3"/>
        <v>10.5</v>
      </c>
      <c r="S13" s="1">
        <f t="shared" si="4"/>
        <v>0.70710678118654757</v>
      </c>
      <c r="U13">
        <v>2870</v>
      </c>
      <c r="V13">
        <v>0.02</v>
      </c>
      <c r="W13">
        <v>0.59</v>
      </c>
      <c r="X13">
        <v>0.02</v>
      </c>
      <c r="Z13" s="2">
        <v>6942</v>
      </c>
      <c r="AA13">
        <v>4</v>
      </c>
      <c r="AB13" s="1">
        <f t="shared" si="5"/>
        <v>11.75</v>
      </c>
      <c r="AC13" s="1">
        <f t="shared" si="6"/>
        <v>0.70710678118654757</v>
      </c>
      <c r="AE13">
        <v>7765</v>
      </c>
      <c r="AF13">
        <v>10</v>
      </c>
      <c r="AG13" s="1">
        <f t="shared" si="7"/>
        <v>175.25</v>
      </c>
      <c r="AH13" s="1">
        <f t="shared" si="8"/>
        <v>1.7677669529663689</v>
      </c>
    </row>
    <row r="14" spans="1:34" x14ac:dyDescent="0.3">
      <c r="B14" s="4"/>
      <c r="C14">
        <v>6305</v>
      </c>
      <c r="E14">
        <v>2500</v>
      </c>
      <c r="F14" s="3">
        <v>2</v>
      </c>
      <c r="G14">
        <v>1.46</v>
      </c>
      <c r="H14">
        <v>0.02</v>
      </c>
      <c r="K14" s="2">
        <v>5882</v>
      </c>
      <c r="L14" s="2">
        <f t="shared" si="0"/>
        <v>3.0800000000000018</v>
      </c>
      <c r="M14" s="1">
        <f t="shared" si="9"/>
        <v>31.5</v>
      </c>
      <c r="N14" s="1">
        <f t="shared" si="1"/>
        <v>0.70710678118654757</v>
      </c>
      <c r="P14" s="2">
        <v>8605</v>
      </c>
      <c r="Q14" s="2">
        <f t="shared" si="2"/>
        <v>7.633105152000013</v>
      </c>
      <c r="R14" s="1">
        <f t="shared" si="3"/>
        <v>7.7500000000000018</v>
      </c>
      <c r="S14" s="1">
        <f t="shared" si="4"/>
        <v>0.70710678118654757</v>
      </c>
      <c r="U14">
        <v>2880</v>
      </c>
      <c r="V14">
        <v>0.02</v>
      </c>
      <c r="W14">
        <v>0.62</v>
      </c>
      <c r="X14">
        <v>0.02</v>
      </c>
      <c r="Z14" s="2">
        <v>6979</v>
      </c>
      <c r="AA14">
        <v>5</v>
      </c>
      <c r="AB14" s="1">
        <f t="shared" si="5"/>
        <v>12.5</v>
      </c>
      <c r="AC14" s="1">
        <f t="shared" si="6"/>
        <v>0.70710678118654757</v>
      </c>
      <c r="AE14">
        <v>7904</v>
      </c>
      <c r="AF14">
        <v>10</v>
      </c>
      <c r="AG14" s="1">
        <f t="shared" si="7"/>
        <v>159.5</v>
      </c>
      <c r="AH14" s="1">
        <f t="shared" si="8"/>
        <v>1.7677669529663689</v>
      </c>
    </row>
    <row r="15" spans="1:34" x14ac:dyDescent="0.3">
      <c r="B15" s="4"/>
      <c r="C15">
        <v>6267</v>
      </c>
      <c r="E15">
        <v>2550</v>
      </c>
      <c r="F15" s="3">
        <v>2</v>
      </c>
      <c r="G15">
        <v>1.62</v>
      </c>
      <c r="H15">
        <v>0.02</v>
      </c>
      <c r="K15" s="2">
        <v>5993</v>
      </c>
      <c r="L15" s="2">
        <f t="shared" si="0"/>
        <v>3.2588910000000055</v>
      </c>
      <c r="M15" s="1">
        <f t="shared" si="9"/>
        <v>35.5</v>
      </c>
      <c r="N15" s="1">
        <f t="shared" si="1"/>
        <v>0.70710678118654757</v>
      </c>
      <c r="P15" s="2">
        <v>8658</v>
      </c>
      <c r="Q15" s="2">
        <f t="shared" si="2"/>
        <v>7.7281250000000057</v>
      </c>
      <c r="R15" s="1">
        <f t="shared" si="3"/>
        <v>7</v>
      </c>
      <c r="S15" s="1">
        <f t="shared" si="4"/>
        <v>0.70710678118654757</v>
      </c>
      <c r="U15">
        <v>2890</v>
      </c>
      <c r="V15">
        <v>0.02</v>
      </c>
      <c r="W15">
        <v>0.65</v>
      </c>
      <c r="X15">
        <v>0.02</v>
      </c>
      <c r="Z15" s="2">
        <v>7016</v>
      </c>
      <c r="AA15">
        <v>5</v>
      </c>
      <c r="AB15" s="1">
        <f t="shared" si="5"/>
        <v>13.25</v>
      </c>
      <c r="AC15" s="1">
        <f t="shared" si="6"/>
        <v>0.70710678118654757</v>
      </c>
      <c r="AE15">
        <v>7904</v>
      </c>
      <c r="AF15">
        <v>10</v>
      </c>
      <c r="AG15" s="1">
        <f t="shared" si="7"/>
        <v>170.25</v>
      </c>
      <c r="AH15" s="1">
        <f t="shared" si="8"/>
        <v>1.7677669529663689</v>
      </c>
    </row>
    <row r="16" spans="1:34" x14ac:dyDescent="0.3">
      <c r="B16" s="4"/>
      <c r="C16">
        <v>6217</v>
      </c>
      <c r="E16">
        <v>2600</v>
      </c>
      <c r="F16" s="3">
        <v>2</v>
      </c>
      <c r="G16">
        <v>1.8</v>
      </c>
      <c r="H16">
        <v>0.1</v>
      </c>
      <c r="K16" s="2">
        <v>6113</v>
      </c>
      <c r="L16" s="2">
        <f t="shared" si="0"/>
        <v>3.4530880000000082</v>
      </c>
      <c r="M16" s="1">
        <f t="shared" si="9"/>
        <v>40</v>
      </c>
      <c r="N16" s="1">
        <f t="shared" si="1"/>
        <v>3.5355339059327378</v>
      </c>
      <c r="P16" s="2">
        <v>8766</v>
      </c>
      <c r="Q16" s="2">
        <f t="shared" si="2"/>
        <v>7.9213281840000107</v>
      </c>
      <c r="R16" s="1">
        <f t="shared" si="3"/>
        <v>6.25</v>
      </c>
      <c r="S16" s="1">
        <f t="shared" si="4"/>
        <v>0.70710678118654757</v>
      </c>
      <c r="U16">
        <v>2900</v>
      </c>
      <c r="V16">
        <v>0.01</v>
      </c>
      <c r="W16">
        <v>0.64</v>
      </c>
      <c r="X16">
        <v>0.01</v>
      </c>
      <c r="Z16" s="2">
        <v>7054</v>
      </c>
      <c r="AA16">
        <v>5</v>
      </c>
      <c r="AB16" s="1">
        <f t="shared" si="5"/>
        <v>13</v>
      </c>
      <c r="AC16" s="1">
        <f t="shared" si="6"/>
        <v>0.35355339059327379</v>
      </c>
      <c r="AE16">
        <v>8144</v>
      </c>
      <c r="AF16">
        <v>11</v>
      </c>
      <c r="AG16" s="1">
        <f t="shared" si="7"/>
        <v>135.99999999999997</v>
      </c>
      <c r="AH16" s="1">
        <f t="shared" si="8"/>
        <v>1.7677669529663689</v>
      </c>
    </row>
    <row r="17" spans="2:34" x14ac:dyDescent="0.3">
      <c r="B17" s="4"/>
      <c r="C17">
        <v>6164</v>
      </c>
      <c r="E17">
        <v>2650</v>
      </c>
      <c r="F17" s="3">
        <v>2</v>
      </c>
      <c r="G17">
        <v>2</v>
      </c>
      <c r="H17">
        <v>0.1</v>
      </c>
      <c r="K17" s="2">
        <v>6243</v>
      </c>
      <c r="L17" s="2">
        <f t="shared" si="0"/>
        <v>3.6633770000000077</v>
      </c>
      <c r="M17" s="1">
        <f t="shared" si="9"/>
        <v>45</v>
      </c>
      <c r="N17" s="1">
        <f t="shared" si="1"/>
        <v>3.5355339059327378</v>
      </c>
      <c r="P17" s="2">
        <v>9098</v>
      </c>
      <c r="Q17" s="2">
        <f t="shared" si="2"/>
        <v>8.5266983760000095</v>
      </c>
      <c r="R17" s="1">
        <f t="shared" si="3"/>
        <v>4.25</v>
      </c>
      <c r="S17" s="1">
        <f t="shared" si="4"/>
        <v>0.35355339059327379</v>
      </c>
      <c r="U17">
        <v>2910</v>
      </c>
      <c r="V17">
        <v>0.02</v>
      </c>
      <c r="W17">
        <v>0.74</v>
      </c>
      <c r="X17">
        <v>0.02</v>
      </c>
      <c r="Z17" s="2">
        <v>7092</v>
      </c>
      <c r="AA17">
        <v>5</v>
      </c>
      <c r="AB17" s="1">
        <f t="shared" si="5"/>
        <v>15.5</v>
      </c>
      <c r="AC17" s="1">
        <f t="shared" si="6"/>
        <v>0.70710678118654757</v>
      </c>
      <c r="AE17">
        <v>8396</v>
      </c>
      <c r="AF17">
        <v>11</v>
      </c>
      <c r="AG17" s="1">
        <f t="shared" si="7"/>
        <v>102.00000000000001</v>
      </c>
      <c r="AH17" s="1">
        <f t="shared" si="8"/>
        <v>3.5355339059327378</v>
      </c>
    </row>
    <row r="18" spans="2:34" x14ac:dyDescent="0.3">
      <c r="B18" s="4"/>
      <c r="C18">
        <v>6143</v>
      </c>
      <c r="E18">
        <v>2700</v>
      </c>
      <c r="F18" s="3">
        <v>2</v>
      </c>
      <c r="G18">
        <v>2.2000000000000002</v>
      </c>
      <c r="H18">
        <v>0.1</v>
      </c>
      <c r="K18" s="2">
        <v>6384</v>
      </c>
      <c r="L18" s="2">
        <f t="shared" si="0"/>
        <v>3.8905440000000056</v>
      </c>
      <c r="M18" s="1">
        <f t="shared" si="9"/>
        <v>50.000000000000007</v>
      </c>
      <c r="N18" s="1">
        <f t="shared" si="1"/>
        <v>3.5355339059327378</v>
      </c>
      <c r="P18" s="2">
        <v>9212</v>
      </c>
      <c r="Q18" s="2">
        <f t="shared" si="2"/>
        <v>8.7372430000000101</v>
      </c>
      <c r="R18" s="1">
        <f t="shared" si="3"/>
        <v>2.2499999999999991</v>
      </c>
      <c r="S18" s="1">
        <f t="shared" si="4"/>
        <v>0.35355339059327379</v>
      </c>
      <c r="U18">
        <v>2930</v>
      </c>
      <c r="V18">
        <v>0.02</v>
      </c>
      <c r="W18">
        <v>0.8</v>
      </c>
      <c r="X18">
        <v>0.02</v>
      </c>
      <c r="Z18" s="2">
        <v>7169</v>
      </c>
      <c r="AA18">
        <v>6</v>
      </c>
      <c r="AB18" s="1">
        <f t="shared" si="5"/>
        <v>17</v>
      </c>
      <c r="AC18" s="1">
        <f t="shared" si="6"/>
        <v>0.70710678118654757</v>
      </c>
      <c r="AE18">
        <v>8658</v>
      </c>
      <c r="AF18">
        <v>11</v>
      </c>
      <c r="AG18" s="1">
        <f t="shared" si="7"/>
        <v>80.499999999999986</v>
      </c>
      <c r="AH18" s="1">
        <f t="shared" si="8"/>
        <v>1.7677669529663689</v>
      </c>
    </row>
    <row r="19" spans="2:34" x14ac:dyDescent="0.3">
      <c r="B19" s="4"/>
      <c r="C19">
        <v>6096</v>
      </c>
      <c r="E19">
        <v>2743</v>
      </c>
      <c r="F19" s="3">
        <v>2</v>
      </c>
      <c r="G19">
        <v>2.4</v>
      </c>
      <c r="H19">
        <v>0.1</v>
      </c>
      <c r="K19" s="2">
        <v>6513</v>
      </c>
      <c r="L19" s="2">
        <f t="shared" si="0"/>
        <v>4.1000059505360049</v>
      </c>
      <c r="M19" s="1">
        <f t="shared" si="9"/>
        <v>55</v>
      </c>
      <c r="N19" s="1">
        <f t="shared" si="1"/>
        <v>3.5355339059327378</v>
      </c>
      <c r="P19" s="2">
        <v>9328</v>
      </c>
      <c r="Q19" s="2">
        <f t="shared" si="2"/>
        <v>8.9522487440000091</v>
      </c>
      <c r="R19" s="1">
        <f t="shared" si="3"/>
        <v>1.7500000000000009</v>
      </c>
      <c r="S19" s="1">
        <f t="shared" si="4"/>
        <v>0.70710678118654757</v>
      </c>
      <c r="U19">
        <v>2940</v>
      </c>
      <c r="V19">
        <v>0.01</v>
      </c>
      <c r="W19">
        <v>0.93</v>
      </c>
      <c r="X19">
        <v>0.01</v>
      </c>
      <c r="Z19" s="2">
        <v>7209</v>
      </c>
      <c r="AA19">
        <v>6</v>
      </c>
      <c r="AB19" s="1">
        <f t="shared" si="5"/>
        <v>20.25</v>
      </c>
      <c r="AC19" s="1">
        <f t="shared" si="6"/>
        <v>0.35355339059327379</v>
      </c>
      <c r="AE19">
        <v>8930</v>
      </c>
      <c r="AF19">
        <v>12</v>
      </c>
      <c r="AG19" s="1">
        <f t="shared" si="7"/>
        <v>64</v>
      </c>
      <c r="AH19" s="1">
        <f t="shared" si="8"/>
        <v>0.70710678118654757</v>
      </c>
    </row>
    <row r="20" spans="2:34" x14ac:dyDescent="0.3">
      <c r="B20" s="4"/>
      <c r="C20">
        <v>6074</v>
      </c>
      <c r="E20">
        <v>2800</v>
      </c>
      <c r="F20" s="3">
        <v>2</v>
      </c>
      <c r="G20">
        <v>2.6</v>
      </c>
      <c r="H20">
        <v>0.1</v>
      </c>
      <c r="K20" s="2">
        <v>6696</v>
      </c>
      <c r="L20" s="2">
        <f t="shared" si="0"/>
        <v>4.3986560000000097</v>
      </c>
      <c r="M20" s="1">
        <f t="shared" si="9"/>
        <v>60</v>
      </c>
      <c r="N20" s="1">
        <f t="shared" si="1"/>
        <v>3.5355339059327378</v>
      </c>
      <c r="P20" s="2">
        <v>9504</v>
      </c>
      <c r="Q20" s="2">
        <f t="shared" si="2"/>
        <v>9.2832320000000053</v>
      </c>
      <c r="R20" s="1">
        <f t="shared" si="3"/>
        <v>1.25</v>
      </c>
      <c r="S20" s="1">
        <f t="shared" si="4"/>
        <v>0.35355339059327379</v>
      </c>
      <c r="U20">
        <v>2950</v>
      </c>
      <c r="V20">
        <v>0.02</v>
      </c>
      <c r="W20">
        <v>1.41</v>
      </c>
      <c r="X20">
        <v>0.02</v>
      </c>
      <c r="Z20" s="2">
        <v>7249</v>
      </c>
      <c r="AA20">
        <v>6</v>
      </c>
      <c r="AB20" s="1">
        <f t="shared" si="5"/>
        <v>32.25</v>
      </c>
      <c r="AC20" s="1">
        <f t="shared" si="6"/>
        <v>0.70710678118654757</v>
      </c>
      <c r="AE20">
        <v>9212</v>
      </c>
      <c r="AF20">
        <v>13</v>
      </c>
      <c r="AG20" s="1">
        <f>W37/40*1000 - $V$2</f>
        <v>50.500000000000007</v>
      </c>
      <c r="AH20" s="1">
        <f t="shared" si="8"/>
        <v>0.70710678118654757</v>
      </c>
    </row>
    <row r="21" spans="2:34" x14ac:dyDescent="0.3">
      <c r="B21" s="4"/>
      <c r="C21">
        <v>6030</v>
      </c>
      <c r="E21">
        <v>2850</v>
      </c>
      <c r="F21" s="3">
        <v>2</v>
      </c>
      <c r="G21">
        <v>2.7</v>
      </c>
      <c r="H21">
        <v>0.1</v>
      </c>
      <c r="K21" s="2">
        <v>6869</v>
      </c>
      <c r="L21" s="2">
        <f t="shared" si="0"/>
        <v>4.6811730000000082</v>
      </c>
      <c r="M21" s="1">
        <f t="shared" si="9"/>
        <v>62.5</v>
      </c>
      <c r="N21" s="1">
        <f t="shared" si="1"/>
        <v>3.5355339059327378</v>
      </c>
      <c r="P21" s="2">
        <v>9804</v>
      </c>
      <c r="Q21" s="2">
        <f t="shared" si="2"/>
        <v>9.8578890000000072</v>
      </c>
      <c r="R21" s="1">
        <f t="shared" si="3"/>
        <v>1</v>
      </c>
      <c r="S21" s="1">
        <f t="shared" si="4"/>
        <v>0.35355339059327379</v>
      </c>
      <c r="U21">
        <v>2970</v>
      </c>
      <c r="V21">
        <v>0.05</v>
      </c>
      <c r="W21">
        <v>2.92</v>
      </c>
      <c r="X21">
        <v>0.05</v>
      </c>
    </row>
    <row r="22" spans="2:34" x14ac:dyDescent="0.3">
      <c r="B22" s="4"/>
      <c r="C22">
        <v>5976</v>
      </c>
      <c r="E22">
        <v>2854</v>
      </c>
      <c r="F22" s="3">
        <v>2</v>
      </c>
      <c r="G22">
        <v>2.66</v>
      </c>
      <c r="H22">
        <v>0.03</v>
      </c>
      <c r="K22" s="2">
        <v>6884</v>
      </c>
      <c r="L22" s="2">
        <f t="shared" si="0"/>
        <v>4.7046288974720092</v>
      </c>
      <c r="M22" s="1">
        <f t="shared" si="9"/>
        <v>61.5</v>
      </c>
      <c r="N22" s="1">
        <f t="shared" si="1"/>
        <v>1.0606601717798214</v>
      </c>
      <c r="U22">
        <v>2980</v>
      </c>
      <c r="V22">
        <v>0.05</v>
      </c>
      <c r="W22">
        <v>4.1500000000000004</v>
      </c>
      <c r="X22">
        <v>0.05</v>
      </c>
    </row>
    <row r="23" spans="2:34" x14ac:dyDescent="0.3">
      <c r="B23" s="4"/>
      <c r="C23">
        <v>5945</v>
      </c>
      <c r="E23">
        <v>2860</v>
      </c>
      <c r="F23" s="3">
        <v>2</v>
      </c>
      <c r="G23">
        <v>2.72</v>
      </c>
      <c r="H23">
        <v>0.05</v>
      </c>
      <c r="U23">
        <v>3000</v>
      </c>
      <c r="V23">
        <v>0.04</v>
      </c>
      <c r="W23">
        <v>6.94</v>
      </c>
      <c r="X23">
        <v>0.04</v>
      </c>
    </row>
    <row r="24" spans="2:34" x14ac:dyDescent="0.3">
      <c r="B24" s="4"/>
      <c r="C24">
        <v>5882</v>
      </c>
      <c r="E24">
        <v>2870</v>
      </c>
      <c r="F24" s="3">
        <v>2</v>
      </c>
      <c r="G24">
        <v>2.64</v>
      </c>
      <c r="H24">
        <v>0.04</v>
      </c>
      <c r="U24">
        <v>3010</v>
      </c>
      <c r="V24">
        <v>0.05</v>
      </c>
      <c r="W24">
        <v>7.74</v>
      </c>
      <c r="X24">
        <v>0.05</v>
      </c>
    </row>
    <row r="25" spans="2:34" x14ac:dyDescent="0.3">
      <c r="B25" s="4"/>
      <c r="C25">
        <v>5852</v>
      </c>
      <c r="E25">
        <v>2900</v>
      </c>
      <c r="F25" s="3">
        <v>2</v>
      </c>
      <c r="G25">
        <v>2.6</v>
      </c>
      <c r="H25">
        <v>0.1</v>
      </c>
      <c r="U25">
        <v>3020</v>
      </c>
      <c r="V25">
        <v>0.1</v>
      </c>
      <c r="W25">
        <v>7.9</v>
      </c>
      <c r="X25">
        <v>0.1</v>
      </c>
    </row>
    <row r="26" spans="2:34" x14ac:dyDescent="0.3">
      <c r="B26" s="4"/>
      <c r="C26">
        <v>5401</v>
      </c>
      <c r="E26">
        <v>2950</v>
      </c>
      <c r="F26" s="3">
        <v>2</v>
      </c>
      <c r="G26">
        <v>2.4300000000000002</v>
      </c>
      <c r="H26">
        <v>0.05</v>
      </c>
      <c r="U26">
        <v>3030</v>
      </c>
      <c r="V26">
        <v>0.1</v>
      </c>
      <c r="W26">
        <v>7.8</v>
      </c>
      <c r="X26">
        <v>0.1</v>
      </c>
    </row>
    <row r="27" spans="2:34" x14ac:dyDescent="0.3">
      <c r="B27" s="4"/>
      <c r="C27">
        <v>5341</v>
      </c>
      <c r="E27">
        <v>3000</v>
      </c>
      <c r="F27" s="3">
        <v>2</v>
      </c>
      <c r="G27">
        <v>2.23</v>
      </c>
      <c r="H27">
        <v>0.04</v>
      </c>
      <c r="U27">
        <v>3040</v>
      </c>
      <c r="V27">
        <v>0.05</v>
      </c>
      <c r="W27">
        <v>7.61</v>
      </c>
      <c r="X27">
        <v>0.05</v>
      </c>
    </row>
    <row r="28" spans="2:34" x14ac:dyDescent="0.3">
      <c r="B28" s="4"/>
      <c r="C28">
        <v>5331</v>
      </c>
      <c r="E28">
        <v>3050</v>
      </c>
      <c r="F28" s="3">
        <v>2</v>
      </c>
      <c r="G28">
        <v>1.95</v>
      </c>
      <c r="H28">
        <v>0.05</v>
      </c>
      <c r="U28">
        <v>3050</v>
      </c>
      <c r="V28">
        <v>0.1</v>
      </c>
      <c r="W28">
        <v>7.5</v>
      </c>
      <c r="X28">
        <v>0.1</v>
      </c>
    </row>
    <row r="29" spans="2:34" x14ac:dyDescent="0.3">
      <c r="E29">
        <v>3114</v>
      </c>
      <c r="F29" s="3">
        <v>2</v>
      </c>
      <c r="G29">
        <v>1.4</v>
      </c>
      <c r="H29">
        <v>0.1</v>
      </c>
      <c r="U29">
        <v>3060</v>
      </c>
      <c r="V29">
        <v>0.05</v>
      </c>
      <c r="W29">
        <v>7.37</v>
      </c>
      <c r="X29">
        <v>0.05</v>
      </c>
    </row>
    <row r="30" spans="2:34" x14ac:dyDescent="0.3">
      <c r="E30">
        <v>3150</v>
      </c>
      <c r="F30" s="3">
        <v>2</v>
      </c>
      <c r="G30">
        <v>1.27</v>
      </c>
      <c r="H30">
        <v>0.05</v>
      </c>
      <c r="U30">
        <v>3070</v>
      </c>
      <c r="V30">
        <v>0.05</v>
      </c>
      <c r="W30">
        <v>7.13</v>
      </c>
      <c r="X30">
        <v>0.05</v>
      </c>
    </row>
    <row r="31" spans="2:34" x14ac:dyDescent="0.3">
      <c r="E31">
        <v>3200</v>
      </c>
      <c r="F31" s="3">
        <v>2</v>
      </c>
      <c r="G31">
        <v>0.61</v>
      </c>
      <c r="H31">
        <v>0.02</v>
      </c>
      <c r="U31">
        <v>3100</v>
      </c>
      <c r="V31">
        <v>0.05</v>
      </c>
      <c r="W31">
        <v>6.5</v>
      </c>
      <c r="X31">
        <v>0.05</v>
      </c>
    </row>
    <row r="32" spans="2:34" x14ac:dyDescent="0.3">
      <c r="E32">
        <v>3220</v>
      </c>
      <c r="F32" s="3">
        <v>2</v>
      </c>
      <c r="G32">
        <v>0.62</v>
      </c>
      <c r="H32">
        <v>0.02</v>
      </c>
      <c r="U32">
        <v>3100</v>
      </c>
      <c r="V32">
        <v>0.05</v>
      </c>
      <c r="W32">
        <v>6.93</v>
      </c>
      <c r="X32">
        <v>0.05</v>
      </c>
    </row>
    <row r="33" spans="5:24" x14ac:dyDescent="0.3">
      <c r="E33">
        <v>3240</v>
      </c>
      <c r="F33" s="3">
        <v>2</v>
      </c>
      <c r="G33">
        <v>0.51</v>
      </c>
      <c r="H33">
        <v>0.02</v>
      </c>
      <c r="U33">
        <v>3150</v>
      </c>
      <c r="V33">
        <v>0.05</v>
      </c>
      <c r="W33">
        <v>5.56</v>
      </c>
      <c r="X33">
        <v>0.05</v>
      </c>
    </row>
    <row r="34" spans="5:24" x14ac:dyDescent="0.3">
      <c r="E34">
        <v>3250</v>
      </c>
      <c r="F34" s="3">
        <v>2</v>
      </c>
      <c r="G34">
        <v>0.48</v>
      </c>
      <c r="H34">
        <v>0.02</v>
      </c>
      <c r="U34">
        <v>3200</v>
      </c>
      <c r="V34">
        <v>0.1</v>
      </c>
      <c r="W34">
        <v>4.2</v>
      </c>
      <c r="X34">
        <v>0.1</v>
      </c>
    </row>
    <row r="35" spans="5:24" x14ac:dyDescent="0.3">
      <c r="E35">
        <v>3270</v>
      </c>
      <c r="F35" s="3">
        <v>2</v>
      </c>
      <c r="G35">
        <v>0.45</v>
      </c>
      <c r="H35">
        <v>0.02</v>
      </c>
      <c r="U35">
        <v>3250</v>
      </c>
      <c r="V35">
        <v>0.05</v>
      </c>
      <c r="W35">
        <v>3.34</v>
      </c>
      <c r="X35">
        <v>0.05</v>
      </c>
    </row>
    <row r="36" spans="5:24" x14ac:dyDescent="0.3">
      <c r="E36">
        <v>3330</v>
      </c>
      <c r="F36" s="3">
        <v>2</v>
      </c>
      <c r="G36">
        <v>0.37</v>
      </c>
      <c r="H36">
        <v>0.01</v>
      </c>
      <c r="U36">
        <v>3300</v>
      </c>
      <c r="V36">
        <v>0.02</v>
      </c>
      <c r="W36">
        <v>2.68</v>
      </c>
      <c r="X36">
        <v>0.02</v>
      </c>
    </row>
    <row r="37" spans="5:24" x14ac:dyDescent="0.3">
      <c r="E37">
        <v>3350</v>
      </c>
      <c r="F37" s="3">
        <v>2</v>
      </c>
      <c r="G37">
        <v>0.28999999999999998</v>
      </c>
      <c r="H37">
        <v>0.01</v>
      </c>
      <c r="U37">
        <v>3350</v>
      </c>
      <c r="V37">
        <v>0.02</v>
      </c>
      <c r="W37">
        <v>2.14</v>
      </c>
      <c r="X37">
        <v>0.02</v>
      </c>
    </row>
    <row r="38" spans="5:24" x14ac:dyDescent="0.3">
      <c r="E38">
        <v>3370</v>
      </c>
      <c r="F38" s="3">
        <v>2</v>
      </c>
      <c r="G38">
        <v>0.27</v>
      </c>
      <c r="H38">
        <v>0.02</v>
      </c>
    </row>
    <row r="39" spans="5:24" x14ac:dyDescent="0.3">
      <c r="E39">
        <v>3400</v>
      </c>
      <c r="F39" s="3">
        <v>2</v>
      </c>
      <c r="G39">
        <v>0.25</v>
      </c>
      <c r="H39">
        <v>0.01</v>
      </c>
    </row>
    <row r="40" spans="5:24" x14ac:dyDescent="0.3">
      <c r="E40">
        <v>3450</v>
      </c>
      <c r="F40" s="3">
        <v>2</v>
      </c>
      <c r="G40">
        <v>0.24</v>
      </c>
      <c r="H40">
        <v>0.01</v>
      </c>
    </row>
    <row r="41" spans="5:24" x14ac:dyDescent="0.3">
      <c r="F41" s="3"/>
    </row>
  </sheetData>
  <sortState ref="U4:X37">
    <sortCondition ref="U4"/>
  </sortState>
  <mergeCells count="4">
    <mergeCell ref="B4:B28"/>
    <mergeCell ref="A2:C2"/>
    <mergeCell ref="E1:S1"/>
    <mergeCell ref="U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2023-02-05T09:41:14Z</dcterms:created>
  <dcterms:modified xsi:type="dcterms:W3CDTF">2023-02-11T19:50:37Z</dcterms:modified>
</cp:coreProperties>
</file>