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LWRS/"/>
    </mc:Choice>
  </mc:AlternateContent>
  <xr:revisionPtr revIDLastSave="0" documentId="13_ncr:1_{7E268160-7A4D-D64B-AA4D-916D6C06E787}" xr6:coauthVersionLast="47" xr6:coauthVersionMax="47" xr10:uidLastSave="{00000000-0000-0000-0000-000000000000}"/>
  <bookViews>
    <workbookView xWindow="3900" yWindow="2200" windowWidth="28040" windowHeight="17440" xr2:uid="{9EE474E5-2592-4044-A45A-603D647FE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B13" i="1"/>
  <c r="C12" i="1"/>
  <c r="B12" i="1"/>
  <c r="G4" i="1"/>
  <c r="G5" i="1"/>
  <c r="G6" i="1"/>
  <c r="G7" i="1"/>
  <c r="G9" i="1"/>
  <c r="G3" i="1"/>
  <c r="F4" i="1"/>
  <c r="F5" i="1"/>
  <c r="F6" i="1"/>
  <c r="F7" i="1"/>
  <c r="F8" i="1"/>
  <c r="G8" i="1" s="1"/>
  <c r="F9" i="1"/>
  <c r="F3" i="1"/>
  <c r="E3" i="1"/>
  <c r="E4" i="1"/>
  <c r="E5" i="1"/>
  <c r="E6" i="1"/>
  <c r="E7" i="1"/>
  <c r="E8" i="1"/>
  <c r="B14" i="1" s="1"/>
  <c r="E9" i="1"/>
  <c r="C14" i="1" s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<sst xmlns="http://schemas.openxmlformats.org/spreadsheetml/2006/main" count="24" uniqueCount="24">
  <si>
    <t>Case</t>
  </si>
  <si>
    <t>Mean NPV</t>
  </si>
  <si>
    <t>Std NPV</t>
  </si>
  <si>
    <t>elec_low</t>
  </si>
  <si>
    <t>elec_high</t>
  </si>
  <si>
    <t>synfuel_low</t>
  </si>
  <si>
    <t>synfuel_high</t>
  </si>
  <si>
    <t>plant_cap_low</t>
  </si>
  <si>
    <t>plant_cap_high</t>
  </si>
  <si>
    <t>med (Ref for SA)</t>
  </si>
  <si>
    <t>baseline_elec (REF REF)</t>
  </si>
  <si>
    <t>Std NPV (%)</t>
  </si>
  <si>
    <t>Delta NPV</t>
  </si>
  <si>
    <t>Std Delta NPV (upper bound)</t>
  </si>
  <si>
    <t>-</t>
  </si>
  <si>
    <t>Std Delta NPV (%)</t>
  </si>
  <si>
    <t>Variable</t>
  </si>
  <si>
    <t>Low</t>
  </si>
  <si>
    <t>High</t>
  </si>
  <si>
    <t>Electricity price</t>
  </si>
  <si>
    <t>Synfuel price</t>
  </si>
  <si>
    <t>Synfuel plant capacity</t>
  </si>
  <si>
    <t>Std low</t>
  </si>
  <si>
    <t>Std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</si>
</sst>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2939-7718-F04D-9ED0-21E4DB6080A0}">
  <dimension ref="A1:G14"/>
  <sheetViews>
    <sheetView tabSelected="1" workbookViewId="0">
      <selection activeCell="C8" sqref="C8"/>
    </sheetView>
  </sheetViews>
  <sheetFormatPr baseColWidth="10" defaultRowHeight="16" x14ac:dyDescent="0.2"/>
  <cols>
    <col min="1" max="1" width="20.83203125" bestFit="1" customWidth="1"/>
    <col min="2" max="3" width="11.83203125" bestFit="1" customWidth="1"/>
    <col min="4" max="4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15</v>
      </c>
    </row>
    <row r="2" spans="1:7" x14ac:dyDescent="0.2">
      <c r="A2" t="s">
        <v>10</v>
      </c>
      <c r="B2">
        <v>3908604219.79</v>
      </c>
      <c r="C2">
        <v>10107390.0998</v>
      </c>
      <c r="D2" s="2">
        <f>C2/B2</f>
        <v>2.5859333745341571E-3</v>
      </c>
      <c r="E2">
        <f>B2-$B$2</f>
        <v>0</v>
      </c>
      <c r="F2" t="s">
        <v>14</v>
      </c>
    </row>
    <row r="3" spans="1:7" x14ac:dyDescent="0.2">
      <c r="A3" t="s">
        <v>9</v>
      </c>
      <c r="B3">
        <v>6351431704.04</v>
      </c>
      <c r="C3">
        <v>6645541.1728499997</v>
      </c>
      <c r="D3" s="2">
        <f t="shared" ref="D3:D9" si="0">C3/B3</f>
        <v>1.046306011386838E-3</v>
      </c>
      <c r="E3">
        <f t="shared" ref="E3:E9" si="1">B3-$B$2</f>
        <v>2442827484.25</v>
      </c>
      <c r="F3">
        <f>SQRT(POWER($C$2,2)+POWER(C3,2))</f>
        <v>12096385.911071934</v>
      </c>
      <c r="G3" s="2">
        <f>F3/E3</f>
        <v>4.9517970421827729E-3</v>
      </c>
    </row>
    <row r="4" spans="1:7" x14ac:dyDescent="0.2">
      <c r="A4" t="s">
        <v>3</v>
      </c>
      <c r="B4">
        <v>5379382771.7600002</v>
      </c>
      <c r="C4">
        <v>0</v>
      </c>
      <c r="D4" s="2">
        <f t="shared" si="0"/>
        <v>0</v>
      </c>
      <c r="E4">
        <f t="shared" si="1"/>
        <v>1470778551.9700003</v>
      </c>
      <c r="F4">
        <f t="shared" ref="F4:F9" si="2">SQRT(POWER($C$2,2)+POWER(C4,2))</f>
        <v>10107390.0998</v>
      </c>
      <c r="G4" s="2">
        <f t="shared" ref="G4:G9" si="3">F4/E4</f>
        <v>6.8721359080616794E-3</v>
      </c>
    </row>
    <row r="5" spans="1:7" x14ac:dyDescent="0.2">
      <c r="A5" t="s">
        <v>4</v>
      </c>
      <c r="B5">
        <v>6706517233.54</v>
      </c>
      <c r="C5" s="1">
        <v>1.91215910359E-6</v>
      </c>
      <c r="D5" s="2">
        <f t="shared" si="0"/>
        <v>2.8511953924864171E-16</v>
      </c>
      <c r="E5">
        <f t="shared" si="1"/>
        <v>2797913013.75</v>
      </c>
      <c r="F5">
        <f t="shared" si="2"/>
        <v>10107390.0998</v>
      </c>
      <c r="G5" s="2">
        <f t="shared" si="3"/>
        <v>3.6124747446144583E-3</v>
      </c>
    </row>
    <row r="6" spans="1:7" x14ac:dyDescent="0.2">
      <c r="A6" t="s">
        <v>5</v>
      </c>
      <c r="B6">
        <v>3581037037.7600002</v>
      </c>
      <c r="C6">
        <v>6903196.3089199997</v>
      </c>
      <c r="D6" s="2">
        <f t="shared" si="0"/>
        <v>1.9277087156959612E-3</v>
      </c>
      <c r="E6">
        <f t="shared" si="1"/>
        <v>-327567182.02999973</v>
      </c>
      <c r="F6">
        <f t="shared" si="2"/>
        <v>12239830.632366681</v>
      </c>
      <c r="G6" s="2">
        <f t="shared" si="3"/>
        <v>-3.736586356580042E-2</v>
      </c>
    </row>
    <row r="7" spans="1:7" x14ac:dyDescent="0.2">
      <c r="A7" t="s">
        <v>6</v>
      </c>
      <c r="D7" s="2" t="e">
        <f t="shared" si="0"/>
        <v>#DIV/0!</v>
      </c>
      <c r="E7">
        <f t="shared" si="1"/>
        <v>-3908604219.79</v>
      </c>
      <c r="F7">
        <f t="shared" si="2"/>
        <v>10107390.0998</v>
      </c>
      <c r="G7" s="2">
        <f t="shared" si="3"/>
        <v>-2.5859333745341571E-3</v>
      </c>
    </row>
    <row r="8" spans="1:7" x14ac:dyDescent="0.2">
      <c r="A8" t="s">
        <v>7</v>
      </c>
      <c r="B8">
        <v>4238322741.1799998</v>
      </c>
      <c r="C8">
        <v>9929293.0508699995</v>
      </c>
      <c r="D8" s="2">
        <f t="shared" si="0"/>
        <v>2.3427411401203404E-3</v>
      </c>
      <c r="E8">
        <f t="shared" si="1"/>
        <v>329718521.38999987</v>
      </c>
      <c r="F8">
        <f t="shared" si="2"/>
        <v>14168634.200923895</v>
      </c>
      <c r="G8" s="2">
        <f t="shared" si="3"/>
        <v>4.2971908709261909E-2</v>
      </c>
    </row>
    <row r="9" spans="1:7" x14ac:dyDescent="0.2">
      <c r="A9" t="s">
        <v>8</v>
      </c>
      <c r="B9">
        <v>10696284773.200001</v>
      </c>
      <c r="C9" s="1">
        <v>1.9121349606199998E-6</v>
      </c>
      <c r="D9" s="2">
        <f t="shared" si="0"/>
        <v>1.7876627269787503E-16</v>
      </c>
      <c r="E9">
        <f t="shared" si="1"/>
        <v>6787680553.4100008</v>
      </c>
      <c r="F9">
        <f t="shared" si="2"/>
        <v>10107390.0998</v>
      </c>
      <c r="G9" s="2">
        <f t="shared" si="3"/>
        <v>1.4890786359594134E-3</v>
      </c>
    </row>
    <row r="11" spans="1:7" x14ac:dyDescent="0.2">
      <c r="A11" t="s">
        <v>16</v>
      </c>
      <c r="B11" t="s">
        <v>17</v>
      </c>
      <c r="C11" t="s">
        <v>18</v>
      </c>
      <c r="D11" t="s">
        <v>22</v>
      </c>
      <c r="E11" t="s">
        <v>23</v>
      </c>
    </row>
    <row r="12" spans="1:7" x14ac:dyDescent="0.2">
      <c r="A12" t="s">
        <v>19</v>
      </c>
      <c r="B12">
        <f>E4-E3</f>
        <v>-972048932.27999973</v>
      </c>
      <c r="C12">
        <f>E5-E3</f>
        <v>355085529.5</v>
      </c>
    </row>
    <row r="13" spans="1:7" x14ac:dyDescent="0.2">
      <c r="A13" t="s">
        <v>20</v>
      </c>
      <c r="B13">
        <f>E6-E3</f>
        <v>-2770394666.2799997</v>
      </c>
      <c r="C13">
        <f>E7-E3</f>
        <v>-6351431704.04</v>
      </c>
    </row>
    <row r="14" spans="1:7" x14ac:dyDescent="0.2">
      <c r="A14" t="s">
        <v>21</v>
      </c>
      <c r="B14">
        <f>E8-E3</f>
        <v>-2113108962.8600001</v>
      </c>
      <c r="C14">
        <f>-E9-E3</f>
        <v>-9230508037.6599998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2022-08-22T14:23:30Z</dcterms:created>
  <dcterms:modified xsi:type="dcterms:W3CDTF">2022-08-22T15:46:36Z</dcterms:modified>
</cp:coreProperties>
</file>