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lbpw/run/heron_cases/2020/12/data/from_EPRI/"/>
    </mc:Choice>
  </mc:AlternateContent>
  <xr:revisionPtr revIDLastSave="0" documentId="13_ncr:1_{ACF89777-6F30-834A-90D2-C1106D7B452D}" xr6:coauthVersionLast="45" xr6:coauthVersionMax="45" xr10:uidLastSave="{00000000-0000-0000-0000-000000000000}"/>
  <bookViews>
    <workbookView xWindow="88020" yWindow="11880" windowWidth="40820" windowHeight="25060" activeTab="1" xr2:uid="{49CAA8CC-C7F2-4901-9746-B96877AD9411}"/>
  </bookViews>
  <sheets>
    <sheet name="combinedCapMarg_all" sheetId="5" r:id="rId1"/>
    <sheet name="CapCost" sheetId="1" r:id="rId2"/>
    <sheet name="stacks notax" sheetId="3" r:id="rId3"/>
    <sheet name="stacks ctax" sheetId="4" r:id="rId4"/>
    <sheet name="Capacity Type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1" i="1" l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F51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F50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BB39" i="1"/>
  <c r="BB40" i="1"/>
  <c r="BB41" i="1"/>
  <c r="BB42" i="1"/>
  <c r="BB43" i="1"/>
  <c r="BB38" i="1"/>
  <c r="BB29" i="1"/>
  <c r="CT29" i="1"/>
  <c r="CT30" i="1"/>
  <c r="CT31" i="1"/>
  <c r="CT32" i="1"/>
  <c r="CT33" i="1"/>
  <c r="CT34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BB30" i="1"/>
  <c r="BB31" i="1"/>
  <c r="BB32" i="1"/>
  <c r="BB33" i="1"/>
  <c r="BB34" i="1"/>
  <c r="CS3" i="1" l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8" i="1"/>
  <c r="CS19" i="1"/>
  <c r="CS20" i="1"/>
  <c r="CS21" i="1"/>
  <c r="CS22" i="1"/>
  <c r="CS23" i="1"/>
  <c r="CS2" i="1"/>
  <c r="CQ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8" i="1"/>
  <c r="CQ19" i="1"/>
  <c r="CQ20" i="1"/>
  <c r="CQ21" i="1"/>
  <c r="CQ22" i="1"/>
  <c r="CQ23" i="1"/>
  <c r="CQ2" i="1"/>
  <c r="CO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8" i="1"/>
  <c r="CO19" i="1"/>
  <c r="CO20" i="1"/>
  <c r="CO21" i="1"/>
  <c r="CO22" i="1"/>
  <c r="CO23" i="1"/>
  <c r="CO2" i="1"/>
  <c r="CE8" i="1"/>
  <c r="CE9" i="1"/>
  <c r="CE10" i="1"/>
  <c r="CE11" i="1"/>
  <c r="CE12" i="1"/>
  <c r="CE13" i="1"/>
  <c r="CE14" i="1"/>
  <c r="CE15" i="1"/>
  <c r="CE16" i="1"/>
  <c r="O41" i="2"/>
  <c r="O42" i="2"/>
  <c r="O43" i="2"/>
  <c r="O44" i="2"/>
  <c r="O45" i="2"/>
  <c r="O46" i="2"/>
  <c r="O31" i="2"/>
  <c r="O32" i="2"/>
  <c r="O33" i="2"/>
  <c r="O34" i="2"/>
  <c r="O35" i="2"/>
  <c r="O36" i="2"/>
  <c r="O37" i="2"/>
  <c r="O38" i="2"/>
  <c r="O39" i="2"/>
  <c r="O40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" i="2"/>
  <c r="O4" i="2"/>
  <c r="O5" i="2"/>
  <c r="O6" i="2"/>
  <c r="O7" i="2"/>
  <c r="O8" i="2"/>
  <c r="O2" i="2"/>
  <c r="S40" i="2"/>
  <c r="S41" i="2"/>
  <c r="S42" i="2"/>
  <c r="S43" i="2"/>
  <c r="S44" i="2"/>
  <c r="S45" i="2"/>
  <c r="S46" i="2"/>
  <c r="S31" i="2"/>
  <c r="S32" i="2"/>
  <c r="S33" i="2"/>
  <c r="S34" i="2"/>
  <c r="S35" i="2"/>
  <c r="S36" i="2"/>
  <c r="S37" i="2"/>
  <c r="S38" i="2"/>
  <c r="S39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2" i="2"/>
</calcChain>
</file>

<file path=xl/sharedStrings.xml><?xml version="1.0" encoding="utf-8"?>
<sst xmlns="http://schemas.openxmlformats.org/spreadsheetml/2006/main" count="963" uniqueCount="141">
  <si>
    <t>clcl-x1</t>
  </si>
  <si>
    <t>clcl-x2</t>
  </si>
  <si>
    <t>clcl-x3</t>
  </si>
  <si>
    <t>clcl-x4</t>
  </si>
  <si>
    <t>clng-r1</t>
  </si>
  <si>
    <t>clng-r2</t>
  </si>
  <si>
    <t>clng-r3</t>
  </si>
  <si>
    <t>clng-r4</t>
  </si>
  <si>
    <t>cbcf-x1</t>
  </si>
  <si>
    <t>cbcf-x2</t>
  </si>
  <si>
    <t>cbcf-x3</t>
  </si>
  <si>
    <t>cbcf-x4</t>
  </si>
  <si>
    <t>ngcc-x1</t>
  </si>
  <si>
    <t>ngcc-x2</t>
  </si>
  <si>
    <t>ngcc-x3</t>
  </si>
  <si>
    <t>ngcc-n</t>
  </si>
  <si>
    <t>ngst-x</t>
  </si>
  <si>
    <t>nggt-x1</t>
  </si>
  <si>
    <t>nggt-x2</t>
  </si>
  <si>
    <t>nggt-x3</t>
  </si>
  <si>
    <t>nggt-n</t>
  </si>
  <si>
    <t>ptsg-x</t>
  </si>
  <si>
    <t>othc-x</t>
  </si>
  <si>
    <t>h2cc-n</t>
  </si>
  <si>
    <t>h2cc-ig</t>
  </si>
  <si>
    <t>bioe-r1</t>
  </si>
  <si>
    <t>becs-n</t>
  </si>
  <si>
    <t>h2cc-igcs</t>
  </si>
  <si>
    <t>ngcs-n</t>
  </si>
  <si>
    <t>nucl-x</t>
  </si>
  <si>
    <t>nucl-n1</t>
  </si>
  <si>
    <t>nucl-n2</t>
  </si>
  <si>
    <t>hydr-x</t>
  </si>
  <si>
    <t>wind-r</t>
  </si>
  <si>
    <t>wind-n3</t>
  </si>
  <si>
    <t>wind-n4</t>
  </si>
  <si>
    <t>wind-n5</t>
  </si>
  <si>
    <t>wind-n6</t>
  </si>
  <si>
    <t>wnos-n1</t>
  </si>
  <si>
    <t>pvft-n3</t>
  </si>
  <si>
    <t>pvft-n4</t>
  </si>
  <si>
    <t>pvsx-n3</t>
  </si>
  <si>
    <t>pvsx-n4</t>
  </si>
  <si>
    <t>pvdx-n3</t>
  </si>
  <si>
    <t>pvdx-n4</t>
  </si>
  <si>
    <t>Default</t>
  </si>
  <si>
    <t>RPS</t>
  </si>
  <si>
    <t>Capacity (GW)</t>
  </si>
  <si>
    <t>Existing Coal Class 1</t>
  </si>
  <si>
    <t>(Class refers to heat rate classification buckets)</t>
  </si>
  <si>
    <t>Existing Coal Class 2</t>
  </si>
  <si>
    <t>Existing Coal Class 3</t>
  </si>
  <si>
    <t>Existing Coal Class 4</t>
  </si>
  <si>
    <t>Coal refit to NG Class 1</t>
  </si>
  <si>
    <t>Coal refit to NG Class 2</t>
  </si>
  <si>
    <t>Coal refit to NG Class 3</t>
  </si>
  <si>
    <t>Coal co-burn Biofuel Class 1</t>
  </si>
  <si>
    <t>Coal co-burn Biofuel Class 2</t>
  </si>
  <si>
    <t>Coal co-burn Biofuel Class 3</t>
  </si>
  <si>
    <t>Coal co-burn Biofuel Class 4</t>
  </si>
  <si>
    <t>NG Combined Cycle Class 1</t>
  </si>
  <si>
    <t>NG Combined Cycle Class 2</t>
  </si>
  <si>
    <t>NG Combined Cycle Class 3</t>
  </si>
  <si>
    <t>NG Combined Cycle New</t>
  </si>
  <si>
    <t>NG Steam Existing</t>
  </si>
  <si>
    <t>NG Gas Turbine Class 1</t>
  </si>
  <si>
    <t>NG Gas Turbine Class 2</t>
  </si>
  <si>
    <t>NG Gas Turbine Class 3</t>
  </si>
  <si>
    <t>NG Gas Turbine New</t>
  </si>
  <si>
    <t>Petroleum Steam Gas Turbine</t>
  </si>
  <si>
    <t>Existing Biomass/Other</t>
  </si>
  <si>
    <t>Hydrogen Combined Cycle</t>
  </si>
  <si>
    <t>Integrated Gasification Hydrogen Combined Cycle</t>
  </si>
  <si>
    <t>Bioenergy - Repowered</t>
  </si>
  <si>
    <t>Bioenergy - New</t>
  </si>
  <si>
    <t>Integrated Gasification Hydrogen Combined Cycle w/ Carbon Capture</t>
  </si>
  <si>
    <t>NG Combined Cycle w/ Carbon Capture</t>
  </si>
  <si>
    <t>New Nuclear (Traditional)</t>
  </si>
  <si>
    <t>New Nuclear (SMR)</t>
  </si>
  <si>
    <t>Existing Hydropower</t>
  </si>
  <si>
    <t>Repowered Wind</t>
  </si>
  <si>
    <t>Wind (Class 3 Resource)</t>
  </si>
  <si>
    <t>Class of Renewable Resource refers to average capacity factor</t>
  </si>
  <si>
    <t>Wind (Class 4 Resource)</t>
  </si>
  <si>
    <t>Wind (Class 5 Resource)</t>
  </si>
  <si>
    <t>Wind (Class 6 Resource)</t>
  </si>
  <si>
    <t>Offshore Wind</t>
  </si>
  <si>
    <t>PV - Fixed Axis (Class 4 Resource)</t>
  </si>
  <si>
    <t>PV - Single Axis Tracking (Class 4 Resource)</t>
  </si>
  <si>
    <t>PV - Dual Axis Tracking (Class 4 Resource)</t>
  </si>
  <si>
    <t>Cost $/MWh (Scenarios with Carbon Tax)</t>
  </si>
  <si>
    <t>Cost $/MWh (All other Scenarios)</t>
  </si>
  <si>
    <t>Num</t>
  </si>
  <si>
    <t>Type</t>
  </si>
  <si>
    <t>Existing Coal</t>
  </si>
  <si>
    <t>Coal -&gt; NG</t>
  </si>
  <si>
    <t>Coal -&gt; Bio</t>
  </si>
  <si>
    <t>NGCC</t>
  </si>
  <si>
    <t>NG Steam</t>
  </si>
  <si>
    <t>NG turbine</t>
  </si>
  <si>
    <t>petrol steam gas turbine</t>
  </si>
  <si>
    <t>biomass/other</t>
  </si>
  <si>
    <t>H2 CC</t>
  </si>
  <si>
    <t>integrated gasific H2 CC with carbon capture</t>
  </si>
  <si>
    <t>NGCC carbon capture</t>
  </si>
  <si>
    <t>new nuc trad</t>
  </si>
  <si>
    <t>new nuc smr</t>
  </si>
  <si>
    <t>hydro</t>
  </si>
  <si>
    <t>1 repowered wind</t>
  </si>
  <si>
    <t>wind</t>
  </si>
  <si>
    <t>offshore wind</t>
  </si>
  <si>
    <t>PV</t>
  </si>
  <si>
    <t>maybe this should be done in python</t>
  </si>
  <si>
    <t>Case</t>
  </si>
  <si>
    <t>Year</t>
  </si>
  <si>
    <t>Technology</t>
  </si>
  <si>
    <t>Capacity</t>
  </si>
  <si>
    <t>Marginal Cost</t>
  </si>
  <si>
    <t>CarbonTax</t>
  </si>
  <si>
    <t>CarbonTax.LNHR</t>
  </si>
  <si>
    <t>Nominal.Default</t>
  </si>
  <si>
    <t>Default.LNHR</t>
  </si>
  <si>
    <t>RPS.Default</t>
  </si>
  <si>
    <t>RPS.LNHR</t>
  </si>
  <si>
    <t>State</t>
  </si>
  <si>
    <t>Strategy</t>
  </si>
  <si>
    <t>Pricing</t>
  </si>
  <si>
    <t>IL</t>
  </si>
  <si>
    <t>LNHR</t>
  </si>
  <si>
    <t>Nominal</t>
  </si>
  <si>
    <t>Cap Comps</t>
  </si>
  <si>
    <t>Marg Cost Comps</t>
  </si>
  <si>
    <t>Keys</t>
  </si>
  <si>
    <t>Rel Prox to Nuclear</t>
  </si>
  <si>
    <t>Not CarbonTax</t>
  </si>
  <si>
    <t>Renewables</t>
  </si>
  <si>
    <t>Nuclear</t>
  </si>
  <si>
    <t>Natural Gas</t>
  </si>
  <si>
    <t>Coal-based</t>
  </si>
  <si>
    <t>Hydrogen</t>
  </si>
  <si>
    <t>MAX: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</si>
</sst>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"/>
    <numFmt numFmtId="165" formatCode="[$$-409]#,##0.00_);\([$$-409]#,##0.0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2" fontId="0" fillId="7" borderId="0" xfId="0" applyNumberFormat="1" applyFill="1"/>
    <xf numFmtId="0" fontId="0" fillId="7" borderId="0" xfId="0" applyFill="1"/>
    <xf numFmtId="164" fontId="0" fillId="3" borderId="0" xfId="0" applyNumberFormat="1" applyFill="1"/>
    <xf numFmtId="164" fontId="0" fillId="4" borderId="0" xfId="0" applyNumberFormat="1" applyFill="1"/>
    <xf numFmtId="7" fontId="0" fillId="0" borderId="0" xfId="1" applyNumberFormat="1" applyFont="1"/>
    <xf numFmtId="165" fontId="0" fillId="0" borderId="0" xfId="0" applyNumberFormat="1"/>
    <xf numFmtId="0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0" fontId="0" fillId="0" borderId="0" xfId="0" applyFill="1"/>
    <xf numFmtId="164" fontId="0" fillId="5" borderId="0" xfId="0" applyNumberFormat="1" applyFill="1"/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D1D3D-23A1-C941-8564-56016293FC6B}">
  <dimension ref="A1:E1"/>
  <sheetViews>
    <sheetView workbookViewId="0">
      <selection sqref="A1:E1"/>
    </sheetView>
  </sheetViews>
  <sheetFormatPr baseColWidth="10" defaultRowHeight="15" x14ac:dyDescent="0.2"/>
  <sheetData>
    <row r="1" spans="1:5" x14ac:dyDescent="0.2">
      <c r="A1" t="s">
        <v>113</v>
      </c>
      <c r="B1" t="s">
        <v>114</v>
      </c>
      <c r="C1" t="s">
        <v>115</v>
      </c>
      <c r="D1" t="s">
        <v>116</v>
      </c>
      <c r="E1" t="s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124E9-F0E6-4CC1-8715-49578AFD3E98}">
  <dimension ref="A1:CT52"/>
  <sheetViews>
    <sheetView tabSelected="1" topLeftCell="U1" workbookViewId="0">
      <selection activeCell="AR56" sqref="AR56"/>
    </sheetView>
  </sheetViews>
  <sheetFormatPr baseColWidth="10" defaultColWidth="8.83203125" defaultRowHeight="15" x14ac:dyDescent="0.2"/>
  <cols>
    <col min="52" max="52" width="32.33203125" bestFit="1" customWidth="1"/>
  </cols>
  <sheetData>
    <row r="1" spans="1:98" x14ac:dyDescent="0.2">
      <c r="A1" t="s">
        <v>47</v>
      </c>
      <c r="B1" t="s">
        <v>124</v>
      </c>
      <c r="C1" t="s">
        <v>125</v>
      </c>
      <c r="D1" t="s">
        <v>126</v>
      </c>
      <c r="E1" t="s">
        <v>114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Z1" s="1" t="s">
        <v>90</v>
      </c>
      <c r="BA1" s="1" t="s">
        <v>114</v>
      </c>
      <c r="BB1" t="s">
        <v>0</v>
      </c>
      <c r="BC1" t="s">
        <v>1</v>
      </c>
      <c r="BD1" t="s">
        <v>2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8</v>
      </c>
      <c r="BK1" t="s">
        <v>9</v>
      </c>
      <c r="BL1" t="s">
        <v>10</v>
      </c>
      <c r="BM1" t="s">
        <v>11</v>
      </c>
      <c r="BN1" t="s">
        <v>12</v>
      </c>
      <c r="BO1" t="s">
        <v>13</v>
      </c>
      <c r="BP1" t="s">
        <v>14</v>
      </c>
      <c r="BQ1" t="s">
        <v>15</v>
      </c>
      <c r="BR1" t="s">
        <v>16</v>
      </c>
      <c r="BS1" t="s">
        <v>17</v>
      </c>
      <c r="BT1" t="s">
        <v>18</v>
      </c>
      <c r="BU1" t="s">
        <v>19</v>
      </c>
      <c r="BV1" t="s">
        <v>20</v>
      </c>
      <c r="BW1" t="s">
        <v>21</v>
      </c>
      <c r="BX1" t="s">
        <v>22</v>
      </c>
      <c r="BY1" t="s">
        <v>23</v>
      </c>
      <c r="BZ1" t="s">
        <v>24</v>
      </c>
      <c r="CA1" t="s">
        <v>25</v>
      </c>
      <c r="CB1" t="s">
        <v>26</v>
      </c>
      <c r="CC1" t="s">
        <v>27</v>
      </c>
      <c r="CD1" t="s">
        <v>28</v>
      </c>
      <c r="CE1" s="4" t="s">
        <v>29</v>
      </c>
      <c r="CF1" s="5" t="s">
        <v>30</v>
      </c>
      <c r="CG1" s="5" t="s">
        <v>31</v>
      </c>
      <c r="CH1" t="s">
        <v>32</v>
      </c>
      <c r="CI1" t="s">
        <v>33</v>
      </c>
      <c r="CJ1" t="s">
        <v>34</v>
      </c>
      <c r="CK1" t="s">
        <v>35</v>
      </c>
      <c r="CL1" t="s">
        <v>36</v>
      </c>
      <c r="CM1" t="s">
        <v>37</v>
      </c>
      <c r="CN1" t="s">
        <v>38</v>
      </c>
      <c r="CO1" s="20" t="s">
        <v>39</v>
      </c>
      <c r="CP1" s="20" t="s">
        <v>40</v>
      </c>
      <c r="CQ1" s="20" t="s">
        <v>41</v>
      </c>
      <c r="CR1" s="20" t="s">
        <v>42</v>
      </c>
      <c r="CS1" s="20" t="s">
        <v>43</v>
      </c>
      <c r="CT1" s="20" t="s">
        <v>44</v>
      </c>
    </row>
    <row r="2" spans="1:98" x14ac:dyDescent="0.2">
      <c r="B2" t="s">
        <v>127</v>
      </c>
      <c r="C2" t="s">
        <v>118</v>
      </c>
      <c r="D2" t="s">
        <v>45</v>
      </c>
      <c r="E2">
        <v>2025</v>
      </c>
      <c r="F2" s="1"/>
      <c r="G2" s="1"/>
      <c r="H2" s="1"/>
      <c r="I2" s="1"/>
      <c r="J2" s="1">
        <v>1.820997</v>
      </c>
      <c r="K2" s="1">
        <v>1.9281619999999999</v>
      </c>
      <c r="L2" s="1"/>
      <c r="M2" s="1">
        <v>0.78899799999999998</v>
      </c>
      <c r="N2" s="1"/>
      <c r="O2" s="1"/>
      <c r="P2" s="1"/>
      <c r="Q2" s="1"/>
      <c r="R2" s="1">
        <v>1.0944</v>
      </c>
      <c r="S2" s="1">
        <v>1.0837000000000001</v>
      </c>
      <c r="T2" s="1">
        <v>1.3680000000000001</v>
      </c>
      <c r="U2" s="1">
        <v>2.6516996529121898E-8</v>
      </c>
      <c r="V2" s="1"/>
      <c r="W2" s="1">
        <v>3.27224</v>
      </c>
      <c r="X2" s="1">
        <v>3.4550000000000001</v>
      </c>
      <c r="Y2" s="1">
        <v>3.0470999999999999</v>
      </c>
      <c r="Z2" s="1">
        <v>2.3137129764398801E-8</v>
      </c>
      <c r="AA2" s="1">
        <v>0.62817500000000004</v>
      </c>
      <c r="AB2" s="1">
        <v>0.18304999999999999</v>
      </c>
      <c r="AC2" s="1">
        <v>3.5004632384213202E-8</v>
      </c>
      <c r="AD2" s="1">
        <v>1.2213672739945899E-8</v>
      </c>
      <c r="AE2" s="1"/>
      <c r="AF2" s="1">
        <v>1.4262188020272701E-8</v>
      </c>
      <c r="AG2" s="1"/>
      <c r="AH2" s="1">
        <v>1.3498300544476799E-8</v>
      </c>
      <c r="AI2" s="8">
        <v>11.5641</v>
      </c>
      <c r="AJ2" s="8"/>
      <c r="AK2" s="8"/>
      <c r="AL2" s="1">
        <v>3.4099999999999998E-2</v>
      </c>
      <c r="AM2" s="1">
        <v>3.7998000000757899</v>
      </c>
      <c r="AN2" s="1">
        <v>5.7163584017346798</v>
      </c>
      <c r="AO2" s="1">
        <v>5.9864443285340894E-8</v>
      </c>
      <c r="AP2" s="1"/>
      <c r="AQ2" s="1"/>
      <c r="AR2" s="1"/>
      <c r="AS2" s="1">
        <v>5.5172812073195803E-8</v>
      </c>
      <c r="AT2" s="1">
        <v>6.3768034093828099E-8</v>
      </c>
      <c r="AU2" s="1">
        <v>1.78221891188051E-7</v>
      </c>
      <c r="AV2" s="1">
        <v>0.109387693779529</v>
      </c>
      <c r="AW2" s="1">
        <v>1.6442003178619099E-7</v>
      </c>
      <c r="AX2" s="1">
        <v>1.69171272204982E-6</v>
      </c>
      <c r="BA2">
        <v>2025</v>
      </c>
      <c r="BB2" s="2">
        <v>59.934203269584664</v>
      </c>
      <c r="BC2" s="2">
        <v>62.622767923668746</v>
      </c>
      <c r="BD2" s="2">
        <v>65.938793276493627</v>
      </c>
      <c r="BE2" s="2">
        <v>71.601991345583073</v>
      </c>
      <c r="BF2" s="2">
        <v>61.617214193868399</v>
      </c>
      <c r="BG2" s="2">
        <v>64.345776923257105</v>
      </c>
      <c r="BH2" s="2">
        <v>67.783826986492826</v>
      </c>
      <c r="BI2" s="2">
        <v>73.616707734728706</v>
      </c>
      <c r="BJ2" s="2">
        <v>57.004285888060295</v>
      </c>
      <c r="BK2" s="2">
        <v>59.567659205968397</v>
      </c>
      <c r="BL2" s="2">
        <v>62.716496962281141</v>
      </c>
      <c r="BM2" s="2">
        <v>68.100973365955767</v>
      </c>
      <c r="BN2" s="2">
        <v>44.797865184433348</v>
      </c>
      <c r="BO2" s="2">
        <v>45.357906559141142</v>
      </c>
      <c r="BP2" s="2">
        <v>47.778433884243384</v>
      </c>
      <c r="BQ2" s="2">
        <v>44.583061477875788</v>
      </c>
      <c r="BR2" s="2">
        <v>99.073393933768216</v>
      </c>
      <c r="BS2" s="2">
        <v>63.535011414318305</v>
      </c>
      <c r="BT2" s="2">
        <v>68.378533481362822</v>
      </c>
      <c r="BU2" s="2">
        <v>75.987015571260031</v>
      </c>
      <c r="BV2" s="2">
        <v>71.856823972737033</v>
      </c>
      <c r="BW2" s="2">
        <v>215.94456898135954</v>
      </c>
      <c r="BX2" s="2">
        <v>2.0567136150234799</v>
      </c>
      <c r="BY2" s="2">
        <v>40.448969696969677</v>
      </c>
      <c r="BZ2" s="2">
        <v>40.448969696969677</v>
      </c>
      <c r="CA2" s="2">
        <v>1.20227007518797</v>
      </c>
      <c r="CB2" s="2">
        <v>-60.659535849056496</v>
      </c>
      <c r="CC2" s="2">
        <v>40.448969696969677</v>
      </c>
      <c r="CD2" s="2">
        <v>34.483502181612444</v>
      </c>
      <c r="CE2" s="12">
        <v>8.5828385918488816</v>
      </c>
      <c r="CF2" s="11">
        <v>8</v>
      </c>
      <c r="CG2" s="11">
        <v>8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10">
        <f>CP2</f>
        <v>0</v>
      </c>
      <c r="CP2" s="2">
        <v>0</v>
      </c>
      <c r="CQ2" s="10">
        <f>CR2</f>
        <v>0</v>
      </c>
      <c r="CR2" s="2">
        <v>0</v>
      </c>
      <c r="CS2" s="10">
        <f>CT2</f>
        <v>0</v>
      </c>
      <c r="CT2" s="2">
        <v>0</v>
      </c>
    </row>
    <row r="3" spans="1:98" x14ac:dyDescent="0.2">
      <c r="B3" t="s">
        <v>127</v>
      </c>
      <c r="C3" t="s">
        <v>118</v>
      </c>
      <c r="D3" t="s">
        <v>45</v>
      </c>
      <c r="E3">
        <v>2030</v>
      </c>
      <c r="F3" s="1"/>
      <c r="G3" s="1"/>
      <c r="H3" s="1"/>
      <c r="I3" s="1"/>
      <c r="J3" s="1">
        <v>1.820997</v>
      </c>
      <c r="K3" s="1">
        <v>1.9281619999999999</v>
      </c>
      <c r="L3" s="1"/>
      <c r="M3" s="1">
        <v>0.78899799999999998</v>
      </c>
      <c r="N3" s="1"/>
      <c r="O3" s="1"/>
      <c r="P3" s="1"/>
      <c r="Q3" s="1"/>
      <c r="R3" s="1">
        <v>1.0944</v>
      </c>
      <c r="S3" s="1">
        <v>1.0837000000000001</v>
      </c>
      <c r="T3" s="1">
        <v>1.3680000000000001</v>
      </c>
      <c r="U3" s="1">
        <v>4.14290813718564E-8</v>
      </c>
      <c r="V3" s="1"/>
      <c r="W3" s="1">
        <v>3.27224</v>
      </c>
      <c r="X3" s="1">
        <v>3.4550000000000001</v>
      </c>
      <c r="Y3" s="1">
        <v>3.0470999999999999</v>
      </c>
      <c r="Z3" s="1">
        <v>3.39244070073504E-8</v>
      </c>
      <c r="AA3" s="1">
        <v>0.62817500000000004</v>
      </c>
      <c r="AB3" s="1">
        <v>0.18304999999999999</v>
      </c>
      <c r="AC3" s="1">
        <v>5.4798236391747002E-8</v>
      </c>
      <c r="AD3" s="1">
        <v>1.7470944757111999E-8</v>
      </c>
      <c r="AE3" s="1"/>
      <c r="AF3" s="1">
        <v>2.1657876713123899E-8</v>
      </c>
      <c r="AG3" s="1"/>
      <c r="AH3" s="1">
        <v>2.43509080525806E-8</v>
      </c>
      <c r="AI3" s="8">
        <v>11.5641</v>
      </c>
      <c r="AJ3" s="8"/>
      <c r="AK3" s="8">
        <v>1.0733144921930101E-8</v>
      </c>
      <c r="AL3" s="1">
        <v>3.4099999999999998E-2</v>
      </c>
      <c r="AM3" s="1">
        <v>3.7998000000298702</v>
      </c>
      <c r="AN3" s="1">
        <v>5.0133750473220298</v>
      </c>
      <c r="AO3" s="1">
        <v>9.8602357473413606E-8</v>
      </c>
      <c r="AP3" s="1"/>
      <c r="AQ3" s="1"/>
      <c r="AR3" s="1">
        <v>1.0035001814292899E-8</v>
      </c>
      <c r="AS3" s="1">
        <v>6.5018061604681498E-8</v>
      </c>
      <c r="AT3" s="1">
        <v>7.1802043248188297E-8</v>
      </c>
      <c r="AU3" s="1">
        <v>1.11660649929991E-7</v>
      </c>
      <c r="AV3" s="1">
        <v>1.7081492083061E-7</v>
      </c>
      <c r="AW3" s="1">
        <v>1.0567134083343701E-7</v>
      </c>
      <c r="AX3" s="1">
        <v>1.55911963997977E-7</v>
      </c>
      <c r="BA3">
        <v>2030</v>
      </c>
      <c r="BB3" s="2">
        <v>69.206315630573556</v>
      </c>
      <c r="BC3" s="2">
        <v>72.291064881181043</v>
      </c>
      <c r="BD3" s="2">
        <v>76.136177569368897</v>
      </c>
      <c r="BE3" s="2">
        <v>82.681427335706474</v>
      </c>
      <c r="BF3" s="2">
        <v>65.871295320486382</v>
      </c>
      <c r="BG3" s="2">
        <v>68.781629079939194</v>
      </c>
      <c r="BH3" s="2">
        <v>72.462426465475517</v>
      </c>
      <c r="BI3" s="2">
        <v>78.699995954731421</v>
      </c>
      <c r="BJ3" s="2">
        <v>65.812792630999738</v>
      </c>
      <c r="BK3" s="2">
        <v>68.752541315605072</v>
      </c>
      <c r="BL3" s="2">
        <v>72.404012040512654</v>
      </c>
      <c r="BM3" s="2">
        <v>78.626437556573052</v>
      </c>
      <c r="BN3" s="2">
        <v>47.850917199838548</v>
      </c>
      <c r="BO3" s="2">
        <v>48.464534262915848</v>
      </c>
      <c r="BP3" s="2">
        <v>51.07247345012938</v>
      </c>
      <c r="BQ3" s="2">
        <v>47.543536790053849</v>
      </c>
      <c r="BR3" s="2">
        <v>105.89809221140075</v>
      </c>
      <c r="BS3" s="2">
        <v>67.944113262878545</v>
      </c>
      <c r="BT3" s="2">
        <v>73.127095943090282</v>
      </c>
      <c r="BU3" s="2">
        <v>81.269712473282127</v>
      </c>
      <c r="BV3" s="2">
        <v>76.584034551860071</v>
      </c>
      <c r="BW3" s="2">
        <v>236.64700388938775</v>
      </c>
      <c r="BX3" s="2">
        <v>2.0567136150234799</v>
      </c>
      <c r="BY3" s="2">
        <v>39.621818181818171</v>
      </c>
      <c r="BZ3" s="2">
        <v>39.621818181818171</v>
      </c>
      <c r="CA3" s="2">
        <v>1.20227007518797</v>
      </c>
      <c r="CB3" s="2">
        <v>-75.101517763391442</v>
      </c>
      <c r="CC3" s="2">
        <v>39.621818181818171</v>
      </c>
      <c r="CD3" s="2">
        <v>33.708634268884936</v>
      </c>
      <c r="CE3" s="12">
        <v>9.9775498630243238</v>
      </c>
      <c r="CF3" s="11">
        <v>9.3000000000000007</v>
      </c>
      <c r="CG3" s="11">
        <v>9.3000000000000007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10">
        <f t="shared" ref="CO3:CO23" si="0">CP3</f>
        <v>0</v>
      </c>
      <c r="CP3" s="2">
        <v>0</v>
      </c>
      <c r="CQ3" s="10">
        <f t="shared" ref="CQ3:CQ23" si="1">CR3</f>
        <v>0</v>
      </c>
      <c r="CR3" s="2">
        <v>0</v>
      </c>
      <c r="CS3" s="10">
        <f t="shared" ref="CS3:CS23" si="2">CT3</f>
        <v>0</v>
      </c>
      <c r="CT3" s="2">
        <v>0</v>
      </c>
    </row>
    <row r="4" spans="1:98" x14ac:dyDescent="0.2">
      <c r="B4" t="s">
        <v>127</v>
      </c>
      <c r="C4" t="s">
        <v>118</v>
      </c>
      <c r="D4" t="s">
        <v>45</v>
      </c>
      <c r="E4">
        <v>2035</v>
      </c>
      <c r="F4" s="1"/>
      <c r="G4" s="1"/>
      <c r="H4" s="1"/>
      <c r="I4" s="1"/>
      <c r="J4" s="1">
        <v>1.820997</v>
      </c>
      <c r="K4" s="1">
        <v>1.9281619999999999</v>
      </c>
      <c r="L4" s="1"/>
      <c r="M4" s="1">
        <v>0.78899799999999998</v>
      </c>
      <c r="N4" s="1"/>
      <c r="O4" s="1"/>
      <c r="P4" s="1"/>
      <c r="Q4" s="1"/>
      <c r="R4" s="1">
        <v>1.0944</v>
      </c>
      <c r="S4" s="1">
        <v>1.0837000000000001</v>
      </c>
      <c r="T4" s="1">
        <v>1.3680000000000001</v>
      </c>
      <c r="U4" s="1">
        <v>9.0653676780278004E-8</v>
      </c>
      <c r="V4" s="1"/>
      <c r="W4" s="1">
        <v>3.2536399999999999</v>
      </c>
      <c r="X4" s="1">
        <v>3.4550000000000001</v>
      </c>
      <c r="Y4" s="1">
        <v>2.8793000000000002</v>
      </c>
      <c r="Z4" s="1">
        <v>7.1913617615817005E-8</v>
      </c>
      <c r="AA4" s="1">
        <v>0.61487499999999995</v>
      </c>
      <c r="AB4" s="1">
        <v>0.18304999999999999</v>
      </c>
      <c r="AC4" s="1">
        <v>1.17347511801924E-7</v>
      </c>
      <c r="AD4" s="1">
        <v>2.1051559629654201E-8</v>
      </c>
      <c r="AE4" s="1"/>
      <c r="AF4" s="1">
        <v>3.46545321320589E-8</v>
      </c>
      <c r="AG4" s="1"/>
      <c r="AH4" s="1">
        <v>5.0347856239114902E-8</v>
      </c>
      <c r="AI4" s="8">
        <v>9.8600999999999992</v>
      </c>
      <c r="AJ4" s="8">
        <v>1.23318313094521E-8</v>
      </c>
      <c r="AK4" s="8">
        <v>1.47115249073625E-8</v>
      </c>
      <c r="AL4" s="1">
        <v>3.4099999999999998E-2</v>
      </c>
      <c r="AM4" s="1">
        <v>3.7998000010462301</v>
      </c>
      <c r="AN4" s="1">
        <v>13.7001109868438</v>
      </c>
      <c r="AO4" s="1">
        <v>1.2504792533315499E-7</v>
      </c>
      <c r="AP4" s="1"/>
      <c r="AQ4" s="1"/>
      <c r="AR4" s="1"/>
      <c r="AS4" s="1">
        <v>7.1774347595840396E-8</v>
      </c>
      <c r="AT4" s="1">
        <v>7.9094226409550402E-8</v>
      </c>
      <c r="AU4" s="1">
        <v>1.3577271959840701E-7</v>
      </c>
      <c r="AV4" s="1">
        <v>2.1422951680848101E-7</v>
      </c>
      <c r="AW4" s="1">
        <v>1.3208401961785301E-7</v>
      </c>
      <c r="AX4" s="1">
        <v>2.0618591938332599E-7</v>
      </c>
      <c r="BA4">
        <v>2035</v>
      </c>
      <c r="BB4" s="2">
        <v>88.359134744726958</v>
      </c>
      <c r="BC4" s="2">
        <v>92.262257588923774</v>
      </c>
      <c r="BD4" s="2">
        <v>97.200272696244568</v>
      </c>
      <c r="BE4" s="2">
        <v>105.56752115597628</v>
      </c>
      <c r="BF4" s="2">
        <v>68.790700482224253</v>
      </c>
      <c r="BG4" s="2">
        <v>71.825776405173457</v>
      </c>
      <c r="BH4" s="2">
        <v>75.673161536601185</v>
      </c>
      <c r="BI4" s="2">
        <v>82.188452668737526</v>
      </c>
      <c r="BJ4" s="2">
        <v>84.007970789445466</v>
      </c>
      <c r="BK4" s="2">
        <v>87.725174387960664</v>
      </c>
      <c r="BL4" s="2">
        <v>92.414902411044537</v>
      </c>
      <c r="BM4" s="2">
        <v>100.36822668582943</v>
      </c>
      <c r="BN4" s="2">
        <v>49.946104279619064</v>
      </c>
      <c r="BO4" s="2">
        <v>50.596488187642251</v>
      </c>
      <c r="BP4" s="2">
        <v>53.333040615020664</v>
      </c>
      <c r="BQ4" s="2">
        <v>49.575192193494928</v>
      </c>
      <c r="BR4" s="2">
        <v>110.58160876550646</v>
      </c>
      <c r="BS4" s="2">
        <v>70.969902925133525</v>
      </c>
      <c r="BT4" s="2">
        <v>76.385843801672593</v>
      </c>
      <c r="BU4" s="2">
        <v>84.895015363525943</v>
      </c>
      <c r="BV4" s="2">
        <v>79.828129470257934</v>
      </c>
      <c r="BW4" s="2">
        <v>250.57746418906956</v>
      </c>
      <c r="BX4" s="2">
        <v>2.0567136150234799</v>
      </c>
      <c r="BY4" s="2">
        <v>37.829656565656549</v>
      </c>
      <c r="BZ4" s="2">
        <v>37.829656565656549</v>
      </c>
      <c r="CA4" s="2">
        <v>1.20227007518797</v>
      </c>
      <c r="CB4" s="2">
        <v>-92.672396975875358</v>
      </c>
      <c r="CC4" s="2">
        <v>37.829656565656549</v>
      </c>
      <c r="CD4" s="2">
        <v>30.945615762146154</v>
      </c>
      <c r="CE4" s="12">
        <v>11.586832098995989</v>
      </c>
      <c r="CF4" s="11">
        <v>10.8</v>
      </c>
      <c r="CG4" s="11">
        <v>10.8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10">
        <f t="shared" si="0"/>
        <v>0</v>
      </c>
      <c r="CP4" s="2">
        <v>0</v>
      </c>
      <c r="CQ4" s="10">
        <f t="shared" si="1"/>
        <v>0</v>
      </c>
      <c r="CR4" s="2">
        <v>0</v>
      </c>
      <c r="CS4" s="10">
        <f t="shared" si="2"/>
        <v>0</v>
      </c>
      <c r="CT4" s="2">
        <v>0</v>
      </c>
    </row>
    <row r="5" spans="1:98" x14ac:dyDescent="0.2">
      <c r="B5" t="s">
        <v>127</v>
      </c>
      <c r="C5" t="s">
        <v>118</v>
      </c>
      <c r="D5" t="s">
        <v>45</v>
      </c>
      <c r="E5">
        <v>2040</v>
      </c>
      <c r="F5" s="1"/>
      <c r="G5" s="1"/>
      <c r="H5" s="1"/>
      <c r="I5" s="1"/>
      <c r="J5" s="1">
        <v>1.820997</v>
      </c>
      <c r="K5" s="1">
        <v>1.9281619999999999</v>
      </c>
      <c r="L5" s="1"/>
      <c r="M5" s="1">
        <v>0.78899799999999998</v>
      </c>
      <c r="N5" s="1"/>
      <c r="O5" s="1"/>
      <c r="P5" s="1"/>
      <c r="Q5" s="1"/>
      <c r="R5" s="1">
        <v>1.0944</v>
      </c>
      <c r="S5" s="1">
        <v>0.90769999999999995</v>
      </c>
      <c r="T5" s="1">
        <v>1.3680000000000001</v>
      </c>
      <c r="U5" s="1">
        <v>1.32936989520277E-6</v>
      </c>
      <c r="V5" s="1"/>
      <c r="W5" s="1">
        <v>3.23794</v>
      </c>
      <c r="X5" s="1">
        <v>3.4550000000000001</v>
      </c>
      <c r="Y5" s="1">
        <v>2.8793000000000002</v>
      </c>
      <c r="Z5" s="1">
        <v>0.13636970286417199</v>
      </c>
      <c r="AA5" s="1">
        <v>0.27057500000000001</v>
      </c>
      <c r="AB5" s="1">
        <v>0.18304999999999999</v>
      </c>
      <c r="AC5" s="1">
        <v>1.50375072703674E-6</v>
      </c>
      <c r="AD5" s="1">
        <v>1.20260996077766E-8</v>
      </c>
      <c r="AE5" s="1"/>
      <c r="AF5" s="1">
        <v>2.6095E-2</v>
      </c>
      <c r="AG5" s="1">
        <v>3.77087990748268E-8</v>
      </c>
      <c r="AH5" s="1">
        <v>1.12997414112783E-7</v>
      </c>
      <c r="AI5" s="8">
        <v>9.8600999999999992</v>
      </c>
      <c r="AJ5" s="8"/>
      <c r="AK5" s="8">
        <v>1.11517107006901E-8</v>
      </c>
      <c r="AL5" s="1">
        <v>3.4099999999999998E-2</v>
      </c>
      <c r="AM5" s="1">
        <v>3.7998000004213002</v>
      </c>
      <c r="AN5" s="1">
        <v>16.038680129594201</v>
      </c>
      <c r="AO5" s="1">
        <v>7.6303187710568205E-8</v>
      </c>
      <c r="AP5" s="1"/>
      <c r="AQ5" s="1"/>
      <c r="AR5" s="1"/>
      <c r="AS5" s="1">
        <v>4.65870356990596E-8</v>
      </c>
      <c r="AT5" s="1">
        <v>5.1704341931623398E-8</v>
      </c>
      <c r="AU5" s="1">
        <v>9.4648362019179504E-8</v>
      </c>
      <c r="AV5" s="1">
        <v>1.68569435570883E-7</v>
      </c>
      <c r="AW5" s="1">
        <v>9.6172978048595005E-8</v>
      </c>
      <c r="AX5" s="1">
        <v>1.7669380474926399E-7</v>
      </c>
      <c r="BA5">
        <v>2040</v>
      </c>
      <c r="BB5" s="2">
        <v>102.25775106581929</v>
      </c>
      <c r="BC5" s="2">
        <v>106.75474265157419</v>
      </c>
      <c r="BD5" s="2">
        <v>112.48584369101746</v>
      </c>
      <c r="BE5" s="2">
        <v>122.17526099837868</v>
      </c>
      <c r="BF5" s="2">
        <v>77.649894146569494</v>
      </c>
      <c r="BG5" s="2">
        <v>81.063511218588303</v>
      </c>
      <c r="BH5" s="2">
        <v>85.416421626980366</v>
      </c>
      <c r="BI5" s="2">
        <v>92.77448369454703</v>
      </c>
      <c r="BJ5" s="2">
        <v>97.211656294483163</v>
      </c>
      <c r="BK5" s="2">
        <v>101.49303519747855</v>
      </c>
      <c r="BL5" s="2">
        <v>106.93619485607879</v>
      </c>
      <c r="BM5" s="2">
        <v>116.14557953611178</v>
      </c>
      <c r="BN5" s="2">
        <v>56.304135136754397</v>
      </c>
      <c r="BO5" s="2">
        <v>57.066091293834184</v>
      </c>
      <c r="BP5" s="2">
        <v>60.192931995465486</v>
      </c>
      <c r="BQ5" s="2">
        <v>55.740430548963069</v>
      </c>
      <c r="BR5" s="2">
        <v>124.79415477549219</v>
      </c>
      <c r="BS5" s="2">
        <v>80.151929783486196</v>
      </c>
      <c r="BT5" s="2">
        <v>86.274802950208652</v>
      </c>
      <c r="BU5" s="2">
        <v>95.896318237657283</v>
      </c>
      <c r="BV5" s="2">
        <v>89.672622973344147</v>
      </c>
      <c r="BW5" s="2">
        <v>269.42720133933631</v>
      </c>
      <c r="BX5" s="2">
        <v>2.0567136150234799</v>
      </c>
      <c r="BY5" s="2">
        <v>36.588929292929279</v>
      </c>
      <c r="BZ5" s="2">
        <v>36.588929292929279</v>
      </c>
      <c r="CA5" s="2">
        <v>1.20227007518797</v>
      </c>
      <c r="CB5" s="2">
        <v>-114.05005816746373</v>
      </c>
      <c r="CC5" s="2">
        <v>36.588929292929279</v>
      </c>
      <c r="CD5" s="2">
        <v>31.865579312922705</v>
      </c>
      <c r="CE5" s="12">
        <v>13.410685299763877</v>
      </c>
      <c r="CF5" s="11">
        <v>12.5</v>
      </c>
      <c r="CG5" s="11">
        <v>12.5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10">
        <f t="shared" si="0"/>
        <v>0</v>
      </c>
      <c r="CP5" s="2">
        <v>0</v>
      </c>
      <c r="CQ5" s="10">
        <f t="shared" si="1"/>
        <v>0</v>
      </c>
      <c r="CR5" s="2">
        <v>0</v>
      </c>
      <c r="CS5" s="10">
        <f t="shared" si="2"/>
        <v>0</v>
      </c>
      <c r="CT5" s="2">
        <v>0</v>
      </c>
    </row>
    <row r="6" spans="1:98" x14ac:dyDescent="0.2">
      <c r="B6" t="s">
        <v>127</v>
      </c>
      <c r="C6" t="s">
        <v>118</v>
      </c>
      <c r="D6" t="s">
        <v>45</v>
      </c>
      <c r="E6">
        <v>2045</v>
      </c>
      <c r="F6" s="1"/>
      <c r="G6" s="1"/>
      <c r="H6" s="1"/>
      <c r="I6" s="1"/>
      <c r="J6" s="1">
        <v>1.820997</v>
      </c>
      <c r="K6" s="1">
        <v>1.019997</v>
      </c>
      <c r="L6" s="1"/>
      <c r="M6" s="1">
        <v>0.78899799999999998</v>
      </c>
      <c r="N6" s="1"/>
      <c r="O6" s="1"/>
      <c r="P6" s="1"/>
      <c r="Q6" s="1"/>
      <c r="R6" s="1">
        <v>0.57320000000000004</v>
      </c>
      <c r="S6" s="1"/>
      <c r="T6" s="1"/>
      <c r="U6" s="1">
        <v>2.4539146011389301E-7</v>
      </c>
      <c r="V6" s="1"/>
      <c r="W6" s="1">
        <v>3.23794</v>
      </c>
      <c r="X6" s="1">
        <v>3.4550000000000001</v>
      </c>
      <c r="Y6" s="1">
        <v>2.8793000000000002</v>
      </c>
      <c r="Z6" s="1">
        <v>1.7280495291859299</v>
      </c>
      <c r="AA6" s="1">
        <v>0.20857500000000001</v>
      </c>
      <c r="AB6" s="1">
        <v>0.18304999999999999</v>
      </c>
      <c r="AC6" s="1">
        <v>5.7341850376935701</v>
      </c>
      <c r="AD6" s="1">
        <v>2.9929276389182302E-8</v>
      </c>
      <c r="AE6" s="1"/>
      <c r="AF6" s="1">
        <v>2.9641380000000002</v>
      </c>
      <c r="AG6" s="1">
        <v>1.1379686177320901E-7</v>
      </c>
      <c r="AH6" s="1">
        <v>2.7268252957016E-7</v>
      </c>
      <c r="AI6" s="8">
        <v>9.8600999999999992</v>
      </c>
      <c r="AJ6" s="8">
        <v>2.0965393766000001E-8</v>
      </c>
      <c r="AK6" s="8">
        <v>3.0102227260077003E-8</v>
      </c>
      <c r="AL6" s="1">
        <v>3.4099999999999998E-2</v>
      </c>
      <c r="AM6" s="1">
        <v>3.7998000012123798</v>
      </c>
      <c r="AN6" s="1">
        <v>14.929797105413799</v>
      </c>
      <c r="AO6" s="1">
        <v>1.9848567997913699E-7</v>
      </c>
      <c r="AP6" s="1"/>
      <c r="AQ6" s="1"/>
      <c r="AR6" s="1">
        <v>1.37302662753275E-8</v>
      </c>
      <c r="AS6" s="1">
        <v>1.28310370578952E-7</v>
      </c>
      <c r="AT6" s="1">
        <v>1.4291278446628501E-7</v>
      </c>
      <c r="AU6" s="1">
        <v>2.6351724198717499E-7</v>
      </c>
      <c r="AV6" s="1">
        <v>4.84052687921606E-7</v>
      </c>
      <c r="AW6" s="1">
        <v>2.7833453257349801E-7</v>
      </c>
      <c r="AX6" s="1">
        <v>5.5495303574512596E-7</v>
      </c>
      <c r="BA6">
        <v>2045</v>
      </c>
      <c r="BB6" s="2">
        <v>119.21706018848111</v>
      </c>
      <c r="BC6" s="2">
        <v>124.4386997056337</v>
      </c>
      <c r="BD6" s="2">
        <v>131.13753660978227</v>
      </c>
      <c r="BE6" s="2">
        <v>142.44028503452049</v>
      </c>
      <c r="BF6" s="2">
        <v>88.801744735697895</v>
      </c>
      <c r="BG6" s="2">
        <v>92.691865030944669</v>
      </c>
      <c r="BH6" s="2">
        <v>97.681124815061793</v>
      </c>
      <c r="BI6" s="2">
        <v>106.10005719530767</v>
      </c>
      <c r="BJ6" s="2">
        <v>113.3229999610119</v>
      </c>
      <c r="BK6" s="2">
        <v>118.29279439883507</v>
      </c>
      <c r="BL6" s="2">
        <v>124.65530312890536</v>
      </c>
      <c r="BM6" s="2">
        <v>135.39735237044661</v>
      </c>
      <c r="BN6" s="2">
        <v>64.307550892885928</v>
      </c>
      <c r="BO6" s="2">
        <v>65.209952907513639</v>
      </c>
      <c r="BP6" s="2">
        <v>68.828083977779031</v>
      </c>
      <c r="BQ6" s="2">
        <v>63.501161332313188</v>
      </c>
      <c r="BR6" s="2">
        <v>142.68474342266876</v>
      </c>
      <c r="BS6" s="2">
        <v>91.710159065889059</v>
      </c>
      <c r="BT6" s="2">
        <v>98.722910428692018</v>
      </c>
      <c r="BU6" s="2">
        <v>109.74463114132702</v>
      </c>
      <c r="BV6" s="2">
        <v>102.06475761127416</v>
      </c>
      <c r="BW6" s="2">
        <v>280.67269392772255</v>
      </c>
      <c r="BX6" s="2">
        <v>2.0567136150234799</v>
      </c>
      <c r="BY6" s="2">
        <v>36.726787878787867</v>
      </c>
      <c r="BZ6" s="2">
        <v>36.726787878787867</v>
      </c>
      <c r="CA6" s="2">
        <v>1.20227007518797</v>
      </c>
      <c r="CB6" s="2">
        <v>-140.0592517027336</v>
      </c>
      <c r="CC6" s="2">
        <v>36.726787878787867</v>
      </c>
      <c r="CD6" s="2">
        <v>33.286000704688639</v>
      </c>
      <c r="CE6" s="12">
        <v>15.556394947726096</v>
      </c>
      <c r="CF6" s="11">
        <v>14.5</v>
      </c>
      <c r="CG6" s="11">
        <v>14.5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10">
        <f t="shared" si="0"/>
        <v>0</v>
      </c>
      <c r="CP6" s="2">
        <v>0</v>
      </c>
      <c r="CQ6" s="10">
        <f t="shared" si="1"/>
        <v>0</v>
      </c>
      <c r="CR6" s="2">
        <v>0</v>
      </c>
      <c r="CS6" s="10">
        <f t="shared" si="2"/>
        <v>0</v>
      </c>
      <c r="CT6" s="2">
        <v>0</v>
      </c>
    </row>
    <row r="7" spans="1:98" x14ac:dyDescent="0.2">
      <c r="B7" t="s">
        <v>127</v>
      </c>
      <c r="C7" t="s">
        <v>118</v>
      </c>
      <c r="D7" t="s">
        <v>45</v>
      </c>
      <c r="E7">
        <v>2050</v>
      </c>
      <c r="F7" s="1"/>
      <c r="G7" s="1"/>
      <c r="H7" s="1"/>
      <c r="I7" s="1"/>
      <c r="J7" s="1">
        <v>0.81599699999999997</v>
      </c>
      <c r="K7" s="1">
        <v>1.019997</v>
      </c>
      <c r="L7" s="1"/>
      <c r="M7" s="1"/>
      <c r="N7" s="1"/>
      <c r="O7" s="1"/>
      <c r="P7" s="1"/>
      <c r="Q7" s="1"/>
      <c r="R7" s="1">
        <v>0.57320000000000004</v>
      </c>
      <c r="S7" s="1"/>
      <c r="T7" s="1"/>
      <c r="U7" s="1">
        <v>1.2578885904159001E-7</v>
      </c>
      <c r="V7" s="1"/>
      <c r="W7" s="1">
        <v>3.2273999999999998</v>
      </c>
      <c r="X7" s="1">
        <v>3.4550000000000001</v>
      </c>
      <c r="Y7" s="1">
        <v>2.8793000000000002</v>
      </c>
      <c r="Z7" s="1">
        <v>4.0790665708873197</v>
      </c>
      <c r="AA7" s="1">
        <v>0.19667499999999999</v>
      </c>
      <c r="AB7" s="1">
        <v>0.18304999999999999</v>
      </c>
      <c r="AC7" s="1">
        <v>8.6510210813241706</v>
      </c>
      <c r="AD7" s="1">
        <v>2.6311378964398601E-8</v>
      </c>
      <c r="AE7" s="1"/>
      <c r="AF7" s="1">
        <v>3.0215339999999999</v>
      </c>
      <c r="AG7" s="1">
        <v>1.16577809499903E-7</v>
      </c>
      <c r="AH7" s="1">
        <v>3.3822137249600499E-7</v>
      </c>
      <c r="AI7" s="8">
        <v>7.8960999999999997</v>
      </c>
      <c r="AJ7" s="8">
        <v>1.94427752085395E-8</v>
      </c>
      <c r="AK7" s="8">
        <v>3.0570878900390799E-8</v>
      </c>
      <c r="AL7" s="1">
        <v>3.4099999999999998E-2</v>
      </c>
      <c r="AM7" s="1">
        <v>3.7998000012532098</v>
      </c>
      <c r="AN7" s="1">
        <v>16.298700000350799</v>
      </c>
      <c r="AO7" s="1">
        <v>2.7354518069312499E-7</v>
      </c>
      <c r="AP7" s="1"/>
      <c r="AQ7" s="1"/>
      <c r="AR7" s="1">
        <v>1.25835110318834E-8</v>
      </c>
      <c r="AS7" s="1">
        <v>1.4977266534202701E-7</v>
      </c>
      <c r="AT7" s="1">
        <v>1.6862392786591801E-7</v>
      </c>
      <c r="AU7" s="1">
        <v>4.5674516689602401E-7</v>
      </c>
      <c r="AV7" s="1">
        <v>2.3137926153979202E-6</v>
      </c>
      <c r="AW7" s="1">
        <v>5.7025380912541298E-7</v>
      </c>
      <c r="AX7" s="1">
        <v>1.3658692647587999E-4</v>
      </c>
      <c r="BA7">
        <v>2050</v>
      </c>
      <c r="BB7" s="2">
        <v>139.96499383547504</v>
      </c>
      <c r="BC7" s="2">
        <v>146.073163994255</v>
      </c>
      <c r="BD7" s="2">
        <v>153.95592409736761</v>
      </c>
      <c r="BE7" s="2">
        <v>167.23241371237876</v>
      </c>
      <c r="BF7" s="2">
        <v>102.88130081883989</v>
      </c>
      <c r="BG7" s="2">
        <v>107.37302116258235</v>
      </c>
      <c r="BH7" s="2">
        <v>113.16569170372021</v>
      </c>
      <c r="BI7" s="2">
        <v>122.92400564623949</v>
      </c>
      <c r="BJ7" s="2">
        <v>133.03353692565614</v>
      </c>
      <c r="BK7" s="2">
        <v>138.84553547302531</v>
      </c>
      <c r="BL7" s="2">
        <v>146.33277124211148</v>
      </c>
      <c r="BM7" s="2">
        <v>158.9498746144121</v>
      </c>
      <c r="BN7" s="2">
        <v>74.412110678237497</v>
      </c>
      <c r="BO7" s="2">
        <v>75.491829929335267</v>
      </c>
      <c r="BP7" s="2">
        <v>79.73023027625635</v>
      </c>
      <c r="BQ7" s="2">
        <v>73.299323837903614</v>
      </c>
      <c r="BR7" s="2">
        <v>165.27216460493494</v>
      </c>
      <c r="BS7" s="2">
        <v>106.30278081084413</v>
      </c>
      <c r="BT7" s="2">
        <v>114.43903090318487</v>
      </c>
      <c r="BU7" s="2">
        <v>127.22855424680651</v>
      </c>
      <c r="BV7" s="2">
        <v>117.71021064439435</v>
      </c>
      <c r="BW7" s="2">
        <v>305.07393583213906</v>
      </c>
      <c r="BX7" s="2">
        <v>2.0567136150234799</v>
      </c>
      <c r="BY7" s="2">
        <v>36.726787878787867</v>
      </c>
      <c r="BZ7" s="2">
        <v>36.726787878787867</v>
      </c>
      <c r="CA7" s="2">
        <v>1.20227007518797</v>
      </c>
      <c r="CB7" s="2">
        <v>-171.70341250650296</v>
      </c>
      <c r="CC7" s="2">
        <v>36.726787878787867</v>
      </c>
      <c r="CD7" s="2">
        <v>35.426908059922809</v>
      </c>
      <c r="CE7" s="12">
        <v>18.02396104288265</v>
      </c>
      <c r="CF7" s="11">
        <v>16.8</v>
      </c>
      <c r="CG7" s="11">
        <v>16.8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10">
        <f t="shared" si="0"/>
        <v>0</v>
      </c>
      <c r="CP7" s="2">
        <v>0</v>
      </c>
      <c r="CQ7" s="10">
        <f t="shared" si="1"/>
        <v>0</v>
      </c>
      <c r="CR7" s="2">
        <v>0</v>
      </c>
      <c r="CS7" s="10">
        <f t="shared" si="2"/>
        <v>0</v>
      </c>
      <c r="CT7" s="2">
        <v>0</v>
      </c>
    </row>
    <row r="8" spans="1:98" x14ac:dyDescent="0.2"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8"/>
      <c r="AJ8" s="8"/>
      <c r="AK8" s="8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CE8" s="10">
        <f t="shared" ref="CE8:CE16" si="3">CF8</f>
        <v>0</v>
      </c>
      <c r="CF8" s="5"/>
      <c r="CG8" s="5"/>
      <c r="CO8" s="10">
        <f t="shared" si="0"/>
        <v>0</v>
      </c>
      <c r="CQ8" s="10">
        <f t="shared" si="1"/>
        <v>0</v>
      </c>
      <c r="CS8" s="10">
        <f t="shared" si="2"/>
        <v>0</v>
      </c>
    </row>
    <row r="9" spans="1:98" x14ac:dyDescent="0.2">
      <c r="B9" t="s">
        <v>124</v>
      </c>
      <c r="C9" t="s">
        <v>125</v>
      </c>
      <c r="D9" t="s">
        <v>126</v>
      </c>
      <c r="E9" t="s">
        <v>119</v>
      </c>
      <c r="F9" s="1" t="s">
        <v>0</v>
      </c>
      <c r="G9" s="1" t="s">
        <v>1</v>
      </c>
      <c r="H9" s="1" t="s">
        <v>2</v>
      </c>
      <c r="I9" s="1" t="s">
        <v>3</v>
      </c>
      <c r="J9" s="1" t="s">
        <v>4</v>
      </c>
      <c r="K9" s="1" t="s">
        <v>5</v>
      </c>
      <c r="L9" s="1" t="s">
        <v>6</v>
      </c>
      <c r="M9" s="1" t="s">
        <v>7</v>
      </c>
      <c r="N9" s="1" t="s">
        <v>8</v>
      </c>
      <c r="O9" s="1" t="s">
        <v>9</v>
      </c>
      <c r="P9" s="1" t="s">
        <v>10</v>
      </c>
      <c r="Q9" s="1" t="s">
        <v>11</v>
      </c>
      <c r="R9" s="1" t="s">
        <v>12</v>
      </c>
      <c r="S9" s="1" t="s">
        <v>13</v>
      </c>
      <c r="T9" s="1" t="s">
        <v>14</v>
      </c>
      <c r="U9" s="1" t="s">
        <v>15</v>
      </c>
      <c r="V9" s="1" t="s">
        <v>16</v>
      </c>
      <c r="W9" s="1" t="s">
        <v>17</v>
      </c>
      <c r="X9" s="1" t="s">
        <v>18</v>
      </c>
      <c r="Y9" s="1" t="s">
        <v>19</v>
      </c>
      <c r="Z9" s="1" t="s">
        <v>20</v>
      </c>
      <c r="AA9" s="1" t="s">
        <v>21</v>
      </c>
      <c r="AB9" s="1" t="s">
        <v>22</v>
      </c>
      <c r="AC9" s="1" t="s">
        <v>23</v>
      </c>
      <c r="AD9" s="1" t="s">
        <v>24</v>
      </c>
      <c r="AE9" s="1" t="s">
        <v>25</v>
      </c>
      <c r="AF9" s="1" t="s">
        <v>26</v>
      </c>
      <c r="AG9" s="1" t="s">
        <v>27</v>
      </c>
      <c r="AH9" s="1" t="s">
        <v>28</v>
      </c>
      <c r="AI9" s="8" t="s">
        <v>29</v>
      </c>
      <c r="AJ9" s="8" t="s">
        <v>30</v>
      </c>
      <c r="AK9" s="8" t="s">
        <v>31</v>
      </c>
      <c r="AL9" s="1" t="s">
        <v>32</v>
      </c>
      <c r="AM9" s="1" t="s">
        <v>33</v>
      </c>
      <c r="AN9" s="1" t="s">
        <v>34</v>
      </c>
      <c r="AO9" s="1" t="s">
        <v>35</v>
      </c>
      <c r="AP9" s="1" t="s">
        <v>36</v>
      </c>
      <c r="AQ9" s="1" t="s">
        <v>37</v>
      </c>
      <c r="AR9" s="1" t="s">
        <v>38</v>
      </c>
      <c r="AS9" s="1" t="s">
        <v>39</v>
      </c>
      <c r="AT9" s="1" t="s">
        <v>40</v>
      </c>
      <c r="AU9" s="1" t="s">
        <v>41</v>
      </c>
      <c r="AV9" s="1" t="s">
        <v>42</v>
      </c>
      <c r="AW9" s="1" t="s">
        <v>43</v>
      </c>
      <c r="AX9" s="1" t="s">
        <v>44</v>
      </c>
      <c r="CE9" s="10">
        <f t="shared" si="3"/>
        <v>0</v>
      </c>
      <c r="CF9" s="5"/>
      <c r="CG9" s="5"/>
      <c r="CO9" s="10">
        <f t="shared" si="0"/>
        <v>0</v>
      </c>
      <c r="CQ9" s="10">
        <f t="shared" si="1"/>
        <v>0</v>
      </c>
      <c r="CS9" s="10">
        <f t="shared" si="2"/>
        <v>0</v>
      </c>
    </row>
    <row r="10" spans="1:98" x14ac:dyDescent="0.2">
      <c r="B10" t="s">
        <v>127</v>
      </c>
      <c r="C10" t="s">
        <v>118</v>
      </c>
      <c r="D10" t="s">
        <v>128</v>
      </c>
      <c r="E10">
        <v>2025</v>
      </c>
      <c r="F10" s="1"/>
      <c r="G10" s="1"/>
      <c r="H10" s="1"/>
      <c r="I10" s="1"/>
      <c r="J10" s="1">
        <v>2.3508499999999999</v>
      </c>
      <c r="K10" s="1">
        <v>2.480998</v>
      </c>
      <c r="L10" s="1"/>
      <c r="M10" s="1">
        <v>1.347</v>
      </c>
      <c r="N10" s="1"/>
      <c r="O10" s="1"/>
      <c r="P10" s="1"/>
      <c r="Q10" s="1"/>
      <c r="R10" s="1">
        <v>1.0944</v>
      </c>
      <c r="S10" s="1">
        <v>1.0837000000000001</v>
      </c>
      <c r="T10" s="1">
        <v>1.3680000000000001</v>
      </c>
      <c r="U10" s="1">
        <v>5.54355860335209E-8</v>
      </c>
      <c r="V10" s="1"/>
      <c r="W10" s="1">
        <v>3.2778399999999999</v>
      </c>
      <c r="X10" s="1">
        <v>3.46034</v>
      </c>
      <c r="Y10" s="1">
        <v>3.1183999999999998</v>
      </c>
      <c r="Z10" s="1">
        <v>3.5027545391166199E-8</v>
      </c>
      <c r="AA10" s="1">
        <v>0.62817500000000004</v>
      </c>
      <c r="AB10" s="1">
        <v>0.18304999999999999</v>
      </c>
      <c r="AC10" s="1">
        <v>4.98986387480527E-8</v>
      </c>
      <c r="AD10" s="1">
        <v>1.45572789338983E-8</v>
      </c>
      <c r="AE10" s="1"/>
      <c r="AF10" s="1"/>
      <c r="AG10" s="1">
        <v>1.8035985888395699E-8</v>
      </c>
      <c r="AH10" s="1">
        <v>2.05710151192196E-8</v>
      </c>
      <c r="AI10" s="8">
        <v>11.5641</v>
      </c>
      <c r="AJ10" s="8"/>
      <c r="AK10" s="8">
        <v>1.9067894479398799E-8</v>
      </c>
      <c r="AL10" s="1">
        <v>3.4099999999999998E-2</v>
      </c>
      <c r="AM10" s="1">
        <v>2.4114224355981899</v>
      </c>
      <c r="AN10" s="1">
        <v>1.96107090879813E-7</v>
      </c>
      <c r="AO10" s="1">
        <v>4.4947092756512702E-8</v>
      </c>
      <c r="AP10" s="1"/>
      <c r="AQ10" s="1"/>
      <c r="AR10" s="1"/>
      <c r="AS10" s="1">
        <v>1.80372594447293E-8</v>
      </c>
      <c r="AT10" s="1">
        <v>1.87108939195087E-8</v>
      </c>
      <c r="AU10" s="1">
        <v>2.0039138305118499E-8</v>
      </c>
      <c r="AV10" s="1">
        <v>2.1857623557235099E-8</v>
      </c>
      <c r="AW10" s="1">
        <v>1.8726190340289001E-8</v>
      </c>
      <c r="AX10" s="1">
        <v>2.0344532619738499E-8</v>
      </c>
      <c r="CE10" s="10">
        <f t="shared" si="3"/>
        <v>0</v>
      </c>
      <c r="CF10" s="5"/>
      <c r="CG10" s="5"/>
      <c r="CO10" s="10">
        <f t="shared" si="0"/>
        <v>0</v>
      </c>
      <c r="CQ10" s="10">
        <f t="shared" si="1"/>
        <v>0</v>
      </c>
      <c r="CS10" s="10">
        <f t="shared" si="2"/>
        <v>0</v>
      </c>
    </row>
    <row r="11" spans="1:98" x14ac:dyDescent="0.2">
      <c r="B11" t="s">
        <v>127</v>
      </c>
      <c r="C11" t="s">
        <v>118</v>
      </c>
      <c r="D11" t="s">
        <v>128</v>
      </c>
      <c r="E11">
        <v>2030</v>
      </c>
      <c r="F11" s="1"/>
      <c r="G11" s="1"/>
      <c r="H11" s="1"/>
      <c r="I11" s="1"/>
      <c r="J11" s="1">
        <v>2.3508499999999999</v>
      </c>
      <c r="K11" s="1">
        <v>2.480998</v>
      </c>
      <c r="L11" s="1"/>
      <c r="M11" s="1">
        <v>1.347</v>
      </c>
      <c r="N11" s="1"/>
      <c r="O11" s="1"/>
      <c r="P11" s="1"/>
      <c r="Q11" s="1"/>
      <c r="R11" s="1">
        <v>1.0944</v>
      </c>
      <c r="S11" s="1">
        <v>1.0837000000000001</v>
      </c>
      <c r="T11" s="1">
        <v>1.3680000000000001</v>
      </c>
      <c r="U11" s="1">
        <v>1.20315758233838E-7</v>
      </c>
      <c r="V11" s="1"/>
      <c r="W11" s="1">
        <v>3.27224</v>
      </c>
      <c r="X11" s="1">
        <v>3.4550000000000001</v>
      </c>
      <c r="Y11" s="1">
        <v>3.0470999999999999</v>
      </c>
      <c r="Z11" s="1">
        <v>6.1965863302786307E-8</v>
      </c>
      <c r="AA11" s="1">
        <v>0.62817500000000004</v>
      </c>
      <c r="AB11" s="1">
        <v>0.18304999999999999</v>
      </c>
      <c r="AC11" s="1">
        <v>9.4987235477947401E-8</v>
      </c>
      <c r="AD11" s="1">
        <v>2.3225438870248699E-8</v>
      </c>
      <c r="AE11" s="1"/>
      <c r="AF11" s="1"/>
      <c r="AG11" s="1">
        <v>3.3821449872270701E-8</v>
      </c>
      <c r="AH11" s="1">
        <v>5.0457906606004399E-8</v>
      </c>
      <c r="AI11" s="8">
        <v>11.5641</v>
      </c>
      <c r="AJ11" s="8">
        <v>1.42345632276557E-8</v>
      </c>
      <c r="AK11" s="8">
        <v>4.0671553654615201E-8</v>
      </c>
      <c r="AL11" s="1">
        <v>3.4099999999999998E-2</v>
      </c>
      <c r="AM11" s="1">
        <v>3.79980000010702</v>
      </c>
      <c r="AN11" s="1">
        <v>5.5152682807491397E-7</v>
      </c>
      <c r="AO11" s="1">
        <v>8.7295846309229402E-8</v>
      </c>
      <c r="AP11" s="1"/>
      <c r="AQ11" s="1"/>
      <c r="AR11" s="1"/>
      <c r="AS11" s="1">
        <v>3.5966650485811301E-8</v>
      </c>
      <c r="AT11" s="1">
        <v>3.7570485576682798E-8</v>
      </c>
      <c r="AU11" s="1">
        <v>4.3212730951442097E-8</v>
      </c>
      <c r="AV11" s="1">
        <v>4.8739478865394799E-8</v>
      </c>
      <c r="AW11" s="1">
        <v>4.04154906416933E-8</v>
      </c>
      <c r="AX11" s="1">
        <v>4.5298198404033501E-8</v>
      </c>
      <c r="CE11" s="10">
        <f t="shared" si="3"/>
        <v>0</v>
      </c>
      <c r="CF11" s="5"/>
      <c r="CG11" s="5"/>
      <c r="CO11" s="10">
        <f t="shared" si="0"/>
        <v>0</v>
      </c>
      <c r="CQ11" s="10">
        <f t="shared" si="1"/>
        <v>0</v>
      </c>
      <c r="CS11" s="10">
        <f t="shared" si="2"/>
        <v>0</v>
      </c>
    </row>
    <row r="12" spans="1:98" x14ac:dyDescent="0.2">
      <c r="B12" t="s">
        <v>127</v>
      </c>
      <c r="C12" t="s">
        <v>118</v>
      </c>
      <c r="D12" t="s">
        <v>128</v>
      </c>
      <c r="E12">
        <v>2035</v>
      </c>
      <c r="F12" s="1"/>
      <c r="G12" s="1"/>
      <c r="H12" s="1"/>
      <c r="I12" s="1"/>
      <c r="J12" s="1">
        <v>2.3508499999999999</v>
      </c>
      <c r="K12" s="1">
        <v>2.480998</v>
      </c>
      <c r="L12" s="1"/>
      <c r="M12" s="1">
        <v>1.347</v>
      </c>
      <c r="N12" s="1"/>
      <c r="O12" s="1"/>
      <c r="P12" s="1"/>
      <c r="Q12" s="1"/>
      <c r="R12" s="1">
        <v>1.0944</v>
      </c>
      <c r="S12" s="1">
        <v>1.0837000000000001</v>
      </c>
      <c r="T12" s="1">
        <v>1.3680000000000001</v>
      </c>
      <c r="U12" s="1">
        <v>2.3315626328566599E-7</v>
      </c>
      <c r="V12" s="1"/>
      <c r="W12" s="1">
        <v>3.2536399999999999</v>
      </c>
      <c r="X12" s="1">
        <v>3.4550000000000001</v>
      </c>
      <c r="Y12" s="1">
        <v>2.8793000000000002</v>
      </c>
      <c r="Z12" s="1">
        <v>7.2844842357790605E-8</v>
      </c>
      <c r="AA12" s="1">
        <v>0.61487499999999995</v>
      </c>
      <c r="AB12" s="1">
        <v>0.18304999999999999</v>
      </c>
      <c r="AC12" s="1">
        <v>1.2679897753825801E-7</v>
      </c>
      <c r="AD12" s="1">
        <v>2.0962595895663799E-8</v>
      </c>
      <c r="AE12" s="1"/>
      <c r="AF12" s="1"/>
      <c r="AG12" s="1">
        <v>3.79139224333531E-8</v>
      </c>
      <c r="AH12" s="1">
        <v>1.1497167559066201E-7</v>
      </c>
      <c r="AI12" s="8">
        <v>9.8600999999999992</v>
      </c>
      <c r="AJ12" s="8">
        <v>1.4779932556964201E-8</v>
      </c>
      <c r="AK12" s="8">
        <v>6.1198120219372496E-8</v>
      </c>
      <c r="AL12" s="1">
        <v>3.4099999999999998E-2</v>
      </c>
      <c r="AM12" s="1">
        <v>3.7998000002165702</v>
      </c>
      <c r="AN12" s="1">
        <v>4.2498430313514097</v>
      </c>
      <c r="AO12" s="1">
        <v>9.9520874070602699E-8</v>
      </c>
      <c r="AP12" s="1"/>
      <c r="AQ12" s="1"/>
      <c r="AR12" s="1"/>
      <c r="AS12" s="1">
        <v>3.7734894529042597E-8</v>
      </c>
      <c r="AT12" s="1">
        <v>3.9633163121949799E-8</v>
      </c>
      <c r="AU12" s="1">
        <v>4.7961805594025202E-8</v>
      </c>
      <c r="AV12" s="1">
        <v>5.5404025397781901E-8</v>
      </c>
      <c r="AW12" s="1">
        <v>4.5105369776236102E-8</v>
      </c>
      <c r="AX12" s="1">
        <v>5.1641268501598497E-8</v>
      </c>
      <c r="CE12" s="10">
        <f t="shared" si="3"/>
        <v>0</v>
      </c>
      <c r="CF12" s="5"/>
      <c r="CG12" s="5"/>
      <c r="CO12" s="10">
        <f t="shared" si="0"/>
        <v>0</v>
      </c>
      <c r="CQ12" s="10">
        <f t="shared" si="1"/>
        <v>0</v>
      </c>
      <c r="CS12" s="10">
        <f t="shared" si="2"/>
        <v>0</v>
      </c>
    </row>
    <row r="13" spans="1:98" x14ac:dyDescent="0.2">
      <c r="B13" t="s">
        <v>127</v>
      </c>
      <c r="C13" t="s">
        <v>118</v>
      </c>
      <c r="D13" t="s">
        <v>128</v>
      </c>
      <c r="E13">
        <v>2040</v>
      </c>
      <c r="F13" s="1"/>
      <c r="G13" s="1"/>
      <c r="H13" s="1"/>
      <c r="I13" s="1"/>
      <c r="J13" s="1">
        <v>1.820997</v>
      </c>
      <c r="K13" s="1">
        <v>2.480998</v>
      </c>
      <c r="L13" s="1"/>
      <c r="M13" s="1">
        <v>1.347</v>
      </c>
      <c r="N13" s="1"/>
      <c r="O13" s="1"/>
      <c r="P13" s="1"/>
      <c r="Q13" s="1"/>
      <c r="R13" s="1">
        <v>1.0944</v>
      </c>
      <c r="S13" s="1">
        <v>0.90769999999999995</v>
      </c>
      <c r="T13" s="1">
        <v>1.3680000000000001</v>
      </c>
      <c r="U13" s="1">
        <v>2.4968570047247199E-7</v>
      </c>
      <c r="V13" s="1"/>
      <c r="W13" s="1">
        <v>3.23794</v>
      </c>
      <c r="X13" s="1">
        <v>3.4550000000000001</v>
      </c>
      <c r="Y13" s="1">
        <v>2.8793000000000002</v>
      </c>
      <c r="Z13" s="1">
        <v>1.12768314729688E-7</v>
      </c>
      <c r="AA13" s="1">
        <v>0.27057500000000001</v>
      </c>
      <c r="AB13" s="1">
        <v>0.18304999999999999</v>
      </c>
      <c r="AC13" s="1">
        <v>2.5730397740362997E-7</v>
      </c>
      <c r="AD13" s="1">
        <v>2.23880518918246E-8</v>
      </c>
      <c r="AE13" s="1"/>
      <c r="AF13" s="1">
        <v>2.6078E-2</v>
      </c>
      <c r="AG13" s="1">
        <v>5.4214054880364397E-8</v>
      </c>
      <c r="AH13" s="1">
        <v>2.9905634519010401E-7</v>
      </c>
      <c r="AI13" s="8">
        <v>9.8600999999999992</v>
      </c>
      <c r="AJ13" s="8">
        <v>1.6929899335405199E-8</v>
      </c>
      <c r="AK13" s="8">
        <v>1.0613371210514699E-7</v>
      </c>
      <c r="AL13" s="1">
        <v>3.4099999999999998E-2</v>
      </c>
      <c r="AM13" s="1">
        <v>3.7998000002038399</v>
      </c>
      <c r="AN13" s="1">
        <v>2.9880644132933199E-7</v>
      </c>
      <c r="AO13" s="1">
        <v>7.9859149521764697E-8</v>
      </c>
      <c r="AP13" s="1"/>
      <c r="AQ13" s="1"/>
      <c r="AR13" s="1"/>
      <c r="AS13" s="1">
        <v>4.9033912111662103E-8</v>
      </c>
      <c r="AT13" s="1">
        <v>5.11810849330666E-8</v>
      </c>
      <c r="AU13" s="1">
        <v>6.5566426079621299E-8</v>
      </c>
      <c r="AV13" s="1">
        <v>7.6108185728660098E-8</v>
      </c>
      <c r="AW13" s="1">
        <v>6.2464953101801104E-8</v>
      </c>
      <c r="AX13" s="1">
        <v>7.1743102039132706E-8</v>
      </c>
      <c r="CE13" s="10">
        <f t="shared" si="3"/>
        <v>0</v>
      </c>
      <c r="CF13" s="5"/>
      <c r="CG13" s="5"/>
      <c r="CO13" s="10">
        <f t="shared" si="0"/>
        <v>0</v>
      </c>
      <c r="CQ13" s="10">
        <f t="shared" si="1"/>
        <v>0</v>
      </c>
      <c r="CS13" s="10">
        <f t="shared" si="2"/>
        <v>0</v>
      </c>
    </row>
    <row r="14" spans="1:98" x14ac:dyDescent="0.2">
      <c r="B14" t="s">
        <v>127</v>
      </c>
      <c r="C14" t="s">
        <v>118</v>
      </c>
      <c r="D14" t="s">
        <v>128</v>
      </c>
      <c r="E14">
        <v>2045</v>
      </c>
      <c r="F14" s="1"/>
      <c r="G14" s="1"/>
      <c r="H14" s="1"/>
      <c r="I14" s="1"/>
      <c r="J14" s="1">
        <v>1.820997</v>
      </c>
      <c r="K14" s="1">
        <v>1.019998</v>
      </c>
      <c r="L14" s="1"/>
      <c r="M14" s="1">
        <v>0.78899799999999998</v>
      </c>
      <c r="N14" s="1"/>
      <c r="O14" s="1"/>
      <c r="P14" s="1"/>
      <c r="Q14" s="1"/>
      <c r="R14" s="1">
        <v>0.57320000000000004</v>
      </c>
      <c r="S14" s="1"/>
      <c r="T14" s="1"/>
      <c r="U14" s="1">
        <v>2.67086187924696E-7</v>
      </c>
      <c r="V14" s="1"/>
      <c r="W14" s="1">
        <v>3.23794</v>
      </c>
      <c r="X14" s="1">
        <v>3.4550000000000001</v>
      </c>
      <c r="Y14" s="1">
        <v>2.8793000000000002</v>
      </c>
      <c r="Z14" s="1">
        <v>4.20125083442742E-7</v>
      </c>
      <c r="AA14" s="1">
        <v>0.20857500000000001</v>
      </c>
      <c r="AB14" s="1">
        <v>0.18304999999999999</v>
      </c>
      <c r="AC14" s="1">
        <v>5.2015768030662297</v>
      </c>
      <c r="AD14" s="1">
        <v>2.7637421291931199E-8</v>
      </c>
      <c r="AE14" s="1"/>
      <c r="AF14" s="1">
        <v>2.9442159999999999</v>
      </c>
      <c r="AG14" s="1">
        <v>1.08461672986611E-7</v>
      </c>
      <c r="AH14" s="1">
        <v>2.23715129368732E-6</v>
      </c>
      <c r="AI14" s="8">
        <v>9.8600999999999992</v>
      </c>
      <c r="AJ14" s="8">
        <v>2.1902585270314899E-8</v>
      </c>
      <c r="AK14" s="8">
        <v>2.82494001826208E-7</v>
      </c>
      <c r="AL14" s="1">
        <v>3.4099999999999998E-2</v>
      </c>
      <c r="AM14" s="1">
        <v>3.79980000141106</v>
      </c>
      <c r="AN14" s="1">
        <v>1.95036458046738E-7</v>
      </c>
      <c r="AO14" s="1">
        <v>7.8326819170517595E-8</v>
      </c>
      <c r="AP14" s="1"/>
      <c r="AQ14" s="1"/>
      <c r="AR14" s="1"/>
      <c r="AS14" s="1">
        <v>6.1907066038976394E-8</v>
      </c>
      <c r="AT14" s="1">
        <v>6.5424669479901997E-8</v>
      </c>
      <c r="AU14" s="1">
        <v>9.1275326879023098E-8</v>
      </c>
      <c r="AV14" s="1">
        <v>1.10988142698085E-7</v>
      </c>
      <c r="AW14" s="1">
        <v>8.8232408131542394E-8</v>
      </c>
      <c r="AX14" s="1">
        <v>1.06573598969863E-7</v>
      </c>
      <c r="CE14" s="10">
        <f t="shared" si="3"/>
        <v>0</v>
      </c>
      <c r="CF14" s="5"/>
      <c r="CG14" s="5"/>
      <c r="CO14" s="10">
        <f t="shared" si="0"/>
        <v>0</v>
      </c>
      <c r="CQ14" s="10">
        <f t="shared" si="1"/>
        <v>0</v>
      </c>
      <c r="CS14" s="10">
        <f t="shared" si="2"/>
        <v>0</v>
      </c>
    </row>
    <row r="15" spans="1:98" x14ac:dyDescent="0.2">
      <c r="B15" t="s">
        <v>127</v>
      </c>
      <c r="C15" t="s">
        <v>118</v>
      </c>
      <c r="D15" t="s">
        <v>128</v>
      </c>
      <c r="E15">
        <v>2050</v>
      </c>
      <c r="F15" s="1"/>
      <c r="G15" s="1"/>
      <c r="H15" s="1"/>
      <c r="I15" s="1"/>
      <c r="J15" s="1">
        <v>0.81599699999999997</v>
      </c>
      <c r="K15" s="1">
        <v>1.019998</v>
      </c>
      <c r="L15" s="1"/>
      <c r="M15" s="1"/>
      <c r="N15" s="1"/>
      <c r="O15" s="1"/>
      <c r="P15" s="1"/>
      <c r="Q15" s="1"/>
      <c r="R15" s="1">
        <v>0.57320000000000004</v>
      </c>
      <c r="S15" s="1"/>
      <c r="T15" s="1"/>
      <c r="U15" s="1">
        <v>9.0653994149776102E-8</v>
      </c>
      <c r="V15" s="1"/>
      <c r="W15" s="1">
        <v>3.2273999999999998</v>
      </c>
      <c r="X15" s="1">
        <v>3.4550000000000001</v>
      </c>
      <c r="Y15" s="1">
        <v>2.8793000000000002</v>
      </c>
      <c r="Z15" s="1">
        <v>3.91081400919043E-7</v>
      </c>
      <c r="AA15" s="1">
        <v>0.19667499999999999</v>
      </c>
      <c r="AB15" s="1">
        <v>0.18304999999999999</v>
      </c>
      <c r="AC15" s="1">
        <v>7.5785136872769101</v>
      </c>
      <c r="AD15" s="1">
        <v>1.9099377993449099E-8</v>
      </c>
      <c r="AE15" s="1"/>
      <c r="AF15" s="1">
        <v>3.0075370000000001</v>
      </c>
      <c r="AG15" s="1">
        <v>8.6244263879354006E-8</v>
      </c>
      <c r="AH15" s="1">
        <v>3.0645219943675399</v>
      </c>
      <c r="AI15" s="8">
        <v>7.8960999999999997</v>
      </c>
      <c r="AJ15" s="8">
        <v>1.5950818665436101E-8</v>
      </c>
      <c r="AK15" s="8">
        <v>5.9419642554062398E-7</v>
      </c>
      <c r="AL15" s="1">
        <v>3.4099999999999998E-2</v>
      </c>
      <c r="AM15" s="1">
        <v>3.79980000059513</v>
      </c>
      <c r="AN15" s="1">
        <v>1.8161863471935901E-7</v>
      </c>
      <c r="AO15" s="1">
        <v>6.3807672338908205E-8</v>
      </c>
      <c r="AP15" s="1"/>
      <c r="AQ15" s="1"/>
      <c r="AR15" s="1"/>
      <c r="AS15" s="1">
        <v>6.1918165952147395E-8</v>
      </c>
      <c r="AT15" s="1">
        <v>6.6281814249621097E-8</v>
      </c>
      <c r="AU15" s="1">
        <v>1.08218658273332E-7</v>
      </c>
      <c r="AV15" s="1">
        <v>1.51612650584924E-7</v>
      </c>
      <c r="AW15" s="1">
        <v>1.08256007383233E-7</v>
      </c>
      <c r="AX15" s="1">
        <v>1.5287400535490399E-7</v>
      </c>
      <c r="CE15" s="10">
        <f t="shared" si="3"/>
        <v>0</v>
      </c>
      <c r="CF15" s="5"/>
      <c r="CG15" s="5"/>
      <c r="CO15" s="10">
        <f t="shared" si="0"/>
        <v>0</v>
      </c>
      <c r="CQ15" s="10">
        <f t="shared" si="1"/>
        <v>0</v>
      </c>
      <c r="CS15" s="10">
        <f t="shared" si="2"/>
        <v>0</v>
      </c>
    </row>
    <row r="16" spans="1:98" x14ac:dyDescent="0.2"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8"/>
      <c r="AJ16" s="8"/>
      <c r="AK16" s="8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CE16" s="10">
        <f t="shared" si="3"/>
        <v>0</v>
      </c>
      <c r="CF16" s="5"/>
      <c r="CG16" s="5"/>
      <c r="CO16" s="10">
        <f t="shared" si="0"/>
        <v>0</v>
      </c>
      <c r="CQ16" s="10">
        <f t="shared" si="1"/>
        <v>0</v>
      </c>
      <c r="CS16" s="10">
        <f t="shared" si="2"/>
        <v>0</v>
      </c>
    </row>
    <row r="17" spans="2:98" x14ac:dyDescent="0.2">
      <c r="B17" t="s">
        <v>124</v>
      </c>
      <c r="C17" t="s">
        <v>125</v>
      </c>
      <c r="D17" t="s">
        <v>126</v>
      </c>
      <c r="E17" t="s">
        <v>120</v>
      </c>
      <c r="F17" s="1" t="s">
        <v>0</v>
      </c>
      <c r="G17" s="1" t="s">
        <v>1</v>
      </c>
      <c r="H17" s="1" t="s">
        <v>2</v>
      </c>
      <c r="I17" s="1" t="s">
        <v>3</v>
      </c>
      <c r="J17" s="1" t="s">
        <v>4</v>
      </c>
      <c r="K17" s="1" t="s">
        <v>5</v>
      </c>
      <c r="L17" s="1" t="s">
        <v>6</v>
      </c>
      <c r="M17" s="1" t="s">
        <v>7</v>
      </c>
      <c r="N17" s="1" t="s">
        <v>8</v>
      </c>
      <c r="O17" s="1" t="s">
        <v>9</v>
      </c>
      <c r="P17" s="1" t="s">
        <v>10</v>
      </c>
      <c r="Q17" s="1" t="s">
        <v>11</v>
      </c>
      <c r="R17" s="1" t="s">
        <v>12</v>
      </c>
      <c r="S17" s="1" t="s">
        <v>13</v>
      </c>
      <c r="T17" s="1" t="s">
        <v>14</v>
      </c>
      <c r="U17" s="1" t="s">
        <v>15</v>
      </c>
      <c r="V17" s="1" t="s">
        <v>16</v>
      </c>
      <c r="W17" s="1" t="s">
        <v>17</v>
      </c>
      <c r="X17" s="1" t="s">
        <v>18</v>
      </c>
      <c r="Y17" s="1" t="s">
        <v>19</v>
      </c>
      <c r="Z17" s="1" t="s">
        <v>20</v>
      </c>
      <c r="AA17" s="1" t="s">
        <v>21</v>
      </c>
      <c r="AB17" s="1" t="s">
        <v>22</v>
      </c>
      <c r="AC17" s="1" t="s">
        <v>23</v>
      </c>
      <c r="AD17" s="1" t="s">
        <v>24</v>
      </c>
      <c r="AE17" s="1" t="s">
        <v>25</v>
      </c>
      <c r="AF17" s="1" t="s">
        <v>26</v>
      </c>
      <c r="AG17" s="1" t="s">
        <v>27</v>
      </c>
      <c r="AH17" s="1" t="s">
        <v>28</v>
      </c>
      <c r="AI17" s="8" t="s">
        <v>29</v>
      </c>
      <c r="AJ17" s="8" t="s">
        <v>30</v>
      </c>
      <c r="AK17" s="8" t="s">
        <v>31</v>
      </c>
      <c r="AL17" s="1" t="s">
        <v>32</v>
      </c>
      <c r="AM17" s="1" t="s">
        <v>33</v>
      </c>
      <c r="AN17" s="1" t="s">
        <v>34</v>
      </c>
      <c r="AO17" s="1" t="s">
        <v>35</v>
      </c>
      <c r="AP17" s="1" t="s">
        <v>36</v>
      </c>
      <c r="AQ17" s="1" t="s">
        <v>37</v>
      </c>
      <c r="AR17" s="1" t="s">
        <v>38</v>
      </c>
      <c r="AS17" s="1" t="s">
        <v>39</v>
      </c>
      <c r="AT17" s="1" t="s">
        <v>40</v>
      </c>
      <c r="AU17" s="1" t="s">
        <v>41</v>
      </c>
      <c r="AV17" s="1" t="s">
        <v>42</v>
      </c>
      <c r="AW17" s="1" t="s">
        <v>43</v>
      </c>
      <c r="AX17" s="1" t="s">
        <v>44</v>
      </c>
      <c r="AZ17" s="1" t="s">
        <v>91</v>
      </c>
      <c r="BA17" s="1" t="s">
        <v>114</v>
      </c>
      <c r="BB17" t="s">
        <v>0</v>
      </c>
      <c r="BC17" t="s">
        <v>1</v>
      </c>
      <c r="BD17" t="s">
        <v>2</v>
      </c>
      <c r="BE17" t="s">
        <v>3</v>
      </c>
      <c r="BF17" t="s">
        <v>4</v>
      </c>
      <c r="BG17" t="s">
        <v>5</v>
      </c>
      <c r="BH17" t="s">
        <v>6</v>
      </c>
      <c r="BI17" t="s">
        <v>7</v>
      </c>
      <c r="BJ17" t="s">
        <v>8</v>
      </c>
      <c r="BK17" t="s">
        <v>9</v>
      </c>
      <c r="BL17" t="s">
        <v>10</v>
      </c>
      <c r="BM17" t="s">
        <v>11</v>
      </c>
      <c r="BN17" t="s">
        <v>12</v>
      </c>
      <c r="BO17" t="s">
        <v>13</v>
      </c>
      <c r="BP17" t="s">
        <v>14</v>
      </c>
      <c r="BQ17" t="s">
        <v>15</v>
      </c>
      <c r="BR17" t="s">
        <v>16</v>
      </c>
      <c r="BS17" t="s">
        <v>17</v>
      </c>
      <c r="BT17" t="s">
        <v>18</v>
      </c>
      <c r="BU17" t="s">
        <v>19</v>
      </c>
      <c r="BV17" t="s">
        <v>20</v>
      </c>
      <c r="BW17" t="s">
        <v>21</v>
      </c>
      <c r="BX17" t="s">
        <v>22</v>
      </c>
      <c r="BY17" t="s">
        <v>23</v>
      </c>
      <c r="BZ17" t="s">
        <v>24</v>
      </c>
      <c r="CA17" t="s">
        <v>25</v>
      </c>
      <c r="CB17" t="s">
        <v>26</v>
      </c>
      <c r="CC17" t="s">
        <v>27</v>
      </c>
      <c r="CD17" t="s">
        <v>28</v>
      </c>
      <c r="CE17" s="10" t="s">
        <v>29</v>
      </c>
      <c r="CF17" s="5" t="s">
        <v>30</v>
      </c>
      <c r="CG17" s="5" t="s">
        <v>31</v>
      </c>
      <c r="CH17" t="s">
        <v>32</v>
      </c>
      <c r="CI17" t="s">
        <v>33</v>
      </c>
      <c r="CJ17" t="s">
        <v>34</v>
      </c>
      <c r="CK17" t="s">
        <v>35</v>
      </c>
      <c r="CL17" t="s">
        <v>36</v>
      </c>
      <c r="CM17" t="s">
        <v>37</v>
      </c>
      <c r="CN17" t="s">
        <v>38</v>
      </c>
      <c r="CO17" s="20" t="s">
        <v>39</v>
      </c>
      <c r="CP17" s="20" t="s">
        <v>40</v>
      </c>
      <c r="CQ17" s="20" t="s">
        <v>41</v>
      </c>
      <c r="CR17" s="20" t="s">
        <v>42</v>
      </c>
      <c r="CS17" s="20" t="s">
        <v>43</v>
      </c>
      <c r="CT17" s="20" t="s">
        <v>44</v>
      </c>
    </row>
    <row r="18" spans="2:98" x14ac:dyDescent="0.2">
      <c r="B18" t="s">
        <v>127</v>
      </c>
      <c r="C18" t="s">
        <v>129</v>
      </c>
      <c r="D18" t="s">
        <v>45</v>
      </c>
      <c r="E18">
        <v>2025</v>
      </c>
      <c r="F18" s="1">
        <v>2.7250000000000001</v>
      </c>
      <c r="G18" s="1">
        <v>3.6389999999999998</v>
      </c>
      <c r="H18" s="1">
        <v>1.9119999999999999</v>
      </c>
      <c r="I18" s="1">
        <v>3.3439999999999999</v>
      </c>
      <c r="J18" s="1"/>
      <c r="K18" s="1"/>
      <c r="L18" s="1"/>
      <c r="M18" s="1"/>
      <c r="N18" s="1"/>
      <c r="O18" s="1"/>
      <c r="P18" s="1"/>
      <c r="Q18" s="1"/>
      <c r="R18" s="1">
        <v>1.0944</v>
      </c>
      <c r="S18" s="1">
        <v>1.0837000000000001</v>
      </c>
      <c r="T18" s="1">
        <v>1.3680000000000001</v>
      </c>
      <c r="U18" s="1">
        <v>1.8859200438709E-8</v>
      </c>
      <c r="V18" s="1"/>
      <c r="W18" s="1">
        <v>3.2778399999999999</v>
      </c>
      <c r="X18" s="1">
        <v>3.46034</v>
      </c>
      <c r="Y18" s="1">
        <v>3.1183999999999998</v>
      </c>
      <c r="Z18" s="1">
        <v>3.5985395996136903E-8</v>
      </c>
      <c r="AA18" s="1">
        <v>0.62817500000000004</v>
      </c>
      <c r="AB18" s="1">
        <v>0.18304999999999999</v>
      </c>
      <c r="AC18" s="1">
        <v>2.64306495126621E-8</v>
      </c>
      <c r="AD18" s="1"/>
      <c r="AE18" s="1"/>
      <c r="AF18" s="1"/>
      <c r="AG18" s="1"/>
      <c r="AH18" s="1"/>
      <c r="AI18" s="8">
        <v>9.7365929999999992</v>
      </c>
      <c r="AJ18" s="8"/>
      <c r="AK18" s="8"/>
      <c r="AL18" s="1">
        <v>3.4099999999999998E-2</v>
      </c>
      <c r="AM18" s="1">
        <v>6.6409995706069902E-8</v>
      </c>
      <c r="AN18" s="1">
        <v>8.7865462843937301E-8</v>
      </c>
      <c r="AO18" s="1">
        <v>2.3412575299681801E-8</v>
      </c>
      <c r="AP18" s="1"/>
      <c r="AQ18" s="1"/>
      <c r="AR18" s="1"/>
      <c r="AS18" s="1">
        <v>2.7583014813021898E-8</v>
      </c>
      <c r="AT18" s="1">
        <v>2.8930287860451601E-8</v>
      </c>
      <c r="AU18" s="1">
        <v>1.7086534926789199E-7</v>
      </c>
      <c r="AV18" s="1">
        <v>3.2081253733993101E-7</v>
      </c>
      <c r="AW18" s="1">
        <v>0.29913332513658802</v>
      </c>
      <c r="AX18" s="1">
        <v>8.3367038954081202E-7</v>
      </c>
      <c r="BA18">
        <v>2025</v>
      </c>
      <c r="BB18" s="2">
        <v>16.069842848532012</v>
      </c>
      <c r="BC18" s="2">
        <v>16.884143768681099</v>
      </c>
      <c r="BD18" s="2">
        <v>17.697171242595328</v>
      </c>
      <c r="BE18" s="2">
        <v>19.187573291559072</v>
      </c>
      <c r="BF18" s="2">
        <v>34.874104130710499</v>
      </c>
      <c r="BG18" s="2">
        <v>36.459970583603351</v>
      </c>
      <c r="BH18" s="2">
        <v>38.371999359374179</v>
      </c>
      <c r="BI18" s="2">
        <v>41.660820598565557</v>
      </c>
      <c r="BJ18" s="2">
        <v>15.333143488060298</v>
      </c>
      <c r="BK18" s="2">
        <v>16.115966258730143</v>
      </c>
      <c r="BL18" s="2">
        <v>16.886956030077741</v>
      </c>
      <c r="BM18" s="2">
        <v>18.307276214632715</v>
      </c>
      <c r="BN18" s="2">
        <v>25.604976368643896</v>
      </c>
      <c r="BO18" s="2">
        <v>25.82821633121829</v>
      </c>
      <c r="BP18" s="2">
        <v>27.070586515822335</v>
      </c>
      <c r="BQ18" s="2">
        <v>25.972152386966684</v>
      </c>
      <c r="BR18" s="2">
        <v>56.170202444406513</v>
      </c>
      <c r="BS18" s="2">
        <v>35.817369811780203</v>
      </c>
      <c r="BT18" s="2">
        <v>38.52688637450192</v>
      </c>
      <c r="BU18" s="2">
        <v>42.777553768307833</v>
      </c>
      <c r="BV18" s="2">
        <v>42.139404617898343</v>
      </c>
      <c r="BW18" s="2">
        <v>168.17021038085855</v>
      </c>
      <c r="BX18" s="2">
        <v>2.0567136150234799</v>
      </c>
      <c r="BY18" s="2">
        <v>44.515797979797966</v>
      </c>
      <c r="BZ18" s="2">
        <v>44.515797979797966</v>
      </c>
      <c r="CA18" s="2">
        <v>1.20227007518797</v>
      </c>
      <c r="CB18" s="2">
        <v>6</v>
      </c>
      <c r="CC18" s="2">
        <v>44.515797979797966</v>
      </c>
      <c r="CD18" s="2">
        <v>32.326031455617127</v>
      </c>
      <c r="CE18" s="13">
        <v>8.5828385918488816</v>
      </c>
      <c r="CF18" s="11">
        <v>8</v>
      </c>
      <c r="CG18" s="11">
        <v>8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10">
        <f t="shared" si="0"/>
        <v>0</v>
      </c>
      <c r="CP18" s="2">
        <v>0</v>
      </c>
      <c r="CQ18" s="10">
        <f t="shared" si="1"/>
        <v>0</v>
      </c>
      <c r="CR18" s="2">
        <v>0</v>
      </c>
      <c r="CS18" s="10">
        <f t="shared" si="2"/>
        <v>0</v>
      </c>
      <c r="CT18" s="2">
        <v>0</v>
      </c>
    </row>
    <row r="19" spans="2:98" x14ac:dyDescent="0.2">
      <c r="B19" t="s">
        <v>127</v>
      </c>
      <c r="C19" t="s">
        <v>129</v>
      </c>
      <c r="D19" t="s">
        <v>45</v>
      </c>
      <c r="E19">
        <v>2030</v>
      </c>
      <c r="F19" s="1">
        <v>2.3969999999999998</v>
      </c>
      <c r="G19" s="1">
        <v>3.6389999999999998</v>
      </c>
      <c r="H19" s="1">
        <v>1.5980000000000001</v>
      </c>
      <c r="I19" s="1">
        <v>3.3439999999999999</v>
      </c>
      <c r="J19" s="1"/>
      <c r="K19" s="1"/>
      <c r="L19" s="1"/>
      <c r="M19" s="1"/>
      <c r="N19" s="1"/>
      <c r="O19" s="1"/>
      <c r="P19" s="1"/>
      <c r="Q19" s="1"/>
      <c r="R19" s="1">
        <v>1.0944</v>
      </c>
      <c r="S19" s="1">
        <v>1.0837000000000001</v>
      </c>
      <c r="T19" s="1">
        <v>1.3680000000000001</v>
      </c>
      <c r="U19" s="1">
        <v>3.42708808872746E-8</v>
      </c>
      <c r="V19" s="1"/>
      <c r="W19" s="1">
        <v>3.27224</v>
      </c>
      <c r="X19" s="1">
        <v>3.4550000000000001</v>
      </c>
      <c r="Y19" s="1">
        <v>3.0470999999999999</v>
      </c>
      <c r="Z19" s="1">
        <v>5.7135443333035098E-8</v>
      </c>
      <c r="AA19" s="1">
        <v>0.62817500000000004</v>
      </c>
      <c r="AB19" s="1">
        <v>0.18304999999999999</v>
      </c>
      <c r="AC19" s="1">
        <v>3.9685297898344502E-8</v>
      </c>
      <c r="AD19" s="1">
        <v>1.0553832773959599E-8</v>
      </c>
      <c r="AE19" s="1"/>
      <c r="AF19" s="1"/>
      <c r="AG19" s="1"/>
      <c r="AH19" s="1"/>
      <c r="AI19" s="8">
        <v>9.7365929999999992</v>
      </c>
      <c r="AJ19" s="8"/>
      <c r="AK19" s="8"/>
      <c r="AL19" s="1">
        <v>3.4099999999999998E-2</v>
      </c>
      <c r="AM19" s="1">
        <v>5.3422822673753297E-8</v>
      </c>
      <c r="AN19" s="1">
        <v>1.12750999327601E-7</v>
      </c>
      <c r="AO19" s="1">
        <v>2.5182036869758701E-8</v>
      </c>
      <c r="AP19" s="1"/>
      <c r="AQ19" s="1"/>
      <c r="AR19" s="1"/>
      <c r="AS19" s="1">
        <v>1.40289080985393E-8</v>
      </c>
      <c r="AT19" s="1">
        <v>1.4122731673738399E-8</v>
      </c>
      <c r="AU19" s="1">
        <v>1.8564706616935299E-8</v>
      </c>
      <c r="AV19" s="1">
        <v>1.78340945783025E-8</v>
      </c>
      <c r="AW19" s="1">
        <v>1.96761607707991E-8</v>
      </c>
      <c r="AX19" s="1">
        <v>1.7325490753174601E-8</v>
      </c>
      <c r="BA19">
        <v>2030</v>
      </c>
      <c r="BB19" s="2">
        <v>15.838614212380151</v>
      </c>
      <c r="BC19" s="2">
        <v>16.643035051232562</v>
      </c>
      <c r="BD19" s="2">
        <v>17.44286810534274</v>
      </c>
      <c r="BE19" s="2">
        <v>18.911273482671202</v>
      </c>
      <c r="BF19" s="2">
        <v>33.334212842942684</v>
      </c>
      <c r="BG19" s="2">
        <v>34.854281861035126</v>
      </c>
      <c r="BH19" s="2">
        <v>36.678441018053107</v>
      </c>
      <c r="BI19" s="2">
        <v>39.820773121751692</v>
      </c>
      <c r="BJ19" s="2">
        <v>15.113476283716029</v>
      </c>
      <c r="BK19" s="2">
        <v>15.886912977154033</v>
      </c>
      <c r="BL19" s="2">
        <v>16.645368049687782</v>
      </c>
      <c r="BM19" s="2">
        <v>18.04479139618924</v>
      </c>
      <c r="BN19" s="2">
        <v>24.499833316667818</v>
      </c>
      <c r="BO19" s="2">
        <v>24.703679964140594</v>
      </c>
      <c r="BP19" s="2">
        <v>25.878210846883707</v>
      </c>
      <c r="BQ19" s="2">
        <v>24.900520228296745</v>
      </c>
      <c r="BR19" s="2">
        <v>53.699799763645871</v>
      </c>
      <c r="BS19" s="2">
        <v>34.221364159467569</v>
      </c>
      <c r="BT19" s="2">
        <v>36.808002849107403</v>
      </c>
      <c r="BU19" s="2">
        <v>40.865324383578397</v>
      </c>
      <c r="BV19" s="2">
        <v>40.428250041957639</v>
      </c>
      <c r="BW19" s="2">
        <v>178.52219183778979</v>
      </c>
      <c r="BX19" s="2">
        <v>2.0567136150234799</v>
      </c>
      <c r="BY19" s="2">
        <v>45.274020202020182</v>
      </c>
      <c r="BZ19" s="2">
        <v>45.274020202020182</v>
      </c>
      <c r="CA19" s="2">
        <v>1.20227007518797</v>
      </c>
      <c r="CB19" s="2">
        <v>6</v>
      </c>
      <c r="CC19" s="2">
        <v>45.274020202020182</v>
      </c>
      <c r="CD19" s="2">
        <v>31.083741248259699</v>
      </c>
      <c r="CE19" s="13">
        <v>9.9775498630243238</v>
      </c>
      <c r="CF19" s="11">
        <v>9.3000000000000007</v>
      </c>
      <c r="CG19" s="11">
        <v>9.3000000000000007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10">
        <f t="shared" si="0"/>
        <v>0</v>
      </c>
      <c r="CP19" s="2">
        <v>0</v>
      </c>
      <c r="CQ19" s="10">
        <f t="shared" si="1"/>
        <v>0</v>
      </c>
      <c r="CR19" s="2">
        <v>0</v>
      </c>
      <c r="CS19" s="10">
        <f t="shared" si="2"/>
        <v>0</v>
      </c>
      <c r="CT19" s="2">
        <v>0</v>
      </c>
    </row>
    <row r="20" spans="2:98" x14ac:dyDescent="0.2">
      <c r="B20" t="s">
        <v>127</v>
      </c>
      <c r="C20" t="s">
        <v>129</v>
      </c>
      <c r="D20" t="s">
        <v>45</v>
      </c>
      <c r="E20">
        <v>2035</v>
      </c>
      <c r="F20" s="1">
        <v>2.3969990000000001</v>
      </c>
      <c r="G20" s="1">
        <v>3.6389990000000001</v>
      </c>
      <c r="H20" s="1">
        <v>0.24</v>
      </c>
      <c r="I20" s="1">
        <v>2.982999</v>
      </c>
      <c r="J20" s="1"/>
      <c r="K20" s="1"/>
      <c r="L20" s="1"/>
      <c r="M20" s="1"/>
      <c r="N20" s="1"/>
      <c r="O20" s="1"/>
      <c r="P20" s="1"/>
      <c r="Q20" s="1"/>
      <c r="R20" s="1">
        <v>1.0944</v>
      </c>
      <c r="S20" s="1">
        <v>1.0837000000000001</v>
      </c>
      <c r="T20" s="1">
        <v>1.3680000000000001</v>
      </c>
      <c r="U20" s="1">
        <v>8.0617924216422295E-8</v>
      </c>
      <c r="V20" s="1"/>
      <c r="W20" s="1">
        <v>3.2536399999999999</v>
      </c>
      <c r="X20" s="1">
        <v>3.4550000000000001</v>
      </c>
      <c r="Y20" s="1">
        <v>2.8793000000000002</v>
      </c>
      <c r="Z20" s="1">
        <v>9.7488077882043103E-8</v>
      </c>
      <c r="AA20" s="1">
        <v>0.61487499999999995</v>
      </c>
      <c r="AB20" s="1">
        <v>0.18304999999999999</v>
      </c>
      <c r="AC20" s="1">
        <v>7.4681549954522406E-8</v>
      </c>
      <c r="AD20" s="1">
        <v>1.7380964730072402E-8</v>
      </c>
      <c r="AE20" s="1"/>
      <c r="AF20" s="1"/>
      <c r="AG20" s="1">
        <v>1.3054712456195701E-8</v>
      </c>
      <c r="AH20" s="1">
        <v>1.24781502285293E-8</v>
      </c>
      <c r="AI20" s="8">
        <v>9.7365929999999992</v>
      </c>
      <c r="AJ20" s="8"/>
      <c r="AK20" s="8"/>
      <c r="AL20" s="1">
        <v>3.4099999999999998E-2</v>
      </c>
      <c r="AM20" s="1">
        <v>1.10917523825511E-7</v>
      </c>
      <c r="AN20" s="1">
        <v>2.1312129149002099E-7</v>
      </c>
      <c r="AO20" s="1">
        <v>3.8924155806733103E-8</v>
      </c>
      <c r="AP20" s="1"/>
      <c r="AQ20" s="1"/>
      <c r="AR20" s="1"/>
      <c r="AS20" s="1">
        <v>2.7632221896973199E-8</v>
      </c>
      <c r="AT20" s="1">
        <v>2.7835911487587101E-8</v>
      </c>
      <c r="AU20" s="1">
        <v>4.0408656633815601E-8</v>
      </c>
      <c r="AV20" s="1">
        <v>3.7855015934226597E-8</v>
      </c>
      <c r="AW20" s="1">
        <v>4.6555967131749301E-8</v>
      </c>
      <c r="AX20" s="1">
        <v>3.7938913041377303E-8</v>
      </c>
      <c r="BA20">
        <v>2035</v>
      </c>
      <c r="BB20" s="2">
        <v>23.429165919865351</v>
      </c>
      <c r="BC20" s="2">
        <v>24.557920583475184</v>
      </c>
      <c r="BD20" s="2">
        <v>25.79088738537574</v>
      </c>
      <c r="BE20" s="2">
        <v>27.981378384186367</v>
      </c>
      <c r="BF20" s="2">
        <v>29.204364650292526</v>
      </c>
      <c r="BG20" s="2">
        <v>30.547970940561257</v>
      </c>
      <c r="BH20" s="2">
        <v>32.136471782555347</v>
      </c>
      <c r="BI20" s="2">
        <v>34.885933365936388</v>
      </c>
      <c r="BJ20" s="2">
        <v>22.324500405826971</v>
      </c>
      <c r="BK20" s="2">
        <v>23.406054232784523</v>
      </c>
      <c r="BL20" s="2">
        <v>24.575986365719132</v>
      </c>
      <c r="BM20" s="2">
        <v>26.661391052628648</v>
      </c>
      <c r="BN20" s="2">
        <v>21.535940298973525</v>
      </c>
      <c r="BO20" s="2">
        <v>21.687775841533817</v>
      </c>
      <c r="BP20" s="2">
        <v>22.680367894954035</v>
      </c>
      <c r="BQ20" s="2">
        <v>22.026500374541879</v>
      </c>
      <c r="BR20" s="2">
        <v>47.074404758621469</v>
      </c>
      <c r="BS20" s="2">
        <v>29.941022351561564</v>
      </c>
      <c r="BT20" s="2">
        <v>32.198113776342517</v>
      </c>
      <c r="BU20" s="2">
        <v>35.736899324491908</v>
      </c>
      <c r="BV20" s="2">
        <v>35.839089307736167</v>
      </c>
      <c r="BW20" s="2">
        <v>179.85974290503842</v>
      </c>
      <c r="BX20" s="2">
        <v>2.0567136150234799</v>
      </c>
      <c r="BY20" s="2">
        <v>45.756525252525236</v>
      </c>
      <c r="BZ20" s="2">
        <v>45.756525252525236</v>
      </c>
      <c r="CA20" s="2">
        <v>1.20227007518797</v>
      </c>
      <c r="CB20" s="2">
        <v>6</v>
      </c>
      <c r="CC20" s="2">
        <v>45.756525252525236</v>
      </c>
      <c r="CD20" s="2">
        <v>27.752032050112959</v>
      </c>
      <c r="CE20" s="13">
        <v>11.586832098995989</v>
      </c>
      <c r="CF20" s="11">
        <v>10.8</v>
      </c>
      <c r="CG20" s="11">
        <v>10.8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10">
        <f t="shared" si="0"/>
        <v>0</v>
      </c>
      <c r="CP20" s="2">
        <v>0</v>
      </c>
      <c r="CQ20" s="10">
        <f t="shared" si="1"/>
        <v>0</v>
      </c>
      <c r="CR20" s="2">
        <v>0</v>
      </c>
      <c r="CS20" s="10">
        <f t="shared" si="2"/>
        <v>0</v>
      </c>
      <c r="CT20" s="2">
        <v>0</v>
      </c>
    </row>
    <row r="21" spans="2:98" x14ac:dyDescent="0.2">
      <c r="B21" t="s">
        <v>127</v>
      </c>
      <c r="C21" t="s">
        <v>129</v>
      </c>
      <c r="D21" t="s">
        <v>45</v>
      </c>
      <c r="E21">
        <v>2040</v>
      </c>
      <c r="F21" s="1">
        <v>1.820999</v>
      </c>
      <c r="G21" s="1">
        <v>2.4809990000000002</v>
      </c>
      <c r="H21" s="1"/>
      <c r="I21" s="1">
        <v>2.3919990000000002</v>
      </c>
      <c r="J21" s="1"/>
      <c r="K21" s="1"/>
      <c r="L21" s="1"/>
      <c r="M21" s="1"/>
      <c r="N21" s="1"/>
      <c r="O21" s="1"/>
      <c r="P21" s="1"/>
      <c r="Q21" s="1"/>
      <c r="R21" s="1">
        <v>1.0944</v>
      </c>
      <c r="S21" s="1">
        <v>0.90769999999999995</v>
      </c>
      <c r="T21" s="1">
        <v>1.3680000000000001</v>
      </c>
      <c r="U21" s="1">
        <v>1.3396315689686099E-7</v>
      </c>
      <c r="V21" s="1"/>
      <c r="W21" s="1">
        <v>3.23794</v>
      </c>
      <c r="X21" s="1">
        <v>3.4550000000000001</v>
      </c>
      <c r="Y21" s="1">
        <v>2.8793000000000002</v>
      </c>
      <c r="Z21" s="1">
        <v>8.7120649458355799E-8</v>
      </c>
      <c r="AA21" s="1">
        <v>0.27057500000000001</v>
      </c>
      <c r="AB21" s="1">
        <v>0.18304999999999999</v>
      </c>
      <c r="AC21" s="1">
        <v>7.5711558998746601E-8</v>
      </c>
      <c r="AD21" s="1">
        <v>1.4911357120881099E-8</v>
      </c>
      <c r="AE21" s="1"/>
      <c r="AF21" s="1"/>
      <c r="AG21" s="1">
        <v>1.0796867486204601E-8</v>
      </c>
      <c r="AH21" s="1">
        <v>1.02249004865469E-8</v>
      </c>
      <c r="AI21" s="8">
        <v>9.7365929999999992</v>
      </c>
      <c r="AJ21" s="8"/>
      <c r="AK21" s="8"/>
      <c r="AL21" s="1">
        <v>3.4099999999999998E-2</v>
      </c>
      <c r="AM21" s="1">
        <v>2.82163314230094E-7</v>
      </c>
      <c r="AN21" s="1">
        <v>1.5343088538917699E-7</v>
      </c>
      <c r="AO21" s="1">
        <v>3.2457326670841401E-8</v>
      </c>
      <c r="AP21" s="1"/>
      <c r="AQ21" s="1"/>
      <c r="AR21" s="1"/>
      <c r="AS21" s="1">
        <v>1.94918488008566E-8</v>
      </c>
      <c r="AT21" s="1">
        <v>2.0007794770057501E-8</v>
      </c>
      <c r="AU21" s="1">
        <v>2.7050848832769901E-8</v>
      </c>
      <c r="AV21" s="1">
        <v>2.8406384039494701E-8</v>
      </c>
      <c r="AW21" s="1">
        <v>2.78345281476144E-8</v>
      </c>
      <c r="AX21" s="1">
        <v>2.78935641798501E-8</v>
      </c>
      <c r="BA21">
        <v>2040</v>
      </c>
      <c r="BB21" s="2">
        <v>23.260516042309909</v>
      </c>
      <c r="BC21" s="2">
        <v>24.382064528827435</v>
      </c>
      <c r="BD21" s="2">
        <v>25.605407793948981</v>
      </c>
      <c r="BE21" s="2">
        <v>27.779855209059701</v>
      </c>
      <c r="BF21" s="2">
        <v>29.487063761268637</v>
      </c>
      <c r="BG21" s="2">
        <v>30.842749395365299</v>
      </c>
      <c r="BH21" s="2">
        <v>32.447381676832144</v>
      </c>
      <c r="BI21" s="2">
        <v>35.223736293962013</v>
      </c>
      <c r="BJ21" s="2">
        <v>22.164283022149299</v>
      </c>
      <c r="BK21" s="2">
        <v>23.238990980869161</v>
      </c>
      <c r="BL21" s="2">
        <v>24.399780753863713</v>
      </c>
      <c r="BM21" s="2">
        <v>26.469944036258312</v>
      </c>
      <c r="BN21" s="2">
        <v>21.73882667204207</v>
      </c>
      <c r="BO21" s="2">
        <v>21.89422251329465</v>
      </c>
      <c r="BP21" s="2">
        <v>22.899268764279118</v>
      </c>
      <c r="BQ21" s="2">
        <v>22.223234690110708</v>
      </c>
      <c r="BR21" s="2">
        <v>47.527930697206649</v>
      </c>
      <c r="BS21" s="2">
        <v>30.2340231514269</v>
      </c>
      <c r="BT21" s="2">
        <v>32.513672964423193</v>
      </c>
      <c r="BU21" s="2">
        <v>36.087953682250522</v>
      </c>
      <c r="BV21" s="2">
        <v>36.153229585821876</v>
      </c>
      <c r="BW21" s="2">
        <v>183.38828048800559</v>
      </c>
      <c r="BX21" s="2">
        <v>2.0567136150234799</v>
      </c>
      <c r="BY21" s="2">
        <v>46.032242424242405</v>
      </c>
      <c r="BZ21" s="2">
        <v>46.032242424242405</v>
      </c>
      <c r="CA21" s="2">
        <v>1.20227007518797</v>
      </c>
      <c r="CB21" s="2">
        <v>6</v>
      </c>
      <c r="CC21" s="2">
        <v>46.032242424242405</v>
      </c>
      <c r="CD21" s="2">
        <v>27.98009642062015</v>
      </c>
      <c r="CE21" s="13">
        <v>13.410685299763877</v>
      </c>
      <c r="CF21" s="11">
        <v>12.5</v>
      </c>
      <c r="CG21" s="11">
        <v>12.5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10">
        <f t="shared" si="0"/>
        <v>0</v>
      </c>
      <c r="CP21" s="2">
        <v>0</v>
      </c>
      <c r="CQ21" s="10">
        <f t="shared" si="1"/>
        <v>0</v>
      </c>
      <c r="CR21" s="2">
        <v>0</v>
      </c>
      <c r="CS21" s="10">
        <f t="shared" si="2"/>
        <v>0</v>
      </c>
      <c r="CT21" s="2">
        <v>0</v>
      </c>
    </row>
    <row r="22" spans="2:98" x14ac:dyDescent="0.2">
      <c r="B22" t="s">
        <v>127</v>
      </c>
      <c r="C22" t="s">
        <v>129</v>
      </c>
      <c r="D22" t="s">
        <v>45</v>
      </c>
      <c r="E22">
        <v>2045</v>
      </c>
      <c r="F22" s="1">
        <v>1.820999</v>
      </c>
      <c r="G22" s="1">
        <v>1.0199990000000001</v>
      </c>
      <c r="H22" s="1"/>
      <c r="I22" s="1">
        <v>0.78899900000000001</v>
      </c>
      <c r="J22" s="1"/>
      <c r="K22" s="1"/>
      <c r="L22" s="1"/>
      <c r="M22" s="1"/>
      <c r="N22" s="1"/>
      <c r="O22" s="1"/>
      <c r="P22" s="1"/>
      <c r="Q22" s="1"/>
      <c r="R22" s="1">
        <v>0.57320000000000004</v>
      </c>
      <c r="S22" s="1"/>
      <c r="T22" s="1"/>
      <c r="U22" s="1">
        <v>4.7535680573986001</v>
      </c>
      <c r="V22" s="1"/>
      <c r="W22" s="1">
        <v>3.23794</v>
      </c>
      <c r="X22" s="1">
        <v>3.4550000000000001</v>
      </c>
      <c r="Y22" s="1">
        <v>2.8793000000000002</v>
      </c>
      <c r="Z22" s="1">
        <v>2.4662455520553299E-7</v>
      </c>
      <c r="AA22" s="1">
        <v>0.20857500000000001</v>
      </c>
      <c r="AB22" s="1">
        <v>0.18304999999999999</v>
      </c>
      <c r="AC22" s="1">
        <v>1.53374475572523E-7</v>
      </c>
      <c r="AD22" s="1">
        <v>2.6445259737431099E-8</v>
      </c>
      <c r="AE22" s="1"/>
      <c r="AF22" s="1"/>
      <c r="AG22" s="1">
        <v>1.7358474060438601E-8</v>
      </c>
      <c r="AH22" s="1">
        <v>1.65162853562727E-8</v>
      </c>
      <c r="AI22" s="8">
        <v>9.7365929999999992</v>
      </c>
      <c r="AJ22" s="8"/>
      <c r="AK22" s="8"/>
      <c r="AL22" s="1">
        <v>3.4099999999999998E-2</v>
      </c>
      <c r="AM22" s="1">
        <v>1.4806756273102799</v>
      </c>
      <c r="AN22" s="1">
        <v>1.54602148966711E-7</v>
      </c>
      <c r="AO22" s="1">
        <v>4.5547122809528998E-8</v>
      </c>
      <c r="AP22" s="1"/>
      <c r="AQ22" s="1"/>
      <c r="AR22" s="1"/>
      <c r="AS22" s="1">
        <v>3.3335350373076402E-8</v>
      </c>
      <c r="AT22" s="1">
        <v>3.43139865527722E-8</v>
      </c>
      <c r="AU22" s="1">
        <v>4.3173434688124403E-8</v>
      </c>
      <c r="AV22" s="1">
        <v>4.74762213607918E-8</v>
      </c>
      <c r="AW22" s="1">
        <v>4.2394094764869401E-8</v>
      </c>
      <c r="AX22" s="1">
        <v>4.6117710740581999E-8</v>
      </c>
      <c r="BA22">
        <v>2045</v>
      </c>
      <c r="BB22" s="2">
        <v>23.104844915553471</v>
      </c>
      <c r="BC22" s="2">
        <v>24.219741789132847</v>
      </c>
      <c r="BD22" s="2">
        <v>25.434202113836729</v>
      </c>
      <c r="BE22" s="2">
        <v>27.593840607719773</v>
      </c>
      <c r="BF22" s="2">
        <v>30.204297359622679</v>
      </c>
      <c r="BG22" s="2">
        <v>31.590629397981274</v>
      </c>
      <c r="BH22" s="2">
        <v>33.236188622372417</v>
      </c>
      <c r="BI22" s="2">
        <v>36.080773335096616</v>
      </c>
      <c r="BJ22" s="2">
        <v>22.016395451730684</v>
      </c>
      <c r="BK22" s="2">
        <v>23.084784378159302</v>
      </c>
      <c r="BL22" s="2">
        <v>24.237135357757072</v>
      </c>
      <c r="BM22" s="2">
        <v>26.293230164985381</v>
      </c>
      <c r="BN22" s="2">
        <v>22.253568026942371</v>
      </c>
      <c r="BO22" s="2">
        <v>22.417996672838264</v>
      </c>
      <c r="BP22" s="2">
        <v>23.454640366427963</v>
      </c>
      <c r="BQ22" s="2">
        <v>22.722367710331188</v>
      </c>
      <c r="BR22" s="2">
        <v>48.678567640333895</v>
      </c>
      <c r="BS22" s="2">
        <v>30.977393080261894</v>
      </c>
      <c r="BT22" s="2">
        <v>33.314275595182465</v>
      </c>
      <c r="BU22" s="2">
        <v>36.978610817194081</v>
      </c>
      <c r="BV22" s="2">
        <v>36.9502323116578</v>
      </c>
      <c r="BW22" s="2">
        <v>175.99319115458707</v>
      </c>
      <c r="BX22" s="2">
        <v>2.0567136150234799</v>
      </c>
      <c r="BY22" s="2">
        <v>47.066181818181803</v>
      </c>
      <c r="BZ22" s="2">
        <v>47.066181818181803</v>
      </c>
      <c r="CA22" s="2">
        <v>1.20227007518797</v>
      </c>
      <c r="CB22" s="2">
        <v>6</v>
      </c>
      <c r="CC22" s="2">
        <v>47.066181818181803</v>
      </c>
      <c r="CD22" s="2">
        <v>28.558716666543187</v>
      </c>
      <c r="CE22" s="13">
        <v>15.556394947726096</v>
      </c>
      <c r="CF22" s="11">
        <v>14.5</v>
      </c>
      <c r="CG22" s="11">
        <v>14.5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10">
        <f t="shared" si="0"/>
        <v>0</v>
      </c>
      <c r="CP22" s="2">
        <v>0</v>
      </c>
      <c r="CQ22" s="10">
        <f t="shared" si="1"/>
        <v>0</v>
      </c>
      <c r="CR22" s="2">
        <v>0</v>
      </c>
      <c r="CS22" s="10">
        <f t="shared" si="2"/>
        <v>0</v>
      </c>
      <c r="CT22" s="2">
        <v>0</v>
      </c>
    </row>
    <row r="23" spans="2:98" x14ac:dyDescent="0.2">
      <c r="B23" t="s">
        <v>127</v>
      </c>
      <c r="C23" t="s">
        <v>129</v>
      </c>
      <c r="D23" t="s">
        <v>45</v>
      </c>
      <c r="E23">
        <v>2050</v>
      </c>
      <c r="F23" s="1">
        <v>0.815998</v>
      </c>
      <c r="G23" s="1">
        <v>1.019998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>
        <v>0.57320000000000004</v>
      </c>
      <c r="S23" s="1"/>
      <c r="T23" s="1"/>
      <c r="U23" s="1">
        <v>11.6705743431827</v>
      </c>
      <c r="V23" s="1"/>
      <c r="W23" s="1">
        <v>3.2273999999999998</v>
      </c>
      <c r="X23" s="1">
        <v>3.4550000000000001</v>
      </c>
      <c r="Y23" s="1">
        <v>2.8793000000000002</v>
      </c>
      <c r="Z23" s="1">
        <v>0.85943871222577795</v>
      </c>
      <c r="AA23" s="1">
        <v>0.19667499999999999</v>
      </c>
      <c r="AB23" s="1">
        <v>0.18304999999999999</v>
      </c>
      <c r="AC23" s="1">
        <v>4.9015639817874195E-7</v>
      </c>
      <c r="AD23" s="1">
        <v>7.5226966165464298E-8</v>
      </c>
      <c r="AE23" s="1"/>
      <c r="AF23" s="1"/>
      <c r="AG23" s="1">
        <v>4.4028804539733299E-8</v>
      </c>
      <c r="AH23" s="1">
        <v>3.7567594446505099E-8</v>
      </c>
      <c r="AI23" s="8">
        <v>7.8960999999999997</v>
      </c>
      <c r="AJ23" s="8">
        <v>1.07111306135769E-8</v>
      </c>
      <c r="AK23" s="8">
        <v>1.40717626106541E-8</v>
      </c>
      <c r="AL23" s="1">
        <v>3.4099999999999998E-2</v>
      </c>
      <c r="AM23" s="1">
        <v>1.2199033433991</v>
      </c>
      <c r="AN23" s="1">
        <v>4.7536988465614598E-7</v>
      </c>
      <c r="AO23" s="1">
        <v>9.4707314138429896E-8</v>
      </c>
      <c r="AP23" s="1"/>
      <c r="AQ23" s="1"/>
      <c r="AR23" s="1"/>
      <c r="AS23" s="1">
        <v>8.1402683475542699E-8</v>
      </c>
      <c r="AT23" s="1">
        <v>8.5453495387754001E-8</v>
      </c>
      <c r="AU23" s="1">
        <v>1.2470246876669E-7</v>
      </c>
      <c r="AV23" s="1">
        <v>1.5063317724167801E-7</v>
      </c>
      <c r="AW23" s="1">
        <v>1.2297092190155E-7</v>
      </c>
      <c r="AX23" s="1">
        <v>1.4994672319925099E-7</v>
      </c>
      <c r="BA23">
        <v>2050</v>
      </c>
      <c r="BB23" s="2">
        <v>23.029788167574054</v>
      </c>
      <c r="BC23" s="2">
        <v>24.141477969640828</v>
      </c>
      <c r="BD23" s="2">
        <v>25.351655389517486</v>
      </c>
      <c r="BE23" s="2">
        <v>27.504153770191408</v>
      </c>
      <c r="BF23" s="2">
        <v>31.588546395506732</v>
      </c>
      <c r="BG23" s="2">
        <v>33.034025489511137</v>
      </c>
      <c r="BH23" s="2">
        <v>34.758573039901876</v>
      </c>
      <c r="BI23" s="2">
        <v>37.734840713744276</v>
      </c>
      <c r="BJ23" s="2">
        <v>21.945091541150237</v>
      </c>
      <c r="BK23" s="2">
        <v>23.010433749641884</v>
      </c>
      <c r="BL23" s="2">
        <v>24.158715969653791</v>
      </c>
      <c r="BM23" s="2">
        <v>26.208027669333436</v>
      </c>
      <c r="BN23" s="2">
        <v>23.247010366907418</v>
      </c>
      <c r="BO23" s="2">
        <v>23.428872177043708</v>
      </c>
      <c r="BP23" s="2">
        <v>24.526498414623354</v>
      </c>
      <c r="BQ23" s="2">
        <v>23.685686221348622</v>
      </c>
      <c r="BR23" s="2">
        <v>50.899277995832648</v>
      </c>
      <c r="BS23" s="2">
        <v>32.412084803650863</v>
      </c>
      <c r="BT23" s="2">
        <v>34.859425490973749</v>
      </c>
      <c r="BU23" s="2">
        <v>38.697564423352802</v>
      </c>
      <c r="BV23" s="2">
        <v>38.488434450217895</v>
      </c>
      <c r="BW23" s="2">
        <v>177.715314961415</v>
      </c>
      <c r="BX23" s="2">
        <v>2.0567136150234799</v>
      </c>
      <c r="BY23" s="2">
        <v>47.962262626262607</v>
      </c>
      <c r="BZ23" s="2">
        <v>47.962262626262607</v>
      </c>
      <c r="CA23" s="2">
        <v>1.20227007518797</v>
      </c>
      <c r="CB23" s="2">
        <v>6</v>
      </c>
      <c r="CC23" s="2">
        <v>47.962262626262607</v>
      </c>
      <c r="CD23" s="2">
        <v>29.67544421444396</v>
      </c>
      <c r="CE23" s="13">
        <v>18.02396104288265</v>
      </c>
      <c r="CF23" s="11">
        <v>16.8</v>
      </c>
      <c r="CG23" s="11">
        <v>16.8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10">
        <f t="shared" si="0"/>
        <v>0</v>
      </c>
      <c r="CP23" s="2">
        <v>0</v>
      </c>
      <c r="CQ23" s="10">
        <f t="shared" si="1"/>
        <v>0</v>
      </c>
      <c r="CR23" s="2">
        <v>0</v>
      </c>
      <c r="CS23" s="10">
        <f t="shared" si="2"/>
        <v>0</v>
      </c>
      <c r="CT23" s="2">
        <v>0</v>
      </c>
    </row>
    <row r="24" spans="2:98" x14ac:dyDescent="0.2"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8"/>
      <c r="AJ24" s="8"/>
      <c r="AK24" s="8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2:98" x14ac:dyDescent="0.2">
      <c r="B25" t="s">
        <v>124</v>
      </c>
      <c r="C25" t="s">
        <v>125</v>
      </c>
      <c r="D25" t="s">
        <v>126</v>
      </c>
      <c r="E25" t="s">
        <v>121</v>
      </c>
      <c r="F25" s="1" t="s">
        <v>0</v>
      </c>
      <c r="G25" s="1" t="s">
        <v>1</v>
      </c>
      <c r="H25" s="1" t="s">
        <v>2</v>
      </c>
      <c r="I25" s="1" t="s">
        <v>3</v>
      </c>
      <c r="J25" s="1" t="s">
        <v>4</v>
      </c>
      <c r="K25" s="1" t="s">
        <v>5</v>
      </c>
      <c r="L25" s="1" t="s">
        <v>6</v>
      </c>
      <c r="M25" s="1" t="s">
        <v>7</v>
      </c>
      <c r="N25" s="1" t="s">
        <v>8</v>
      </c>
      <c r="O25" s="1" t="s">
        <v>9</v>
      </c>
      <c r="P25" s="1" t="s">
        <v>10</v>
      </c>
      <c r="Q25" s="1" t="s">
        <v>11</v>
      </c>
      <c r="R25" s="1" t="s">
        <v>12</v>
      </c>
      <c r="S25" s="1" t="s">
        <v>13</v>
      </c>
      <c r="T25" s="1" t="s">
        <v>14</v>
      </c>
      <c r="U25" s="1" t="s">
        <v>15</v>
      </c>
      <c r="V25" s="1" t="s">
        <v>16</v>
      </c>
      <c r="W25" s="1" t="s">
        <v>17</v>
      </c>
      <c r="X25" s="1" t="s">
        <v>18</v>
      </c>
      <c r="Y25" s="1" t="s">
        <v>19</v>
      </c>
      <c r="Z25" s="1" t="s">
        <v>20</v>
      </c>
      <c r="AA25" s="1" t="s">
        <v>21</v>
      </c>
      <c r="AB25" s="1" t="s">
        <v>22</v>
      </c>
      <c r="AC25" s="1" t="s">
        <v>23</v>
      </c>
      <c r="AD25" s="1" t="s">
        <v>24</v>
      </c>
      <c r="AE25" s="1" t="s">
        <v>25</v>
      </c>
      <c r="AF25" s="1" t="s">
        <v>26</v>
      </c>
      <c r="AG25" s="1" t="s">
        <v>27</v>
      </c>
      <c r="AH25" s="1" t="s">
        <v>28</v>
      </c>
      <c r="AI25" s="8" t="s">
        <v>29</v>
      </c>
      <c r="AJ25" s="8" t="s">
        <v>30</v>
      </c>
      <c r="AK25" s="8" t="s">
        <v>31</v>
      </c>
      <c r="AL25" s="1" t="s">
        <v>32</v>
      </c>
      <c r="AM25" s="1" t="s">
        <v>33</v>
      </c>
      <c r="AN25" s="1" t="s">
        <v>34</v>
      </c>
      <c r="AO25" s="1" t="s">
        <v>35</v>
      </c>
      <c r="AP25" s="1" t="s">
        <v>36</v>
      </c>
      <c r="AQ25" s="1" t="s">
        <v>37</v>
      </c>
      <c r="AR25" s="1" t="s">
        <v>38</v>
      </c>
      <c r="AS25" s="1" t="s">
        <v>39</v>
      </c>
      <c r="AT25" s="1" t="s">
        <v>40</v>
      </c>
      <c r="AU25" s="1" t="s">
        <v>41</v>
      </c>
      <c r="AV25" s="1" t="s">
        <v>42</v>
      </c>
      <c r="AW25" s="1" t="s">
        <v>43</v>
      </c>
      <c r="AX25" s="1" t="s">
        <v>44</v>
      </c>
    </row>
    <row r="26" spans="2:98" x14ac:dyDescent="0.2">
      <c r="B26" t="s">
        <v>127</v>
      </c>
      <c r="C26" t="s">
        <v>129</v>
      </c>
      <c r="D26" t="s">
        <v>128</v>
      </c>
      <c r="E26">
        <v>2025</v>
      </c>
      <c r="F26" s="1">
        <v>2.7250000000000001</v>
      </c>
      <c r="G26" s="1">
        <v>3.6389999999999998</v>
      </c>
      <c r="H26" s="1">
        <v>1.9119999999999999</v>
      </c>
      <c r="I26" s="1">
        <v>3.3439999999999999</v>
      </c>
      <c r="J26" s="1"/>
      <c r="K26" s="1"/>
      <c r="L26" s="1"/>
      <c r="M26" s="1"/>
      <c r="N26" s="1"/>
      <c r="O26" s="1"/>
      <c r="P26" s="1"/>
      <c r="Q26" s="1"/>
      <c r="R26" s="1">
        <v>1.0944</v>
      </c>
      <c r="S26" s="1">
        <v>1.0837000000000001</v>
      </c>
      <c r="T26" s="1">
        <v>1.3680000000000001</v>
      </c>
      <c r="U26" s="1">
        <v>2.5139290153047899E-8</v>
      </c>
      <c r="V26" s="1"/>
      <c r="W26" s="1">
        <v>3.2778399999999999</v>
      </c>
      <c r="X26" s="1">
        <v>3.46034</v>
      </c>
      <c r="Y26" s="1">
        <v>3.1183999999999998</v>
      </c>
      <c r="Z26" s="1">
        <v>4.5824186069077403E-8</v>
      </c>
      <c r="AA26" s="1">
        <v>0.62817500000000004</v>
      </c>
      <c r="AB26" s="1">
        <v>0.18304999999999999</v>
      </c>
      <c r="AC26" s="1">
        <v>3.1575208618257299E-8</v>
      </c>
      <c r="AD26" s="1"/>
      <c r="AE26" s="1"/>
      <c r="AF26" s="1"/>
      <c r="AG26" s="1"/>
      <c r="AH26" s="1"/>
      <c r="AI26" s="8">
        <v>9.9252269999999996</v>
      </c>
      <c r="AJ26" s="8"/>
      <c r="AK26" s="8"/>
      <c r="AL26" s="1">
        <v>3.4099999999999998E-2</v>
      </c>
      <c r="AM26" s="1">
        <v>1.3921028234604701E-8</v>
      </c>
      <c r="AN26" s="1">
        <v>2.7984810290677701E-8</v>
      </c>
      <c r="AO26" s="1">
        <v>1.24942259208212E-8</v>
      </c>
      <c r="AP26" s="1"/>
      <c r="AQ26" s="1"/>
      <c r="AR26" s="1"/>
      <c r="AS26" s="1">
        <v>1.7260526641208E-8</v>
      </c>
      <c r="AT26" s="1">
        <v>1.84312222864467E-8</v>
      </c>
      <c r="AU26" s="1">
        <v>1.23661196214652E-7</v>
      </c>
      <c r="AV26" s="1">
        <v>1.8519331845160901E-7</v>
      </c>
      <c r="AW26" s="1">
        <v>0.25782090294633803</v>
      </c>
      <c r="AX26" s="1">
        <v>1.9979117364227299E-7</v>
      </c>
    </row>
    <row r="27" spans="2:98" x14ac:dyDescent="0.2">
      <c r="B27" t="s">
        <v>127</v>
      </c>
      <c r="C27" t="s">
        <v>129</v>
      </c>
      <c r="D27" t="s">
        <v>128</v>
      </c>
      <c r="E27">
        <v>2030</v>
      </c>
      <c r="F27" s="1">
        <v>2.3969990000000001</v>
      </c>
      <c r="G27" s="1">
        <v>3.6389990000000001</v>
      </c>
      <c r="H27" s="1">
        <v>1.5980000000000001</v>
      </c>
      <c r="I27" s="1">
        <v>3.3439990000000002</v>
      </c>
      <c r="J27" s="1"/>
      <c r="K27" s="1"/>
      <c r="L27" s="1"/>
      <c r="M27" s="1"/>
      <c r="N27" s="1"/>
      <c r="O27" s="1"/>
      <c r="P27" s="1"/>
      <c r="Q27" s="1"/>
      <c r="R27" s="1">
        <v>1.0944</v>
      </c>
      <c r="S27" s="1">
        <v>1.0837000000000001</v>
      </c>
      <c r="T27" s="1">
        <v>1.3680000000000001</v>
      </c>
      <c r="U27" s="1">
        <v>6.3931553881340203E-8</v>
      </c>
      <c r="V27" s="1"/>
      <c r="W27" s="1">
        <v>3.27224</v>
      </c>
      <c r="X27" s="1">
        <v>3.4550000000000001</v>
      </c>
      <c r="Y27" s="1">
        <v>3.0470999999999999</v>
      </c>
      <c r="Z27" s="1">
        <v>9.5866794505052197E-8</v>
      </c>
      <c r="AA27" s="1">
        <v>0.62817500000000004</v>
      </c>
      <c r="AB27" s="1">
        <v>0.18304999999999999</v>
      </c>
      <c r="AC27" s="1">
        <v>6.6871822038530504E-8</v>
      </c>
      <c r="AD27" s="1">
        <v>1.78463756171852E-8</v>
      </c>
      <c r="AE27" s="1"/>
      <c r="AF27" s="1"/>
      <c r="AG27" s="1">
        <v>1.3997429688182799E-8</v>
      </c>
      <c r="AH27" s="1">
        <v>1.25626870475639E-8</v>
      </c>
      <c r="AI27" s="8">
        <v>9.9252269999999996</v>
      </c>
      <c r="AJ27" s="8"/>
      <c r="AK27" s="8"/>
      <c r="AL27" s="1">
        <v>3.4099999999999998E-2</v>
      </c>
      <c r="AM27" s="1">
        <v>2.22562798098959E-8</v>
      </c>
      <c r="AN27" s="1">
        <v>7.5147106922829299E-8</v>
      </c>
      <c r="AO27" s="1">
        <v>2.59097333910147E-8</v>
      </c>
      <c r="AP27" s="1"/>
      <c r="AQ27" s="1"/>
      <c r="AR27" s="1"/>
      <c r="AS27" s="1">
        <v>1.08910041141718E-8</v>
      </c>
      <c r="AT27" s="1">
        <v>1.11340062467974E-8</v>
      </c>
      <c r="AU27" s="1">
        <v>1.38625601376571E-8</v>
      </c>
      <c r="AV27" s="1">
        <v>1.40737207566538E-8</v>
      </c>
      <c r="AW27" s="1">
        <v>1.39282456498314E-8</v>
      </c>
      <c r="AX27" s="1">
        <v>1.3551827121360501E-8</v>
      </c>
      <c r="AZ27" t="s">
        <v>133</v>
      </c>
      <c r="BB27" s="22" t="s">
        <v>138</v>
      </c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 t="s">
        <v>137</v>
      </c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 t="s">
        <v>139</v>
      </c>
      <c r="BZ27" s="22"/>
      <c r="CE27" s="22" t="s">
        <v>136</v>
      </c>
      <c r="CF27" s="22"/>
      <c r="CG27" s="22"/>
      <c r="CH27" s="22" t="s">
        <v>135</v>
      </c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</row>
    <row r="28" spans="2:98" x14ac:dyDescent="0.2">
      <c r="B28" t="s">
        <v>127</v>
      </c>
      <c r="C28" t="s">
        <v>129</v>
      </c>
      <c r="D28" t="s">
        <v>128</v>
      </c>
      <c r="E28">
        <v>2035</v>
      </c>
      <c r="F28" s="1">
        <v>2.3969990000000001</v>
      </c>
      <c r="G28" s="1">
        <v>3.6389990000000001</v>
      </c>
      <c r="H28" s="1">
        <v>0.23999899999999999</v>
      </c>
      <c r="I28" s="1">
        <v>2.982999</v>
      </c>
      <c r="J28" s="1"/>
      <c r="K28" s="1"/>
      <c r="L28" s="1"/>
      <c r="M28" s="1"/>
      <c r="N28" s="1"/>
      <c r="O28" s="1"/>
      <c r="P28" s="1"/>
      <c r="Q28" s="1"/>
      <c r="R28" s="1">
        <v>1.0944</v>
      </c>
      <c r="S28" s="1">
        <v>1.0837000000000001</v>
      </c>
      <c r="T28" s="1">
        <v>1.3680000000000001</v>
      </c>
      <c r="U28" s="1">
        <v>1.2777572922698301E-7</v>
      </c>
      <c r="V28" s="1"/>
      <c r="W28" s="1">
        <v>3.2536399999999999</v>
      </c>
      <c r="X28" s="1">
        <v>3.4550000000000001</v>
      </c>
      <c r="Y28" s="1">
        <v>2.8793000000000002</v>
      </c>
      <c r="Z28" s="1">
        <v>1.01254735497327E-7</v>
      </c>
      <c r="AA28" s="1">
        <v>0.61487499999999995</v>
      </c>
      <c r="AB28" s="1">
        <v>0.18304999999999999</v>
      </c>
      <c r="AC28" s="1">
        <v>7.3656867046373402E-8</v>
      </c>
      <c r="AD28" s="1">
        <v>1.7378912112228499E-8</v>
      </c>
      <c r="AE28" s="1"/>
      <c r="AF28" s="1"/>
      <c r="AG28" s="1">
        <v>1.26039295200643E-8</v>
      </c>
      <c r="AH28" s="1">
        <v>1.20862900558055E-8</v>
      </c>
      <c r="AI28" s="8">
        <v>9.8600999999999992</v>
      </c>
      <c r="AJ28" s="8"/>
      <c r="AK28" s="8"/>
      <c r="AL28" s="1">
        <v>3.4099999999999998E-2</v>
      </c>
      <c r="AM28" s="1">
        <v>2.48366679554586E-8</v>
      </c>
      <c r="AN28" s="1">
        <v>6.137043666215E-8</v>
      </c>
      <c r="AO28" s="1">
        <v>2.5079287210638298E-8</v>
      </c>
      <c r="AP28" s="1"/>
      <c r="AQ28" s="1"/>
      <c r="AR28" s="1"/>
      <c r="AS28" s="1">
        <v>1.4420849320112401E-8</v>
      </c>
      <c r="AT28" s="1">
        <v>1.4566016297082899E-8</v>
      </c>
      <c r="AU28" s="1">
        <v>1.7029916748676501E-8</v>
      </c>
      <c r="AV28" s="1">
        <v>1.6704391998604501E-8</v>
      </c>
      <c r="AW28" s="1">
        <v>1.7293083369551301E-8</v>
      </c>
      <c r="AX28" s="1">
        <v>1.6042856671934201E-8</v>
      </c>
      <c r="AZ28" t="s">
        <v>134</v>
      </c>
      <c r="BA28" s="1" t="s">
        <v>114</v>
      </c>
      <c r="BB28" s="3" t="s">
        <v>0</v>
      </c>
      <c r="BC28" s="3" t="s">
        <v>1</v>
      </c>
      <c r="BD28" s="3" t="s">
        <v>2</v>
      </c>
      <c r="BE28" s="3" t="s">
        <v>3</v>
      </c>
      <c r="BF28" s="3" t="s">
        <v>4</v>
      </c>
      <c r="BG28" s="3" t="s">
        <v>5</v>
      </c>
      <c r="BH28" s="3" t="s">
        <v>6</v>
      </c>
      <c r="BI28" s="3" t="s">
        <v>7</v>
      </c>
      <c r="BJ28" s="3" t="s">
        <v>8</v>
      </c>
      <c r="BK28" s="3" t="s">
        <v>9</v>
      </c>
      <c r="BL28" s="3" t="s">
        <v>10</v>
      </c>
      <c r="BM28" s="3" t="s">
        <v>11</v>
      </c>
      <c r="BN28" s="4" t="s">
        <v>12</v>
      </c>
      <c r="BO28" s="4" t="s">
        <v>13</v>
      </c>
      <c r="BP28" s="4" t="s">
        <v>14</v>
      </c>
      <c r="BQ28" s="4" t="s">
        <v>15</v>
      </c>
      <c r="BR28" s="4" t="s">
        <v>16</v>
      </c>
      <c r="BS28" s="4" t="s">
        <v>17</v>
      </c>
      <c r="BT28" s="4" t="s">
        <v>18</v>
      </c>
      <c r="BU28" s="4" t="s">
        <v>19</v>
      </c>
      <c r="BV28" s="4" t="s">
        <v>20</v>
      </c>
      <c r="BW28" t="s">
        <v>21</v>
      </c>
      <c r="BX28" t="s">
        <v>22</v>
      </c>
      <c r="BY28" s="5" t="s">
        <v>23</v>
      </c>
      <c r="BZ28" s="5" t="s">
        <v>24</v>
      </c>
      <c r="CA28" t="s">
        <v>25</v>
      </c>
      <c r="CB28" t="s">
        <v>26</v>
      </c>
      <c r="CC28" s="5" t="s">
        <v>27</v>
      </c>
      <c r="CD28" s="4" t="s">
        <v>28</v>
      </c>
      <c r="CE28" s="21" t="s">
        <v>29</v>
      </c>
      <c r="CF28" s="6" t="s">
        <v>30</v>
      </c>
      <c r="CG28" s="6" t="s">
        <v>31</v>
      </c>
      <c r="CH28" s="7" t="s">
        <v>32</v>
      </c>
      <c r="CI28" s="7" t="s">
        <v>33</v>
      </c>
      <c r="CJ28" s="7" t="s">
        <v>34</v>
      </c>
      <c r="CK28" s="7" t="s">
        <v>35</v>
      </c>
      <c r="CL28" s="7" t="s">
        <v>36</v>
      </c>
      <c r="CM28" s="7" t="s">
        <v>37</v>
      </c>
      <c r="CN28" s="7" t="s">
        <v>38</v>
      </c>
      <c r="CO28" s="7" t="s">
        <v>39</v>
      </c>
      <c r="CP28" s="7" t="s">
        <v>40</v>
      </c>
      <c r="CQ28" s="7" t="s">
        <v>41</v>
      </c>
      <c r="CR28" s="7" t="s">
        <v>42</v>
      </c>
      <c r="CS28" s="7" t="s">
        <v>43</v>
      </c>
      <c r="CT28" s="7" t="s">
        <v>44</v>
      </c>
    </row>
    <row r="29" spans="2:98" x14ac:dyDescent="0.2">
      <c r="B29" t="s">
        <v>127</v>
      </c>
      <c r="C29" t="s">
        <v>129</v>
      </c>
      <c r="D29" t="s">
        <v>128</v>
      </c>
      <c r="E29">
        <v>2040</v>
      </c>
      <c r="F29" s="1">
        <v>1.8209979999999999</v>
      </c>
      <c r="G29" s="1">
        <v>2.480998</v>
      </c>
      <c r="H29" s="1"/>
      <c r="I29" s="1">
        <v>2.3919990000000002</v>
      </c>
      <c r="J29" s="1"/>
      <c r="K29" s="1"/>
      <c r="L29" s="1"/>
      <c r="M29" s="1"/>
      <c r="N29" s="1"/>
      <c r="O29" s="1"/>
      <c r="P29" s="1"/>
      <c r="Q29" s="1"/>
      <c r="R29" s="1">
        <v>1.0944</v>
      </c>
      <c r="S29" s="1">
        <v>0.90769999999999995</v>
      </c>
      <c r="T29" s="1">
        <v>1.3680000000000001</v>
      </c>
      <c r="U29" s="1">
        <v>1.1657725471217899</v>
      </c>
      <c r="V29" s="1"/>
      <c r="W29" s="1">
        <v>3.23794</v>
      </c>
      <c r="X29" s="1">
        <v>3.4550000000000001</v>
      </c>
      <c r="Y29" s="1">
        <v>2.8793000000000002</v>
      </c>
      <c r="Z29" s="1">
        <v>1.7567948048988001E-7</v>
      </c>
      <c r="AA29" s="1">
        <v>0.27057500000000001</v>
      </c>
      <c r="AB29" s="1">
        <v>0.18304999999999999</v>
      </c>
      <c r="AC29" s="1">
        <v>1.3371719135634399E-7</v>
      </c>
      <c r="AD29" s="1">
        <v>2.8029370808024299E-8</v>
      </c>
      <c r="AE29" s="1"/>
      <c r="AF29" s="1"/>
      <c r="AG29" s="1">
        <v>1.9424797017763699E-8</v>
      </c>
      <c r="AH29" s="1">
        <v>1.8638173449850099E-8</v>
      </c>
      <c r="AI29" s="8">
        <v>9.8600999999999992</v>
      </c>
      <c r="AJ29" s="8"/>
      <c r="AK29" s="8">
        <v>1.06482865751592E-8</v>
      </c>
      <c r="AL29" s="1">
        <v>3.4099999999999998E-2</v>
      </c>
      <c r="AM29" s="1">
        <v>3.52488606347018E-8</v>
      </c>
      <c r="AN29" s="1">
        <v>7.8087946310418603E-8</v>
      </c>
      <c r="AO29" s="1">
        <v>3.2208485766493798E-8</v>
      </c>
      <c r="AP29" s="1"/>
      <c r="AQ29" s="1"/>
      <c r="AR29" s="1"/>
      <c r="AS29" s="1">
        <v>2.04870285233185E-8</v>
      </c>
      <c r="AT29" s="1">
        <v>2.07915073912622E-8</v>
      </c>
      <c r="AU29" s="1">
        <v>2.5659191600800899E-8</v>
      </c>
      <c r="AV29" s="1">
        <v>2.57139534569036E-8</v>
      </c>
      <c r="AW29" s="1">
        <v>2.62485184421153E-8</v>
      </c>
      <c r="AX29" s="1">
        <v>2.49759124773325E-8</v>
      </c>
      <c r="BA29">
        <v>2025</v>
      </c>
      <c r="BB29">
        <f>ABS(BB18-$CE18)/$CE18</f>
        <v>0.87232262107241954</v>
      </c>
      <c r="BC29">
        <f t="shared" ref="BC29:CS34" si="4">ABS(BC18-$CE18)/$CE18</f>
        <v>0.96719809978903293</v>
      </c>
      <c r="BD29">
        <f t="shared" si="4"/>
        <v>1.0619252072854224</v>
      </c>
      <c r="BE29">
        <f t="shared" si="4"/>
        <v>1.235574290046827</v>
      </c>
      <c r="BF29">
        <f t="shared" si="4"/>
        <v>3.0632366270793465</v>
      </c>
      <c r="BG29">
        <f t="shared" si="4"/>
        <v>3.2480084174283981</v>
      </c>
      <c r="BH29">
        <f t="shared" si="4"/>
        <v>3.4707818921138807</v>
      </c>
      <c r="BI29">
        <f t="shared" si="4"/>
        <v>3.8539676183740448</v>
      </c>
      <c r="BJ29">
        <f t="shared" si="4"/>
        <v>0.78648862191375446</v>
      </c>
      <c r="BK29">
        <f t="shared" si="4"/>
        <v>0.87769653201162023</v>
      </c>
      <c r="BL29">
        <f t="shared" si="4"/>
        <v>0.96752576077980501</v>
      </c>
      <c r="BM29">
        <f t="shared" si="4"/>
        <v>1.1330094954854595</v>
      </c>
      <c r="BN29">
        <f t="shared" si="4"/>
        <v>1.9832759983347386</v>
      </c>
      <c r="BO29">
        <f t="shared" si="4"/>
        <v>2.0092860368768135</v>
      </c>
      <c r="BP29">
        <f t="shared" si="4"/>
        <v>2.1540365376940978</v>
      </c>
      <c r="BQ29">
        <f t="shared" si="4"/>
        <v>2.0260562527218471</v>
      </c>
      <c r="BR29">
        <f t="shared" si="4"/>
        <v>5.5444784779887772</v>
      </c>
      <c r="BS29">
        <f t="shared" si="4"/>
        <v>3.1731379925746177</v>
      </c>
      <c r="BT29">
        <f t="shared" si="4"/>
        <v>3.4888280214299834</v>
      </c>
      <c r="BU29">
        <f t="shared" si="4"/>
        <v>3.9840799533307845</v>
      </c>
      <c r="BV29">
        <f t="shared" si="4"/>
        <v>3.9097281938772701</v>
      </c>
      <c r="BW29">
        <f t="shared" si="4"/>
        <v>18.59377525059946</v>
      </c>
      <c r="BX29">
        <f t="shared" si="4"/>
        <v>0.76036906752775946</v>
      </c>
      <c r="BY29">
        <f t="shared" si="4"/>
        <v>4.186605515577865</v>
      </c>
      <c r="BZ29">
        <f t="shared" si="4"/>
        <v>4.186605515577865</v>
      </c>
      <c r="CA29">
        <f t="shared" si="4"/>
        <v>0.85992162589079035</v>
      </c>
      <c r="CB29">
        <f t="shared" si="4"/>
        <v>0.30093057957559666</v>
      </c>
      <c r="CC29">
        <f t="shared" si="4"/>
        <v>4.186605515577865</v>
      </c>
      <c r="CD29">
        <f t="shared" si="4"/>
        <v>2.7663566790498826</v>
      </c>
      <c r="CE29">
        <f t="shared" si="4"/>
        <v>0</v>
      </c>
      <c r="CF29">
        <f t="shared" si="4"/>
        <v>6.7907439434128844E-2</v>
      </c>
      <c r="CG29">
        <f t="shared" si="4"/>
        <v>6.7907439434128844E-2</v>
      </c>
      <c r="CH29">
        <f t="shared" si="4"/>
        <v>1</v>
      </c>
      <c r="CI29">
        <f t="shared" si="4"/>
        <v>1</v>
      </c>
      <c r="CJ29">
        <f t="shared" si="4"/>
        <v>1</v>
      </c>
      <c r="CK29">
        <f t="shared" si="4"/>
        <v>1</v>
      </c>
      <c r="CL29">
        <f t="shared" si="4"/>
        <v>1</v>
      </c>
      <c r="CM29">
        <f t="shared" si="4"/>
        <v>1</v>
      </c>
      <c r="CN29">
        <f t="shared" si="4"/>
        <v>1</v>
      </c>
      <c r="CO29" s="20">
        <f t="shared" si="4"/>
        <v>1</v>
      </c>
      <c r="CP29" s="20">
        <f t="shared" si="4"/>
        <v>1</v>
      </c>
      <c r="CQ29" s="20">
        <f t="shared" si="4"/>
        <v>1</v>
      </c>
      <c r="CR29" s="20">
        <f t="shared" si="4"/>
        <v>1</v>
      </c>
      <c r="CS29" s="20">
        <f t="shared" si="4"/>
        <v>1</v>
      </c>
      <c r="CT29" s="20">
        <f t="shared" ref="CT29" si="5">ABS(CT18-$CE18)/$CE18</f>
        <v>1</v>
      </c>
    </row>
    <row r="30" spans="2:98" x14ac:dyDescent="0.2">
      <c r="B30" t="s">
        <v>127</v>
      </c>
      <c r="C30" t="s">
        <v>129</v>
      </c>
      <c r="D30" t="s">
        <v>128</v>
      </c>
      <c r="E30">
        <v>2045</v>
      </c>
      <c r="F30" s="1">
        <v>1.8209979999999999</v>
      </c>
      <c r="G30" s="1">
        <v>1.019998</v>
      </c>
      <c r="H30" s="1"/>
      <c r="I30" s="1">
        <v>0.78899799999999998</v>
      </c>
      <c r="J30" s="1"/>
      <c r="K30" s="1"/>
      <c r="L30" s="1"/>
      <c r="M30" s="1"/>
      <c r="N30" s="1"/>
      <c r="O30" s="1"/>
      <c r="P30" s="1"/>
      <c r="Q30" s="1"/>
      <c r="R30" s="1">
        <v>0.57320000000000004</v>
      </c>
      <c r="S30" s="1"/>
      <c r="T30" s="1"/>
      <c r="U30" s="1">
        <v>7.4185045644061098</v>
      </c>
      <c r="V30" s="1"/>
      <c r="W30" s="1">
        <v>3.23794</v>
      </c>
      <c r="X30" s="1">
        <v>3.4550000000000001</v>
      </c>
      <c r="Y30" s="1">
        <v>2.8793000000000002</v>
      </c>
      <c r="Z30" s="1">
        <v>1.74398768084657E-7</v>
      </c>
      <c r="AA30" s="1">
        <v>0.20857500000000001</v>
      </c>
      <c r="AB30" s="1">
        <v>0.18304999999999999</v>
      </c>
      <c r="AC30" s="1">
        <v>1.2308192262602601E-7</v>
      </c>
      <c r="AD30" s="1">
        <v>2.4271651957976901E-8</v>
      </c>
      <c r="AE30" s="1"/>
      <c r="AF30" s="1"/>
      <c r="AG30" s="1">
        <v>1.6296575125686002E-8</v>
      </c>
      <c r="AH30" s="1">
        <v>1.52022034248234E-8</v>
      </c>
      <c r="AI30" s="8">
        <v>9.8600999999999992</v>
      </c>
      <c r="AJ30" s="8"/>
      <c r="AK30" s="8"/>
      <c r="AL30" s="1">
        <v>3.4099999999999998E-2</v>
      </c>
      <c r="AM30" s="1">
        <v>2.68687658846952E-8</v>
      </c>
      <c r="AN30" s="1">
        <v>5.8547243618929803E-8</v>
      </c>
      <c r="AO30" s="1">
        <v>2.2877775735723698E-8</v>
      </c>
      <c r="AP30" s="1"/>
      <c r="AQ30" s="1"/>
      <c r="AR30" s="1"/>
      <c r="AS30" s="1">
        <v>1.5134180969782801E-8</v>
      </c>
      <c r="AT30" s="1">
        <v>1.5771841019640698E-8</v>
      </c>
      <c r="AU30" s="1">
        <v>1.8406870400937499E-8</v>
      </c>
      <c r="AV30" s="1">
        <v>2.0525476650234999E-8</v>
      </c>
      <c r="AW30" s="1">
        <v>1.75761742934431E-8</v>
      </c>
      <c r="AX30" s="1">
        <v>1.9731959394172199E-8</v>
      </c>
      <c r="BA30">
        <v>2030</v>
      </c>
      <c r="BB30">
        <f t="shared" ref="BB30:BQ34" si="6">ABS(BB19-$CE19)/$CE19</f>
        <v>0.58742521258413061</v>
      </c>
      <c r="BC30">
        <f t="shared" si="6"/>
        <v>0.66804829639687158</v>
      </c>
      <c r="BD30">
        <f t="shared" si="6"/>
        <v>0.74821156945394429</v>
      </c>
      <c r="BE30">
        <f t="shared" si="6"/>
        <v>0.8953825079596196</v>
      </c>
      <c r="BF30">
        <f t="shared" si="6"/>
        <v>2.3409216992716342</v>
      </c>
      <c r="BG30">
        <f t="shared" si="6"/>
        <v>2.4932706265093367</v>
      </c>
      <c r="BH30">
        <f t="shared" si="6"/>
        <v>2.6760969899012261</v>
      </c>
      <c r="BI30">
        <f t="shared" si="6"/>
        <v>2.9910372454587266</v>
      </c>
      <c r="BJ30">
        <f t="shared" si="6"/>
        <v>0.5147482589613378</v>
      </c>
      <c r="BK30">
        <f t="shared" si="6"/>
        <v>0.59226595659813674</v>
      </c>
      <c r="BL30">
        <f t="shared" si="6"/>
        <v>0.66828212118223951</v>
      </c>
      <c r="BM30">
        <f t="shared" si="6"/>
        <v>0.80853933519903565</v>
      </c>
      <c r="BN30">
        <f t="shared" si="6"/>
        <v>1.4554959537171988</v>
      </c>
      <c r="BO30">
        <f t="shared" si="6"/>
        <v>1.4759264852877008</v>
      </c>
      <c r="BP30">
        <f t="shared" si="6"/>
        <v>1.5936438506597139</v>
      </c>
      <c r="BQ30">
        <f t="shared" si="6"/>
        <v>1.4956548020446652</v>
      </c>
      <c r="BR30">
        <f t="shared" si="4"/>
        <v>4.382062781029167</v>
      </c>
      <c r="BS30">
        <f t="shared" si="4"/>
        <v>2.4298364457478776</v>
      </c>
      <c r="BT30">
        <f t="shared" si="4"/>
        <v>2.6890823252624094</v>
      </c>
      <c r="BU30">
        <f t="shared" si="4"/>
        <v>3.0957274024779058</v>
      </c>
      <c r="BV30">
        <f t="shared" si="4"/>
        <v>3.0519216237425364</v>
      </c>
      <c r="BW30">
        <f t="shared" si="4"/>
        <v>16.892387839560985</v>
      </c>
      <c r="BX30">
        <f t="shared" si="4"/>
        <v>0.79386586454000807</v>
      </c>
      <c r="BY30">
        <f t="shared" si="4"/>
        <v>3.5375889695926857</v>
      </c>
      <c r="BZ30">
        <f t="shared" si="4"/>
        <v>3.5375889695926857</v>
      </c>
      <c r="CA30">
        <f t="shared" si="4"/>
        <v>0.87950247388455083</v>
      </c>
      <c r="CB30">
        <f t="shared" si="4"/>
        <v>0.39864996092524435</v>
      </c>
      <c r="CC30">
        <f t="shared" si="4"/>
        <v>3.5375889695926857</v>
      </c>
      <c r="CD30">
        <f t="shared" si="4"/>
        <v>2.1153681690384274</v>
      </c>
      <c r="CE30">
        <f t="shared" si="4"/>
        <v>0</v>
      </c>
      <c r="CF30">
        <f t="shared" si="4"/>
        <v>6.7907439434128664E-2</v>
      </c>
      <c r="CG30">
        <f t="shared" si="4"/>
        <v>6.7907439434128664E-2</v>
      </c>
      <c r="CH30">
        <f t="shared" si="4"/>
        <v>1</v>
      </c>
      <c r="CI30">
        <f t="shared" si="4"/>
        <v>1</v>
      </c>
      <c r="CJ30">
        <f t="shared" si="4"/>
        <v>1</v>
      </c>
      <c r="CK30">
        <f t="shared" si="4"/>
        <v>1</v>
      </c>
      <c r="CL30">
        <f t="shared" si="4"/>
        <v>1</v>
      </c>
      <c r="CM30">
        <f t="shared" si="4"/>
        <v>1</v>
      </c>
      <c r="CN30">
        <f t="shared" si="4"/>
        <v>1</v>
      </c>
      <c r="CO30" s="20">
        <f t="shared" si="4"/>
        <v>1</v>
      </c>
      <c r="CP30" s="20">
        <f t="shared" si="4"/>
        <v>1</v>
      </c>
      <c r="CQ30" s="20">
        <f t="shared" si="4"/>
        <v>1</v>
      </c>
      <c r="CR30" s="20">
        <f t="shared" si="4"/>
        <v>1</v>
      </c>
      <c r="CS30" s="20">
        <f t="shared" si="4"/>
        <v>1</v>
      </c>
      <c r="CT30" s="20">
        <f t="shared" ref="CT30" si="7">ABS(CT19-$CE19)/$CE19</f>
        <v>1</v>
      </c>
    </row>
    <row r="31" spans="2:98" x14ac:dyDescent="0.2">
      <c r="B31" t="s">
        <v>127</v>
      </c>
      <c r="C31" t="s">
        <v>129</v>
      </c>
      <c r="D31" t="s">
        <v>128</v>
      </c>
      <c r="E31">
        <v>2050</v>
      </c>
      <c r="F31" s="1">
        <v>0.81599699999999997</v>
      </c>
      <c r="G31" s="1">
        <v>1.019997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>
        <v>0.57320000000000004</v>
      </c>
      <c r="S31" s="1"/>
      <c r="T31" s="1"/>
      <c r="U31" s="1">
        <v>12.5934901673153</v>
      </c>
      <c r="V31" s="1"/>
      <c r="W31" s="1">
        <v>3.2273999999999998</v>
      </c>
      <c r="X31" s="1">
        <v>3.4550000000000001</v>
      </c>
      <c r="Y31" s="1">
        <v>2.8793000000000002</v>
      </c>
      <c r="Z31" s="1">
        <v>2.6196909133248499E-7</v>
      </c>
      <c r="AA31" s="1">
        <v>0.19667499999999999</v>
      </c>
      <c r="AB31" s="1">
        <v>0.18304999999999999</v>
      </c>
      <c r="AC31" s="1">
        <v>1.9379960497856199E-7</v>
      </c>
      <c r="AD31" s="1">
        <v>3.7525064715448603E-8</v>
      </c>
      <c r="AE31" s="1"/>
      <c r="AF31" s="1"/>
      <c r="AG31" s="1">
        <v>2.34977667973567E-8</v>
      </c>
      <c r="AH31" s="1">
        <v>2.2356919624867799E-8</v>
      </c>
      <c r="AI31" s="8">
        <v>7.8960999999999997</v>
      </c>
      <c r="AJ31" s="8"/>
      <c r="AK31" s="8">
        <v>1.2701145222998399E-8</v>
      </c>
      <c r="AL31" s="1">
        <v>3.4099999999999998E-2</v>
      </c>
      <c r="AM31" s="1">
        <v>3.5859740617818302E-8</v>
      </c>
      <c r="AN31" s="1">
        <v>6.55171337907007E-8</v>
      </c>
      <c r="AO31" s="1">
        <v>3.8698703841526799E-8</v>
      </c>
      <c r="AP31" s="1"/>
      <c r="AQ31" s="1"/>
      <c r="AR31" s="1"/>
      <c r="AS31" s="1">
        <v>3.4091772943963803E-8</v>
      </c>
      <c r="AT31" s="1">
        <v>3.5220529064500203E-8</v>
      </c>
      <c r="AU31" s="1">
        <v>3.8845805401197602E-8</v>
      </c>
      <c r="AV31" s="1">
        <v>4.2173315871283303E-8</v>
      </c>
      <c r="AW31" s="1">
        <v>3.7144279827568102E-8</v>
      </c>
      <c r="AX31" s="1">
        <v>4.0113333605676302E-8</v>
      </c>
      <c r="BA31">
        <v>2035</v>
      </c>
      <c r="BB31">
        <f t="shared" si="6"/>
        <v>1.0220510420527722</v>
      </c>
      <c r="BC31">
        <f t="shared" si="4"/>
        <v>1.1194680628541387</v>
      </c>
      <c r="BD31">
        <f t="shared" si="4"/>
        <v>1.2258790983611945</v>
      </c>
      <c r="BE31">
        <f t="shared" si="4"/>
        <v>1.4149291320628512</v>
      </c>
      <c r="BF31">
        <f t="shared" si="4"/>
        <v>1.5204787987583863</v>
      </c>
      <c r="BG31">
        <f t="shared" si="4"/>
        <v>1.6364385605629228</v>
      </c>
      <c r="BH31">
        <f t="shared" si="4"/>
        <v>1.7735339140143407</v>
      </c>
      <c r="BI31">
        <f t="shared" si="4"/>
        <v>2.010825829517223</v>
      </c>
      <c r="BJ31">
        <f t="shared" si="4"/>
        <v>0.92671303209454559</v>
      </c>
      <c r="BK31">
        <f t="shared" si="4"/>
        <v>1.0200563909796088</v>
      </c>
      <c r="BL31">
        <f t="shared" si="4"/>
        <v>1.1210272277828783</v>
      </c>
      <c r="BM31">
        <f t="shared" si="4"/>
        <v>1.3010078013419115</v>
      </c>
      <c r="BN31">
        <f t="shared" si="4"/>
        <v>0.85865645717258954</v>
      </c>
      <c r="BO31">
        <f t="shared" si="4"/>
        <v>0.87176060343647199</v>
      </c>
      <c r="BP31">
        <f t="shared" si="4"/>
        <v>0.95742612831330409</v>
      </c>
      <c r="BQ31">
        <f t="shared" si="4"/>
        <v>0.90099417911220936</v>
      </c>
      <c r="BR31">
        <f t="shared" si="4"/>
        <v>3.062750228572011</v>
      </c>
      <c r="BS31">
        <f t="shared" si="4"/>
        <v>1.5840559434839814</v>
      </c>
      <c r="BT31">
        <f t="shared" si="4"/>
        <v>1.7788539180724396</v>
      </c>
      <c r="BU31">
        <f t="shared" si="4"/>
        <v>2.0842683331528162</v>
      </c>
      <c r="BV31">
        <f t="shared" si="4"/>
        <v>2.0930878260367352</v>
      </c>
      <c r="BW31">
        <f t="shared" si="4"/>
        <v>14.522771139544124</v>
      </c>
      <c r="BX31">
        <f t="shared" si="4"/>
        <v>0.82249560557611812</v>
      </c>
      <c r="BY31">
        <f t="shared" si="4"/>
        <v>2.9490108134465918</v>
      </c>
      <c r="BZ31">
        <f t="shared" si="4"/>
        <v>2.9490108134465918</v>
      </c>
      <c r="CA31">
        <f t="shared" si="4"/>
        <v>0.89623824140058539</v>
      </c>
      <c r="CB31">
        <f t="shared" si="4"/>
        <v>0.48217079968562709</v>
      </c>
      <c r="CC31">
        <f t="shared" si="4"/>
        <v>2.9490108134465918</v>
      </c>
      <c r="CD31">
        <f t="shared" si="4"/>
        <v>1.3951354272681398</v>
      </c>
      <c r="CE31">
        <f t="shared" si="4"/>
        <v>0</v>
      </c>
      <c r="CF31">
        <f t="shared" si="4"/>
        <v>6.7907439434128719E-2</v>
      </c>
      <c r="CG31">
        <f t="shared" si="4"/>
        <v>6.7907439434128719E-2</v>
      </c>
      <c r="CH31">
        <f t="shared" si="4"/>
        <v>1</v>
      </c>
      <c r="CI31">
        <f t="shared" si="4"/>
        <v>1</v>
      </c>
      <c r="CJ31">
        <f t="shared" si="4"/>
        <v>1</v>
      </c>
      <c r="CK31">
        <f t="shared" si="4"/>
        <v>1</v>
      </c>
      <c r="CL31">
        <f t="shared" si="4"/>
        <v>1</v>
      </c>
      <c r="CM31">
        <f t="shared" si="4"/>
        <v>1</v>
      </c>
      <c r="CN31">
        <f t="shared" si="4"/>
        <v>1</v>
      </c>
      <c r="CO31" s="20">
        <f t="shared" si="4"/>
        <v>1</v>
      </c>
      <c r="CP31" s="20">
        <f t="shared" si="4"/>
        <v>1</v>
      </c>
      <c r="CQ31" s="20">
        <f t="shared" si="4"/>
        <v>1</v>
      </c>
      <c r="CR31" s="20">
        <f t="shared" si="4"/>
        <v>1</v>
      </c>
      <c r="CS31" s="20">
        <f t="shared" si="4"/>
        <v>1</v>
      </c>
      <c r="CT31" s="20">
        <f t="shared" ref="CT31" si="8">ABS(CT20-$CE20)/$CE20</f>
        <v>1</v>
      </c>
    </row>
    <row r="32" spans="2:98" x14ac:dyDescent="0.2"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8"/>
      <c r="AJ32" s="8"/>
      <c r="AK32" s="8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BA32">
        <v>2040</v>
      </c>
      <c r="BB32">
        <f t="shared" si="6"/>
        <v>0.73447631663681345</v>
      </c>
      <c r="BC32">
        <f t="shared" si="4"/>
        <v>0.81810727668456529</v>
      </c>
      <c r="BD32">
        <f t="shared" si="4"/>
        <v>0.90932880919961767</v>
      </c>
      <c r="BE32">
        <f t="shared" si="4"/>
        <v>1.0714717099169289</v>
      </c>
      <c r="BF32">
        <f t="shared" si="4"/>
        <v>1.1987738211847994</v>
      </c>
      <c r="BG32">
        <f t="shared" si="4"/>
        <v>1.2998637807054014</v>
      </c>
      <c r="BH32">
        <f t="shared" si="4"/>
        <v>1.4195170456653283</v>
      </c>
      <c r="BI32">
        <f t="shared" si="4"/>
        <v>1.626542604394885</v>
      </c>
      <c r="BJ32">
        <f t="shared" si="4"/>
        <v>0.65273306521774443</v>
      </c>
      <c r="BK32">
        <f t="shared" si="4"/>
        <v>0.73287124866604192</v>
      </c>
      <c r="BL32">
        <f t="shared" si="4"/>
        <v>0.81942832960917533</v>
      </c>
      <c r="BM32">
        <f t="shared" si="4"/>
        <v>0.97379503318330574</v>
      </c>
      <c r="BN32">
        <f t="shared" si="4"/>
        <v>0.62100788931530793</v>
      </c>
      <c r="BO32">
        <f t="shared" si="4"/>
        <v>0.63259535392126043</v>
      </c>
      <c r="BP32">
        <f t="shared" si="4"/>
        <v>0.70753904460663963</v>
      </c>
      <c r="BQ32">
        <f t="shared" si="4"/>
        <v>0.65712893810892681</v>
      </c>
      <c r="BR32">
        <f t="shared" si="4"/>
        <v>2.5440344497565293</v>
      </c>
      <c r="BS32">
        <f t="shared" si="4"/>
        <v>1.2544726444337064</v>
      </c>
      <c r="BT32">
        <f t="shared" si="4"/>
        <v>1.4244602149448444</v>
      </c>
      <c r="BU32">
        <f t="shared" si="4"/>
        <v>1.690985052261716</v>
      </c>
      <c r="BV32">
        <f t="shared" si="4"/>
        <v>1.6958525069899619</v>
      </c>
      <c r="BW32">
        <f t="shared" si="4"/>
        <v>12.674788155026986</v>
      </c>
      <c r="BX32">
        <f t="shared" si="4"/>
        <v>0.846636203217766</v>
      </c>
      <c r="BY32">
        <f t="shared" si="4"/>
        <v>2.4325048567840826</v>
      </c>
      <c r="BZ32">
        <f t="shared" si="4"/>
        <v>2.4325048567840826</v>
      </c>
      <c r="CA32">
        <f t="shared" si="4"/>
        <v>0.91034984057010582</v>
      </c>
      <c r="CB32">
        <f t="shared" si="4"/>
        <v>0.55259557092838185</v>
      </c>
      <c r="CC32">
        <f t="shared" si="4"/>
        <v>2.4325048567840826</v>
      </c>
      <c r="CD32">
        <f t="shared" si="4"/>
        <v>1.0864031774060643</v>
      </c>
      <c r="CE32">
        <f t="shared" si="4"/>
        <v>0</v>
      </c>
      <c r="CF32">
        <f t="shared" si="4"/>
        <v>6.7907439434128788E-2</v>
      </c>
      <c r="CG32">
        <f t="shared" si="4"/>
        <v>6.7907439434128788E-2</v>
      </c>
      <c r="CH32">
        <f t="shared" si="4"/>
        <v>1</v>
      </c>
      <c r="CI32">
        <f t="shared" si="4"/>
        <v>1</v>
      </c>
      <c r="CJ32">
        <f t="shared" si="4"/>
        <v>1</v>
      </c>
      <c r="CK32">
        <f t="shared" si="4"/>
        <v>1</v>
      </c>
      <c r="CL32">
        <f t="shared" si="4"/>
        <v>1</v>
      </c>
      <c r="CM32">
        <f t="shared" si="4"/>
        <v>1</v>
      </c>
      <c r="CN32">
        <f t="shared" si="4"/>
        <v>1</v>
      </c>
      <c r="CO32" s="20">
        <f t="shared" si="4"/>
        <v>1</v>
      </c>
      <c r="CP32" s="20">
        <f t="shared" si="4"/>
        <v>1</v>
      </c>
      <c r="CQ32" s="20">
        <f t="shared" si="4"/>
        <v>1</v>
      </c>
      <c r="CR32" s="20">
        <f t="shared" si="4"/>
        <v>1</v>
      </c>
      <c r="CS32" s="20">
        <f t="shared" si="4"/>
        <v>1</v>
      </c>
      <c r="CT32" s="20">
        <f t="shared" ref="CT32" si="9">ABS(CT21-$CE21)/$CE21</f>
        <v>1</v>
      </c>
    </row>
    <row r="33" spans="2:98" x14ac:dyDescent="0.2">
      <c r="B33" t="s">
        <v>124</v>
      </c>
      <c r="C33" t="s">
        <v>125</v>
      </c>
      <c r="D33" t="s">
        <v>126</v>
      </c>
      <c r="E33" t="s">
        <v>122</v>
      </c>
      <c r="F33" s="1" t="s">
        <v>0</v>
      </c>
      <c r="G33" s="1" t="s">
        <v>1</v>
      </c>
      <c r="H33" s="1" t="s">
        <v>2</v>
      </c>
      <c r="I33" s="1" t="s">
        <v>3</v>
      </c>
      <c r="J33" s="1" t="s">
        <v>4</v>
      </c>
      <c r="K33" s="1" t="s">
        <v>5</v>
      </c>
      <c r="L33" s="1" t="s">
        <v>6</v>
      </c>
      <c r="M33" s="1" t="s">
        <v>7</v>
      </c>
      <c r="N33" s="1" t="s">
        <v>8</v>
      </c>
      <c r="O33" s="1" t="s">
        <v>9</v>
      </c>
      <c r="P33" s="1" t="s">
        <v>10</v>
      </c>
      <c r="Q33" s="1" t="s">
        <v>11</v>
      </c>
      <c r="R33" s="1" t="s">
        <v>12</v>
      </c>
      <c r="S33" s="1" t="s">
        <v>13</v>
      </c>
      <c r="T33" s="1" t="s">
        <v>14</v>
      </c>
      <c r="U33" s="1" t="s">
        <v>15</v>
      </c>
      <c r="V33" s="1" t="s">
        <v>16</v>
      </c>
      <c r="W33" s="1" t="s">
        <v>17</v>
      </c>
      <c r="X33" s="1" t="s">
        <v>18</v>
      </c>
      <c r="Y33" s="1" t="s">
        <v>19</v>
      </c>
      <c r="Z33" s="1" t="s">
        <v>20</v>
      </c>
      <c r="AA33" s="1" t="s">
        <v>21</v>
      </c>
      <c r="AB33" s="1" t="s">
        <v>22</v>
      </c>
      <c r="AC33" s="1" t="s">
        <v>23</v>
      </c>
      <c r="AD33" s="1" t="s">
        <v>24</v>
      </c>
      <c r="AE33" s="1" t="s">
        <v>25</v>
      </c>
      <c r="AF33" s="1" t="s">
        <v>26</v>
      </c>
      <c r="AG33" s="1" t="s">
        <v>27</v>
      </c>
      <c r="AH33" s="1" t="s">
        <v>28</v>
      </c>
      <c r="AI33" s="8" t="s">
        <v>29</v>
      </c>
      <c r="AJ33" s="8" t="s">
        <v>30</v>
      </c>
      <c r="AK33" s="8" t="s">
        <v>31</v>
      </c>
      <c r="AL33" s="1" t="s">
        <v>32</v>
      </c>
      <c r="AM33" s="1" t="s">
        <v>33</v>
      </c>
      <c r="AN33" s="1" t="s">
        <v>34</v>
      </c>
      <c r="AO33" s="1" t="s">
        <v>35</v>
      </c>
      <c r="AP33" s="1" t="s">
        <v>36</v>
      </c>
      <c r="AQ33" s="1" t="s">
        <v>37</v>
      </c>
      <c r="AR33" s="1" t="s">
        <v>38</v>
      </c>
      <c r="AS33" s="1" t="s">
        <v>39</v>
      </c>
      <c r="AT33" s="1" t="s">
        <v>40</v>
      </c>
      <c r="AU33" s="1" t="s">
        <v>41</v>
      </c>
      <c r="AV33" s="1" t="s">
        <v>42</v>
      </c>
      <c r="AW33" s="1" t="s">
        <v>43</v>
      </c>
      <c r="AX33" s="1" t="s">
        <v>44</v>
      </c>
      <c r="BA33">
        <v>2045</v>
      </c>
      <c r="BB33">
        <f t="shared" si="6"/>
        <v>0.48523131440107498</v>
      </c>
      <c r="BC33">
        <f t="shared" si="4"/>
        <v>0.55689938899841873</v>
      </c>
      <c r="BD33">
        <f t="shared" si="4"/>
        <v>0.63496762580937749</v>
      </c>
      <c r="BE33">
        <f t="shared" si="4"/>
        <v>0.77379403778593392</v>
      </c>
      <c r="BF33">
        <f t="shared" si="4"/>
        <v>0.94160005972577154</v>
      </c>
      <c r="BG33">
        <f t="shared" si="4"/>
        <v>1.0307165962380589</v>
      </c>
      <c r="BH33">
        <f t="shared" si="4"/>
        <v>1.1364968383777505</v>
      </c>
      <c r="BI33">
        <f t="shared" si="4"/>
        <v>1.3193531313866906</v>
      </c>
      <c r="BJ33">
        <f t="shared" si="4"/>
        <v>0.41526333869203141</v>
      </c>
      <c r="BK33">
        <f t="shared" si="4"/>
        <v>0.4839417780103123</v>
      </c>
      <c r="BL33">
        <f t="shared" si="4"/>
        <v>0.55801748664782103</v>
      </c>
      <c r="BM33">
        <f t="shared" si="4"/>
        <v>0.6901878779330366</v>
      </c>
      <c r="BN33">
        <f t="shared" si="4"/>
        <v>0.43050932441100132</v>
      </c>
      <c r="BO33">
        <f t="shared" si="4"/>
        <v>0.44107916700296551</v>
      </c>
      <c r="BP33">
        <f t="shared" si="4"/>
        <v>0.50771695146865414</v>
      </c>
      <c r="BQ33">
        <f t="shared" si="4"/>
        <v>0.46064482077530144</v>
      </c>
      <c r="BR33">
        <f t="shared" si="4"/>
        <v>2.1291676383832954</v>
      </c>
      <c r="BS33">
        <f t="shared" si="4"/>
        <v>0.99129638867840075</v>
      </c>
      <c r="BT33">
        <f t="shared" si="4"/>
        <v>1.1415164443386716</v>
      </c>
      <c r="BU33">
        <f t="shared" si="4"/>
        <v>1.3770681408805003</v>
      </c>
      <c r="BV33">
        <f t="shared" si="4"/>
        <v>1.3752439068190971</v>
      </c>
      <c r="BW33">
        <f t="shared" si="4"/>
        <v>10.3132375300302</v>
      </c>
      <c r="BX33">
        <f t="shared" si="4"/>
        <v>0.86778983036014312</v>
      </c>
      <c r="BY33">
        <f t="shared" si="4"/>
        <v>2.025519857032271</v>
      </c>
      <c r="BZ33">
        <f t="shared" si="4"/>
        <v>2.025519857032271</v>
      </c>
      <c r="CA33">
        <f t="shared" si="4"/>
        <v>0.92271537980181539</v>
      </c>
      <c r="CB33">
        <f t="shared" si="4"/>
        <v>0.61430652666239804</v>
      </c>
      <c r="CC33">
        <f t="shared" si="4"/>
        <v>2.025519857032271</v>
      </c>
      <c r="CD33">
        <f t="shared" si="4"/>
        <v>0.83581843753058371</v>
      </c>
      <c r="CE33">
        <f t="shared" si="4"/>
        <v>0</v>
      </c>
      <c r="CF33">
        <f t="shared" si="4"/>
        <v>6.7907439434128719E-2</v>
      </c>
      <c r="CG33">
        <f t="shared" si="4"/>
        <v>6.7907439434128719E-2</v>
      </c>
      <c r="CH33">
        <f t="shared" si="4"/>
        <v>1</v>
      </c>
      <c r="CI33">
        <f t="shared" si="4"/>
        <v>1</v>
      </c>
      <c r="CJ33">
        <f t="shared" si="4"/>
        <v>1</v>
      </c>
      <c r="CK33">
        <f t="shared" si="4"/>
        <v>1</v>
      </c>
      <c r="CL33">
        <f t="shared" si="4"/>
        <v>1</v>
      </c>
      <c r="CM33">
        <f t="shared" si="4"/>
        <v>1</v>
      </c>
      <c r="CN33">
        <f t="shared" si="4"/>
        <v>1</v>
      </c>
      <c r="CO33" s="20">
        <f t="shared" si="4"/>
        <v>1</v>
      </c>
      <c r="CP33" s="20">
        <f t="shared" si="4"/>
        <v>1</v>
      </c>
      <c r="CQ33" s="20">
        <f t="shared" si="4"/>
        <v>1</v>
      </c>
      <c r="CR33" s="20">
        <f t="shared" si="4"/>
        <v>1</v>
      </c>
      <c r="CS33" s="20">
        <f t="shared" si="4"/>
        <v>1</v>
      </c>
      <c r="CT33" s="20">
        <f t="shared" ref="CT33" si="10">ABS(CT22-$CE22)/$CE22</f>
        <v>1</v>
      </c>
    </row>
    <row r="34" spans="2:98" x14ac:dyDescent="0.2">
      <c r="B34" t="s">
        <v>127</v>
      </c>
      <c r="C34" t="s">
        <v>46</v>
      </c>
      <c r="D34" t="s">
        <v>45</v>
      </c>
      <c r="E34">
        <v>2025</v>
      </c>
      <c r="F34" s="1">
        <v>2.7250000000000001</v>
      </c>
      <c r="G34" s="1">
        <v>3.6389999999999998</v>
      </c>
      <c r="H34" s="1">
        <v>1.9119999999999999</v>
      </c>
      <c r="I34" s="1">
        <v>3.3439999999999999</v>
      </c>
      <c r="J34" s="1"/>
      <c r="K34" s="1"/>
      <c r="L34" s="1"/>
      <c r="M34" s="1"/>
      <c r="N34" s="1"/>
      <c r="O34" s="1"/>
      <c r="P34" s="1"/>
      <c r="Q34" s="1"/>
      <c r="R34" s="1">
        <v>1.0944</v>
      </c>
      <c r="S34" s="1">
        <v>1.0837000000000001</v>
      </c>
      <c r="T34" s="1">
        <v>1.3680000000000001</v>
      </c>
      <c r="U34" s="1">
        <v>2.5608492230127101E-8</v>
      </c>
      <c r="V34" s="1"/>
      <c r="W34" s="1">
        <v>3.2778399999999999</v>
      </c>
      <c r="X34" s="1">
        <v>3.46034</v>
      </c>
      <c r="Y34" s="1">
        <v>3.1183999999999998</v>
      </c>
      <c r="Z34" s="1">
        <v>4.40339262645662E-8</v>
      </c>
      <c r="AA34" s="1">
        <v>0.62817500000000004</v>
      </c>
      <c r="AB34" s="1">
        <v>0.18304999999999999</v>
      </c>
      <c r="AC34" s="1">
        <v>3.3928317757168399E-8</v>
      </c>
      <c r="AD34" s="1"/>
      <c r="AE34" s="1"/>
      <c r="AF34" s="1"/>
      <c r="AG34" s="1"/>
      <c r="AH34" s="1"/>
      <c r="AI34" s="8">
        <v>7.0350809999999999</v>
      </c>
      <c r="AJ34" s="8"/>
      <c r="AK34" s="8"/>
      <c r="AL34" s="1">
        <v>3.4099999999999998E-2</v>
      </c>
      <c r="AM34" s="1">
        <v>1.3372018857135401E-7</v>
      </c>
      <c r="AN34" s="1">
        <v>1.11329250028195E-7</v>
      </c>
      <c r="AO34" s="1">
        <v>2.6951360386023199E-8</v>
      </c>
      <c r="AP34" s="1"/>
      <c r="AQ34" s="1"/>
      <c r="AR34" s="1"/>
      <c r="AS34" s="1">
        <v>3.0915602735550503E-8</v>
      </c>
      <c r="AT34" s="1">
        <v>3.2499363084997598E-8</v>
      </c>
      <c r="AU34" s="1">
        <v>1.9455047370891599E-7</v>
      </c>
      <c r="AV34" s="1">
        <v>3.6870087224737401E-7</v>
      </c>
      <c r="AW34" s="1">
        <v>0.217878757472245</v>
      </c>
      <c r="AX34" s="1">
        <v>1.0208374257042901E-6</v>
      </c>
      <c r="BA34">
        <v>2050</v>
      </c>
      <c r="BB34">
        <f t="shared" si="6"/>
        <v>0.27773179895260142</v>
      </c>
      <c r="BC34">
        <f t="shared" si="4"/>
        <v>0.33941023908137435</v>
      </c>
      <c r="BD34">
        <f t="shared" si="4"/>
        <v>0.40655293967850731</v>
      </c>
      <c r="BE34">
        <f t="shared" si="4"/>
        <v>0.5259772091580458</v>
      </c>
      <c r="BF34">
        <f t="shared" si="4"/>
        <v>0.7525862556155769</v>
      </c>
      <c r="BG34">
        <f t="shared" si="4"/>
        <v>0.83278389311408885</v>
      </c>
      <c r="BH34">
        <f t="shared" si="4"/>
        <v>0.92846472299869032</v>
      </c>
      <c r="BI34">
        <f t="shared" si="4"/>
        <v>1.0935931132987613</v>
      </c>
      <c r="BJ34">
        <f t="shared" si="4"/>
        <v>0.21755098609780749</v>
      </c>
      <c r="BK34">
        <f t="shared" si="4"/>
        <v>0.27665798294256216</v>
      </c>
      <c r="BL34">
        <f t="shared" si="4"/>
        <v>0.34036663262727418</v>
      </c>
      <c r="BM34">
        <f t="shared" si="4"/>
        <v>0.45406592962441694</v>
      </c>
      <c r="BN34">
        <f t="shared" si="4"/>
        <v>0.28978365585667193</v>
      </c>
      <c r="BO34">
        <f t="shared" si="4"/>
        <v>0.29987365825423618</v>
      </c>
      <c r="BP34">
        <f t="shared" si="4"/>
        <v>0.36077182791672996</v>
      </c>
      <c r="BQ34">
        <f t="shared" si="4"/>
        <v>0.31412213802479833</v>
      </c>
      <c r="BR34">
        <f t="shared" si="4"/>
        <v>1.8239784736958191</v>
      </c>
      <c r="BS34">
        <f t="shared" si="4"/>
        <v>0.79827756654244619</v>
      </c>
      <c r="BT34">
        <f t="shared" si="4"/>
        <v>0.93406018843672167</v>
      </c>
      <c r="BU34">
        <f t="shared" si="4"/>
        <v>1.1470066613705758</v>
      </c>
      <c r="BV34">
        <f t="shared" si="4"/>
        <v>1.1354037749330528</v>
      </c>
      <c r="BW34">
        <f t="shared" si="4"/>
        <v>8.8599477960806894</v>
      </c>
      <c r="BX34">
        <f t="shared" si="4"/>
        <v>0.88589003215607587</v>
      </c>
      <c r="BY34">
        <f t="shared" si="4"/>
        <v>1.6610278679670178</v>
      </c>
      <c r="BZ34">
        <f t="shared" si="4"/>
        <v>1.6610278679670178</v>
      </c>
      <c r="CA34">
        <f t="shared" si="4"/>
        <v>0.93329601232894766</v>
      </c>
      <c r="CB34">
        <f t="shared" si="4"/>
        <v>0.66710979979790319</v>
      </c>
      <c r="CC34">
        <f t="shared" si="4"/>
        <v>1.6610278679670178</v>
      </c>
      <c r="CD34">
        <f t="shared" si="4"/>
        <v>0.64644409427206784</v>
      </c>
      <c r="CE34">
        <f t="shared" si="4"/>
        <v>0</v>
      </c>
      <c r="CF34">
        <f t="shared" si="4"/>
        <v>6.7907439434128747E-2</v>
      </c>
      <c r="CG34">
        <f t="shared" si="4"/>
        <v>6.7907439434128747E-2</v>
      </c>
      <c r="CH34">
        <f t="shared" si="4"/>
        <v>1</v>
      </c>
      <c r="CI34">
        <f t="shared" si="4"/>
        <v>1</v>
      </c>
      <c r="CJ34">
        <f t="shared" si="4"/>
        <v>1</v>
      </c>
      <c r="CK34">
        <f t="shared" si="4"/>
        <v>1</v>
      </c>
      <c r="CL34">
        <f t="shared" si="4"/>
        <v>1</v>
      </c>
      <c r="CM34">
        <f t="shared" si="4"/>
        <v>1</v>
      </c>
      <c r="CN34">
        <f t="shared" si="4"/>
        <v>1</v>
      </c>
      <c r="CO34" s="20">
        <f t="shared" si="4"/>
        <v>1</v>
      </c>
      <c r="CP34" s="20">
        <f t="shared" si="4"/>
        <v>1</v>
      </c>
      <c r="CQ34" s="20">
        <f t="shared" si="4"/>
        <v>1</v>
      </c>
      <c r="CR34" s="20">
        <f t="shared" si="4"/>
        <v>1</v>
      </c>
      <c r="CS34" s="20">
        <f t="shared" si="4"/>
        <v>1</v>
      </c>
      <c r="CT34" s="20">
        <f t="shared" ref="CT34" si="11">ABS(CT23-$CE23)/$CE23</f>
        <v>1</v>
      </c>
    </row>
    <row r="35" spans="2:98" x14ac:dyDescent="0.2">
      <c r="B35" t="s">
        <v>127</v>
      </c>
      <c r="C35" t="s">
        <v>46</v>
      </c>
      <c r="D35" t="s">
        <v>45</v>
      </c>
      <c r="E35">
        <v>2030</v>
      </c>
      <c r="F35" s="1">
        <v>2.3969990000000001</v>
      </c>
      <c r="G35" s="1">
        <v>3.6389990000000001</v>
      </c>
      <c r="H35" s="1">
        <v>1.5980000000000001</v>
      </c>
      <c r="I35" s="1">
        <v>3.3439990000000002</v>
      </c>
      <c r="J35" s="1"/>
      <c r="K35" s="1"/>
      <c r="L35" s="1"/>
      <c r="M35" s="1"/>
      <c r="N35" s="1"/>
      <c r="O35" s="1"/>
      <c r="P35" s="1"/>
      <c r="Q35" s="1"/>
      <c r="R35" s="1">
        <v>1.0944</v>
      </c>
      <c r="S35" s="1">
        <v>1.0837000000000001</v>
      </c>
      <c r="T35" s="1">
        <v>1.3680000000000001</v>
      </c>
      <c r="U35" s="1">
        <v>2.1606231779558901E-8</v>
      </c>
      <c r="V35" s="1"/>
      <c r="W35" s="1">
        <v>3.27224</v>
      </c>
      <c r="X35" s="1">
        <v>3.4550000000000001</v>
      </c>
      <c r="Y35" s="1">
        <v>3.0470999999999999</v>
      </c>
      <c r="Z35" s="1">
        <v>2.41790176998161E-8</v>
      </c>
      <c r="AA35" s="1">
        <v>0.62817500000000004</v>
      </c>
      <c r="AB35" s="1">
        <v>0.18304999999999999</v>
      </c>
      <c r="AC35" s="1">
        <v>2.94815496586291E-8</v>
      </c>
      <c r="AD35" s="1">
        <v>1.17406942685003E-8</v>
      </c>
      <c r="AE35" s="1"/>
      <c r="AF35" s="1"/>
      <c r="AG35" s="1">
        <v>1.1581539977694001E-8</v>
      </c>
      <c r="AH35" s="1"/>
      <c r="AI35" s="8">
        <v>7.0350809999999999</v>
      </c>
      <c r="AJ35" s="8"/>
      <c r="AK35" s="8"/>
      <c r="AL35" s="1">
        <v>3.4099999999999998E-2</v>
      </c>
      <c r="AM35" s="1">
        <v>2.7327631868591401E-8</v>
      </c>
      <c r="AN35" s="1">
        <v>3.99246320386384E-7</v>
      </c>
      <c r="AO35" s="1">
        <v>5.4317381889120798E-8</v>
      </c>
      <c r="AP35" s="1"/>
      <c r="AQ35" s="1"/>
      <c r="AR35" s="1"/>
      <c r="AS35" s="1">
        <v>2.3312934055329701E-8</v>
      </c>
      <c r="AT35" s="1">
        <v>2.47607118022618E-8</v>
      </c>
      <c r="AU35" s="1">
        <v>3.1484858357809198E-8</v>
      </c>
      <c r="AV35" s="1">
        <v>3.7361437343202897E-8</v>
      </c>
      <c r="AW35" s="1">
        <v>2.9747373639644899E-8</v>
      </c>
      <c r="AX35" s="1">
        <v>3.51000209289844E-8</v>
      </c>
      <c r="CO35" s="20"/>
      <c r="CP35" s="20"/>
      <c r="CQ35" s="20"/>
      <c r="CR35" s="20"/>
      <c r="CS35" s="20"/>
      <c r="CT35" s="20"/>
    </row>
    <row r="36" spans="2:98" x14ac:dyDescent="0.2">
      <c r="B36" t="s">
        <v>127</v>
      </c>
      <c r="C36" t="s">
        <v>46</v>
      </c>
      <c r="D36" t="s">
        <v>45</v>
      </c>
      <c r="E36">
        <v>2035</v>
      </c>
      <c r="F36" s="1">
        <v>2.3969990000000001</v>
      </c>
      <c r="G36" s="1">
        <v>3.6389990000000001</v>
      </c>
      <c r="H36" s="1">
        <v>0.24</v>
      </c>
      <c r="I36" s="1">
        <v>2.982999</v>
      </c>
      <c r="J36" s="1"/>
      <c r="K36" s="1"/>
      <c r="L36" s="1"/>
      <c r="M36" s="1"/>
      <c r="N36" s="1">
        <v>1.015482</v>
      </c>
      <c r="O36" s="1"/>
      <c r="P36" s="1"/>
      <c r="Q36" s="1"/>
      <c r="R36" s="1">
        <v>1.0944</v>
      </c>
      <c r="S36" s="1">
        <v>1.0837000000000001</v>
      </c>
      <c r="T36" s="1">
        <v>1.3680000000000001</v>
      </c>
      <c r="U36" s="1">
        <v>4.8130891551704002E-8</v>
      </c>
      <c r="V36" s="1"/>
      <c r="W36" s="1">
        <v>3.2536399999999999</v>
      </c>
      <c r="X36" s="1">
        <v>3.4550000000000001</v>
      </c>
      <c r="Y36" s="1">
        <v>2.8793000000000002</v>
      </c>
      <c r="Z36" s="1">
        <v>1.3407972210785701E-7</v>
      </c>
      <c r="AA36" s="1">
        <v>0.61487499999999995</v>
      </c>
      <c r="AB36" s="1">
        <v>0.18304999999999999</v>
      </c>
      <c r="AC36" s="1">
        <v>6.1771617740752103E-8</v>
      </c>
      <c r="AD36" s="1">
        <v>1.5413163179260199E-8</v>
      </c>
      <c r="AE36" s="1"/>
      <c r="AF36" s="1"/>
      <c r="AG36" s="1">
        <v>1.2463774438881E-8</v>
      </c>
      <c r="AH36" s="1">
        <v>1.1944177497908601E-8</v>
      </c>
      <c r="AI36" s="8">
        <v>1.8965909999999999</v>
      </c>
      <c r="AJ36" s="8"/>
      <c r="AK36" s="8"/>
      <c r="AL36" s="1">
        <v>3.4099999999999998E-2</v>
      </c>
      <c r="AM36" s="1">
        <v>2.73004812677487E-8</v>
      </c>
      <c r="AN36" s="1">
        <v>16.298700000025399</v>
      </c>
      <c r="AO36" s="1">
        <v>8.5101826629543005E-8</v>
      </c>
      <c r="AP36" s="1"/>
      <c r="AQ36" s="1"/>
      <c r="AR36" s="1"/>
      <c r="AS36" s="1">
        <v>3.6881635863517199E-8</v>
      </c>
      <c r="AT36" s="1">
        <v>4.00094204276053E-8</v>
      </c>
      <c r="AU36" s="1">
        <v>5.8140705715264802E-8</v>
      </c>
      <c r="AV36" s="1">
        <v>7.8953158615837498E-8</v>
      </c>
      <c r="AW36" s="1">
        <v>5.5281169225904899E-8</v>
      </c>
      <c r="AX36" s="1">
        <v>7.3512246433894396E-8</v>
      </c>
      <c r="CO36" s="20"/>
      <c r="CP36" s="20"/>
      <c r="CQ36" s="20"/>
      <c r="CR36" s="20"/>
      <c r="CS36" s="20"/>
      <c r="CT36" s="20"/>
    </row>
    <row r="37" spans="2:98" x14ac:dyDescent="0.2">
      <c r="B37" t="s">
        <v>127</v>
      </c>
      <c r="C37" t="s">
        <v>46</v>
      </c>
      <c r="D37" t="s">
        <v>45</v>
      </c>
      <c r="E37">
        <v>2040</v>
      </c>
      <c r="F37" s="1">
        <v>1.8209979999999999</v>
      </c>
      <c r="G37" s="1">
        <v>2.480998</v>
      </c>
      <c r="H37" s="1">
        <v>2.3919990000000002</v>
      </c>
      <c r="I37" s="1"/>
      <c r="J37" s="1"/>
      <c r="K37" s="1"/>
      <c r="L37" s="1"/>
      <c r="M37" s="1"/>
      <c r="N37" s="1">
        <v>1.820989</v>
      </c>
      <c r="O37" s="1">
        <v>1.019968</v>
      </c>
      <c r="P37" s="1"/>
      <c r="Q37" s="1"/>
      <c r="R37" s="1">
        <v>1.0944</v>
      </c>
      <c r="S37" s="1">
        <v>0.90769999999999995</v>
      </c>
      <c r="T37" s="1">
        <v>1.3680000000000001</v>
      </c>
      <c r="U37" s="1">
        <v>9.1475665826012998E-8</v>
      </c>
      <c r="V37" s="1"/>
      <c r="W37" s="1">
        <v>3.23794</v>
      </c>
      <c r="X37" s="1">
        <v>3.4550000000000001</v>
      </c>
      <c r="Y37" s="1">
        <v>2.8793000000000002</v>
      </c>
      <c r="Z37" s="1">
        <v>5.53242164442063</v>
      </c>
      <c r="AA37" s="1">
        <v>0.27057500000000001</v>
      </c>
      <c r="AB37" s="1">
        <v>0.18304999999999999</v>
      </c>
      <c r="AC37" s="1">
        <v>1.2988393788004E-7</v>
      </c>
      <c r="AD37" s="1">
        <v>2.2994887624321002E-8</v>
      </c>
      <c r="AE37" s="1"/>
      <c r="AF37" s="1"/>
      <c r="AG37" s="1">
        <v>1.8250958825664601E-8</v>
      </c>
      <c r="AH37" s="1">
        <v>1.6548112271108101E-8</v>
      </c>
      <c r="AI37" s="8"/>
      <c r="AJ37" s="8"/>
      <c r="AK37" s="8">
        <v>1.7488082866305502E-8</v>
      </c>
      <c r="AL37" s="1">
        <v>3.4099999999999998E-2</v>
      </c>
      <c r="AM37" s="1">
        <v>2.4308953363834199E-8</v>
      </c>
      <c r="AN37" s="1">
        <v>16.298700000421999</v>
      </c>
      <c r="AO37" s="1">
        <v>5.6446534860176E-6</v>
      </c>
      <c r="AP37" s="1"/>
      <c r="AQ37" s="1"/>
      <c r="AR37" s="1"/>
      <c r="AS37" s="1">
        <v>6.2939687212558904E-8</v>
      </c>
      <c r="AT37" s="1">
        <v>7.3698429035239294E-8</v>
      </c>
      <c r="AU37" s="1">
        <v>1.9941529865844801E-7</v>
      </c>
      <c r="AV37" s="1">
        <v>1.9095013811526399E-6</v>
      </c>
      <c r="AW37" s="1">
        <v>2.1677743675420801E-7</v>
      </c>
      <c r="AX37" s="1">
        <v>0.90463678377334</v>
      </c>
      <c r="BA37" s="1" t="s">
        <v>114</v>
      </c>
      <c r="BB37" t="s">
        <v>0</v>
      </c>
      <c r="BC37" t="s">
        <v>1</v>
      </c>
      <c r="BD37" t="s">
        <v>2</v>
      </c>
      <c r="BE37" t="s">
        <v>3</v>
      </c>
      <c r="BF37" t="s">
        <v>4</v>
      </c>
      <c r="BG37" t="s">
        <v>5</v>
      </c>
      <c r="BH37" t="s">
        <v>6</v>
      </c>
      <c r="BI37" t="s">
        <v>7</v>
      </c>
      <c r="BJ37" t="s">
        <v>8</v>
      </c>
      <c r="BK37" t="s">
        <v>9</v>
      </c>
      <c r="BL37" t="s">
        <v>10</v>
      </c>
      <c r="BM37" t="s">
        <v>11</v>
      </c>
      <c r="BN37" t="s">
        <v>12</v>
      </c>
      <c r="BO37" t="s">
        <v>13</v>
      </c>
      <c r="BP37" t="s">
        <v>14</v>
      </c>
      <c r="BQ37" t="s">
        <v>15</v>
      </c>
      <c r="BR37" t="s">
        <v>16</v>
      </c>
      <c r="BS37" t="s">
        <v>17</v>
      </c>
      <c r="BT37" t="s">
        <v>18</v>
      </c>
      <c r="BU37" t="s">
        <v>19</v>
      </c>
      <c r="BV37" t="s">
        <v>20</v>
      </c>
      <c r="BW37" t="s">
        <v>21</v>
      </c>
      <c r="BX37" t="s">
        <v>22</v>
      </c>
      <c r="BY37" t="s">
        <v>23</v>
      </c>
      <c r="BZ37" t="s">
        <v>24</v>
      </c>
      <c r="CA37" t="s">
        <v>25</v>
      </c>
      <c r="CB37" t="s">
        <v>26</v>
      </c>
      <c r="CC37" t="s">
        <v>27</v>
      </c>
      <c r="CD37" t="s">
        <v>28</v>
      </c>
      <c r="CE37" s="10" t="s">
        <v>29</v>
      </c>
      <c r="CF37" s="5" t="s">
        <v>30</v>
      </c>
      <c r="CG37" s="5" t="s">
        <v>31</v>
      </c>
      <c r="CH37" t="s">
        <v>32</v>
      </c>
      <c r="CI37" t="s">
        <v>33</v>
      </c>
      <c r="CJ37" t="s">
        <v>34</v>
      </c>
      <c r="CK37" t="s">
        <v>35</v>
      </c>
      <c r="CL37" t="s">
        <v>36</v>
      </c>
      <c r="CM37" t="s">
        <v>37</v>
      </c>
      <c r="CN37" t="s">
        <v>38</v>
      </c>
      <c r="CO37" s="20" t="s">
        <v>39</v>
      </c>
      <c r="CP37" s="20" t="s">
        <v>40</v>
      </c>
      <c r="CQ37" s="20" t="s">
        <v>41</v>
      </c>
      <c r="CR37" s="20" t="s">
        <v>42</v>
      </c>
      <c r="CS37" s="20" t="s">
        <v>43</v>
      </c>
      <c r="CT37" s="20" t="s">
        <v>44</v>
      </c>
    </row>
    <row r="38" spans="2:98" x14ac:dyDescent="0.2">
      <c r="B38" t="s">
        <v>127</v>
      </c>
      <c r="C38" t="s">
        <v>46</v>
      </c>
      <c r="D38" t="s">
        <v>45</v>
      </c>
      <c r="E38">
        <v>2045</v>
      </c>
      <c r="F38" s="1">
        <v>1.8209979999999999</v>
      </c>
      <c r="G38" s="1">
        <v>1.019998</v>
      </c>
      <c r="H38" s="1">
        <v>0.78899900000000001</v>
      </c>
      <c r="I38" s="1"/>
      <c r="J38" s="1"/>
      <c r="K38" s="1"/>
      <c r="L38" s="1"/>
      <c r="M38" s="1"/>
      <c r="N38" s="1">
        <v>1.820989</v>
      </c>
      <c r="O38" s="1">
        <v>1.019968</v>
      </c>
      <c r="P38" s="1"/>
      <c r="Q38" s="1"/>
      <c r="R38" s="1">
        <v>0.57320000000000004</v>
      </c>
      <c r="S38" s="1"/>
      <c r="T38" s="1"/>
      <c r="U38" s="1">
        <v>1.62822459056106E-7</v>
      </c>
      <c r="V38" s="1"/>
      <c r="W38" s="1">
        <v>3.23794</v>
      </c>
      <c r="X38" s="1">
        <v>3.4550000000000001</v>
      </c>
      <c r="Y38" s="1">
        <v>2.8793000000000002</v>
      </c>
      <c r="Z38" s="1">
        <v>8.27437282760018</v>
      </c>
      <c r="AA38" s="1">
        <v>0.20857500000000001</v>
      </c>
      <c r="AB38" s="1">
        <v>0.18304999999999999</v>
      </c>
      <c r="AC38" s="1">
        <v>7.9926391379359298E-7</v>
      </c>
      <c r="AD38" s="1">
        <v>4.0682033088491399E-8</v>
      </c>
      <c r="AE38" s="1"/>
      <c r="AF38" s="1"/>
      <c r="AG38" s="1">
        <v>3.2099925744892998E-8</v>
      </c>
      <c r="AH38" s="1">
        <v>3.0522463405698201E-8</v>
      </c>
      <c r="AI38" s="8"/>
      <c r="AJ38" s="8">
        <v>1.0709640081412E-8</v>
      </c>
      <c r="AK38" s="8">
        <v>3.8156733318748199E-8</v>
      </c>
      <c r="AL38" s="1">
        <v>3.4099999999999998E-2</v>
      </c>
      <c r="AM38" s="1">
        <v>4.42970339408619E-8</v>
      </c>
      <c r="AN38" s="1">
        <v>16.2987000000679</v>
      </c>
      <c r="AO38" s="1">
        <v>1.3417294963120099E-6</v>
      </c>
      <c r="AP38" s="1"/>
      <c r="AQ38" s="1"/>
      <c r="AR38" s="1">
        <v>1.53166030308843E-8</v>
      </c>
      <c r="AS38" s="1">
        <v>1.39314671302486E-7</v>
      </c>
      <c r="AT38" s="1">
        <v>1.6100889582861599E-7</v>
      </c>
      <c r="AU38" s="1">
        <v>3.9700067614778098E-7</v>
      </c>
      <c r="AV38" s="1">
        <v>3.40748567004527E-6</v>
      </c>
      <c r="AW38" s="1">
        <v>4.3707805175489801E-7</v>
      </c>
      <c r="AX38" s="1">
        <v>7.4080621240578699</v>
      </c>
      <c r="BA38">
        <v>2025</v>
      </c>
      <c r="BB38" s="14">
        <f>ABS(BB2-$CE2)/$CE2</f>
        <v>5.9830281238778218</v>
      </c>
      <c r="BC38" s="14">
        <f t="shared" ref="BC38:CT43" si="12">ABS(BC2-$CE2)/$CE2</f>
        <v>6.2962770129618377</v>
      </c>
      <c r="BD38" s="14">
        <f t="shared" si="12"/>
        <v>6.6826323332138236</v>
      </c>
      <c r="BE38" s="14">
        <f t="shared" si="12"/>
        <v>7.3424604318649838</v>
      </c>
      <c r="BF38" s="14">
        <f t="shared" si="12"/>
        <v>6.1791183691123166</v>
      </c>
      <c r="BG38" s="14">
        <f t="shared" si="12"/>
        <v>6.4970274967498822</v>
      </c>
      <c r="BH38" s="14">
        <f t="shared" si="12"/>
        <v>6.8976001075992617</v>
      </c>
      <c r="BI38" s="14">
        <f t="shared" si="12"/>
        <v>7.5771982016115809</v>
      </c>
      <c r="BJ38" s="14">
        <f t="shared" si="12"/>
        <v>5.6416588495788842</v>
      </c>
      <c r="BK38" s="14">
        <f t="shared" si="12"/>
        <v>5.9403214995257834</v>
      </c>
      <c r="BL38" s="14">
        <f t="shared" si="12"/>
        <v>6.3071975304117887</v>
      </c>
      <c r="BM38" s="14">
        <f t="shared" si="12"/>
        <v>6.934551330212738</v>
      </c>
      <c r="BN38" s="14">
        <f t="shared" si="12"/>
        <v>4.2194696084553964</v>
      </c>
      <c r="BO38" s="14">
        <f t="shared" si="12"/>
        <v>4.2847209083271736</v>
      </c>
      <c r="BP38" s="14">
        <f t="shared" si="12"/>
        <v>4.5667403473739494</v>
      </c>
      <c r="BQ38" s="14">
        <f t="shared" si="12"/>
        <v>4.1944424913473615</v>
      </c>
      <c r="BR38" s="14">
        <f t="shared" si="12"/>
        <v>10.543196679459658</v>
      </c>
      <c r="BS38" s="14">
        <f t="shared" si="12"/>
        <v>6.4025639343442249</v>
      </c>
      <c r="BT38" s="14">
        <f t="shared" si="12"/>
        <v>6.9668902950478282</v>
      </c>
      <c r="BU38" s="14">
        <f t="shared" si="12"/>
        <v>7.8533664891968105</v>
      </c>
      <c r="BV38" s="14">
        <f t="shared" si="12"/>
        <v>7.3721513813599415</v>
      </c>
      <c r="BW38" s="14">
        <f t="shared" si="12"/>
        <v>24.160040780266101</v>
      </c>
      <c r="BX38" s="14">
        <f t="shared" si="12"/>
        <v>0.76036906752775946</v>
      </c>
      <c r="BY38" s="14">
        <f t="shared" si="12"/>
        <v>3.7127729671374743</v>
      </c>
      <c r="BZ38" s="14">
        <f t="shared" si="12"/>
        <v>3.7127729671374743</v>
      </c>
      <c r="CA38" s="14">
        <f t="shared" si="12"/>
        <v>0.85992162589079035</v>
      </c>
      <c r="CB38" s="14">
        <f t="shared" si="12"/>
        <v>8.0675377615355401</v>
      </c>
      <c r="CC38" s="14">
        <f t="shared" si="12"/>
        <v>3.7127729671374743</v>
      </c>
      <c r="CD38" s="14">
        <f t="shared" si="12"/>
        <v>3.0177269807172431</v>
      </c>
      <c r="CE38" s="14">
        <f t="shared" si="12"/>
        <v>0</v>
      </c>
      <c r="CF38" s="14">
        <f t="shared" si="12"/>
        <v>6.7907439434128844E-2</v>
      </c>
      <c r="CG38" s="14">
        <f t="shared" si="12"/>
        <v>6.7907439434128844E-2</v>
      </c>
      <c r="CH38" s="14">
        <f t="shared" si="12"/>
        <v>1</v>
      </c>
      <c r="CI38" s="14">
        <f t="shared" si="12"/>
        <v>1</v>
      </c>
      <c r="CJ38" s="14">
        <f t="shared" si="12"/>
        <v>1</v>
      </c>
      <c r="CK38" s="14">
        <f t="shared" si="12"/>
        <v>1</v>
      </c>
      <c r="CL38" s="14">
        <f t="shared" si="12"/>
        <v>1</v>
      </c>
      <c r="CM38" s="14">
        <f t="shared" si="12"/>
        <v>1</v>
      </c>
      <c r="CN38" s="14">
        <f t="shared" si="12"/>
        <v>1</v>
      </c>
      <c r="CO38" s="14">
        <f t="shared" si="12"/>
        <v>1</v>
      </c>
      <c r="CP38" s="14">
        <f t="shared" si="12"/>
        <v>1</v>
      </c>
      <c r="CQ38" s="14">
        <f t="shared" si="12"/>
        <v>1</v>
      </c>
      <c r="CR38" s="14">
        <f t="shared" si="12"/>
        <v>1</v>
      </c>
      <c r="CS38" s="14">
        <f t="shared" si="12"/>
        <v>1</v>
      </c>
      <c r="CT38" s="14">
        <f t="shared" si="12"/>
        <v>1</v>
      </c>
    </row>
    <row r="39" spans="2:98" x14ac:dyDescent="0.2">
      <c r="B39" t="s">
        <v>127</v>
      </c>
      <c r="C39" t="s">
        <v>46</v>
      </c>
      <c r="D39" t="s">
        <v>45</v>
      </c>
      <c r="E39">
        <v>2050</v>
      </c>
      <c r="F39" s="1">
        <v>0.774648</v>
      </c>
      <c r="G39" s="1">
        <v>1.019995</v>
      </c>
      <c r="H39" s="1"/>
      <c r="I39" s="1"/>
      <c r="J39" s="1"/>
      <c r="K39" s="1"/>
      <c r="L39" s="1"/>
      <c r="M39" s="1"/>
      <c r="N39" s="1">
        <v>0.77463700000000002</v>
      </c>
      <c r="O39" s="1">
        <v>1.0199640000000001</v>
      </c>
      <c r="P39" s="1"/>
      <c r="Q39" s="1"/>
      <c r="R39" s="1">
        <v>0.57320000000000004</v>
      </c>
      <c r="S39" s="1"/>
      <c r="T39" s="1"/>
      <c r="U39" s="1">
        <v>1.6905161728284401E-7</v>
      </c>
      <c r="V39" s="1"/>
      <c r="W39" s="1">
        <v>3.2273999999999998</v>
      </c>
      <c r="X39" s="1">
        <v>3.4550000000000001</v>
      </c>
      <c r="Y39" s="1">
        <v>2.8793000000000002</v>
      </c>
      <c r="Z39" s="1">
        <v>8.4554218352919293</v>
      </c>
      <c r="AA39" s="1">
        <v>0.19667499999999999</v>
      </c>
      <c r="AB39" s="1">
        <v>0.18304999999999999</v>
      </c>
      <c r="AC39" s="1">
        <v>1.4433933682129501</v>
      </c>
      <c r="AD39" s="1">
        <v>5.4158972852711601E-8</v>
      </c>
      <c r="AE39" s="1">
        <v>2.8715000000000001E-2</v>
      </c>
      <c r="AF39" s="1"/>
      <c r="AG39" s="1">
        <v>4.4960956517373303E-8</v>
      </c>
      <c r="AH39" s="1">
        <v>4.3051360231402501E-8</v>
      </c>
      <c r="AI39" s="8"/>
      <c r="AJ39" s="8">
        <v>1.5286353130026002E-8</v>
      </c>
      <c r="AK39" s="8">
        <v>5.6989199395341103E-8</v>
      </c>
      <c r="AL39" s="1">
        <v>3.4099999999999998E-2</v>
      </c>
      <c r="AM39" s="1">
        <v>6.0057474197386899E-8</v>
      </c>
      <c r="AN39" s="1">
        <v>16.298700000094001</v>
      </c>
      <c r="AO39" s="1">
        <v>5.44036219785316</v>
      </c>
      <c r="AP39" s="1"/>
      <c r="AQ39" s="1"/>
      <c r="AR39" s="1">
        <v>2.2894931908212399E-8</v>
      </c>
      <c r="AS39" s="1">
        <v>2.2083260954454601E-7</v>
      </c>
      <c r="AT39" s="1">
        <v>2.5084406386916E-7</v>
      </c>
      <c r="AU39" s="1">
        <v>6.3548357250763702E-7</v>
      </c>
      <c r="AV39" s="1">
        <v>4.1838023199421201E-6</v>
      </c>
      <c r="AW39" s="1">
        <v>7.2850847838455501E-7</v>
      </c>
      <c r="AX39" s="1">
        <v>12.470359747242499</v>
      </c>
      <c r="BA39">
        <v>2030</v>
      </c>
      <c r="BB39" s="14">
        <f t="shared" ref="BB39:BQ43" si="13">ABS(BB3-$CE3)/$CE3</f>
        <v>5.9362034347775472</v>
      </c>
      <c r="BC39" s="14">
        <f t="shared" si="13"/>
        <v>6.2453724485089861</v>
      </c>
      <c r="BD39" s="14">
        <f t="shared" si="13"/>
        <v>6.6307488927237532</v>
      </c>
      <c r="BE39" s="14">
        <f t="shared" si="13"/>
        <v>7.2867465931806095</v>
      </c>
      <c r="BF39" s="14">
        <f t="shared" si="13"/>
        <v>5.6019510024798764</v>
      </c>
      <c r="BG39" s="14">
        <f t="shared" si="13"/>
        <v>5.893639222474464</v>
      </c>
      <c r="BH39" s="14">
        <f t="shared" si="13"/>
        <v>6.2625471644108854</v>
      </c>
      <c r="BI39" s="14">
        <f t="shared" si="13"/>
        <v>6.8877076070934757</v>
      </c>
      <c r="BJ39" s="14">
        <f t="shared" si="13"/>
        <v>5.5960875700450803</v>
      </c>
      <c r="BK39" s="14">
        <f t="shared" si="13"/>
        <v>5.8907239011046437</v>
      </c>
      <c r="BL39" s="14">
        <f t="shared" si="13"/>
        <v>6.2566925782885603</v>
      </c>
      <c r="BM39" s="14">
        <f t="shared" si="13"/>
        <v>6.8803352161590068</v>
      </c>
      <c r="BN39" s="14">
        <f t="shared" si="13"/>
        <v>3.795858487980968</v>
      </c>
      <c r="BO39" s="14">
        <f t="shared" si="13"/>
        <v>3.8573582621240465</v>
      </c>
      <c r="BP39" s="14">
        <f t="shared" si="13"/>
        <v>4.1187389841466207</v>
      </c>
      <c r="BQ39" s="14">
        <f t="shared" si="13"/>
        <v>3.7650512844084942</v>
      </c>
      <c r="BR39" s="14">
        <f t="shared" si="12"/>
        <v>9.6136369815446532</v>
      </c>
      <c r="BS39" s="14">
        <f t="shared" si="12"/>
        <v>5.8096991942552734</v>
      </c>
      <c r="BT39" s="14">
        <f t="shared" si="12"/>
        <v>6.3291636671334581</v>
      </c>
      <c r="BU39" s="14">
        <f t="shared" si="12"/>
        <v>7.1452574619003943</v>
      </c>
      <c r="BV39" s="14">
        <f t="shared" si="12"/>
        <v>6.6756353617105821</v>
      </c>
      <c r="BW39" s="14">
        <f t="shared" si="12"/>
        <v>22.71794750596786</v>
      </c>
      <c r="BX39" s="14">
        <f t="shared" si="12"/>
        <v>0.79386586454000807</v>
      </c>
      <c r="BY39" s="14">
        <f t="shared" si="12"/>
        <v>2.9710969853082037</v>
      </c>
      <c r="BZ39" s="14">
        <f t="shared" si="12"/>
        <v>2.9710969853082037</v>
      </c>
      <c r="CA39" s="14">
        <f t="shared" si="12"/>
        <v>0.87950247388455083</v>
      </c>
      <c r="CB39" s="14">
        <f t="shared" si="12"/>
        <v>8.5270501069314832</v>
      </c>
      <c r="CC39" s="14">
        <f t="shared" si="12"/>
        <v>2.9710969853082037</v>
      </c>
      <c r="CD39" s="14">
        <f t="shared" si="12"/>
        <v>2.3784480891251008</v>
      </c>
      <c r="CE39" s="14">
        <f t="shared" si="12"/>
        <v>0</v>
      </c>
      <c r="CF39" s="14">
        <f t="shared" si="12"/>
        <v>6.7907439434128664E-2</v>
      </c>
      <c r="CG39" s="14">
        <f t="shared" si="12"/>
        <v>6.7907439434128664E-2</v>
      </c>
      <c r="CH39" s="14">
        <f t="shared" si="12"/>
        <v>1</v>
      </c>
      <c r="CI39" s="14">
        <f t="shared" si="12"/>
        <v>1</v>
      </c>
      <c r="CJ39" s="14">
        <f t="shared" si="12"/>
        <v>1</v>
      </c>
      <c r="CK39" s="14">
        <f t="shared" si="12"/>
        <v>1</v>
      </c>
      <c r="CL39" s="14">
        <f t="shared" si="12"/>
        <v>1</v>
      </c>
      <c r="CM39" s="14">
        <f t="shared" si="12"/>
        <v>1</v>
      </c>
      <c r="CN39" s="14">
        <f t="shared" si="12"/>
        <v>1</v>
      </c>
      <c r="CO39" s="14">
        <f t="shared" si="12"/>
        <v>1</v>
      </c>
      <c r="CP39" s="14">
        <f t="shared" si="12"/>
        <v>1</v>
      </c>
      <c r="CQ39" s="14">
        <f t="shared" si="12"/>
        <v>1</v>
      </c>
      <c r="CR39" s="14">
        <f t="shared" si="12"/>
        <v>1</v>
      </c>
      <c r="CS39" s="14">
        <f t="shared" si="12"/>
        <v>1</v>
      </c>
      <c r="CT39" s="14">
        <f t="shared" si="12"/>
        <v>1</v>
      </c>
    </row>
    <row r="40" spans="2:98" x14ac:dyDescent="0.2"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8"/>
      <c r="AJ40" s="8"/>
      <c r="AK40" s="8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BA40">
        <v>2035</v>
      </c>
      <c r="BB40" s="14">
        <f t="shared" si="13"/>
        <v>6.6258233475553139</v>
      </c>
      <c r="BC40" s="14">
        <f t="shared" si="12"/>
        <v>6.962681844411847</v>
      </c>
      <c r="BD40" s="14">
        <f t="shared" si="12"/>
        <v>7.3888565801058839</v>
      </c>
      <c r="BE40" s="14">
        <f t="shared" si="12"/>
        <v>8.1109908432283078</v>
      </c>
      <c r="BF40" s="14">
        <f t="shared" si="12"/>
        <v>4.9369722366292885</v>
      </c>
      <c r="BG40" s="14">
        <f t="shared" si="12"/>
        <v>5.1989140596416537</v>
      </c>
      <c r="BH40" s="14">
        <f t="shared" si="12"/>
        <v>5.5309621206264259</v>
      </c>
      <c r="BI40" s="14">
        <f t="shared" si="12"/>
        <v>6.0932634534213408</v>
      </c>
      <c r="BJ40" s="14">
        <f t="shared" si="12"/>
        <v>6.2502967223219574</v>
      </c>
      <c r="BK40" s="14">
        <f t="shared" si="12"/>
        <v>6.5711094834594297</v>
      </c>
      <c r="BL40" s="14">
        <f t="shared" si="12"/>
        <v>6.9758558354403348</v>
      </c>
      <c r="BM40" s="14">
        <f t="shared" si="12"/>
        <v>7.6622664269491265</v>
      </c>
      <c r="BN40" s="14">
        <f t="shared" si="12"/>
        <v>3.310591872988903</v>
      </c>
      <c r="BO40" s="14">
        <f t="shared" si="12"/>
        <v>3.366723169487067</v>
      </c>
      <c r="BP40" s="14">
        <f t="shared" si="12"/>
        <v>3.6029009620016867</v>
      </c>
      <c r="BQ40" s="14">
        <f t="shared" si="12"/>
        <v>3.2785803548314698</v>
      </c>
      <c r="BR40" s="14">
        <f t="shared" si="12"/>
        <v>8.5437310060865101</v>
      </c>
      <c r="BS40" s="14">
        <f t="shared" si="12"/>
        <v>5.1250480130184277</v>
      </c>
      <c r="BT40" s="14">
        <f t="shared" si="12"/>
        <v>5.5924700685264535</v>
      </c>
      <c r="BU40" s="14">
        <f t="shared" si="12"/>
        <v>6.3268529860618408</v>
      </c>
      <c r="BV40" s="14">
        <f t="shared" si="12"/>
        <v>5.8895560743626492</v>
      </c>
      <c r="BW40" s="14">
        <f t="shared" si="12"/>
        <v>20.626054649638217</v>
      </c>
      <c r="BX40" s="14">
        <f t="shared" si="12"/>
        <v>0.82249560557611812</v>
      </c>
      <c r="BY40" s="14">
        <f t="shared" si="12"/>
        <v>2.2648834679268828</v>
      </c>
      <c r="BZ40" s="14">
        <f t="shared" si="12"/>
        <v>2.2648834679268828</v>
      </c>
      <c r="CA40" s="14">
        <f t="shared" si="12"/>
        <v>0.89623824140058539</v>
      </c>
      <c r="CB40" s="14">
        <f t="shared" si="12"/>
        <v>8.99807886953894</v>
      </c>
      <c r="CC40" s="14">
        <f t="shared" si="12"/>
        <v>2.2648834679268828</v>
      </c>
      <c r="CD40" s="14">
        <f t="shared" si="12"/>
        <v>1.6707572438913325</v>
      </c>
      <c r="CE40" s="14">
        <f t="shared" si="12"/>
        <v>0</v>
      </c>
      <c r="CF40" s="14">
        <f t="shared" si="12"/>
        <v>6.7907439434128719E-2</v>
      </c>
      <c r="CG40" s="14">
        <f t="shared" si="12"/>
        <v>6.7907439434128719E-2</v>
      </c>
      <c r="CH40" s="14">
        <f t="shared" si="12"/>
        <v>1</v>
      </c>
      <c r="CI40" s="14">
        <f t="shared" si="12"/>
        <v>1</v>
      </c>
      <c r="CJ40" s="14">
        <f t="shared" si="12"/>
        <v>1</v>
      </c>
      <c r="CK40" s="14">
        <f t="shared" si="12"/>
        <v>1</v>
      </c>
      <c r="CL40" s="14">
        <f t="shared" si="12"/>
        <v>1</v>
      </c>
      <c r="CM40" s="14">
        <f t="shared" si="12"/>
        <v>1</v>
      </c>
      <c r="CN40" s="14">
        <f t="shared" si="12"/>
        <v>1</v>
      </c>
      <c r="CO40" s="14">
        <f t="shared" si="12"/>
        <v>1</v>
      </c>
      <c r="CP40" s="14">
        <f t="shared" si="12"/>
        <v>1</v>
      </c>
      <c r="CQ40" s="14">
        <f t="shared" si="12"/>
        <v>1</v>
      </c>
      <c r="CR40" s="14">
        <f t="shared" si="12"/>
        <v>1</v>
      </c>
      <c r="CS40" s="14">
        <f t="shared" si="12"/>
        <v>1</v>
      </c>
      <c r="CT40" s="14">
        <f t="shared" si="12"/>
        <v>1</v>
      </c>
    </row>
    <row r="41" spans="2:98" x14ac:dyDescent="0.2">
      <c r="B41" t="s">
        <v>124</v>
      </c>
      <c r="C41" t="s">
        <v>125</v>
      </c>
      <c r="D41" t="s">
        <v>126</v>
      </c>
      <c r="E41" t="s">
        <v>123</v>
      </c>
      <c r="F41" s="1" t="s">
        <v>0</v>
      </c>
      <c r="G41" s="1" t="s">
        <v>1</v>
      </c>
      <c r="H41" s="1" t="s">
        <v>2</v>
      </c>
      <c r="I41" s="1" t="s">
        <v>3</v>
      </c>
      <c r="J41" s="1" t="s">
        <v>4</v>
      </c>
      <c r="K41" s="1" t="s">
        <v>5</v>
      </c>
      <c r="L41" s="1" t="s">
        <v>6</v>
      </c>
      <c r="M41" s="1" t="s">
        <v>7</v>
      </c>
      <c r="N41" s="1" t="s">
        <v>8</v>
      </c>
      <c r="O41" s="1" t="s">
        <v>9</v>
      </c>
      <c r="P41" s="1" t="s">
        <v>10</v>
      </c>
      <c r="Q41" s="1" t="s">
        <v>11</v>
      </c>
      <c r="R41" s="1" t="s">
        <v>12</v>
      </c>
      <c r="S41" s="1" t="s">
        <v>13</v>
      </c>
      <c r="T41" s="1" t="s">
        <v>14</v>
      </c>
      <c r="U41" s="1" t="s">
        <v>15</v>
      </c>
      <c r="V41" s="1" t="s">
        <v>16</v>
      </c>
      <c r="W41" s="1" t="s">
        <v>17</v>
      </c>
      <c r="X41" s="1" t="s">
        <v>18</v>
      </c>
      <c r="Y41" s="1" t="s">
        <v>19</v>
      </c>
      <c r="Z41" s="1" t="s">
        <v>20</v>
      </c>
      <c r="AA41" s="1" t="s">
        <v>21</v>
      </c>
      <c r="AB41" s="1" t="s">
        <v>22</v>
      </c>
      <c r="AC41" s="1" t="s">
        <v>23</v>
      </c>
      <c r="AD41" s="1" t="s">
        <v>24</v>
      </c>
      <c r="AE41" s="1" t="s">
        <v>25</v>
      </c>
      <c r="AF41" s="1" t="s">
        <v>26</v>
      </c>
      <c r="AG41" s="1" t="s">
        <v>27</v>
      </c>
      <c r="AH41" s="1" t="s">
        <v>28</v>
      </c>
      <c r="AI41" s="8" t="s">
        <v>29</v>
      </c>
      <c r="AJ41" s="8" t="s">
        <v>30</v>
      </c>
      <c r="AK41" s="8" t="s">
        <v>31</v>
      </c>
      <c r="AL41" s="1" t="s">
        <v>32</v>
      </c>
      <c r="AM41" s="1" t="s">
        <v>33</v>
      </c>
      <c r="AN41" s="1" t="s">
        <v>34</v>
      </c>
      <c r="AO41" s="1" t="s">
        <v>35</v>
      </c>
      <c r="AP41" s="1" t="s">
        <v>36</v>
      </c>
      <c r="AQ41" s="1" t="s">
        <v>37</v>
      </c>
      <c r="AR41" s="1" t="s">
        <v>38</v>
      </c>
      <c r="AS41" s="1" t="s">
        <v>39</v>
      </c>
      <c r="AT41" s="1" t="s">
        <v>40</v>
      </c>
      <c r="AU41" s="1" t="s">
        <v>41</v>
      </c>
      <c r="AV41" s="1" t="s">
        <v>42</v>
      </c>
      <c r="AW41" s="1" t="s">
        <v>43</v>
      </c>
      <c r="AX41" s="1" t="s">
        <v>44</v>
      </c>
      <c r="BA41">
        <v>2040</v>
      </c>
      <c r="BB41" s="14">
        <f t="shared" si="13"/>
        <v>6.6250951222917553</v>
      </c>
      <c r="BC41" s="14">
        <f t="shared" si="12"/>
        <v>6.9604241144525121</v>
      </c>
      <c r="BD41" s="14">
        <f t="shared" si="12"/>
        <v>7.3877774458698253</v>
      </c>
      <c r="BE41" s="14">
        <f t="shared" si="12"/>
        <v>8.1102921489425928</v>
      </c>
      <c r="BF41" s="14">
        <f t="shared" si="12"/>
        <v>4.7901510930195847</v>
      </c>
      <c r="BG41" s="14">
        <f t="shared" si="12"/>
        <v>5.0446956592155354</v>
      </c>
      <c r="BH41" s="14">
        <f t="shared" si="12"/>
        <v>5.3692808918932942</v>
      </c>
      <c r="BI41" s="14">
        <f t="shared" si="12"/>
        <v>5.9179524849621599</v>
      </c>
      <c r="BJ41" s="14">
        <f t="shared" si="12"/>
        <v>6.248820930589936</v>
      </c>
      <c r="BK41" s="14">
        <f t="shared" si="12"/>
        <v>6.568072244545589</v>
      </c>
      <c r="BL41" s="14">
        <f t="shared" si="12"/>
        <v>6.9739545344458742</v>
      </c>
      <c r="BM41" s="14">
        <f t="shared" si="12"/>
        <v>7.6606744502577193</v>
      </c>
      <c r="BN41" s="14">
        <f t="shared" si="12"/>
        <v>3.1984532392051395</v>
      </c>
      <c r="BO41" s="14">
        <f t="shared" si="12"/>
        <v>3.2552703324444541</v>
      </c>
      <c r="BP41" s="14">
        <f t="shared" si="12"/>
        <v>3.4884307289296625</v>
      </c>
      <c r="BQ41" s="14">
        <f t="shared" si="12"/>
        <v>3.1564192509941678</v>
      </c>
      <c r="BR41" s="14">
        <f t="shared" si="12"/>
        <v>8.3055762614673725</v>
      </c>
      <c r="BS41" s="14">
        <f t="shared" si="12"/>
        <v>4.9767213972948445</v>
      </c>
      <c r="BT41" s="14">
        <f t="shared" si="12"/>
        <v>5.4332881595340767</v>
      </c>
      <c r="BU41" s="14">
        <f t="shared" si="12"/>
        <v>6.1507395851982096</v>
      </c>
      <c r="BV41" s="14">
        <f t="shared" si="12"/>
        <v>5.686654780790585</v>
      </c>
      <c r="BW41" s="14">
        <f t="shared" si="12"/>
        <v>19.090487198598279</v>
      </c>
      <c r="BX41" s="14">
        <f t="shared" si="12"/>
        <v>0.846636203217766</v>
      </c>
      <c r="BY41" s="14">
        <f t="shared" si="12"/>
        <v>1.7283415034408052</v>
      </c>
      <c r="BZ41" s="14">
        <f t="shared" si="12"/>
        <v>1.7283415034408052</v>
      </c>
      <c r="CA41" s="14">
        <f t="shared" si="12"/>
        <v>0.91034984057010582</v>
      </c>
      <c r="CB41" s="14">
        <f t="shared" si="12"/>
        <v>9.5044168599998269</v>
      </c>
      <c r="CC41" s="14">
        <f t="shared" si="12"/>
        <v>1.7283415034408052</v>
      </c>
      <c r="CD41" s="14">
        <f t="shared" si="12"/>
        <v>1.3761335532557584</v>
      </c>
      <c r="CE41" s="14">
        <f t="shared" si="12"/>
        <v>0</v>
      </c>
      <c r="CF41" s="14">
        <f t="shared" si="12"/>
        <v>6.7907439434128788E-2</v>
      </c>
      <c r="CG41" s="14">
        <f t="shared" si="12"/>
        <v>6.7907439434128788E-2</v>
      </c>
      <c r="CH41" s="14">
        <f t="shared" si="12"/>
        <v>1</v>
      </c>
      <c r="CI41" s="14">
        <f t="shared" si="12"/>
        <v>1</v>
      </c>
      <c r="CJ41" s="14">
        <f t="shared" si="12"/>
        <v>1</v>
      </c>
      <c r="CK41" s="14">
        <f t="shared" si="12"/>
        <v>1</v>
      </c>
      <c r="CL41" s="14">
        <f t="shared" si="12"/>
        <v>1</v>
      </c>
      <c r="CM41" s="14">
        <f t="shared" si="12"/>
        <v>1</v>
      </c>
      <c r="CN41" s="14">
        <f t="shared" si="12"/>
        <v>1</v>
      </c>
      <c r="CO41" s="14">
        <f t="shared" si="12"/>
        <v>1</v>
      </c>
      <c r="CP41" s="14">
        <f t="shared" si="12"/>
        <v>1</v>
      </c>
      <c r="CQ41" s="14">
        <f t="shared" si="12"/>
        <v>1</v>
      </c>
      <c r="CR41" s="14">
        <f t="shared" si="12"/>
        <v>1</v>
      </c>
      <c r="CS41" s="14">
        <f t="shared" si="12"/>
        <v>1</v>
      </c>
      <c r="CT41" s="14">
        <f t="shared" si="12"/>
        <v>1</v>
      </c>
    </row>
    <row r="42" spans="2:98" x14ac:dyDescent="0.2">
      <c r="B42" t="s">
        <v>127</v>
      </c>
      <c r="C42" t="s">
        <v>46</v>
      </c>
      <c r="D42" t="s">
        <v>128</v>
      </c>
      <c r="E42">
        <v>2025</v>
      </c>
      <c r="F42" s="1">
        <v>2.7250000000000001</v>
      </c>
      <c r="G42" s="1">
        <v>3.6389999999999998</v>
      </c>
      <c r="H42" s="1">
        <v>1.9119999999999999</v>
      </c>
      <c r="I42" s="1">
        <v>3.5110389999999998</v>
      </c>
      <c r="J42" s="1"/>
      <c r="K42" s="1"/>
      <c r="L42" s="1"/>
      <c r="M42" s="1"/>
      <c r="N42" s="1"/>
      <c r="O42" s="1"/>
      <c r="P42" s="1"/>
      <c r="Q42" s="1"/>
      <c r="R42" s="1">
        <v>1.0944</v>
      </c>
      <c r="S42" s="1">
        <v>1.0837000000000001</v>
      </c>
      <c r="T42" s="1">
        <v>1.3680000000000001</v>
      </c>
      <c r="U42" s="1">
        <v>1.2317961833865401E-8</v>
      </c>
      <c r="V42" s="1">
        <v>1.2500000000000001E-2</v>
      </c>
      <c r="W42" s="1">
        <v>3.2778399999999999</v>
      </c>
      <c r="X42" s="1">
        <v>3.46034</v>
      </c>
      <c r="Y42" s="1">
        <v>3.1183999999999998</v>
      </c>
      <c r="Z42" s="1">
        <v>2.14025931369442E-8</v>
      </c>
      <c r="AA42" s="1">
        <v>0.63387499999999997</v>
      </c>
      <c r="AB42" s="1">
        <v>0.18304999999999999</v>
      </c>
      <c r="AC42" s="1">
        <v>1.5798925530768901E-8</v>
      </c>
      <c r="AD42" s="1"/>
      <c r="AE42" s="1"/>
      <c r="AF42" s="1"/>
      <c r="AG42" s="1"/>
      <c r="AH42" s="1"/>
      <c r="AI42" s="8">
        <v>10.276237999999999</v>
      </c>
      <c r="AJ42" s="8"/>
      <c r="AK42" s="8"/>
      <c r="AL42" s="1">
        <v>3.4099999999999998E-2</v>
      </c>
      <c r="AM42" s="1"/>
      <c r="AN42" s="1">
        <v>1.44894215922535E-8</v>
      </c>
      <c r="AO42" s="1"/>
      <c r="AP42" s="1"/>
      <c r="AQ42" s="1"/>
      <c r="AR42" s="1"/>
      <c r="AS42" s="1"/>
      <c r="AT42" s="1"/>
      <c r="AU42" s="1">
        <v>6.7357907059755905E-8</v>
      </c>
      <c r="AV42" s="1">
        <v>1.09383169735101E-7</v>
      </c>
      <c r="AW42" s="1">
        <v>0.16748290081953801</v>
      </c>
      <c r="AX42" s="1">
        <v>1.17144012392377E-7</v>
      </c>
      <c r="BA42">
        <v>2045</v>
      </c>
      <c r="BB42" s="14">
        <f t="shared" si="13"/>
        <v>6.6635403375322042</v>
      </c>
      <c r="BC42" s="14">
        <f t="shared" si="12"/>
        <v>6.9991990511801134</v>
      </c>
      <c r="BD42" s="14">
        <f t="shared" si="12"/>
        <v>7.4298153299939758</v>
      </c>
      <c r="BE42" s="14">
        <f t="shared" si="12"/>
        <v>8.1563813796937072</v>
      </c>
      <c r="BF42" s="14">
        <f t="shared" si="12"/>
        <v>4.708375560925071</v>
      </c>
      <c r="BG42" s="14">
        <f t="shared" si="12"/>
        <v>4.9584412289875424</v>
      </c>
      <c r="BH42" s="14">
        <f t="shared" si="12"/>
        <v>5.2791620515741666</v>
      </c>
      <c r="BI42" s="14">
        <f t="shared" si="12"/>
        <v>5.8203499301627399</v>
      </c>
      <c r="BJ42" s="14">
        <f t="shared" si="12"/>
        <v>6.2846569106666017</v>
      </c>
      <c r="BK42" s="14">
        <f t="shared" si="12"/>
        <v>6.6041264570829199</v>
      </c>
      <c r="BL42" s="14">
        <f t="shared" si="12"/>
        <v>7.0131228056231905</v>
      </c>
      <c r="BM42" s="14">
        <f t="shared" si="12"/>
        <v>7.7036458527454572</v>
      </c>
      <c r="BN42" s="14">
        <f t="shared" si="12"/>
        <v>3.1338337776186291</v>
      </c>
      <c r="BO42" s="14">
        <f t="shared" si="12"/>
        <v>3.1918422055133977</v>
      </c>
      <c r="BP42" s="14">
        <f t="shared" si="12"/>
        <v>3.4244237954269567</v>
      </c>
      <c r="BQ42" s="14">
        <f t="shared" si="12"/>
        <v>3.0819972458718823</v>
      </c>
      <c r="BR42" s="14">
        <f t="shared" si="12"/>
        <v>8.172095713828945</v>
      </c>
      <c r="BS42" s="14">
        <f t="shared" si="12"/>
        <v>4.8953349650777858</v>
      </c>
      <c r="BT42" s="14">
        <f t="shared" si="12"/>
        <v>5.3461303702065317</v>
      </c>
      <c r="BU42" s="14">
        <f t="shared" si="12"/>
        <v>6.0546313275087282</v>
      </c>
      <c r="BV42" s="14">
        <f t="shared" si="12"/>
        <v>5.5609518114087955</v>
      </c>
      <c r="BW42" s="14">
        <f t="shared" si="12"/>
        <v>17.042271032000826</v>
      </c>
      <c r="BX42" s="14">
        <f t="shared" si="12"/>
        <v>0.86778983036014312</v>
      </c>
      <c r="BY42" s="14">
        <f t="shared" si="12"/>
        <v>1.3608803969171714</v>
      </c>
      <c r="BZ42" s="14">
        <f t="shared" si="12"/>
        <v>1.3608803969171714</v>
      </c>
      <c r="CA42" s="14">
        <f t="shared" si="12"/>
        <v>0.92271537980181539</v>
      </c>
      <c r="CB42" s="14">
        <f t="shared" si="12"/>
        <v>10.003323210382126</v>
      </c>
      <c r="CC42" s="14">
        <f t="shared" si="12"/>
        <v>1.3608803969171714</v>
      </c>
      <c r="CD42" s="14">
        <f t="shared" si="12"/>
        <v>1.139698870884871</v>
      </c>
      <c r="CE42" s="14">
        <f t="shared" si="12"/>
        <v>0</v>
      </c>
      <c r="CF42" s="14">
        <f t="shared" si="12"/>
        <v>6.7907439434128719E-2</v>
      </c>
      <c r="CG42" s="14">
        <f t="shared" si="12"/>
        <v>6.7907439434128719E-2</v>
      </c>
      <c r="CH42" s="14">
        <f t="shared" si="12"/>
        <v>1</v>
      </c>
      <c r="CI42" s="14">
        <f t="shared" si="12"/>
        <v>1</v>
      </c>
      <c r="CJ42" s="14">
        <f t="shared" si="12"/>
        <v>1</v>
      </c>
      <c r="CK42" s="14">
        <f t="shared" si="12"/>
        <v>1</v>
      </c>
      <c r="CL42" s="14">
        <f t="shared" si="12"/>
        <v>1</v>
      </c>
      <c r="CM42" s="14">
        <f t="shared" si="12"/>
        <v>1</v>
      </c>
      <c r="CN42" s="14">
        <f t="shared" si="12"/>
        <v>1</v>
      </c>
      <c r="CO42" s="14">
        <f t="shared" si="12"/>
        <v>1</v>
      </c>
      <c r="CP42" s="14">
        <f t="shared" si="12"/>
        <v>1</v>
      </c>
      <c r="CQ42" s="14">
        <f t="shared" si="12"/>
        <v>1</v>
      </c>
      <c r="CR42" s="14">
        <f t="shared" si="12"/>
        <v>1</v>
      </c>
      <c r="CS42" s="14">
        <f t="shared" si="12"/>
        <v>1</v>
      </c>
      <c r="CT42" s="14">
        <f t="shared" si="12"/>
        <v>1</v>
      </c>
    </row>
    <row r="43" spans="2:98" x14ac:dyDescent="0.2">
      <c r="B43" t="s">
        <v>127</v>
      </c>
      <c r="C43" t="s">
        <v>46</v>
      </c>
      <c r="D43" t="s">
        <v>128</v>
      </c>
      <c r="E43">
        <v>2030</v>
      </c>
      <c r="F43" s="1">
        <v>2.3969999999999998</v>
      </c>
      <c r="G43" s="1">
        <v>3.6389999999999998</v>
      </c>
      <c r="H43" s="1">
        <v>1.5980000000000001</v>
      </c>
      <c r="I43" s="1">
        <v>3.3439999999999999</v>
      </c>
      <c r="J43" s="1"/>
      <c r="K43" s="1"/>
      <c r="L43" s="1"/>
      <c r="M43" s="1"/>
      <c r="N43" s="1">
        <v>0.41039500000000001</v>
      </c>
      <c r="O43" s="1"/>
      <c r="P43" s="1"/>
      <c r="Q43" s="1"/>
      <c r="R43" s="1">
        <v>1.0944</v>
      </c>
      <c r="S43" s="1">
        <v>1.0837000000000001</v>
      </c>
      <c r="T43" s="1">
        <v>1.3680000000000001</v>
      </c>
      <c r="U43" s="1">
        <v>2.4090248762858902E-8</v>
      </c>
      <c r="V43" s="1"/>
      <c r="W43" s="1">
        <v>3.27224</v>
      </c>
      <c r="X43" s="1">
        <v>3.4550000000000001</v>
      </c>
      <c r="Y43" s="1">
        <v>3.0470999999999999</v>
      </c>
      <c r="Z43" s="1">
        <v>3.8561431635100201E-8</v>
      </c>
      <c r="AA43" s="1">
        <v>0.62817500000000004</v>
      </c>
      <c r="AB43" s="1">
        <v>0.18304999999999999</v>
      </c>
      <c r="AC43" s="1">
        <v>3.3170856864919398E-8</v>
      </c>
      <c r="AD43" s="1">
        <v>1.10628729763624E-8</v>
      </c>
      <c r="AE43" s="1"/>
      <c r="AF43" s="1"/>
      <c r="AG43" s="1">
        <v>1.0126860571727401E-8</v>
      </c>
      <c r="AH43" s="1"/>
      <c r="AI43" s="8">
        <v>10.276237999999999</v>
      </c>
      <c r="AJ43" s="8">
        <v>1.1570009760616599E-8</v>
      </c>
      <c r="AK43" s="8"/>
      <c r="AL43" s="1">
        <v>3.4099999999999998E-2</v>
      </c>
      <c r="AM43" s="1">
        <v>1.3676331893728E-8</v>
      </c>
      <c r="AN43" s="1">
        <v>6.5795572787065302E-8</v>
      </c>
      <c r="AO43" s="1">
        <v>2.6607138167368898E-8</v>
      </c>
      <c r="AP43" s="1"/>
      <c r="AQ43" s="1"/>
      <c r="AR43" s="1"/>
      <c r="AS43" s="1">
        <v>1.26319965129789E-8</v>
      </c>
      <c r="AT43" s="1">
        <v>1.2903942595409E-8</v>
      </c>
      <c r="AU43" s="1">
        <v>1.47352553327597E-8</v>
      </c>
      <c r="AV43" s="1">
        <v>1.57197046991599E-8</v>
      </c>
      <c r="AW43" s="1">
        <v>1.4191888059441099E-8</v>
      </c>
      <c r="AX43" s="1">
        <v>1.5049516838953501E-8</v>
      </c>
      <c r="BA43">
        <v>2050</v>
      </c>
      <c r="BB43" s="14">
        <f t="shared" si="13"/>
        <v>6.7654958031960906</v>
      </c>
      <c r="BC43" s="14">
        <f t="shared" si="12"/>
        <v>7.1043874677002119</v>
      </c>
      <c r="BD43" s="14">
        <f t="shared" si="12"/>
        <v>7.5417363991785882</v>
      </c>
      <c r="BE43" s="14">
        <f t="shared" si="12"/>
        <v>8.2783386134989421</v>
      </c>
      <c r="BF43" s="14">
        <f t="shared" si="12"/>
        <v>4.7080294711059603</v>
      </c>
      <c r="BG43" s="14">
        <f t="shared" si="12"/>
        <v>4.95723775185267</v>
      </c>
      <c r="BH43" s="14">
        <f t="shared" si="12"/>
        <v>5.2786249612100322</v>
      </c>
      <c r="BI43" s="14">
        <f t="shared" si="12"/>
        <v>5.8200328082033916</v>
      </c>
      <c r="BJ43" s="14">
        <f t="shared" si="12"/>
        <v>6.38092679012912</v>
      </c>
      <c r="BK43" s="14">
        <f t="shared" si="12"/>
        <v>6.7033863501304563</v>
      </c>
      <c r="BL43" s="14">
        <f t="shared" si="12"/>
        <v>7.1187909191523548</v>
      </c>
      <c r="BM43" s="14">
        <f t="shared" si="12"/>
        <v>7.8188092637483058</v>
      </c>
      <c r="BN43" s="14">
        <f t="shared" si="12"/>
        <v>3.1285104035231783</v>
      </c>
      <c r="BO43" s="14">
        <f t="shared" si="12"/>
        <v>3.1884150631331778</v>
      </c>
      <c r="BP43" s="14">
        <f t="shared" si="12"/>
        <v>3.4235687198037104</v>
      </c>
      <c r="BQ43" s="14">
        <f t="shared" si="12"/>
        <v>3.0667710978463445</v>
      </c>
      <c r="BR43" s="14">
        <f t="shared" si="12"/>
        <v>8.1695806605284496</v>
      </c>
      <c r="BS43" s="14">
        <f t="shared" si="12"/>
        <v>4.8978589976935876</v>
      </c>
      <c r="BT43" s="14">
        <f t="shared" si="12"/>
        <v>5.3492719847158607</v>
      </c>
      <c r="BU43" s="14">
        <f t="shared" si="12"/>
        <v>6.0588564824404605</v>
      </c>
      <c r="BV43" s="14">
        <f t="shared" si="12"/>
        <v>5.5307625978739052</v>
      </c>
      <c r="BW43" s="14">
        <f t="shared" si="12"/>
        <v>15.926020595933737</v>
      </c>
      <c r="BX43" s="14">
        <f t="shared" si="12"/>
        <v>0.88589003215607587</v>
      </c>
      <c r="BY43" s="14">
        <f t="shared" si="12"/>
        <v>1.0376646282916062</v>
      </c>
      <c r="BZ43" s="14">
        <f t="shared" si="12"/>
        <v>1.0376646282916062</v>
      </c>
      <c r="CA43" s="14">
        <f t="shared" si="12"/>
        <v>0.93329601232894766</v>
      </c>
      <c r="CB43" s="14">
        <f t="shared" si="12"/>
        <v>10.5263972274455</v>
      </c>
      <c r="CC43" s="14">
        <f t="shared" si="12"/>
        <v>1.0376646282916062</v>
      </c>
      <c r="CD43" s="14">
        <f t="shared" si="12"/>
        <v>0.96554508610149714</v>
      </c>
      <c r="CE43" s="14">
        <f t="shared" si="12"/>
        <v>0</v>
      </c>
      <c r="CF43" s="14">
        <f t="shared" si="12"/>
        <v>6.7907439434128747E-2</v>
      </c>
      <c r="CG43" s="14">
        <f t="shared" si="12"/>
        <v>6.7907439434128747E-2</v>
      </c>
      <c r="CH43" s="14">
        <f t="shared" si="12"/>
        <v>1</v>
      </c>
      <c r="CI43" s="14">
        <f t="shared" si="12"/>
        <v>1</v>
      </c>
      <c r="CJ43" s="14">
        <f t="shared" si="12"/>
        <v>1</v>
      </c>
      <c r="CK43" s="14">
        <f t="shared" si="12"/>
        <v>1</v>
      </c>
      <c r="CL43" s="14">
        <f t="shared" si="12"/>
        <v>1</v>
      </c>
      <c r="CM43" s="14">
        <f t="shared" si="12"/>
        <v>1</v>
      </c>
      <c r="CN43" s="14">
        <f t="shared" si="12"/>
        <v>1</v>
      </c>
      <c r="CO43" s="14">
        <f t="shared" si="12"/>
        <v>1</v>
      </c>
      <c r="CP43" s="14">
        <f t="shared" si="12"/>
        <v>1</v>
      </c>
      <c r="CQ43" s="14">
        <f t="shared" si="12"/>
        <v>1</v>
      </c>
      <c r="CR43" s="14">
        <f t="shared" si="12"/>
        <v>1</v>
      </c>
      <c r="CS43" s="14">
        <f t="shared" si="12"/>
        <v>1</v>
      </c>
      <c r="CT43" s="14">
        <f t="shared" si="12"/>
        <v>1</v>
      </c>
    </row>
    <row r="44" spans="2:98" x14ac:dyDescent="0.2">
      <c r="B44" t="s">
        <v>127</v>
      </c>
      <c r="C44" t="s">
        <v>46</v>
      </c>
      <c r="D44" t="s">
        <v>128</v>
      </c>
      <c r="E44">
        <v>2035</v>
      </c>
      <c r="F44" s="1">
        <v>2.3969999999999998</v>
      </c>
      <c r="G44" s="1">
        <v>3.6389999999999998</v>
      </c>
      <c r="H44" s="1">
        <v>0.24</v>
      </c>
      <c r="I44" s="1">
        <v>2.9830000000000001</v>
      </c>
      <c r="J44" s="1"/>
      <c r="K44" s="1"/>
      <c r="L44" s="1"/>
      <c r="M44" s="1"/>
      <c r="N44" s="1">
        <v>0.861321</v>
      </c>
      <c r="O44" s="1"/>
      <c r="P44" s="1"/>
      <c r="Q44" s="1"/>
      <c r="R44" s="1">
        <v>1.0944</v>
      </c>
      <c r="S44" s="1">
        <v>1.0837000000000001</v>
      </c>
      <c r="T44" s="1">
        <v>1.3680000000000001</v>
      </c>
      <c r="U44" s="1">
        <v>2.95600052620155E-8</v>
      </c>
      <c r="V44" s="1"/>
      <c r="W44" s="1">
        <v>3.2536399999999999</v>
      </c>
      <c r="X44" s="1">
        <v>3.4550000000000001</v>
      </c>
      <c r="Y44" s="1">
        <v>2.8793000000000002</v>
      </c>
      <c r="Z44" s="1">
        <v>5.9480070219274102E-8</v>
      </c>
      <c r="AA44" s="1">
        <v>0.61487499999999995</v>
      </c>
      <c r="AB44" s="1">
        <v>0.18304999999999999</v>
      </c>
      <c r="AC44" s="1">
        <v>3.6327261546055902E-8</v>
      </c>
      <c r="AD44" s="1">
        <v>1.0041450134517501E-8</v>
      </c>
      <c r="AE44" s="1"/>
      <c r="AF44" s="1"/>
      <c r="AG44" s="1"/>
      <c r="AH44" s="1"/>
      <c r="AI44" s="8">
        <v>9.8600999999999992</v>
      </c>
      <c r="AJ44" s="8">
        <v>1.6717463167972399E-8</v>
      </c>
      <c r="AK44" s="8"/>
      <c r="AL44" s="1">
        <v>3.4099999999999998E-2</v>
      </c>
      <c r="AM44" s="1">
        <v>1.21923216131897E-8</v>
      </c>
      <c r="AN44" s="1">
        <v>3.0982223298091101</v>
      </c>
      <c r="AO44" s="1">
        <v>3.73108277299243E-8</v>
      </c>
      <c r="AP44" s="1"/>
      <c r="AQ44" s="1"/>
      <c r="AR44" s="1"/>
      <c r="AS44" s="1">
        <v>1.32308868665706E-8</v>
      </c>
      <c r="AT44" s="1">
        <v>1.37518188995568E-8</v>
      </c>
      <c r="AU44" s="1">
        <v>1.54585749940944E-8</v>
      </c>
      <c r="AV44" s="1">
        <v>1.70208012437257E-8</v>
      </c>
      <c r="AW44" s="1">
        <v>1.4490869211134799E-8</v>
      </c>
      <c r="AX44" s="1">
        <v>1.5819187783264801E-8</v>
      </c>
    </row>
    <row r="45" spans="2:98" x14ac:dyDescent="0.2">
      <c r="B45" t="s">
        <v>127</v>
      </c>
      <c r="C45" t="s">
        <v>46</v>
      </c>
      <c r="D45" t="s">
        <v>128</v>
      </c>
      <c r="E45">
        <v>2040</v>
      </c>
      <c r="F45" s="1">
        <v>1.820999</v>
      </c>
      <c r="G45" s="1">
        <v>2.4809990000000002</v>
      </c>
      <c r="H45" s="1"/>
      <c r="I45" s="1">
        <v>2.3919990000000002</v>
      </c>
      <c r="J45" s="1"/>
      <c r="K45" s="1"/>
      <c r="L45" s="1"/>
      <c r="M45" s="1"/>
      <c r="N45" s="1">
        <v>0.861321</v>
      </c>
      <c r="O45" s="1"/>
      <c r="P45" s="1"/>
      <c r="Q45" s="1"/>
      <c r="R45" s="1">
        <v>1.0944</v>
      </c>
      <c r="S45" s="1">
        <v>0.90769999999999995</v>
      </c>
      <c r="T45" s="1">
        <v>1.3680000000000001</v>
      </c>
      <c r="U45" s="1">
        <v>9.2332952701833694E-8</v>
      </c>
      <c r="V45" s="1"/>
      <c r="W45" s="1">
        <v>3.23794</v>
      </c>
      <c r="X45" s="1">
        <v>3.4550000000000001</v>
      </c>
      <c r="Y45" s="1">
        <v>2.8793000000000002</v>
      </c>
      <c r="Z45" s="1">
        <v>0.630409009322634</v>
      </c>
      <c r="AA45" s="1">
        <v>0.27057500000000001</v>
      </c>
      <c r="AB45" s="1">
        <v>0.18304999999999999</v>
      </c>
      <c r="AC45" s="1">
        <v>8.2827365313332805E-8</v>
      </c>
      <c r="AD45" s="1">
        <v>1.78734894137768E-8</v>
      </c>
      <c r="AE45" s="1"/>
      <c r="AF45" s="1"/>
      <c r="AG45" s="1">
        <v>1.36124459659033E-8</v>
      </c>
      <c r="AH45" s="1">
        <v>1.3206119931694401E-8</v>
      </c>
      <c r="AI45" s="8"/>
      <c r="AJ45" s="8"/>
      <c r="AK45" s="8">
        <v>3.5937795973836399</v>
      </c>
      <c r="AL45" s="1">
        <v>3.4099999999999998E-2</v>
      </c>
      <c r="AM45" s="1">
        <v>1.5565048911169001E-8</v>
      </c>
      <c r="AN45" s="1">
        <v>6.9826025871555499</v>
      </c>
      <c r="AO45" s="1">
        <v>4.7710121615076698E-8</v>
      </c>
      <c r="AP45" s="1"/>
      <c r="AQ45" s="1"/>
      <c r="AR45" s="1"/>
      <c r="AS45" s="1">
        <v>2.1564737616839201E-8</v>
      </c>
      <c r="AT45" s="1">
        <v>2.2886295106914999E-8</v>
      </c>
      <c r="AU45" s="1">
        <v>2.9998340078513103E-8</v>
      </c>
      <c r="AV45" s="1">
        <v>3.6122444891008403E-8</v>
      </c>
      <c r="AW45" s="1">
        <v>2.82848233737707E-8</v>
      </c>
      <c r="AX45" s="1">
        <v>3.3734043946397998E-8</v>
      </c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</row>
    <row r="46" spans="2:98" x14ac:dyDescent="0.2">
      <c r="B46" t="s">
        <v>127</v>
      </c>
      <c r="C46" t="s">
        <v>46</v>
      </c>
      <c r="D46" t="s">
        <v>128</v>
      </c>
      <c r="E46">
        <v>2045</v>
      </c>
      <c r="F46" s="1">
        <v>1.820999</v>
      </c>
      <c r="G46" s="1">
        <v>1.0199990000000001</v>
      </c>
      <c r="H46" s="1"/>
      <c r="I46" s="1">
        <v>0.78899900000000001</v>
      </c>
      <c r="J46" s="1"/>
      <c r="K46" s="1"/>
      <c r="L46" s="1"/>
      <c r="M46" s="1"/>
      <c r="N46" s="1">
        <v>1.820945</v>
      </c>
      <c r="O46" s="1">
        <v>1.0199910000000001</v>
      </c>
      <c r="P46" s="1"/>
      <c r="Q46" s="1">
        <v>0.78899600000000003</v>
      </c>
      <c r="R46" s="1">
        <v>0.57320000000000004</v>
      </c>
      <c r="S46" s="1"/>
      <c r="T46" s="1"/>
      <c r="U46" s="1">
        <v>1.39704966038166E-5</v>
      </c>
      <c r="V46" s="1"/>
      <c r="W46" s="1">
        <v>3.23794</v>
      </c>
      <c r="X46" s="1">
        <v>3.4550000000000001</v>
      </c>
      <c r="Y46" s="1">
        <v>2.8793000000000002</v>
      </c>
      <c r="Z46" s="1">
        <v>0.36805965590199902</v>
      </c>
      <c r="AA46" s="1">
        <v>0.20857500000000001</v>
      </c>
      <c r="AB46" s="1">
        <v>0.18304999999999999</v>
      </c>
      <c r="AC46" s="1">
        <v>3.0589624768620002E-7</v>
      </c>
      <c r="AD46" s="1">
        <v>4.4695578744149801E-8</v>
      </c>
      <c r="AE46" s="1"/>
      <c r="AF46" s="1"/>
      <c r="AG46" s="1">
        <v>2.9387443108842899E-8</v>
      </c>
      <c r="AH46" s="1">
        <v>2.6778588082477999E-8</v>
      </c>
      <c r="AI46" s="8"/>
      <c r="AJ46" s="8"/>
      <c r="AK46" s="8">
        <v>9.2756042066440205</v>
      </c>
      <c r="AL46" s="1">
        <v>3.4099999999999998E-2</v>
      </c>
      <c r="AM46" s="1">
        <v>2.49702421885799E-8</v>
      </c>
      <c r="AN46" s="1">
        <v>3.7949843468360298E-7</v>
      </c>
      <c r="AO46" s="1">
        <v>7.4023142661672201E-8</v>
      </c>
      <c r="AP46" s="1"/>
      <c r="AQ46" s="1"/>
      <c r="AR46" s="1"/>
      <c r="AS46" s="1">
        <v>6.5142963515842894E-8</v>
      </c>
      <c r="AT46" s="1">
        <v>7.0907837884697703E-8</v>
      </c>
      <c r="AU46" s="1">
        <v>1.27985773365921E-7</v>
      </c>
      <c r="AV46" s="1">
        <v>2.0591631227175101E-7</v>
      </c>
      <c r="AW46" s="1">
        <v>1.2418564487594099E-7</v>
      </c>
      <c r="AX46" s="1">
        <v>1.9634396105305901E-7</v>
      </c>
    </row>
    <row r="47" spans="2:98" x14ac:dyDescent="0.2">
      <c r="B47" t="s">
        <v>127</v>
      </c>
      <c r="C47" t="s">
        <v>46</v>
      </c>
      <c r="D47" t="s">
        <v>128</v>
      </c>
      <c r="E47">
        <v>2050</v>
      </c>
      <c r="F47" s="1">
        <v>0.77521200000000001</v>
      </c>
      <c r="G47" s="1">
        <v>1.0199990000000001</v>
      </c>
      <c r="H47" s="1"/>
      <c r="I47" s="1"/>
      <c r="J47" s="1"/>
      <c r="K47" s="1"/>
      <c r="L47" s="1"/>
      <c r="M47" s="1"/>
      <c r="N47" s="1">
        <v>0.77515699999999998</v>
      </c>
      <c r="O47" s="1">
        <v>1.01999</v>
      </c>
      <c r="P47" s="1"/>
      <c r="Q47" s="1"/>
      <c r="R47" s="1">
        <v>0.57320000000000004</v>
      </c>
      <c r="S47" s="1"/>
      <c r="T47" s="1"/>
      <c r="U47" s="1">
        <v>9.5793951854080604E-8</v>
      </c>
      <c r="V47" s="1"/>
      <c r="W47" s="1">
        <v>3.2273999999999998</v>
      </c>
      <c r="X47" s="1">
        <v>3.4550000000000001</v>
      </c>
      <c r="Y47" s="1">
        <v>2.8793000000000002</v>
      </c>
      <c r="Z47" s="1">
        <v>0.44230051696034101</v>
      </c>
      <c r="AA47" s="1">
        <v>0.19667499999999999</v>
      </c>
      <c r="AB47" s="1">
        <v>0.18304999999999999</v>
      </c>
      <c r="AC47" s="1">
        <v>1.04783537659462E-6</v>
      </c>
      <c r="AD47" s="1">
        <v>3.5864128018487901E-8</v>
      </c>
      <c r="AE47" s="1">
        <v>2.8323999999999998E-2</v>
      </c>
      <c r="AF47" s="1"/>
      <c r="AG47" s="1">
        <v>3.1143456821526101E-8</v>
      </c>
      <c r="AH47" s="1">
        <v>3.0001434011834802E-8</v>
      </c>
      <c r="AI47" s="8"/>
      <c r="AJ47" s="8">
        <v>1.03801205110766E-8</v>
      </c>
      <c r="AK47" s="8">
        <v>11.847865656650001</v>
      </c>
      <c r="AL47" s="1">
        <v>3.4099999999999998E-2</v>
      </c>
      <c r="AM47" s="1">
        <v>2.9640878360980602E-8</v>
      </c>
      <c r="AN47" s="1">
        <v>1.1148543188142E-6</v>
      </c>
      <c r="AO47" s="1">
        <v>1.21213232251324E-7</v>
      </c>
      <c r="AP47" s="1"/>
      <c r="AQ47" s="1"/>
      <c r="AR47" s="1">
        <v>1.21140585023474E-8</v>
      </c>
      <c r="AS47" s="1">
        <v>1.26340295544373E-7</v>
      </c>
      <c r="AT47" s="1">
        <v>1.4160782370576101E-7</v>
      </c>
      <c r="AU47" s="1">
        <v>3.2798108411461702E-7</v>
      </c>
      <c r="AV47" s="1">
        <v>1.0787047238162601E-6</v>
      </c>
      <c r="AW47" s="1">
        <v>3.31114837355922E-7</v>
      </c>
      <c r="AX47" s="1">
        <v>1.1557762093104501E-6</v>
      </c>
    </row>
    <row r="50" spans="1:50" x14ac:dyDescent="0.2">
      <c r="A50" t="s">
        <v>140</v>
      </c>
      <c r="F50" s="1">
        <f>MAX(F2:F47)</f>
        <v>2.7250000000000001</v>
      </c>
      <c r="G50" s="1">
        <f t="shared" ref="G50:AX50" si="14">MAX(G2:G47)</f>
        <v>3.6389999999999998</v>
      </c>
      <c r="H50" s="1">
        <f t="shared" si="14"/>
        <v>2.3919990000000002</v>
      </c>
      <c r="I50" s="1">
        <f t="shared" si="14"/>
        <v>3.5110389999999998</v>
      </c>
      <c r="J50" s="1">
        <f t="shared" si="14"/>
        <v>2.3508499999999999</v>
      </c>
      <c r="K50" s="1">
        <f t="shared" si="14"/>
        <v>2.480998</v>
      </c>
      <c r="L50" s="1">
        <f t="shared" si="14"/>
        <v>0</v>
      </c>
      <c r="M50" s="1">
        <f t="shared" si="14"/>
        <v>1.347</v>
      </c>
      <c r="N50" s="1">
        <f t="shared" si="14"/>
        <v>1.820989</v>
      </c>
      <c r="O50" s="1">
        <f t="shared" si="14"/>
        <v>1.0199910000000001</v>
      </c>
      <c r="P50" s="1">
        <f t="shared" si="14"/>
        <v>0</v>
      </c>
      <c r="Q50" s="1">
        <f t="shared" si="14"/>
        <v>0.78899600000000003</v>
      </c>
      <c r="R50" s="1">
        <f t="shared" si="14"/>
        <v>1.0944</v>
      </c>
      <c r="S50" s="1">
        <f t="shared" si="14"/>
        <v>1.0837000000000001</v>
      </c>
      <c r="T50" s="1">
        <f t="shared" si="14"/>
        <v>1.3680000000000001</v>
      </c>
      <c r="U50" s="1">
        <f t="shared" si="14"/>
        <v>12.5934901673153</v>
      </c>
      <c r="V50" s="1">
        <f t="shared" si="14"/>
        <v>1.2500000000000001E-2</v>
      </c>
      <c r="W50" s="1">
        <f t="shared" si="14"/>
        <v>3.2778399999999999</v>
      </c>
      <c r="X50" s="1">
        <f t="shared" si="14"/>
        <v>3.46034</v>
      </c>
      <c r="Y50" s="1">
        <f t="shared" si="14"/>
        <v>3.1183999999999998</v>
      </c>
      <c r="Z50" s="1">
        <f t="shared" si="14"/>
        <v>8.4554218352919293</v>
      </c>
      <c r="AA50" s="1">
        <f t="shared" si="14"/>
        <v>0.63387499999999997</v>
      </c>
      <c r="AB50" s="1">
        <f t="shared" si="14"/>
        <v>0.18304999999999999</v>
      </c>
      <c r="AC50" s="1">
        <f t="shared" si="14"/>
        <v>8.6510210813241706</v>
      </c>
      <c r="AD50" s="1">
        <f t="shared" si="14"/>
        <v>7.5226966165464298E-8</v>
      </c>
      <c r="AE50" s="1">
        <f t="shared" si="14"/>
        <v>2.8715000000000001E-2</v>
      </c>
      <c r="AF50" s="1">
        <f t="shared" si="14"/>
        <v>3.0215339999999999</v>
      </c>
      <c r="AG50" s="1">
        <f t="shared" si="14"/>
        <v>1.16577809499903E-7</v>
      </c>
      <c r="AH50" s="1">
        <f t="shared" si="14"/>
        <v>3.0645219943675399</v>
      </c>
      <c r="AI50" s="1">
        <f t="shared" si="14"/>
        <v>11.5641</v>
      </c>
      <c r="AJ50" s="1">
        <f t="shared" si="14"/>
        <v>2.1902585270314899E-8</v>
      </c>
      <c r="AK50" s="1">
        <f t="shared" si="14"/>
        <v>11.847865656650001</v>
      </c>
      <c r="AL50" s="1">
        <f t="shared" si="14"/>
        <v>3.4099999999999998E-2</v>
      </c>
      <c r="AM50" s="1">
        <f t="shared" si="14"/>
        <v>3.79980000141106</v>
      </c>
      <c r="AN50" s="1">
        <f t="shared" si="14"/>
        <v>16.298700000421999</v>
      </c>
      <c r="AO50" s="1">
        <f t="shared" si="14"/>
        <v>5.44036219785316</v>
      </c>
      <c r="AP50" s="1">
        <f t="shared" si="14"/>
        <v>0</v>
      </c>
      <c r="AQ50" s="1">
        <f t="shared" si="14"/>
        <v>0</v>
      </c>
      <c r="AR50" s="1">
        <f t="shared" si="14"/>
        <v>2.2894931908212399E-8</v>
      </c>
      <c r="AS50" s="1">
        <f t="shared" si="14"/>
        <v>2.2083260954454601E-7</v>
      </c>
      <c r="AT50" s="1">
        <f t="shared" si="14"/>
        <v>2.5084406386916E-7</v>
      </c>
      <c r="AU50" s="1">
        <f t="shared" si="14"/>
        <v>6.3548357250763702E-7</v>
      </c>
      <c r="AV50" s="1">
        <f t="shared" si="14"/>
        <v>0.109387693779529</v>
      </c>
      <c r="AW50" s="1">
        <f t="shared" si="14"/>
        <v>0.29913332513658802</v>
      </c>
      <c r="AX50" s="1">
        <f t="shared" si="14"/>
        <v>12.470359747242499</v>
      </c>
    </row>
    <row r="51" spans="1:50" x14ac:dyDescent="0.2">
      <c r="F51">
        <f>IF(F50&gt;0.001,1,0)</f>
        <v>1</v>
      </c>
      <c r="G51">
        <f t="shared" ref="G51:AX51" si="15">IF(G50&gt;0.001,1,0)</f>
        <v>1</v>
      </c>
      <c r="H51">
        <f t="shared" si="15"/>
        <v>1</v>
      </c>
      <c r="I51">
        <f t="shared" si="15"/>
        <v>1</v>
      </c>
      <c r="J51">
        <f t="shared" si="15"/>
        <v>1</v>
      </c>
      <c r="K51">
        <f t="shared" si="15"/>
        <v>1</v>
      </c>
      <c r="L51">
        <f t="shared" si="15"/>
        <v>0</v>
      </c>
      <c r="M51">
        <f t="shared" si="15"/>
        <v>1</v>
      </c>
      <c r="N51">
        <f t="shared" si="15"/>
        <v>1</v>
      </c>
      <c r="O51">
        <f t="shared" si="15"/>
        <v>1</v>
      </c>
      <c r="P51">
        <f t="shared" si="15"/>
        <v>0</v>
      </c>
      <c r="Q51">
        <f t="shared" si="15"/>
        <v>1</v>
      </c>
      <c r="R51">
        <f t="shared" si="15"/>
        <v>1</v>
      </c>
      <c r="S51">
        <f t="shared" si="15"/>
        <v>1</v>
      </c>
      <c r="T51">
        <f t="shared" si="15"/>
        <v>1</v>
      </c>
      <c r="U51">
        <f t="shared" si="15"/>
        <v>1</v>
      </c>
      <c r="V51">
        <f t="shared" si="15"/>
        <v>1</v>
      </c>
      <c r="W51">
        <f t="shared" si="15"/>
        <v>1</v>
      </c>
      <c r="X51">
        <f t="shared" si="15"/>
        <v>1</v>
      </c>
      <c r="Y51">
        <f t="shared" si="15"/>
        <v>1</v>
      </c>
      <c r="Z51">
        <f t="shared" si="15"/>
        <v>1</v>
      </c>
      <c r="AA51">
        <f t="shared" si="15"/>
        <v>1</v>
      </c>
      <c r="AB51">
        <f t="shared" si="15"/>
        <v>1</v>
      </c>
      <c r="AC51">
        <f t="shared" si="15"/>
        <v>1</v>
      </c>
      <c r="AD51">
        <f t="shared" si="15"/>
        <v>0</v>
      </c>
      <c r="AE51">
        <f t="shared" si="15"/>
        <v>1</v>
      </c>
      <c r="AF51">
        <f t="shared" si="15"/>
        <v>1</v>
      </c>
      <c r="AG51">
        <f t="shared" si="15"/>
        <v>0</v>
      </c>
      <c r="AH51">
        <f t="shared" si="15"/>
        <v>1</v>
      </c>
      <c r="AI51">
        <f t="shared" si="15"/>
        <v>1</v>
      </c>
      <c r="AJ51">
        <f t="shared" si="15"/>
        <v>0</v>
      </c>
      <c r="AK51">
        <f t="shared" si="15"/>
        <v>1</v>
      </c>
      <c r="AL51">
        <f t="shared" si="15"/>
        <v>1</v>
      </c>
      <c r="AM51">
        <f t="shared" si="15"/>
        <v>1</v>
      </c>
      <c r="AN51">
        <f t="shared" si="15"/>
        <v>1</v>
      </c>
      <c r="AO51">
        <f t="shared" si="15"/>
        <v>1</v>
      </c>
      <c r="AP51">
        <f t="shared" si="15"/>
        <v>0</v>
      </c>
      <c r="AQ51">
        <f t="shared" si="15"/>
        <v>0</v>
      </c>
      <c r="AR51">
        <f t="shared" si="15"/>
        <v>0</v>
      </c>
      <c r="AS51">
        <f t="shared" si="15"/>
        <v>0</v>
      </c>
      <c r="AT51">
        <f t="shared" si="15"/>
        <v>0</v>
      </c>
      <c r="AU51">
        <f t="shared" si="15"/>
        <v>0</v>
      </c>
      <c r="AV51">
        <f t="shared" si="15"/>
        <v>1</v>
      </c>
      <c r="AW51">
        <f t="shared" si="15"/>
        <v>1</v>
      </c>
      <c r="AX51">
        <f t="shared" si="15"/>
        <v>1</v>
      </c>
    </row>
    <row r="52" spans="1:50" x14ac:dyDescent="0.2">
      <c r="F52" t="s">
        <v>0</v>
      </c>
      <c r="G52" t="s">
        <v>1</v>
      </c>
      <c r="H52" t="s">
        <v>2</v>
      </c>
      <c r="I52" t="s">
        <v>3</v>
      </c>
      <c r="J52" t="s">
        <v>4</v>
      </c>
      <c r="K52" t="s">
        <v>5</v>
      </c>
      <c r="L52" t="s">
        <v>6</v>
      </c>
      <c r="M52" t="s">
        <v>7</v>
      </c>
      <c r="N52" t="s">
        <v>8</v>
      </c>
      <c r="O52" t="s">
        <v>9</v>
      </c>
      <c r="P52" t="s">
        <v>10</v>
      </c>
      <c r="Q52" t="s">
        <v>11</v>
      </c>
      <c r="R52" t="s">
        <v>12</v>
      </c>
      <c r="S52" t="s">
        <v>13</v>
      </c>
      <c r="T52" t="s">
        <v>14</v>
      </c>
      <c r="U52" t="s">
        <v>15</v>
      </c>
      <c r="V52" t="s">
        <v>16</v>
      </c>
      <c r="W52" t="s">
        <v>17</v>
      </c>
      <c r="X52" t="s">
        <v>18</v>
      </c>
      <c r="Y52" t="s">
        <v>19</v>
      </c>
      <c r="Z52" t="s">
        <v>20</v>
      </c>
      <c r="AA52" t="s">
        <v>21</v>
      </c>
      <c r="AB52" t="s">
        <v>22</v>
      </c>
      <c r="AC52" t="s">
        <v>23</v>
      </c>
      <c r="AD52" t="s">
        <v>24</v>
      </c>
      <c r="AE52" t="s">
        <v>25</v>
      </c>
      <c r="AF52" t="s">
        <v>26</v>
      </c>
      <c r="AG52" t="s">
        <v>27</v>
      </c>
      <c r="AH52" t="s">
        <v>28</v>
      </c>
      <c r="AI52" t="s">
        <v>29</v>
      </c>
      <c r="AJ52" t="s">
        <v>30</v>
      </c>
      <c r="AK52" t="s">
        <v>31</v>
      </c>
      <c r="AL52" t="s">
        <v>32</v>
      </c>
      <c r="AM52" t="s">
        <v>33</v>
      </c>
      <c r="AN52" t="s">
        <v>34</v>
      </c>
      <c r="AO52" t="s">
        <v>35</v>
      </c>
      <c r="AP52" t="s">
        <v>36</v>
      </c>
      <c r="AQ52" t="s">
        <v>37</v>
      </c>
      <c r="AR52" t="s">
        <v>38</v>
      </c>
      <c r="AS52" t="s">
        <v>39</v>
      </c>
      <c r="AT52" t="s">
        <v>40</v>
      </c>
      <c r="AU52" t="s">
        <v>41</v>
      </c>
      <c r="AV52" t="s">
        <v>42</v>
      </c>
      <c r="AW52" t="s">
        <v>43</v>
      </c>
      <c r="AX52" t="s">
        <v>44</v>
      </c>
    </row>
  </sheetData>
  <mergeCells count="6">
    <mergeCell ref="CH27:CT27"/>
    <mergeCell ref="CE27:CG27"/>
    <mergeCell ref="BN27:BV27"/>
    <mergeCell ref="BB27:BM27"/>
    <mergeCell ref="BY27:BZ27"/>
    <mergeCell ref="BW27:BX27"/>
  </mergeCells>
  <conditionalFormatting sqref="BB2:CT2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B3:CT3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B4:CT4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B5:CT5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B6:CT6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B7:CT7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B18:CT18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B19:CT19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B20:CT20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B21:CT2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B22:CT2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B23:CT2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B29:CT3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B38:CT4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1:AX5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45F43-3888-2445-8DBE-CA63B9CA2F67}">
  <dimension ref="A1:AP13"/>
  <sheetViews>
    <sheetView workbookViewId="0">
      <selection activeCell="A14" sqref="A14"/>
    </sheetView>
  </sheetViews>
  <sheetFormatPr baseColWidth="10" defaultRowHeight="15" x14ac:dyDescent="0.2"/>
  <sheetData>
    <row r="1" spans="1:42" x14ac:dyDescent="0.2">
      <c r="A1" s="1" t="s">
        <v>91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40</v>
      </c>
      <c r="AO1" t="s">
        <v>42</v>
      </c>
      <c r="AP1" t="s">
        <v>44</v>
      </c>
    </row>
    <row r="2" spans="1:42" x14ac:dyDescent="0.2">
      <c r="A2">
        <v>2025</v>
      </c>
      <c r="B2" s="2">
        <v>16.069842848532012</v>
      </c>
      <c r="C2" s="2">
        <v>16.884143768681099</v>
      </c>
      <c r="D2" s="2">
        <v>17.697171242595328</v>
      </c>
      <c r="E2" s="2">
        <v>19.187573291559072</v>
      </c>
      <c r="F2" s="2">
        <v>34.874104130710499</v>
      </c>
      <c r="G2" s="2">
        <v>36.459970583603351</v>
      </c>
      <c r="H2" s="2">
        <v>38.371999359374179</v>
      </c>
      <c r="I2" s="2">
        <v>41.660820598565557</v>
      </c>
      <c r="J2" s="2">
        <v>15.333143488060298</v>
      </c>
      <c r="K2" s="2">
        <v>16.115966258730143</v>
      </c>
      <c r="L2" s="2">
        <v>16.886956030077741</v>
      </c>
      <c r="M2" s="2">
        <v>18.307276214632715</v>
      </c>
      <c r="N2" s="2">
        <v>25.604976368643896</v>
      </c>
      <c r="O2" s="2">
        <v>25.82821633121829</v>
      </c>
      <c r="P2" s="2">
        <v>27.070586515822335</v>
      </c>
      <c r="Q2" s="2">
        <v>25.972152386966684</v>
      </c>
      <c r="R2" s="2">
        <v>56.170202444406513</v>
      </c>
      <c r="S2" s="2">
        <v>35.817369811780203</v>
      </c>
      <c r="T2" s="2">
        <v>38.52688637450192</v>
      </c>
      <c r="U2" s="2">
        <v>42.777553768307833</v>
      </c>
      <c r="V2" s="2">
        <v>42.139404617898343</v>
      </c>
      <c r="W2" s="2">
        <v>168.17021038085855</v>
      </c>
      <c r="X2" s="2">
        <v>2.0567136150234799</v>
      </c>
      <c r="Y2" s="2">
        <v>44.515797979797966</v>
      </c>
      <c r="Z2" s="2">
        <v>44.515797979797966</v>
      </c>
      <c r="AA2" s="2">
        <v>1.20227007518797</v>
      </c>
      <c r="AB2" s="2">
        <v>6</v>
      </c>
      <c r="AC2" s="2">
        <v>44.515797979797966</v>
      </c>
      <c r="AD2" s="2">
        <v>32.326031455617127</v>
      </c>
      <c r="AE2" s="2">
        <v>8</v>
      </c>
      <c r="AF2" s="2">
        <v>8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</row>
    <row r="3" spans="1:42" x14ac:dyDescent="0.2">
      <c r="A3">
        <v>2030</v>
      </c>
      <c r="B3" s="2">
        <v>15.838614212380151</v>
      </c>
      <c r="C3" s="2">
        <v>16.643035051232562</v>
      </c>
      <c r="D3" s="2">
        <v>17.44286810534274</v>
      </c>
      <c r="E3" s="2">
        <v>18.911273482671202</v>
      </c>
      <c r="F3" s="2">
        <v>33.334212842942684</v>
      </c>
      <c r="G3" s="2">
        <v>34.854281861035126</v>
      </c>
      <c r="H3" s="2">
        <v>36.678441018053107</v>
      </c>
      <c r="I3" s="2">
        <v>39.820773121751692</v>
      </c>
      <c r="J3" s="2">
        <v>15.113476283716029</v>
      </c>
      <c r="K3" s="2">
        <v>15.886912977154033</v>
      </c>
      <c r="L3" s="2">
        <v>16.645368049687782</v>
      </c>
      <c r="M3" s="2">
        <v>18.04479139618924</v>
      </c>
      <c r="N3" s="2">
        <v>24.499833316667818</v>
      </c>
      <c r="O3" s="2">
        <v>24.703679964140594</v>
      </c>
      <c r="P3" s="2">
        <v>25.878210846883707</v>
      </c>
      <c r="Q3" s="2">
        <v>24.900520228296745</v>
      </c>
      <c r="R3" s="2">
        <v>53.699799763645871</v>
      </c>
      <c r="S3" s="2">
        <v>34.221364159467569</v>
      </c>
      <c r="T3" s="2">
        <v>36.808002849107403</v>
      </c>
      <c r="U3" s="2">
        <v>40.865324383578397</v>
      </c>
      <c r="V3" s="2">
        <v>40.428250041957639</v>
      </c>
      <c r="W3" s="2">
        <v>178.52219183778979</v>
      </c>
      <c r="X3" s="2">
        <v>2.0567136150234799</v>
      </c>
      <c r="Y3" s="2">
        <v>45.274020202020182</v>
      </c>
      <c r="Z3" s="2">
        <v>45.274020202020182</v>
      </c>
      <c r="AA3" s="2">
        <v>1.20227007518797</v>
      </c>
      <c r="AB3" s="2">
        <v>6</v>
      </c>
      <c r="AC3" s="2">
        <v>45.274020202020182</v>
      </c>
      <c r="AD3" s="2">
        <v>31.083741248259699</v>
      </c>
      <c r="AE3" s="2">
        <v>9.3000000000000007</v>
      </c>
      <c r="AF3" s="2">
        <v>9.3000000000000007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</row>
    <row r="4" spans="1:42" x14ac:dyDescent="0.2">
      <c r="A4">
        <v>2035</v>
      </c>
      <c r="B4" s="2">
        <v>23.429165919865351</v>
      </c>
      <c r="C4" s="2">
        <v>24.557920583475184</v>
      </c>
      <c r="D4" s="2">
        <v>25.79088738537574</v>
      </c>
      <c r="E4" s="2">
        <v>27.981378384186367</v>
      </c>
      <c r="F4" s="2">
        <v>29.204364650292526</v>
      </c>
      <c r="G4" s="2">
        <v>30.547970940561257</v>
      </c>
      <c r="H4" s="2">
        <v>32.136471782555347</v>
      </c>
      <c r="I4" s="2">
        <v>34.885933365936388</v>
      </c>
      <c r="J4" s="2">
        <v>22.324500405826971</v>
      </c>
      <c r="K4" s="2">
        <v>23.406054232784523</v>
      </c>
      <c r="L4" s="2">
        <v>24.575986365719132</v>
      </c>
      <c r="M4" s="2">
        <v>26.661391052628648</v>
      </c>
      <c r="N4" s="2">
        <v>21.535940298973525</v>
      </c>
      <c r="O4" s="2">
        <v>21.687775841533817</v>
      </c>
      <c r="P4" s="2">
        <v>22.680367894954035</v>
      </c>
      <c r="Q4" s="2">
        <v>22.026500374541879</v>
      </c>
      <c r="R4" s="2">
        <v>47.074404758621469</v>
      </c>
      <c r="S4" s="2">
        <v>29.941022351561564</v>
      </c>
      <c r="T4" s="2">
        <v>32.198113776342517</v>
      </c>
      <c r="U4" s="2">
        <v>35.736899324491908</v>
      </c>
      <c r="V4" s="2">
        <v>35.839089307736167</v>
      </c>
      <c r="W4" s="2">
        <v>179.85974290503842</v>
      </c>
      <c r="X4" s="2">
        <v>2.0567136150234799</v>
      </c>
      <c r="Y4" s="2">
        <v>45.756525252525236</v>
      </c>
      <c r="Z4" s="2">
        <v>45.756525252525236</v>
      </c>
      <c r="AA4" s="2">
        <v>1.20227007518797</v>
      </c>
      <c r="AB4" s="2">
        <v>6</v>
      </c>
      <c r="AC4" s="2">
        <v>45.756525252525236</v>
      </c>
      <c r="AD4" s="2">
        <v>27.752032050112959</v>
      </c>
      <c r="AE4" s="2">
        <v>10.8</v>
      </c>
      <c r="AF4" s="2">
        <v>10.8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</row>
    <row r="5" spans="1:42" x14ac:dyDescent="0.2">
      <c r="A5">
        <v>2040</v>
      </c>
      <c r="B5" s="2">
        <v>23.260516042309909</v>
      </c>
      <c r="C5" s="2">
        <v>24.382064528827435</v>
      </c>
      <c r="D5" s="2">
        <v>25.605407793948981</v>
      </c>
      <c r="E5" s="2">
        <v>27.779855209059701</v>
      </c>
      <c r="F5" s="2">
        <v>29.487063761268637</v>
      </c>
      <c r="G5" s="2">
        <v>30.842749395365299</v>
      </c>
      <c r="H5" s="2">
        <v>32.447381676832144</v>
      </c>
      <c r="I5" s="2">
        <v>35.223736293962013</v>
      </c>
      <c r="J5" s="2">
        <v>22.164283022149299</v>
      </c>
      <c r="K5" s="2">
        <v>23.238990980869161</v>
      </c>
      <c r="L5" s="2">
        <v>24.399780753863713</v>
      </c>
      <c r="M5" s="2">
        <v>26.469944036258312</v>
      </c>
      <c r="N5" s="2">
        <v>21.73882667204207</v>
      </c>
      <c r="O5" s="2">
        <v>21.89422251329465</v>
      </c>
      <c r="P5" s="2">
        <v>22.899268764279118</v>
      </c>
      <c r="Q5" s="2">
        <v>22.223234690110708</v>
      </c>
      <c r="R5" s="2">
        <v>47.527930697206649</v>
      </c>
      <c r="S5" s="2">
        <v>30.2340231514269</v>
      </c>
      <c r="T5" s="2">
        <v>32.513672964423193</v>
      </c>
      <c r="U5" s="2">
        <v>36.087953682250522</v>
      </c>
      <c r="V5" s="2">
        <v>36.153229585821876</v>
      </c>
      <c r="W5" s="2">
        <v>183.38828048800559</v>
      </c>
      <c r="X5" s="2">
        <v>2.0567136150234799</v>
      </c>
      <c r="Y5" s="2">
        <v>46.032242424242405</v>
      </c>
      <c r="Z5" s="2">
        <v>46.032242424242405</v>
      </c>
      <c r="AA5" s="2">
        <v>1.20227007518797</v>
      </c>
      <c r="AB5" s="2">
        <v>6</v>
      </c>
      <c r="AC5" s="2">
        <v>46.032242424242405</v>
      </c>
      <c r="AD5" s="2">
        <v>27.98009642062015</v>
      </c>
      <c r="AE5" s="2">
        <v>12.5</v>
      </c>
      <c r="AF5" s="2">
        <v>12.5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</row>
    <row r="6" spans="1:42" x14ac:dyDescent="0.2">
      <c r="A6">
        <v>2045</v>
      </c>
      <c r="B6" s="2">
        <v>23.104844915553471</v>
      </c>
      <c r="C6" s="2">
        <v>24.219741789132847</v>
      </c>
      <c r="D6" s="2">
        <v>25.434202113836729</v>
      </c>
      <c r="E6" s="2">
        <v>27.593840607719773</v>
      </c>
      <c r="F6" s="2">
        <v>30.204297359622679</v>
      </c>
      <c r="G6" s="2">
        <v>31.590629397981274</v>
      </c>
      <c r="H6" s="2">
        <v>33.236188622372417</v>
      </c>
      <c r="I6" s="2">
        <v>36.080773335096616</v>
      </c>
      <c r="J6" s="2">
        <v>22.016395451730684</v>
      </c>
      <c r="K6" s="2">
        <v>23.084784378159302</v>
      </c>
      <c r="L6" s="2">
        <v>24.237135357757072</v>
      </c>
      <c r="M6" s="2">
        <v>26.293230164985381</v>
      </c>
      <c r="N6" s="2">
        <v>22.253568026942371</v>
      </c>
      <c r="O6" s="2">
        <v>22.417996672838264</v>
      </c>
      <c r="P6" s="2">
        <v>23.454640366427963</v>
      </c>
      <c r="Q6" s="2">
        <v>22.722367710331188</v>
      </c>
      <c r="R6" s="2">
        <v>48.678567640333895</v>
      </c>
      <c r="S6" s="2">
        <v>30.977393080261894</v>
      </c>
      <c r="T6" s="2">
        <v>33.314275595182465</v>
      </c>
      <c r="U6" s="2">
        <v>36.978610817194081</v>
      </c>
      <c r="V6" s="2">
        <v>36.9502323116578</v>
      </c>
      <c r="W6" s="2">
        <v>175.99319115458707</v>
      </c>
      <c r="X6" s="2">
        <v>2.0567136150234799</v>
      </c>
      <c r="Y6" s="2">
        <v>47.066181818181803</v>
      </c>
      <c r="Z6" s="2">
        <v>47.066181818181803</v>
      </c>
      <c r="AA6" s="2">
        <v>1.20227007518797</v>
      </c>
      <c r="AB6" s="2">
        <v>6</v>
      </c>
      <c r="AC6" s="2">
        <v>47.066181818181803</v>
      </c>
      <c r="AD6" s="2">
        <v>28.558716666543187</v>
      </c>
      <c r="AE6" s="2">
        <v>14.5</v>
      </c>
      <c r="AF6" s="2">
        <v>14.5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</row>
    <row r="7" spans="1:42" x14ac:dyDescent="0.2">
      <c r="A7">
        <v>2050</v>
      </c>
      <c r="B7" s="2">
        <v>23.029788167574054</v>
      </c>
      <c r="C7" s="2">
        <v>24.141477969640828</v>
      </c>
      <c r="D7" s="2">
        <v>25.351655389517486</v>
      </c>
      <c r="E7" s="2">
        <v>27.504153770191408</v>
      </c>
      <c r="F7" s="2">
        <v>31.588546395506732</v>
      </c>
      <c r="G7" s="2">
        <v>33.034025489511137</v>
      </c>
      <c r="H7" s="2">
        <v>34.758573039901876</v>
      </c>
      <c r="I7" s="2">
        <v>37.734840713744276</v>
      </c>
      <c r="J7" s="2">
        <v>21.945091541150237</v>
      </c>
      <c r="K7" s="2">
        <v>23.010433749641884</v>
      </c>
      <c r="L7" s="2">
        <v>24.158715969653791</v>
      </c>
      <c r="M7" s="2">
        <v>26.208027669333436</v>
      </c>
      <c r="N7" s="2">
        <v>23.247010366907418</v>
      </c>
      <c r="O7" s="2">
        <v>23.428872177043708</v>
      </c>
      <c r="P7" s="2">
        <v>24.526498414623354</v>
      </c>
      <c r="Q7" s="2">
        <v>23.685686221348622</v>
      </c>
      <c r="R7" s="2">
        <v>50.899277995832648</v>
      </c>
      <c r="S7" s="2">
        <v>32.412084803650863</v>
      </c>
      <c r="T7" s="2">
        <v>34.859425490973749</v>
      </c>
      <c r="U7" s="2">
        <v>38.697564423352802</v>
      </c>
      <c r="V7" s="2">
        <v>38.488434450217895</v>
      </c>
      <c r="W7" s="2">
        <v>177.715314961415</v>
      </c>
      <c r="X7" s="2">
        <v>2.0567136150234799</v>
      </c>
      <c r="Y7" s="2">
        <v>47.962262626262607</v>
      </c>
      <c r="Z7" s="2">
        <v>47.962262626262607</v>
      </c>
      <c r="AA7" s="2">
        <v>1.20227007518797</v>
      </c>
      <c r="AB7" s="2">
        <v>6</v>
      </c>
      <c r="AC7" s="2">
        <v>47.962262626262607</v>
      </c>
      <c r="AD7" s="2">
        <v>29.67544421444396</v>
      </c>
      <c r="AE7" s="2">
        <v>16.8</v>
      </c>
      <c r="AF7" s="2">
        <v>16.8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</row>
    <row r="13" spans="1:42" x14ac:dyDescent="0.2">
      <c r="A13" t="s"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BBE7-43F7-534D-8744-5FAB634C7BF6}">
  <dimension ref="A1:AP7"/>
  <sheetViews>
    <sheetView workbookViewId="0">
      <selection sqref="A1:AP7"/>
    </sheetView>
  </sheetViews>
  <sheetFormatPr baseColWidth="10" defaultRowHeight="15" x14ac:dyDescent="0.2"/>
  <sheetData>
    <row r="1" spans="1:42" x14ac:dyDescent="0.2">
      <c r="A1" s="1" t="s">
        <v>90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40</v>
      </c>
      <c r="AO1" t="s">
        <v>42</v>
      </c>
      <c r="AP1" t="s">
        <v>44</v>
      </c>
    </row>
    <row r="2" spans="1:42" x14ac:dyDescent="0.2">
      <c r="A2">
        <v>2025</v>
      </c>
      <c r="B2" s="2">
        <v>59.934203269584664</v>
      </c>
      <c r="C2" s="2">
        <v>62.622767923668746</v>
      </c>
      <c r="D2" s="2">
        <v>65.938793276493627</v>
      </c>
      <c r="E2" s="2">
        <v>71.601991345583073</v>
      </c>
      <c r="F2" s="2">
        <v>61.617214193868399</v>
      </c>
      <c r="G2" s="2">
        <v>64.345776923257105</v>
      </c>
      <c r="H2" s="2">
        <v>67.783826986492826</v>
      </c>
      <c r="I2" s="2">
        <v>73.616707734728706</v>
      </c>
      <c r="J2" s="2">
        <v>57.004285888060295</v>
      </c>
      <c r="K2" s="2">
        <v>59.567659205968397</v>
      </c>
      <c r="L2" s="2">
        <v>62.716496962281141</v>
      </c>
      <c r="M2" s="2">
        <v>68.100973365955767</v>
      </c>
      <c r="N2" s="2">
        <v>44.797865184433348</v>
      </c>
      <c r="O2" s="2">
        <v>45.357906559141142</v>
      </c>
      <c r="P2" s="2">
        <v>47.778433884243384</v>
      </c>
      <c r="Q2" s="2">
        <v>44.583061477875788</v>
      </c>
      <c r="R2" s="2">
        <v>99.073393933768216</v>
      </c>
      <c r="S2" s="2">
        <v>63.535011414318305</v>
      </c>
      <c r="T2" s="2">
        <v>68.378533481362822</v>
      </c>
      <c r="U2" s="2">
        <v>75.987015571260031</v>
      </c>
      <c r="V2" s="2">
        <v>71.856823972737033</v>
      </c>
      <c r="W2" s="2">
        <v>215.94456898135954</v>
      </c>
      <c r="X2" s="2">
        <v>2.0567136150234799</v>
      </c>
      <c r="Y2" s="2">
        <v>40.448969696969677</v>
      </c>
      <c r="Z2" s="2">
        <v>40.448969696969677</v>
      </c>
      <c r="AA2" s="2">
        <v>1.20227007518797</v>
      </c>
      <c r="AB2" s="2">
        <v>-60.659535849056496</v>
      </c>
      <c r="AC2" s="2">
        <v>40.448969696969677</v>
      </c>
      <c r="AD2" s="2">
        <v>34.483502181612444</v>
      </c>
      <c r="AE2" s="2">
        <v>8</v>
      </c>
      <c r="AF2" s="2">
        <v>8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</row>
    <row r="3" spans="1:42" x14ac:dyDescent="0.2">
      <c r="A3">
        <v>2030</v>
      </c>
      <c r="B3" s="2">
        <v>69.206315630573556</v>
      </c>
      <c r="C3" s="2">
        <v>72.291064881181043</v>
      </c>
      <c r="D3" s="2">
        <v>76.136177569368897</v>
      </c>
      <c r="E3" s="2">
        <v>82.681427335706474</v>
      </c>
      <c r="F3" s="2">
        <v>65.871295320486382</v>
      </c>
      <c r="G3" s="2">
        <v>68.781629079939194</v>
      </c>
      <c r="H3" s="2">
        <v>72.462426465475517</v>
      </c>
      <c r="I3" s="2">
        <v>78.699995954731421</v>
      </c>
      <c r="J3" s="2">
        <v>65.812792630999738</v>
      </c>
      <c r="K3" s="2">
        <v>68.752541315605072</v>
      </c>
      <c r="L3" s="2">
        <v>72.404012040512654</v>
      </c>
      <c r="M3" s="2">
        <v>78.626437556573052</v>
      </c>
      <c r="N3" s="2">
        <v>47.850917199838548</v>
      </c>
      <c r="O3" s="2">
        <v>48.464534262915848</v>
      </c>
      <c r="P3" s="2">
        <v>51.07247345012938</v>
      </c>
      <c r="Q3" s="2">
        <v>47.543536790053849</v>
      </c>
      <c r="R3" s="2">
        <v>105.89809221140075</v>
      </c>
      <c r="S3" s="2">
        <v>67.944113262878545</v>
      </c>
      <c r="T3" s="2">
        <v>73.127095943090282</v>
      </c>
      <c r="U3" s="2">
        <v>81.269712473282127</v>
      </c>
      <c r="V3" s="2">
        <v>76.584034551860071</v>
      </c>
      <c r="W3" s="2">
        <v>236.64700388938775</v>
      </c>
      <c r="X3" s="2">
        <v>2.0567136150234799</v>
      </c>
      <c r="Y3" s="2">
        <v>39.621818181818171</v>
      </c>
      <c r="Z3" s="2">
        <v>39.621818181818171</v>
      </c>
      <c r="AA3" s="2">
        <v>1.20227007518797</v>
      </c>
      <c r="AB3" s="2">
        <v>-75.101517763391442</v>
      </c>
      <c r="AC3" s="2">
        <v>39.621818181818171</v>
      </c>
      <c r="AD3" s="2">
        <v>33.708634268884936</v>
      </c>
      <c r="AE3" s="2">
        <v>9.3000000000000007</v>
      </c>
      <c r="AF3" s="2">
        <v>9.3000000000000007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</row>
    <row r="4" spans="1:42" x14ac:dyDescent="0.2">
      <c r="A4">
        <v>2035</v>
      </c>
      <c r="B4" s="2">
        <v>88.359134744726958</v>
      </c>
      <c r="C4" s="2">
        <v>92.262257588923774</v>
      </c>
      <c r="D4" s="2">
        <v>97.200272696244568</v>
      </c>
      <c r="E4" s="2">
        <v>105.56752115597628</v>
      </c>
      <c r="F4" s="2">
        <v>68.790700482224253</v>
      </c>
      <c r="G4" s="2">
        <v>71.825776405173457</v>
      </c>
      <c r="H4" s="2">
        <v>75.673161536601185</v>
      </c>
      <c r="I4" s="2">
        <v>82.188452668737526</v>
      </c>
      <c r="J4" s="2">
        <v>84.007970789445466</v>
      </c>
      <c r="K4" s="2">
        <v>87.725174387960664</v>
      </c>
      <c r="L4" s="2">
        <v>92.414902411044537</v>
      </c>
      <c r="M4" s="2">
        <v>100.36822668582943</v>
      </c>
      <c r="N4" s="2">
        <v>49.946104279619064</v>
      </c>
      <c r="O4" s="2">
        <v>50.596488187642251</v>
      </c>
      <c r="P4" s="2">
        <v>53.333040615020664</v>
      </c>
      <c r="Q4" s="2">
        <v>49.575192193494928</v>
      </c>
      <c r="R4" s="2">
        <v>110.58160876550646</v>
      </c>
      <c r="S4" s="2">
        <v>70.969902925133525</v>
      </c>
      <c r="T4" s="2">
        <v>76.385843801672593</v>
      </c>
      <c r="U4" s="2">
        <v>84.895015363525943</v>
      </c>
      <c r="V4" s="2">
        <v>79.828129470257934</v>
      </c>
      <c r="W4" s="2">
        <v>250.57746418906956</v>
      </c>
      <c r="X4" s="2">
        <v>2.0567136150234799</v>
      </c>
      <c r="Y4" s="2">
        <v>37.829656565656549</v>
      </c>
      <c r="Z4" s="2">
        <v>37.829656565656549</v>
      </c>
      <c r="AA4" s="2">
        <v>1.20227007518797</v>
      </c>
      <c r="AB4" s="2">
        <v>-92.672396975875358</v>
      </c>
      <c r="AC4" s="2">
        <v>37.829656565656549</v>
      </c>
      <c r="AD4" s="2">
        <v>30.945615762146154</v>
      </c>
      <c r="AE4" s="2">
        <v>10.8</v>
      </c>
      <c r="AF4" s="2">
        <v>10.8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</row>
    <row r="5" spans="1:42" x14ac:dyDescent="0.2">
      <c r="A5">
        <v>2040</v>
      </c>
      <c r="B5" s="2">
        <v>102.25775106581929</v>
      </c>
      <c r="C5" s="2">
        <v>106.75474265157419</v>
      </c>
      <c r="D5" s="2">
        <v>112.48584369101746</v>
      </c>
      <c r="E5" s="2">
        <v>122.17526099837868</v>
      </c>
      <c r="F5" s="2">
        <v>77.649894146569494</v>
      </c>
      <c r="G5" s="2">
        <v>81.063511218588303</v>
      </c>
      <c r="H5" s="2">
        <v>85.416421626980366</v>
      </c>
      <c r="I5" s="2">
        <v>92.77448369454703</v>
      </c>
      <c r="J5" s="2">
        <v>97.211656294483163</v>
      </c>
      <c r="K5" s="2">
        <v>101.49303519747855</v>
      </c>
      <c r="L5" s="2">
        <v>106.93619485607879</v>
      </c>
      <c r="M5" s="2">
        <v>116.14557953611178</v>
      </c>
      <c r="N5" s="2">
        <v>56.304135136754397</v>
      </c>
      <c r="O5" s="2">
        <v>57.066091293834184</v>
      </c>
      <c r="P5" s="2">
        <v>60.192931995465486</v>
      </c>
      <c r="Q5" s="2">
        <v>55.740430548963069</v>
      </c>
      <c r="R5" s="2">
        <v>124.79415477549219</v>
      </c>
      <c r="S5" s="2">
        <v>80.151929783486196</v>
      </c>
      <c r="T5" s="2">
        <v>86.274802950208652</v>
      </c>
      <c r="U5" s="2">
        <v>95.896318237657283</v>
      </c>
      <c r="V5" s="2">
        <v>89.672622973344147</v>
      </c>
      <c r="W5" s="2">
        <v>269.42720133933631</v>
      </c>
      <c r="X5" s="2">
        <v>2.0567136150234799</v>
      </c>
      <c r="Y5" s="2">
        <v>36.588929292929279</v>
      </c>
      <c r="Z5" s="2">
        <v>36.588929292929279</v>
      </c>
      <c r="AA5" s="2">
        <v>1.20227007518797</v>
      </c>
      <c r="AB5" s="2">
        <v>-114.05005816746373</v>
      </c>
      <c r="AC5" s="2">
        <v>36.588929292929279</v>
      </c>
      <c r="AD5" s="2">
        <v>31.865579312922705</v>
      </c>
      <c r="AE5" s="2">
        <v>12.5</v>
      </c>
      <c r="AF5" s="2">
        <v>12.5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</row>
    <row r="6" spans="1:42" x14ac:dyDescent="0.2">
      <c r="A6">
        <v>2045</v>
      </c>
      <c r="B6" s="2">
        <v>119.21706018848111</v>
      </c>
      <c r="C6" s="2">
        <v>124.4386997056337</v>
      </c>
      <c r="D6" s="2">
        <v>131.13753660978227</v>
      </c>
      <c r="E6" s="2">
        <v>142.44028503452049</v>
      </c>
      <c r="F6" s="2">
        <v>88.801744735697895</v>
      </c>
      <c r="G6" s="2">
        <v>92.691865030944669</v>
      </c>
      <c r="H6" s="2">
        <v>97.681124815061793</v>
      </c>
      <c r="I6" s="2">
        <v>106.10005719530767</v>
      </c>
      <c r="J6" s="2">
        <v>113.3229999610119</v>
      </c>
      <c r="K6" s="2">
        <v>118.29279439883507</v>
      </c>
      <c r="L6" s="2">
        <v>124.65530312890536</v>
      </c>
      <c r="M6" s="2">
        <v>135.39735237044661</v>
      </c>
      <c r="N6" s="2">
        <v>64.307550892885928</v>
      </c>
      <c r="O6" s="2">
        <v>65.209952907513639</v>
      </c>
      <c r="P6" s="2">
        <v>68.828083977779031</v>
      </c>
      <c r="Q6" s="2">
        <v>63.501161332313188</v>
      </c>
      <c r="R6" s="2">
        <v>142.68474342266876</v>
      </c>
      <c r="S6" s="2">
        <v>91.710159065889059</v>
      </c>
      <c r="T6" s="2">
        <v>98.722910428692018</v>
      </c>
      <c r="U6" s="2">
        <v>109.74463114132702</v>
      </c>
      <c r="V6" s="2">
        <v>102.06475761127416</v>
      </c>
      <c r="W6" s="2">
        <v>280.67269392772255</v>
      </c>
      <c r="X6" s="2">
        <v>2.0567136150234799</v>
      </c>
      <c r="Y6" s="2">
        <v>36.726787878787867</v>
      </c>
      <c r="Z6" s="2">
        <v>36.726787878787867</v>
      </c>
      <c r="AA6" s="2">
        <v>1.20227007518797</v>
      </c>
      <c r="AB6" s="2">
        <v>-140.0592517027336</v>
      </c>
      <c r="AC6" s="2">
        <v>36.726787878787867</v>
      </c>
      <c r="AD6" s="2">
        <v>33.286000704688639</v>
      </c>
      <c r="AE6" s="2">
        <v>14.5</v>
      </c>
      <c r="AF6" s="2">
        <v>14.5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</row>
    <row r="7" spans="1:42" x14ac:dyDescent="0.2">
      <c r="A7">
        <v>2050</v>
      </c>
      <c r="B7" s="2">
        <v>139.96499383547504</v>
      </c>
      <c r="C7" s="2">
        <v>146.073163994255</v>
      </c>
      <c r="D7" s="2">
        <v>153.95592409736761</v>
      </c>
      <c r="E7" s="2">
        <v>167.23241371237876</v>
      </c>
      <c r="F7" s="2">
        <v>102.88130081883989</v>
      </c>
      <c r="G7" s="2">
        <v>107.37302116258235</v>
      </c>
      <c r="H7" s="2">
        <v>113.16569170372021</v>
      </c>
      <c r="I7" s="2">
        <v>122.92400564623949</v>
      </c>
      <c r="J7" s="2">
        <v>133.03353692565614</v>
      </c>
      <c r="K7" s="2">
        <v>138.84553547302531</v>
      </c>
      <c r="L7" s="2">
        <v>146.33277124211148</v>
      </c>
      <c r="M7" s="2">
        <v>158.9498746144121</v>
      </c>
      <c r="N7" s="2">
        <v>74.412110678237497</v>
      </c>
      <c r="O7" s="2">
        <v>75.491829929335267</v>
      </c>
      <c r="P7" s="2">
        <v>79.73023027625635</v>
      </c>
      <c r="Q7" s="2">
        <v>73.299323837903614</v>
      </c>
      <c r="R7" s="2">
        <v>165.27216460493494</v>
      </c>
      <c r="S7" s="2">
        <v>106.30278081084413</v>
      </c>
      <c r="T7" s="2">
        <v>114.43903090318487</v>
      </c>
      <c r="U7" s="2">
        <v>127.22855424680651</v>
      </c>
      <c r="V7" s="2">
        <v>117.71021064439435</v>
      </c>
      <c r="W7" s="2">
        <v>305.07393583213906</v>
      </c>
      <c r="X7" s="2">
        <v>2.0567136150234799</v>
      </c>
      <c r="Y7" s="2">
        <v>36.726787878787867</v>
      </c>
      <c r="Z7" s="2">
        <v>36.726787878787867</v>
      </c>
      <c r="AA7" s="2">
        <v>1.20227007518797</v>
      </c>
      <c r="AB7" s="2">
        <v>-171.70341250650296</v>
      </c>
      <c r="AC7" s="2">
        <v>36.726787878787867</v>
      </c>
      <c r="AD7" s="2">
        <v>35.426908059922809</v>
      </c>
      <c r="AE7" s="2">
        <v>16.8</v>
      </c>
      <c r="AF7" s="2">
        <v>16.8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7E998-AF29-4FD8-85FB-6B2B57B31E5D}">
  <dimension ref="A1:S46"/>
  <sheetViews>
    <sheetView workbookViewId="0">
      <selection activeCell="C47" sqref="C47"/>
    </sheetView>
  </sheetViews>
  <sheetFormatPr baseColWidth="10" defaultColWidth="8.83203125" defaultRowHeight="15" x14ac:dyDescent="0.2"/>
  <cols>
    <col min="2" max="2" width="54.33203125" bestFit="1" customWidth="1"/>
    <col min="11" max="11" width="35.1640625" bestFit="1" customWidth="1"/>
  </cols>
  <sheetData>
    <row r="1" spans="1:19" x14ac:dyDescent="0.2">
      <c r="A1" s="15" t="s">
        <v>0</v>
      </c>
      <c r="B1" t="s">
        <v>48</v>
      </c>
      <c r="C1" t="s">
        <v>49</v>
      </c>
      <c r="J1" t="s">
        <v>92</v>
      </c>
      <c r="K1" t="s">
        <v>93</v>
      </c>
      <c r="P1" t="s">
        <v>132</v>
      </c>
      <c r="Q1" t="s">
        <v>130</v>
      </c>
      <c r="R1" t="s">
        <v>131</v>
      </c>
    </row>
    <row r="2" spans="1:19" x14ac:dyDescent="0.2">
      <c r="A2" s="15" t="s">
        <v>1</v>
      </c>
      <c r="B2" t="s">
        <v>50</v>
      </c>
      <c r="J2">
        <v>4</v>
      </c>
      <c r="K2" s="3" t="s">
        <v>94</v>
      </c>
      <c r="L2">
        <v>11</v>
      </c>
      <c r="O2">
        <f>IF(P2=Q2,0,1)</f>
        <v>0</v>
      </c>
      <c r="P2" s="1" t="s">
        <v>0</v>
      </c>
      <c r="Q2" t="s">
        <v>0</v>
      </c>
      <c r="R2" t="s">
        <v>0</v>
      </c>
      <c r="S2">
        <f>IF(Q2=R2,0,1)</f>
        <v>0</v>
      </c>
    </row>
    <row r="3" spans="1:19" x14ac:dyDescent="0.2">
      <c r="A3" s="15" t="s">
        <v>2</v>
      </c>
      <c r="B3" t="s">
        <v>51</v>
      </c>
      <c r="J3">
        <v>3</v>
      </c>
      <c r="K3" s="3" t="s">
        <v>95</v>
      </c>
      <c r="O3">
        <f t="shared" ref="O3:O46" si="0">IF(P3=Q3,0,1)</f>
        <v>0</v>
      </c>
      <c r="P3" s="1" t="s">
        <v>1</v>
      </c>
      <c r="Q3" t="s">
        <v>1</v>
      </c>
      <c r="R3" t="s">
        <v>1</v>
      </c>
      <c r="S3">
        <f t="shared" ref="S3:S46" si="1">IF(Q3=R3,0,1)</f>
        <v>0</v>
      </c>
    </row>
    <row r="4" spans="1:19" x14ac:dyDescent="0.2">
      <c r="A4" s="15" t="s">
        <v>3</v>
      </c>
      <c r="B4" t="s">
        <v>52</v>
      </c>
      <c r="J4">
        <v>4</v>
      </c>
      <c r="K4" s="3" t="s">
        <v>96</v>
      </c>
      <c r="O4">
        <f t="shared" si="0"/>
        <v>0</v>
      </c>
      <c r="P4" s="1" t="s">
        <v>2</v>
      </c>
      <c r="Q4" t="s">
        <v>2</v>
      </c>
      <c r="R4" t="s">
        <v>2</v>
      </c>
      <c r="S4">
        <f t="shared" si="1"/>
        <v>0</v>
      </c>
    </row>
    <row r="5" spans="1:19" x14ac:dyDescent="0.2">
      <c r="A5" s="15" t="s">
        <v>4</v>
      </c>
      <c r="B5" t="s">
        <v>53</v>
      </c>
      <c r="J5">
        <v>4</v>
      </c>
      <c r="K5" s="4" t="s">
        <v>97</v>
      </c>
      <c r="L5">
        <v>9</v>
      </c>
      <c r="O5">
        <f t="shared" si="0"/>
        <v>0</v>
      </c>
      <c r="P5" s="1" t="s">
        <v>3</v>
      </c>
      <c r="Q5" t="s">
        <v>3</v>
      </c>
      <c r="R5" t="s">
        <v>3</v>
      </c>
      <c r="S5">
        <f t="shared" si="1"/>
        <v>0</v>
      </c>
    </row>
    <row r="6" spans="1:19" x14ac:dyDescent="0.2">
      <c r="A6" s="15" t="s">
        <v>5</v>
      </c>
      <c r="B6" t="s">
        <v>54</v>
      </c>
      <c r="J6">
        <v>1</v>
      </c>
      <c r="K6" s="4" t="s">
        <v>98</v>
      </c>
      <c r="O6">
        <f t="shared" si="0"/>
        <v>0</v>
      </c>
      <c r="P6" s="1" t="s">
        <v>4</v>
      </c>
      <c r="Q6" t="s">
        <v>4</v>
      </c>
      <c r="R6" t="s">
        <v>4</v>
      </c>
      <c r="S6">
        <f t="shared" si="1"/>
        <v>0</v>
      </c>
    </row>
    <row r="7" spans="1:19" x14ac:dyDescent="0.2">
      <c r="A7" s="15" t="s">
        <v>6</v>
      </c>
      <c r="B7" t="s">
        <v>55</v>
      </c>
      <c r="J7">
        <v>4</v>
      </c>
      <c r="K7" s="4" t="s">
        <v>99</v>
      </c>
      <c r="O7">
        <f t="shared" si="0"/>
        <v>0</v>
      </c>
      <c r="P7" s="1" t="s">
        <v>5</v>
      </c>
      <c r="Q7" t="s">
        <v>5</v>
      </c>
      <c r="R7" t="s">
        <v>5</v>
      </c>
      <c r="S7">
        <f t="shared" si="1"/>
        <v>0</v>
      </c>
    </row>
    <row r="8" spans="1:19" x14ac:dyDescent="0.2">
      <c r="A8" s="15" t="s">
        <v>8</v>
      </c>
      <c r="B8" t="s">
        <v>56</v>
      </c>
      <c r="J8">
        <v>1</v>
      </c>
      <c r="K8" t="s">
        <v>100</v>
      </c>
      <c r="L8">
        <v>1</v>
      </c>
      <c r="O8">
        <f t="shared" si="0"/>
        <v>0</v>
      </c>
      <c r="P8" s="1" t="s">
        <v>6</v>
      </c>
      <c r="Q8" t="s">
        <v>6</v>
      </c>
      <c r="R8" t="s">
        <v>6</v>
      </c>
      <c r="S8">
        <f t="shared" si="1"/>
        <v>0</v>
      </c>
    </row>
    <row r="9" spans="1:19" x14ac:dyDescent="0.2">
      <c r="A9" s="15" t="s">
        <v>9</v>
      </c>
      <c r="B9" t="s">
        <v>57</v>
      </c>
      <c r="J9">
        <v>1</v>
      </c>
      <c r="K9" t="s">
        <v>101</v>
      </c>
      <c r="L9">
        <v>1</v>
      </c>
      <c r="O9">
        <f t="shared" si="0"/>
        <v>1</v>
      </c>
      <c r="Q9" t="s">
        <v>7</v>
      </c>
      <c r="R9" t="s">
        <v>7</v>
      </c>
      <c r="S9">
        <f t="shared" si="1"/>
        <v>0</v>
      </c>
    </row>
    <row r="10" spans="1:19" x14ac:dyDescent="0.2">
      <c r="A10" s="15" t="s">
        <v>10</v>
      </c>
      <c r="B10" t="s">
        <v>58</v>
      </c>
      <c r="J10">
        <v>1</v>
      </c>
      <c r="K10" s="5" t="s">
        <v>102</v>
      </c>
      <c r="L10">
        <v>2</v>
      </c>
      <c r="O10">
        <f t="shared" si="0"/>
        <v>0</v>
      </c>
      <c r="P10" s="1" t="s">
        <v>8</v>
      </c>
      <c r="Q10" t="s">
        <v>8</v>
      </c>
      <c r="R10" t="s">
        <v>8</v>
      </c>
      <c r="S10">
        <f t="shared" si="1"/>
        <v>0</v>
      </c>
    </row>
    <row r="11" spans="1:19" x14ac:dyDescent="0.2">
      <c r="A11" s="15" t="s">
        <v>11</v>
      </c>
      <c r="B11" t="s">
        <v>59</v>
      </c>
      <c r="J11">
        <v>1</v>
      </c>
      <c r="K11" s="5" t="s">
        <v>103</v>
      </c>
      <c r="O11">
        <f t="shared" si="0"/>
        <v>0</v>
      </c>
      <c r="P11" s="1" t="s">
        <v>9</v>
      </c>
      <c r="Q11" t="s">
        <v>9</v>
      </c>
      <c r="R11" t="s">
        <v>9</v>
      </c>
      <c r="S11">
        <f t="shared" si="1"/>
        <v>0</v>
      </c>
    </row>
    <row r="12" spans="1:19" x14ac:dyDescent="0.2">
      <c r="A12" s="16" t="s">
        <v>12</v>
      </c>
      <c r="B12" t="s">
        <v>60</v>
      </c>
      <c r="J12">
        <v>1</v>
      </c>
      <c r="K12" s="4" t="s">
        <v>104</v>
      </c>
      <c r="L12">
        <v>1</v>
      </c>
      <c r="O12">
        <f t="shared" si="0"/>
        <v>0</v>
      </c>
      <c r="P12" s="1" t="s">
        <v>10</v>
      </c>
      <c r="Q12" t="s">
        <v>10</v>
      </c>
      <c r="R12" t="s">
        <v>10</v>
      </c>
      <c r="S12">
        <f t="shared" si="1"/>
        <v>0</v>
      </c>
    </row>
    <row r="13" spans="1:19" x14ac:dyDescent="0.2">
      <c r="A13" s="16" t="s">
        <v>13</v>
      </c>
      <c r="B13" t="s">
        <v>61</v>
      </c>
      <c r="J13">
        <v>1</v>
      </c>
      <c r="K13" s="6" t="s">
        <v>105</v>
      </c>
      <c r="L13">
        <v>2</v>
      </c>
      <c r="O13">
        <f t="shared" si="0"/>
        <v>0</v>
      </c>
      <c r="P13" s="1" t="s">
        <v>11</v>
      </c>
      <c r="Q13" t="s">
        <v>11</v>
      </c>
      <c r="R13" t="s">
        <v>11</v>
      </c>
      <c r="S13">
        <f t="shared" si="1"/>
        <v>0</v>
      </c>
    </row>
    <row r="14" spans="1:19" x14ac:dyDescent="0.2">
      <c r="A14" s="16" t="s">
        <v>14</v>
      </c>
      <c r="B14" t="s">
        <v>62</v>
      </c>
      <c r="J14">
        <v>1</v>
      </c>
      <c r="K14" s="6" t="s">
        <v>106</v>
      </c>
      <c r="O14">
        <f t="shared" si="0"/>
        <v>0</v>
      </c>
      <c r="P14" s="1" t="s">
        <v>12</v>
      </c>
      <c r="Q14" t="s">
        <v>12</v>
      </c>
      <c r="R14" t="s">
        <v>12</v>
      </c>
      <c r="S14">
        <f t="shared" si="1"/>
        <v>0</v>
      </c>
    </row>
    <row r="15" spans="1:19" x14ac:dyDescent="0.2">
      <c r="A15" s="16" t="s">
        <v>15</v>
      </c>
      <c r="B15" t="s">
        <v>63</v>
      </c>
      <c r="J15">
        <v>1</v>
      </c>
      <c r="K15" t="s">
        <v>107</v>
      </c>
      <c r="L15">
        <v>1</v>
      </c>
      <c r="O15">
        <f t="shared" si="0"/>
        <v>0</v>
      </c>
      <c r="P15" s="1" t="s">
        <v>13</v>
      </c>
      <c r="Q15" t="s">
        <v>13</v>
      </c>
      <c r="R15" t="s">
        <v>13</v>
      </c>
      <c r="S15">
        <f t="shared" si="1"/>
        <v>0</v>
      </c>
    </row>
    <row r="16" spans="1:19" x14ac:dyDescent="0.2">
      <c r="A16" s="16" t="s">
        <v>16</v>
      </c>
      <c r="B16" t="s">
        <v>64</v>
      </c>
      <c r="J16">
        <v>1</v>
      </c>
      <c r="K16" s="7" t="s">
        <v>108</v>
      </c>
      <c r="L16">
        <v>3</v>
      </c>
      <c r="O16">
        <f t="shared" si="0"/>
        <v>0</v>
      </c>
      <c r="P16" s="1" t="s">
        <v>14</v>
      </c>
      <c r="Q16" t="s">
        <v>14</v>
      </c>
      <c r="R16" t="s">
        <v>14</v>
      </c>
      <c r="S16">
        <f t="shared" si="1"/>
        <v>0</v>
      </c>
    </row>
    <row r="17" spans="1:19" x14ac:dyDescent="0.2">
      <c r="A17" s="16" t="s">
        <v>17</v>
      </c>
      <c r="B17" t="s">
        <v>65</v>
      </c>
      <c r="J17">
        <v>3</v>
      </c>
      <c r="K17" s="7" t="s">
        <v>109</v>
      </c>
      <c r="O17">
        <f t="shared" si="0"/>
        <v>0</v>
      </c>
      <c r="P17" s="1" t="s">
        <v>15</v>
      </c>
      <c r="Q17" t="s">
        <v>15</v>
      </c>
      <c r="R17" t="s">
        <v>15</v>
      </c>
      <c r="S17">
        <f t="shared" si="1"/>
        <v>0</v>
      </c>
    </row>
    <row r="18" spans="1:19" x14ac:dyDescent="0.2">
      <c r="A18" s="16" t="s">
        <v>18</v>
      </c>
      <c r="B18" t="s">
        <v>66</v>
      </c>
      <c r="J18">
        <v>1</v>
      </c>
      <c r="K18" s="7" t="s">
        <v>110</v>
      </c>
      <c r="O18">
        <f t="shared" si="0"/>
        <v>0</v>
      </c>
      <c r="P18" s="1" t="s">
        <v>16</v>
      </c>
      <c r="Q18" t="s">
        <v>16</v>
      </c>
      <c r="R18" t="s">
        <v>16</v>
      </c>
      <c r="S18">
        <f t="shared" si="1"/>
        <v>0</v>
      </c>
    </row>
    <row r="19" spans="1:19" x14ac:dyDescent="0.2">
      <c r="A19" s="16" t="s">
        <v>19</v>
      </c>
      <c r="B19" t="s">
        <v>67</v>
      </c>
      <c r="J19">
        <v>3</v>
      </c>
      <c r="K19" t="s">
        <v>111</v>
      </c>
      <c r="L19">
        <v>1</v>
      </c>
      <c r="O19">
        <f t="shared" si="0"/>
        <v>0</v>
      </c>
      <c r="P19" s="1" t="s">
        <v>17</v>
      </c>
      <c r="Q19" t="s">
        <v>17</v>
      </c>
      <c r="R19" t="s">
        <v>17</v>
      </c>
      <c r="S19">
        <f t="shared" si="1"/>
        <v>0</v>
      </c>
    </row>
    <row r="20" spans="1:19" x14ac:dyDescent="0.2">
      <c r="A20" s="16" t="s">
        <v>20</v>
      </c>
      <c r="B20" t="s">
        <v>68</v>
      </c>
      <c r="O20">
        <f t="shared" si="0"/>
        <v>0</v>
      </c>
      <c r="P20" s="1" t="s">
        <v>18</v>
      </c>
      <c r="Q20" t="s">
        <v>18</v>
      </c>
      <c r="R20" t="s">
        <v>18</v>
      </c>
      <c r="S20">
        <f t="shared" si="1"/>
        <v>0</v>
      </c>
    </row>
    <row r="21" spans="1:19" x14ac:dyDescent="0.2">
      <c r="A21" s="1" t="s">
        <v>21</v>
      </c>
      <c r="B21" t="s">
        <v>69</v>
      </c>
      <c r="O21">
        <f t="shared" si="0"/>
        <v>0</v>
      </c>
      <c r="P21" s="1" t="s">
        <v>19</v>
      </c>
      <c r="Q21" t="s">
        <v>19</v>
      </c>
      <c r="R21" t="s">
        <v>19</v>
      </c>
      <c r="S21">
        <f t="shared" si="1"/>
        <v>0</v>
      </c>
    </row>
    <row r="22" spans="1:19" x14ac:dyDescent="0.2">
      <c r="A22" s="1" t="s">
        <v>22</v>
      </c>
      <c r="B22" t="s">
        <v>70</v>
      </c>
      <c r="O22">
        <f t="shared" si="0"/>
        <v>0</v>
      </c>
      <c r="P22" s="1" t="s">
        <v>20</v>
      </c>
      <c r="Q22" t="s">
        <v>20</v>
      </c>
      <c r="R22" t="s">
        <v>20</v>
      </c>
      <c r="S22">
        <f t="shared" si="1"/>
        <v>0</v>
      </c>
    </row>
    <row r="23" spans="1:19" x14ac:dyDescent="0.2">
      <c r="A23" s="17" t="s">
        <v>23</v>
      </c>
      <c r="B23" t="s">
        <v>71</v>
      </c>
      <c r="O23">
        <f t="shared" si="0"/>
        <v>0</v>
      </c>
      <c r="P23" s="1" t="s">
        <v>21</v>
      </c>
      <c r="Q23" t="s">
        <v>21</v>
      </c>
      <c r="R23" t="s">
        <v>21</v>
      </c>
      <c r="S23">
        <f t="shared" si="1"/>
        <v>0</v>
      </c>
    </row>
    <row r="24" spans="1:19" x14ac:dyDescent="0.2">
      <c r="A24" s="17" t="s">
        <v>24</v>
      </c>
      <c r="B24" t="s">
        <v>72</v>
      </c>
      <c r="O24">
        <f t="shared" si="0"/>
        <v>0</v>
      </c>
      <c r="P24" s="1" t="s">
        <v>22</v>
      </c>
      <c r="Q24" t="s">
        <v>22</v>
      </c>
      <c r="R24" t="s">
        <v>22</v>
      </c>
      <c r="S24">
        <f t="shared" si="1"/>
        <v>0</v>
      </c>
    </row>
    <row r="25" spans="1:19" x14ac:dyDescent="0.2">
      <c r="A25" s="1" t="s">
        <v>25</v>
      </c>
      <c r="B25" t="s">
        <v>73</v>
      </c>
      <c r="O25">
        <f t="shared" si="0"/>
        <v>0</v>
      </c>
      <c r="P25" s="1" t="s">
        <v>23</v>
      </c>
      <c r="Q25" t="s">
        <v>23</v>
      </c>
      <c r="R25" t="s">
        <v>23</v>
      </c>
      <c r="S25">
        <f t="shared" si="1"/>
        <v>0</v>
      </c>
    </row>
    <row r="26" spans="1:19" x14ac:dyDescent="0.2">
      <c r="A26" s="1" t="s">
        <v>26</v>
      </c>
      <c r="B26" t="s">
        <v>74</v>
      </c>
      <c r="O26">
        <f t="shared" si="0"/>
        <v>0</v>
      </c>
      <c r="P26" s="1" t="s">
        <v>24</v>
      </c>
      <c r="Q26" t="s">
        <v>24</v>
      </c>
      <c r="R26" t="s">
        <v>24</v>
      </c>
      <c r="S26">
        <f t="shared" si="1"/>
        <v>0</v>
      </c>
    </row>
    <row r="27" spans="1:19" x14ac:dyDescent="0.2">
      <c r="A27" s="17" t="s">
        <v>27</v>
      </c>
      <c r="B27" t="s">
        <v>75</v>
      </c>
      <c r="O27">
        <f t="shared" si="0"/>
        <v>0</v>
      </c>
      <c r="P27" s="1" t="s">
        <v>25</v>
      </c>
      <c r="Q27" t="s">
        <v>25</v>
      </c>
      <c r="R27" t="s">
        <v>25</v>
      </c>
      <c r="S27">
        <f t="shared" si="1"/>
        <v>0</v>
      </c>
    </row>
    <row r="28" spans="1:19" x14ac:dyDescent="0.2">
      <c r="A28" s="16" t="s">
        <v>28</v>
      </c>
      <c r="B28" t="s">
        <v>76</v>
      </c>
      <c r="O28">
        <f t="shared" si="0"/>
        <v>0</v>
      </c>
      <c r="P28" s="1" t="s">
        <v>26</v>
      </c>
      <c r="Q28" t="s">
        <v>26</v>
      </c>
      <c r="R28" t="s">
        <v>26</v>
      </c>
      <c r="S28">
        <f t="shared" si="1"/>
        <v>0</v>
      </c>
    </row>
    <row r="29" spans="1:19" x14ac:dyDescent="0.2">
      <c r="A29" s="18" t="s">
        <v>30</v>
      </c>
      <c r="B29" t="s">
        <v>77</v>
      </c>
      <c r="O29">
        <f t="shared" si="0"/>
        <v>0</v>
      </c>
      <c r="P29" s="1" t="s">
        <v>27</v>
      </c>
      <c r="Q29" t="s">
        <v>27</v>
      </c>
      <c r="R29" t="s">
        <v>27</v>
      </c>
      <c r="S29">
        <f t="shared" si="1"/>
        <v>0</v>
      </c>
    </row>
    <row r="30" spans="1:19" x14ac:dyDescent="0.2">
      <c r="A30" s="18" t="s">
        <v>31</v>
      </c>
      <c r="B30" t="s">
        <v>78</v>
      </c>
      <c r="O30">
        <f t="shared" si="0"/>
        <v>0</v>
      </c>
      <c r="P30" s="1" t="s">
        <v>28</v>
      </c>
      <c r="Q30" t="s">
        <v>28</v>
      </c>
      <c r="R30" t="s">
        <v>28</v>
      </c>
      <c r="S30">
        <f t="shared" si="1"/>
        <v>0</v>
      </c>
    </row>
    <row r="31" spans="1:19" x14ac:dyDescent="0.2">
      <c r="A31" s="1" t="s">
        <v>32</v>
      </c>
      <c r="B31" t="s">
        <v>79</v>
      </c>
      <c r="O31">
        <f t="shared" si="0"/>
        <v>1</v>
      </c>
      <c r="Q31" s="9" t="s">
        <v>29</v>
      </c>
      <c r="R31" s="9"/>
      <c r="S31" s="9">
        <f t="shared" si="1"/>
        <v>1</v>
      </c>
    </row>
    <row r="32" spans="1:19" x14ac:dyDescent="0.2">
      <c r="A32" s="19" t="s">
        <v>33</v>
      </c>
      <c r="B32" t="s">
        <v>80</v>
      </c>
      <c r="O32">
        <f t="shared" si="0"/>
        <v>0</v>
      </c>
      <c r="P32" s="1" t="s">
        <v>30</v>
      </c>
      <c r="Q32" t="s">
        <v>30</v>
      </c>
      <c r="R32" t="s">
        <v>30</v>
      </c>
      <c r="S32">
        <f t="shared" si="1"/>
        <v>0</v>
      </c>
    </row>
    <row r="33" spans="1:19" x14ac:dyDescent="0.2">
      <c r="A33" s="19" t="s">
        <v>34</v>
      </c>
      <c r="B33" t="s">
        <v>81</v>
      </c>
      <c r="C33" t="s">
        <v>82</v>
      </c>
      <c r="O33">
        <f t="shared" si="0"/>
        <v>0</v>
      </c>
      <c r="P33" s="1" t="s">
        <v>31</v>
      </c>
      <c r="Q33" t="s">
        <v>31</v>
      </c>
      <c r="R33" t="s">
        <v>31</v>
      </c>
      <c r="S33">
        <f t="shared" si="1"/>
        <v>0</v>
      </c>
    </row>
    <row r="34" spans="1:19" x14ac:dyDescent="0.2">
      <c r="A34" s="19" t="s">
        <v>35</v>
      </c>
      <c r="B34" t="s">
        <v>83</v>
      </c>
      <c r="O34">
        <f t="shared" si="0"/>
        <v>0</v>
      </c>
      <c r="P34" s="1" t="s">
        <v>32</v>
      </c>
      <c r="Q34" t="s">
        <v>32</v>
      </c>
      <c r="R34" t="s">
        <v>32</v>
      </c>
      <c r="S34">
        <f t="shared" si="1"/>
        <v>0</v>
      </c>
    </row>
    <row r="35" spans="1:19" x14ac:dyDescent="0.2">
      <c r="A35" s="19" t="s">
        <v>36</v>
      </c>
      <c r="B35" t="s">
        <v>84</v>
      </c>
      <c r="O35">
        <f t="shared" si="0"/>
        <v>0</v>
      </c>
      <c r="P35" s="1" t="s">
        <v>33</v>
      </c>
      <c r="Q35" t="s">
        <v>33</v>
      </c>
      <c r="R35" t="s">
        <v>33</v>
      </c>
      <c r="S35">
        <f t="shared" si="1"/>
        <v>0</v>
      </c>
    </row>
    <row r="36" spans="1:19" x14ac:dyDescent="0.2">
      <c r="A36" s="19" t="s">
        <v>37</v>
      </c>
      <c r="B36" t="s">
        <v>85</v>
      </c>
      <c r="O36">
        <f t="shared" si="0"/>
        <v>0</v>
      </c>
      <c r="P36" s="1" t="s">
        <v>34</v>
      </c>
      <c r="Q36" t="s">
        <v>34</v>
      </c>
      <c r="R36" t="s">
        <v>34</v>
      </c>
      <c r="S36">
        <f t="shared" si="1"/>
        <v>0</v>
      </c>
    </row>
    <row r="37" spans="1:19" x14ac:dyDescent="0.2">
      <c r="A37" s="19" t="s">
        <v>38</v>
      </c>
      <c r="B37" t="s">
        <v>86</v>
      </c>
      <c r="O37">
        <f t="shared" si="0"/>
        <v>0</v>
      </c>
      <c r="P37" s="1" t="s">
        <v>35</v>
      </c>
      <c r="Q37" t="s">
        <v>35</v>
      </c>
      <c r="R37" t="s">
        <v>35</v>
      </c>
      <c r="S37">
        <f t="shared" si="1"/>
        <v>0</v>
      </c>
    </row>
    <row r="38" spans="1:19" x14ac:dyDescent="0.2">
      <c r="A38" s="8" t="s">
        <v>40</v>
      </c>
      <c r="B38" t="s">
        <v>87</v>
      </c>
      <c r="O38">
        <f t="shared" si="0"/>
        <v>0</v>
      </c>
      <c r="P38" s="1" t="s">
        <v>36</v>
      </c>
      <c r="Q38" t="s">
        <v>36</v>
      </c>
      <c r="R38" t="s">
        <v>36</v>
      </c>
      <c r="S38">
        <f t="shared" si="1"/>
        <v>0</v>
      </c>
    </row>
    <row r="39" spans="1:19" x14ac:dyDescent="0.2">
      <c r="A39" s="8" t="s">
        <v>42</v>
      </c>
      <c r="B39" t="s">
        <v>88</v>
      </c>
      <c r="O39">
        <f t="shared" si="0"/>
        <v>0</v>
      </c>
      <c r="P39" s="1" t="s">
        <v>37</v>
      </c>
      <c r="Q39" t="s">
        <v>37</v>
      </c>
      <c r="R39" t="s">
        <v>37</v>
      </c>
      <c r="S39">
        <f t="shared" si="1"/>
        <v>0</v>
      </c>
    </row>
    <row r="40" spans="1:19" x14ac:dyDescent="0.2">
      <c r="A40" s="8" t="s">
        <v>44</v>
      </c>
      <c r="B40" t="s">
        <v>89</v>
      </c>
      <c r="O40">
        <f t="shared" si="0"/>
        <v>0</v>
      </c>
      <c r="P40" s="1" t="s">
        <v>38</v>
      </c>
      <c r="Q40" t="s">
        <v>38</v>
      </c>
      <c r="R40" t="s">
        <v>38</v>
      </c>
      <c r="S40">
        <f t="shared" si="1"/>
        <v>0</v>
      </c>
    </row>
    <row r="41" spans="1:19" x14ac:dyDescent="0.2">
      <c r="O41">
        <f t="shared" si="0"/>
        <v>1</v>
      </c>
      <c r="Q41" s="9" t="s">
        <v>39</v>
      </c>
      <c r="R41" s="9"/>
      <c r="S41" s="9">
        <f t="shared" si="1"/>
        <v>1</v>
      </c>
    </row>
    <row r="42" spans="1:19" x14ac:dyDescent="0.2">
      <c r="O42">
        <f t="shared" si="0"/>
        <v>0</v>
      </c>
      <c r="P42" s="1" t="s">
        <v>40</v>
      </c>
      <c r="Q42" t="s">
        <v>40</v>
      </c>
      <c r="R42" t="s">
        <v>40</v>
      </c>
      <c r="S42">
        <f t="shared" si="1"/>
        <v>0</v>
      </c>
    </row>
    <row r="43" spans="1:19" x14ac:dyDescent="0.2">
      <c r="O43">
        <f t="shared" si="0"/>
        <v>1</v>
      </c>
      <c r="Q43" s="9" t="s">
        <v>41</v>
      </c>
      <c r="R43" s="9"/>
      <c r="S43" s="9">
        <f t="shared" si="1"/>
        <v>1</v>
      </c>
    </row>
    <row r="44" spans="1:19" x14ac:dyDescent="0.2">
      <c r="O44">
        <f t="shared" si="0"/>
        <v>0</v>
      </c>
      <c r="P44" s="1" t="s">
        <v>42</v>
      </c>
      <c r="Q44" t="s">
        <v>42</v>
      </c>
      <c r="R44" t="s">
        <v>42</v>
      </c>
      <c r="S44">
        <f t="shared" si="1"/>
        <v>0</v>
      </c>
    </row>
    <row r="45" spans="1:19" x14ac:dyDescent="0.2">
      <c r="O45">
        <f t="shared" si="0"/>
        <v>1</v>
      </c>
      <c r="Q45" s="9" t="s">
        <v>43</v>
      </c>
      <c r="R45" s="9"/>
      <c r="S45" s="9">
        <f t="shared" si="1"/>
        <v>1</v>
      </c>
    </row>
    <row r="46" spans="1:19" x14ac:dyDescent="0.2">
      <c r="O46">
        <f t="shared" si="0"/>
        <v>0</v>
      </c>
      <c r="P46" s="1" t="s">
        <v>44</v>
      </c>
      <c r="Q46" t="s">
        <v>44</v>
      </c>
      <c r="R46" t="s">
        <v>44</v>
      </c>
      <c r="S46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combinedCapMarg_all</vt:lpstr>
      <vt:lpstr>CapCost</vt:lpstr>
      <vt:lpstr>stacks notax</vt:lpstr>
      <vt:lpstr>stacks ctax</vt:lpstr>
      <vt:lpstr>Capacity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Taber, John</dc:creator>
  <cp:lastModifiedBy>Microsoft Office User</cp:lastModifiedBy>
  <dcterms:created xsi:type="dcterms:W3CDTF">2020-10-05T18:05:19Z</dcterms:created>
  <dcterms:modified xsi:type="dcterms:W3CDTF">2020-10-16T23:08:39Z</dcterms:modified>
</cp:coreProperties>
</file>