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m\projects\FORCE\use_cases\2022_05\data\"/>
    </mc:Choice>
  </mc:AlternateContent>
  <xr:revisionPtr revIDLastSave="0" documentId="13_ncr:1_{CD661BE0-C8C8-48AA-9A51-A25FB46B4D01}" xr6:coauthVersionLast="47" xr6:coauthVersionMax="47" xr10:uidLastSave="{00000000-0000-0000-0000-000000000000}"/>
  <bookViews>
    <workbookView xWindow="28680" yWindow="-120" windowWidth="38640" windowHeight="23640" firstSheet="1" activeTab="3" xr2:uid="{3CE7F202-39F9-48AF-B0C7-575379157397}"/>
  </bookViews>
  <sheets>
    <sheet name="MACRS" sheetId="1" r:id="rId1"/>
    <sheet name="HTSE" sheetId="2" r:id="rId2"/>
    <sheet name="Capacity_Market" sheetId="3" r:id="rId3"/>
    <sheet name="Transfer_rates" sheetId="4" r:id="rId4"/>
    <sheet name="grid_sellall_test" sheetId="5" r:id="rId5"/>
    <sheet name="grid_sellnothing_tes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5" i="4" l="1"/>
  <c r="F8" i="4"/>
  <c r="F9" i="4"/>
  <c r="F7" i="4"/>
  <c r="F4" i="4"/>
  <c r="F3" i="4"/>
  <c r="D3" i="4"/>
  <c r="D4" i="4"/>
  <c r="D7" i="4"/>
  <c r="D8" i="4"/>
  <c r="D9" i="4"/>
</calcChain>
</file>

<file path=xl/sharedStrings.xml><?xml version="1.0" encoding="utf-8"?>
<sst xmlns="http://schemas.openxmlformats.org/spreadsheetml/2006/main" count="199" uniqueCount="98">
  <si>
    <t>Source</t>
  </si>
  <si>
    <t>https://www.irs.gov/publications/p946</t>
  </si>
  <si>
    <t>Class</t>
  </si>
  <si>
    <t>Industrial Steam and Electric Generation and/or Distribution Systems</t>
  </si>
  <si>
    <t>MACRS</t>
  </si>
  <si>
    <t>00.4</t>
  </si>
  <si>
    <t>13.3</t>
  </si>
  <si>
    <t>Petroleum Refining</t>
  </si>
  <si>
    <t>49.221</t>
  </si>
  <si>
    <t>Gas Utility Substitute Natural Gas (SNG) Production Plant (naphta or light hydrocarbon feedstocks)</t>
  </si>
  <si>
    <t>https://cs.thomsonreuters.com/ua/fixa/cs_us_en/ass_life_tbl/hid_help_asset_lives.htm</t>
  </si>
  <si>
    <t>Sources</t>
  </si>
  <si>
    <t>49.24</t>
  </si>
  <si>
    <t>Gas Utility Trunk Pipelines and Related Storage Facilities</t>
  </si>
  <si>
    <t>Component</t>
  </si>
  <si>
    <t>FT</t>
  </si>
  <si>
    <t>H2 storage</t>
  </si>
  <si>
    <t>HTSE</t>
  </si>
  <si>
    <t>CO2 source ?</t>
  </si>
  <si>
    <t>From</t>
  </si>
  <si>
    <t>49.222</t>
  </si>
  <si>
    <t>Gas Utility Manufactured Gas Production Plants</t>
  </si>
  <si>
    <t>28.0</t>
  </si>
  <si>
    <t>Manufacture of Chemicals and Allied Products</t>
  </si>
  <si>
    <t>High-Temperature Steam Electrolysis Process Performance and Cost Estimates, D. Wendt</t>
  </si>
  <si>
    <t>Electricity required</t>
  </si>
  <si>
    <t>QoI</t>
  </si>
  <si>
    <t>Value</t>
  </si>
  <si>
    <t>Unit</t>
  </si>
  <si>
    <t>kWh-e/kg-H2</t>
  </si>
  <si>
    <t>Thermal energy required</t>
  </si>
  <si>
    <t>kWh-t/kg-H2</t>
  </si>
  <si>
    <t>Direct Capital Cost (NOAK)</t>
  </si>
  <si>
    <t>$/kW-dc</t>
  </si>
  <si>
    <t>No</t>
  </si>
  <si>
    <t>Total Capital Investment (NOAK)</t>
  </si>
  <si>
    <t>Direct Capital Cost (FOAK)</t>
  </si>
  <si>
    <t>Total Capital Investment (FOAK)</t>
  </si>
  <si>
    <t>Project duration</t>
  </si>
  <si>
    <t>years</t>
  </si>
  <si>
    <t>FOM</t>
  </si>
  <si>
    <t>$/kw-dc-year</t>
  </si>
  <si>
    <t>VOM (excl. energy cost)</t>
  </si>
  <si>
    <t>$/MWh-dc</t>
  </si>
  <si>
    <t>IRR</t>
  </si>
  <si>
    <t>%</t>
  </si>
  <si>
    <t>Depreciation schedule (MACRS)</t>
  </si>
  <si>
    <t>PJM Capacity Market Clearing Price</t>
  </si>
  <si>
    <t>Period</t>
  </si>
  <si>
    <t>Price ($/MWe-day)</t>
  </si>
  <si>
    <t>EFORd</t>
  </si>
  <si>
    <t>EFORd (%)</t>
  </si>
  <si>
    <t>2021/2022</t>
  </si>
  <si>
    <t>2020/2021</t>
  </si>
  <si>
    <t>2019/2020</t>
  </si>
  <si>
    <t>2018/2019</t>
  </si>
  <si>
    <t>Capacity sold = UCAP</t>
  </si>
  <si>
    <t>UCAP = Installed Cap *(1-EFORd)</t>
  </si>
  <si>
    <t>Equivalent forced outage rate demand</t>
  </si>
  <si>
    <t>UCAP</t>
  </si>
  <si>
    <t>Unforced CAPacity</t>
  </si>
  <si>
    <t>FT process</t>
  </si>
  <si>
    <t>Inputs</t>
  </si>
  <si>
    <t>CO2</t>
  </si>
  <si>
    <t>H2</t>
  </si>
  <si>
    <t>Electricity</t>
  </si>
  <si>
    <t>MWe</t>
  </si>
  <si>
    <t>MT/day</t>
  </si>
  <si>
    <t>Outputs</t>
  </si>
  <si>
    <t>Naphta</t>
  </si>
  <si>
    <t>Jet Fuel</t>
  </si>
  <si>
    <t>Diesel</t>
  </si>
  <si>
    <t>kg/s</t>
  </si>
  <si>
    <t>kWe</t>
  </si>
  <si>
    <t>kWh/kg-H2</t>
  </si>
  <si>
    <t>kg/h</t>
  </si>
  <si>
    <t>kg-H2/kWh</t>
  </si>
  <si>
    <t>Electricity price</t>
  </si>
  <si>
    <t>$/MWh</t>
  </si>
  <si>
    <t>$/kWh</t>
  </si>
  <si>
    <t>Bounds</t>
  </si>
  <si>
    <t>$/kg</t>
  </si>
  <si>
    <t xml:space="preserve">Low </t>
  </si>
  <si>
    <t>High</t>
  </si>
  <si>
    <t>Turbine</t>
  </si>
  <si>
    <t>Quantity</t>
  </si>
  <si>
    <t>Elec</t>
  </si>
  <si>
    <t>CO2 source</t>
  </si>
  <si>
    <t xml:space="preserve">kg </t>
  </si>
  <si>
    <t>Should sell as much as possible to grid</t>
  </si>
  <si>
    <t>Expected results</t>
  </si>
  <si>
    <t>Optimized capacity</t>
  </si>
  <si>
    <t>Should sell as little as possible to grid</t>
  </si>
  <si>
    <t>Still smallest possible since constant prices everywhere</t>
  </si>
  <si>
    <t xml:space="preserve"> </t>
  </si>
  <si>
    <t>kWh/h</t>
  </si>
  <si>
    <t>kWh/day</t>
  </si>
  <si>
    <t>Should be a fixed amount!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</si>
</sst>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62179-2135-43B7-98DA-D4A6A7868310}">
  <dimension ref="A1:H8"/>
  <sheetViews>
    <sheetView workbookViewId="0">
      <selection activeCell="H15" sqref="H15"/>
    </sheetView>
  </sheetViews>
  <sheetFormatPr defaultRowHeight="14.5" x14ac:dyDescent="0.35"/>
  <cols>
    <col min="1" max="1" width="8.7265625" style="1"/>
    <col min="2" max="2" width="85.7265625" bestFit="1" customWidth="1"/>
  </cols>
  <sheetData>
    <row r="1" spans="1:8" x14ac:dyDescent="0.35">
      <c r="A1" s="1" t="s">
        <v>11</v>
      </c>
      <c r="B1" t="s">
        <v>1</v>
      </c>
      <c r="C1" t="s">
        <v>10</v>
      </c>
    </row>
    <row r="2" spans="1:8" x14ac:dyDescent="0.35">
      <c r="A2" s="3" t="s">
        <v>2</v>
      </c>
      <c r="B2" s="3"/>
      <c r="C2" t="s">
        <v>4</v>
      </c>
      <c r="F2" t="s">
        <v>14</v>
      </c>
      <c r="G2" t="s">
        <v>4</v>
      </c>
      <c r="H2" t="s">
        <v>19</v>
      </c>
    </row>
    <row r="3" spans="1:8" x14ac:dyDescent="0.35">
      <c r="A3" s="1" t="s">
        <v>5</v>
      </c>
      <c r="B3" t="s">
        <v>3</v>
      </c>
      <c r="C3">
        <v>15</v>
      </c>
      <c r="F3" t="s">
        <v>15</v>
      </c>
      <c r="G3">
        <v>7</v>
      </c>
      <c r="H3">
        <v>49.222000000000001</v>
      </c>
    </row>
    <row r="4" spans="1:8" x14ac:dyDescent="0.35">
      <c r="A4" s="1" t="s">
        <v>6</v>
      </c>
      <c r="B4" t="s">
        <v>7</v>
      </c>
      <c r="C4">
        <v>10</v>
      </c>
      <c r="F4" t="s">
        <v>16</v>
      </c>
      <c r="G4">
        <v>15</v>
      </c>
      <c r="H4">
        <v>49.24</v>
      </c>
    </row>
    <row r="5" spans="1:8" x14ac:dyDescent="0.35">
      <c r="A5" s="1" t="s">
        <v>20</v>
      </c>
      <c r="B5" t="s">
        <v>9</v>
      </c>
      <c r="C5">
        <v>7</v>
      </c>
      <c r="F5" t="s">
        <v>17</v>
      </c>
      <c r="G5">
        <v>20</v>
      </c>
      <c r="H5">
        <v>49.220999999999997</v>
      </c>
    </row>
    <row r="6" spans="1:8" x14ac:dyDescent="0.35">
      <c r="A6" s="1" t="s">
        <v>12</v>
      </c>
      <c r="B6" t="s">
        <v>13</v>
      </c>
      <c r="C6">
        <v>15</v>
      </c>
      <c r="E6" t="s">
        <v>34</v>
      </c>
      <c r="F6" t="s">
        <v>18</v>
      </c>
      <c r="G6">
        <v>20</v>
      </c>
      <c r="H6">
        <v>49.220999999999997</v>
      </c>
    </row>
    <row r="7" spans="1:8" x14ac:dyDescent="0.35">
      <c r="A7" s="1" t="s">
        <v>8</v>
      </c>
      <c r="B7" t="s">
        <v>21</v>
      </c>
      <c r="C7">
        <v>20</v>
      </c>
    </row>
    <row r="8" spans="1:8" x14ac:dyDescent="0.35">
      <c r="A8" s="1" t="s">
        <v>22</v>
      </c>
      <c r="B8" t="s">
        <v>23</v>
      </c>
      <c r="C8">
        <v>5</v>
      </c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15393-90AE-4217-9780-C6903F6FBFD3}">
  <dimension ref="A1:C13"/>
  <sheetViews>
    <sheetView workbookViewId="0">
      <selection activeCell="A13" sqref="A13"/>
    </sheetView>
  </sheetViews>
  <sheetFormatPr defaultRowHeight="14.5" x14ac:dyDescent="0.35"/>
  <cols>
    <col min="1" max="1" width="27.90625" bestFit="1" customWidth="1"/>
    <col min="3" max="3" width="11.81640625" bestFit="1" customWidth="1"/>
  </cols>
  <sheetData>
    <row r="1" spans="1:3" x14ac:dyDescent="0.35">
      <c r="A1" t="s">
        <v>0</v>
      </c>
      <c r="B1" t="s">
        <v>24</v>
      </c>
    </row>
    <row r="2" spans="1:3" x14ac:dyDescent="0.35">
      <c r="A2" t="s">
        <v>26</v>
      </c>
      <c r="B2" t="s">
        <v>27</v>
      </c>
      <c r="C2" t="s">
        <v>28</v>
      </c>
    </row>
    <row r="3" spans="1:3" x14ac:dyDescent="0.35">
      <c r="A3" t="s">
        <v>25</v>
      </c>
      <c r="B3">
        <v>36.799999999999997</v>
      </c>
      <c r="C3" t="s">
        <v>29</v>
      </c>
    </row>
    <row r="4" spans="1:3" x14ac:dyDescent="0.35">
      <c r="A4" t="s">
        <v>30</v>
      </c>
      <c r="B4">
        <v>6.4</v>
      </c>
      <c r="C4" t="s">
        <v>31</v>
      </c>
    </row>
    <row r="5" spans="1:3" x14ac:dyDescent="0.35">
      <c r="A5" t="s">
        <v>36</v>
      </c>
      <c r="B5">
        <v>590</v>
      </c>
      <c r="C5" t="s">
        <v>33</v>
      </c>
    </row>
    <row r="6" spans="1:3" x14ac:dyDescent="0.35">
      <c r="A6" t="s">
        <v>37</v>
      </c>
      <c r="B6">
        <v>763</v>
      </c>
      <c r="C6" t="s">
        <v>33</v>
      </c>
    </row>
    <row r="7" spans="1:3" x14ac:dyDescent="0.35">
      <c r="A7" t="s">
        <v>32</v>
      </c>
      <c r="B7">
        <v>544</v>
      </c>
      <c r="C7" t="s">
        <v>33</v>
      </c>
    </row>
    <row r="8" spans="1:3" x14ac:dyDescent="0.35">
      <c r="A8" t="s">
        <v>35</v>
      </c>
      <c r="B8">
        <v>703</v>
      </c>
      <c r="C8" t="s">
        <v>33</v>
      </c>
    </row>
    <row r="9" spans="1:3" x14ac:dyDescent="0.35">
      <c r="A9" t="s">
        <v>38</v>
      </c>
      <c r="B9">
        <v>20</v>
      </c>
      <c r="C9" t="s">
        <v>39</v>
      </c>
    </row>
    <row r="10" spans="1:3" x14ac:dyDescent="0.35">
      <c r="A10" t="s">
        <v>40</v>
      </c>
      <c r="B10">
        <v>32.64</v>
      </c>
      <c r="C10" t="s">
        <v>41</v>
      </c>
    </row>
    <row r="11" spans="1:3" x14ac:dyDescent="0.35">
      <c r="A11" t="s">
        <v>42</v>
      </c>
      <c r="B11">
        <v>3.41</v>
      </c>
      <c r="C11" t="s">
        <v>43</v>
      </c>
    </row>
    <row r="12" spans="1:3" x14ac:dyDescent="0.35">
      <c r="A12" t="s">
        <v>44</v>
      </c>
      <c r="B12">
        <v>10</v>
      </c>
      <c r="C12" t="s">
        <v>45</v>
      </c>
    </row>
    <row r="13" spans="1:3" x14ac:dyDescent="0.35">
      <c r="A13" t="s">
        <v>46</v>
      </c>
      <c r="B13">
        <v>20</v>
      </c>
      <c r="C1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147DE-C2D1-4559-861B-2B8673B56208}">
  <dimension ref="A1:C11"/>
  <sheetViews>
    <sheetView workbookViewId="0">
      <selection activeCell="D19" sqref="D19"/>
    </sheetView>
  </sheetViews>
  <sheetFormatPr defaultRowHeight="14.5" x14ac:dyDescent="0.35"/>
  <cols>
    <col min="1" max="1" width="30.1796875" bestFit="1" customWidth="1"/>
  </cols>
  <sheetData>
    <row r="1" spans="1:3" x14ac:dyDescent="0.35">
      <c r="A1" t="s">
        <v>47</v>
      </c>
    </row>
    <row r="2" spans="1:3" x14ac:dyDescent="0.35">
      <c r="A2" t="s">
        <v>48</v>
      </c>
      <c r="B2" t="s">
        <v>49</v>
      </c>
      <c r="C2" t="s">
        <v>51</v>
      </c>
    </row>
    <row r="3" spans="1:3" x14ac:dyDescent="0.35">
      <c r="A3" t="s">
        <v>55</v>
      </c>
      <c r="B3">
        <v>164.77</v>
      </c>
      <c r="C3">
        <v>1.395</v>
      </c>
    </row>
    <row r="4" spans="1:3" x14ac:dyDescent="0.35">
      <c r="A4" t="s">
        <v>54</v>
      </c>
      <c r="B4">
        <v>100</v>
      </c>
      <c r="C4">
        <v>1.395</v>
      </c>
    </row>
    <row r="5" spans="1:3" x14ac:dyDescent="0.35">
      <c r="A5" t="s">
        <v>53</v>
      </c>
      <c r="B5">
        <v>76.53</v>
      </c>
      <c r="C5">
        <v>1.395</v>
      </c>
    </row>
    <row r="6" spans="1:3" x14ac:dyDescent="0.35">
      <c r="A6" t="s">
        <v>52</v>
      </c>
      <c r="B6">
        <v>140</v>
      </c>
      <c r="C6">
        <v>1.395</v>
      </c>
    </row>
    <row r="8" spans="1:3" x14ac:dyDescent="0.35">
      <c r="A8" t="s">
        <v>56</v>
      </c>
    </row>
    <row r="9" spans="1:3" x14ac:dyDescent="0.35">
      <c r="A9" t="s">
        <v>57</v>
      </c>
    </row>
    <row r="10" spans="1:3" x14ac:dyDescent="0.35">
      <c r="A10" t="s">
        <v>50</v>
      </c>
      <c r="B10" t="s">
        <v>58</v>
      </c>
    </row>
    <row r="11" spans="1:3" x14ac:dyDescent="0.35">
      <c r="A11" t="s">
        <v>59</v>
      </c>
      <c r="B1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ACCEB-6613-41C3-AB8E-7E632C9D30FD}">
  <dimension ref="A1:H15"/>
  <sheetViews>
    <sheetView tabSelected="1" zoomScale="120" zoomScaleNormal="120" workbookViewId="0">
      <selection activeCell="H6" sqref="H6"/>
    </sheetView>
  </sheetViews>
  <sheetFormatPr defaultRowHeight="14.5" x14ac:dyDescent="0.35"/>
  <cols>
    <col min="4" max="4" width="10.36328125" bestFit="1" customWidth="1"/>
  </cols>
  <sheetData>
    <row r="1" spans="1:8" x14ac:dyDescent="0.35">
      <c r="A1" t="s">
        <v>61</v>
      </c>
    </row>
    <row r="2" spans="1:8" x14ac:dyDescent="0.35">
      <c r="A2" s="3" t="s">
        <v>62</v>
      </c>
      <c r="B2" s="3"/>
      <c r="C2" s="3"/>
      <c r="D2" s="3"/>
      <c r="E2" s="3"/>
      <c r="F2" s="3"/>
      <c r="G2" s="3"/>
    </row>
    <row r="3" spans="1:8" x14ac:dyDescent="0.35">
      <c r="A3" t="s">
        <v>63</v>
      </c>
      <c r="B3">
        <v>1580</v>
      </c>
      <c r="C3" t="s">
        <v>67</v>
      </c>
      <c r="D3" s="2">
        <f>B3*1000/(24*3600)</f>
        <v>18.287037037037038</v>
      </c>
      <c r="E3" t="s">
        <v>72</v>
      </c>
      <c r="F3" s="2">
        <f>B3*1000/24</f>
        <v>65833.333333333328</v>
      </c>
      <c r="G3" t="s">
        <v>75</v>
      </c>
    </row>
    <row r="4" spans="1:8" x14ac:dyDescent="0.35">
      <c r="A4" t="s">
        <v>64</v>
      </c>
      <c r="B4">
        <v>255</v>
      </c>
      <c r="C4" t="s">
        <v>67</v>
      </c>
      <c r="D4" s="2">
        <f>B4*1000/(24*3600)</f>
        <v>2.9513888888888888</v>
      </c>
      <c r="E4" t="s">
        <v>72</v>
      </c>
      <c r="F4" s="2">
        <f>B4*1000/24</f>
        <v>10625</v>
      </c>
      <c r="G4" t="s">
        <v>75</v>
      </c>
    </row>
    <row r="5" spans="1:8" x14ac:dyDescent="0.35">
      <c r="A5" t="s">
        <v>65</v>
      </c>
      <c r="B5">
        <v>14.9</v>
      </c>
      <c r="C5" t="s">
        <v>66</v>
      </c>
      <c r="D5" s="2">
        <v>357600</v>
      </c>
      <c r="E5" t="s">
        <v>96</v>
      </c>
      <c r="F5" s="2">
        <v>14900</v>
      </c>
      <c r="G5" t="s">
        <v>95</v>
      </c>
      <c r="H5" s="2" t="s">
        <v>97</v>
      </c>
    </row>
    <row r="6" spans="1:8" x14ac:dyDescent="0.35">
      <c r="A6" s="3" t="s">
        <v>68</v>
      </c>
      <c r="B6" s="3"/>
      <c r="C6" s="3"/>
      <c r="D6" s="3"/>
      <c r="E6" s="3"/>
      <c r="F6" s="3"/>
      <c r="G6" s="3"/>
    </row>
    <row r="7" spans="1:8" x14ac:dyDescent="0.35">
      <c r="A7" t="s">
        <v>69</v>
      </c>
      <c r="B7">
        <v>176</v>
      </c>
      <c r="C7" t="s">
        <v>67</v>
      </c>
      <c r="D7" s="2">
        <f>B7*1000/(24*3600)</f>
        <v>2.0370370370370372</v>
      </c>
      <c r="E7" t="s">
        <v>72</v>
      </c>
      <c r="F7" s="2">
        <f>B7*1000/24</f>
        <v>7333.333333333333</v>
      </c>
      <c r="G7" t="s">
        <v>75</v>
      </c>
    </row>
    <row r="8" spans="1:8" x14ac:dyDescent="0.35">
      <c r="A8" t="s">
        <v>70</v>
      </c>
      <c r="B8">
        <v>213</v>
      </c>
      <c r="C8" t="s">
        <v>67</v>
      </c>
      <c r="D8" s="2">
        <f t="shared" ref="D8:D9" si="0">B8*1000/(24*3600)</f>
        <v>2.4652777777777777</v>
      </c>
      <c r="E8" t="s">
        <v>72</v>
      </c>
      <c r="F8" s="2">
        <f t="shared" ref="F8:F9" si="1">B8*1000/24</f>
        <v>8875</v>
      </c>
      <c r="G8" t="s">
        <v>75</v>
      </c>
    </row>
    <row r="9" spans="1:8" x14ac:dyDescent="0.35">
      <c r="A9" t="s">
        <v>71</v>
      </c>
      <c r="B9">
        <v>118</v>
      </c>
      <c r="C9" t="s">
        <v>67</v>
      </c>
      <c r="D9" s="2">
        <f t="shared" si="0"/>
        <v>1.3657407407407407</v>
      </c>
      <c r="E9" t="s">
        <v>72</v>
      </c>
      <c r="F9" s="2">
        <f t="shared" si="1"/>
        <v>4916.666666666667</v>
      </c>
      <c r="G9" t="s">
        <v>75</v>
      </c>
    </row>
    <row r="11" spans="1:8" x14ac:dyDescent="0.35">
      <c r="A11" t="s">
        <v>17</v>
      </c>
    </row>
    <row r="12" spans="1:8" x14ac:dyDescent="0.35">
      <c r="A12" s="3" t="s">
        <v>62</v>
      </c>
      <c r="B12" s="3"/>
      <c r="C12" s="3"/>
    </row>
    <row r="13" spans="1:8" x14ac:dyDescent="0.35">
      <c r="A13" t="s">
        <v>65</v>
      </c>
      <c r="B13">
        <v>39.799999999999997</v>
      </c>
      <c r="C13" t="s">
        <v>74</v>
      </c>
    </row>
    <row r="14" spans="1:8" x14ac:dyDescent="0.35">
      <c r="A14" s="3" t="s">
        <v>68</v>
      </c>
      <c r="B14" s="3"/>
      <c r="C14" s="3"/>
    </row>
    <row r="15" spans="1:8" x14ac:dyDescent="0.35">
      <c r="A15" t="s">
        <v>64</v>
      </c>
      <c r="B15">
        <f>1/B13</f>
        <v>2.5125628140703519E-2</v>
      </c>
      <c r="C15" t="s">
        <v>76</v>
      </c>
    </row>
  </sheetData>
  <mergeCells count="4">
    <mergeCell ref="A12:C12"/>
    <mergeCell ref="A14:C14"/>
    <mergeCell ref="A2:G2"/>
    <mergeCell ref="A6:G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4092A-9167-4B1E-A144-D4BB7A88B529}">
  <dimension ref="A1:E22"/>
  <sheetViews>
    <sheetView workbookViewId="0">
      <selection activeCell="A35" sqref="A35"/>
    </sheetView>
  </sheetViews>
  <sheetFormatPr defaultRowHeight="14.5" x14ac:dyDescent="0.35"/>
  <cols>
    <col min="1" max="1" width="32.90625" bestFit="1" customWidth="1"/>
    <col min="2" max="3" width="9" bestFit="1" customWidth="1"/>
  </cols>
  <sheetData>
    <row r="1" spans="1:5" x14ac:dyDescent="0.35">
      <c r="A1" t="s">
        <v>77</v>
      </c>
      <c r="B1">
        <v>500</v>
      </c>
      <c r="C1" t="s">
        <v>78</v>
      </c>
    </row>
    <row r="2" spans="1:5" x14ac:dyDescent="0.35">
      <c r="B2">
        <v>0.5</v>
      </c>
      <c r="C2" t="s">
        <v>79</v>
      </c>
    </row>
    <row r="3" spans="1:5" x14ac:dyDescent="0.35">
      <c r="A3" t="s">
        <v>69</v>
      </c>
      <c r="B3" s="2">
        <v>1E-4</v>
      </c>
      <c r="C3" t="s">
        <v>81</v>
      </c>
    </row>
    <row r="4" spans="1:5" x14ac:dyDescent="0.35">
      <c r="A4" t="s">
        <v>70</v>
      </c>
      <c r="B4" s="2">
        <v>1E-4</v>
      </c>
      <c r="C4" t="s">
        <v>81</v>
      </c>
    </row>
    <row r="5" spans="1:5" x14ac:dyDescent="0.35">
      <c r="A5" t="s">
        <v>71</v>
      </c>
      <c r="B5" s="2">
        <v>1E-4</v>
      </c>
      <c r="C5" t="s">
        <v>81</v>
      </c>
    </row>
    <row r="7" spans="1:5" x14ac:dyDescent="0.35">
      <c r="A7" t="s">
        <v>80</v>
      </c>
    </row>
    <row r="8" spans="1:5" x14ac:dyDescent="0.35">
      <c r="A8" t="s">
        <v>14</v>
      </c>
      <c r="B8" t="s">
        <v>82</v>
      </c>
      <c r="C8" t="s">
        <v>83</v>
      </c>
      <c r="D8" t="s">
        <v>28</v>
      </c>
      <c r="E8" t="s">
        <v>85</v>
      </c>
    </row>
    <row r="9" spans="1:5" x14ac:dyDescent="0.35">
      <c r="A9" t="s">
        <v>84</v>
      </c>
      <c r="B9" s="2">
        <v>1000</v>
      </c>
      <c r="C9" s="2">
        <v>750000</v>
      </c>
      <c r="D9" t="s">
        <v>73</v>
      </c>
      <c r="E9" t="s">
        <v>86</v>
      </c>
    </row>
    <row r="10" spans="1:5" x14ac:dyDescent="0.35">
      <c r="A10" t="s">
        <v>17</v>
      </c>
      <c r="B10" s="2">
        <v>-750000</v>
      </c>
      <c r="C10" s="2">
        <v>-1000</v>
      </c>
      <c r="D10" t="s">
        <v>73</v>
      </c>
      <c r="E10" t="s">
        <v>86</v>
      </c>
    </row>
    <row r="11" spans="1:5" x14ac:dyDescent="0.35">
      <c r="A11" t="s">
        <v>15</v>
      </c>
      <c r="B11" s="2">
        <v>-100000</v>
      </c>
      <c r="C11" s="2">
        <v>-1000</v>
      </c>
      <c r="D11" t="s">
        <v>75</v>
      </c>
      <c r="E11" t="s">
        <v>64</v>
      </c>
    </row>
    <row r="12" spans="1:5" x14ac:dyDescent="0.35">
      <c r="A12" t="s">
        <v>87</v>
      </c>
      <c r="B12" s="2">
        <v>1000</v>
      </c>
      <c r="C12" s="2">
        <v>500000</v>
      </c>
      <c r="D12" t="s">
        <v>75</v>
      </c>
      <c r="E12" t="s">
        <v>63</v>
      </c>
    </row>
    <row r="13" spans="1:5" x14ac:dyDescent="0.35">
      <c r="A13" t="s">
        <v>16</v>
      </c>
      <c r="B13" s="2">
        <v>1000</v>
      </c>
      <c r="C13" s="2">
        <v>200000</v>
      </c>
      <c r="D13" t="s">
        <v>88</v>
      </c>
      <c r="E13" t="s">
        <v>64</v>
      </c>
    </row>
    <row r="15" spans="1:5" x14ac:dyDescent="0.35">
      <c r="A15" t="s">
        <v>89</v>
      </c>
    </row>
    <row r="16" spans="1:5" x14ac:dyDescent="0.35">
      <c r="A16" t="s">
        <v>90</v>
      </c>
    </row>
    <row r="17" spans="1:4" x14ac:dyDescent="0.35">
      <c r="A17" t="s">
        <v>14</v>
      </c>
      <c r="B17" t="s">
        <v>91</v>
      </c>
      <c r="C17" t="s">
        <v>28</v>
      </c>
      <c r="D17" t="s">
        <v>85</v>
      </c>
    </row>
    <row r="18" spans="1:4" x14ac:dyDescent="0.35">
      <c r="A18" t="s">
        <v>84</v>
      </c>
    </row>
    <row r="19" spans="1:4" x14ac:dyDescent="0.35">
      <c r="A19" t="s">
        <v>17</v>
      </c>
      <c r="B19" s="2">
        <v>-1000</v>
      </c>
      <c r="C19" t="s">
        <v>73</v>
      </c>
      <c r="D19" t="s">
        <v>86</v>
      </c>
    </row>
    <row r="20" spans="1:4" x14ac:dyDescent="0.35">
      <c r="A20" t="s">
        <v>15</v>
      </c>
      <c r="B20" s="2">
        <v>-1000</v>
      </c>
      <c r="C20" t="s">
        <v>75</v>
      </c>
      <c r="D20" t="s">
        <v>64</v>
      </c>
    </row>
    <row r="21" spans="1:4" x14ac:dyDescent="0.35">
      <c r="A21" t="s">
        <v>87</v>
      </c>
    </row>
    <row r="22" spans="1:4" x14ac:dyDescent="0.35">
      <c r="A22" t="s">
        <v>16</v>
      </c>
      <c r="B22" s="2">
        <v>1000</v>
      </c>
      <c r="C22" t="s">
        <v>88</v>
      </c>
      <c r="D22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27ECA-5F74-4389-B5A8-A15818A92C9F}">
  <dimension ref="A1:E42"/>
  <sheetViews>
    <sheetView workbookViewId="0">
      <selection activeCell="B50" sqref="B50"/>
    </sheetView>
  </sheetViews>
  <sheetFormatPr defaultRowHeight="14.5" x14ac:dyDescent="0.35"/>
  <cols>
    <col min="1" max="1" width="31.90625" bestFit="1" customWidth="1"/>
    <col min="2" max="2" width="16.6328125" bestFit="1" customWidth="1"/>
    <col min="3" max="3" width="9" bestFit="1" customWidth="1"/>
  </cols>
  <sheetData>
    <row r="1" spans="1:5" x14ac:dyDescent="0.35">
      <c r="A1" t="s">
        <v>77</v>
      </c>
      <c r="B1">
        <v>0</v>
      </c>
      <c r="C1" t="s">
        <v>78</v>
      </c>
    </row>
    <row r="2" spans="1:5" x14ac:dyDescent="0.35">
      <c r="B2">
        <v>0</v>
      </c>
      <c r="C2" t="s">
        <v>79</v>
      </c>
    </row>
    <row r="3" spans="1:5" x14ac:dyDescent="0.35">
      <c r="A3" t="s">
        <v>69</v>
      </c>
      <c r="B3" s="2">
        <v>10000</v>
      </c>
      <c r="C3" t="s">
        <v>81</v>
      </c>
    </row>
    <row r="4" spans="1:5" x14ac:dyDescent="0.35">
      <c r="A4" t="s">
        <v>70</v>
      </c>
      <c r="B4" s="2">
        <v>10000</v>
      </c>
      <c r="C4" t="s">
        <v>81</v>
      </c>
    </row>
    <row r="5" spans="1:5" x14ac:dyDescent="0.35">
      <c r="A5" t="s">
        <v>71</v>
      </c>
      <c r="B5" s="2">
        <v>10000</v>
      </c>
      <c r="C5" t="s">
        <v>81</v>
      </c>
    </row>
    <row r="7" spans="1:5" x14ac:dyDescent="0.35">
      <c r="A7" t="s">
        <v>80</v>
      </c>
    </row>
    <row r="8" spans="1:5" x14ac:dyDescent="0.35">
      <c r="A8" t="s">
        <v>14</v>
      </c>
      <c r="B8" t="s">
        <v>82</v>
      </c>
      <c r="C8" t="s">
        <v>83</v>
      </c>
      <c r="D8" t="s">
        <v>28</v>
      </c>
      <c r="E8" t="s">
        <v>85</v>
      </c>
    </row>
    <row r="9" spans="1:5" x14ac:dyDescent="0.35">
      <c r="A9" t="s">
        <v>84</v>
      </c>
      <c r="B9" s="2">
        <v>1000</v>
      </c>
      <c r="C9" s="2">
        <v>750000</v>
      </c>
      <c r="D9" t="s">
        <v>73</v>
      </c>
      <c r="E9" t="s">
        <v>86</v>
      </c>
    </row>
    <row r="10" spans="1:5" x14ac:dyDescent="0.35">
      <c r="A10" t="s">
        <v>17</v>
      </c>
      <c r="B10" s="2">
        <v>-750000</v>
      </c>
      <c r="C10" s="2">
        <v>-1000</v>
      </c>
      <c r="D10" t="s">
        <v>73</v>
      </c>
      <c r="E10" t="s">
        <v>86</v>
      </c>
    </row>
    <row r="11" spans="1:5" x14ac:dyDescent="0.35">
      <c r="A11" t="s">
        <v>15</v>
      </c>
      <c r="B11" s="2">
        <v>-100000</v>
      </c>
      <c r="C11" s="2">
        <v>-1000</v>
      </c>
      <c r="D11" t="s">
        <v>75</v>
      </c>
      <c r="E11" t="s">
        <v>64</v>
      </c>
    </row>
    <row r="12" spans="1:5" x14ac:dyDescent="0.35">
      <c r="A12" t="s">
        <v>87</v>
      </c>
      <c r="B12" s="2">
        <v>1000</v>
      </c>
      <c r="C12" s="2">
        <v>500000</v>
      </c>
      <c r="D12" t="s">
        <v>75</v>
      </c>
      <c r="E12" t="s">
        <v>63</v>
      </c>
    </row>
    <row r="13" spans="1:5" x14ac:dyDescent="0.35">
      <c r="A13" t="s">
        <v>16</v>
      </c>
      <c r="B13" s="2">
        <v>1000</v>
      </c>
      <c r="C13" s="2">
        <v>200000</v>
      </c>
      <c r="D13" t="s">
        <v>88</v>
      </c>
      <c r="E13" t="s">
        <v>64</v>
      </c>
    </row>
    <row r="15" spans="1:5" x14ac:dyDescent="0.35">
      <c r="A15" t="s">
        <v>92</v>
      </c>
    </row>
    <row r="16" spans="1:5" x14ac:dyDescent="0.35">
      <c r="A16" t="s">
        <v>90</v>
      </c>
    </row>
    <row r="17" spans="1:5" x14ac:dyDescent="0.35">
      <c r="A17" t="s">
        <v>14</v>
      </c>
      <c r="B17" t="s">
        <v>91</v>
      </c>
      <c r="C17" t="s">
        <v>28</v>
      </c>
      <c r="D17" t="s">
        <v>85</v>
      </c>
    </row>
    <row r="18" spans="1:5" x14ac:dyDescent="0.35">
      <c r="A18" t="s">
        <v>84</v>
      </c>
      <c r="B18" s="2">
        <v>750000</v>
      </c>
      <c r="C18" t="s">
        <v>73</v>
      </c>
      <c r="D18" t="s">
        <v>86</v>
      </c>
    </row>
    <row r="19" spans="1:5" x14ac:dyDescent="0.35">
      <c r="A19" t="s">
        <v>17</v>
      </c>
      <c r="B19" s="2">
        <v>-750000</v>
      </c>
      <c r="C19" t="s">
        <v>73</v>
      </c>
      <c r="D19" t="s">
        <v>86</v>
      </c>
    </row>
    <row r="20" spans="1:5" x14ac:dyDescent="0.35">
      <c r="A20" t="s">
        <v>15</v>
      </c>
      <c r="B20" s="2">
        <v>-100000</v>
      </c>
      <c r="C20" t="s">
        <v>75</v>
      </c>
      <c r="D20" t="s">
        <v>64</v>
      </c>
    </row>
    <row r="21" spans="1:5" x14ac:dyDescent="0.35">
      <c r="A21" t="s">
        <v>87</v>
      </c>
    </row>
    <row r="22" spans="1:5" x14ac:dyDescent="0.35">
      <c r="A22" t="s">
        <v>16</v>
      </c>
      <c r="B22" s="2">
        <v>1000</v>
      </c>
      <c r="C22" t="s">
        <v>88</v>
      </c>
      <c r="D22" t="s">
        <v>64</v>
      </c>
      <c r="E22" t="s">
        <v>93</v>
      </c>
    </row>
    <row r="42" spans="5:5" x14ac:dyDescent="0.35">
      <c r="E4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MACRS</vt:lpstr>
      <vt:lpstr>HTSE</vt:lpstr>
      <vt:lpstr>Capacity_Market</vt:lpstr>
      <vt:lpstr>Transfer_rates</vt:lpstr>
      <vt:lpstr>grid_sellall_test</vt:lpstr>
      <vt:lpstr>grid_sellnothing_test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Garrouste</dc:creator>
  <cp:lastModifiedBy>Marisol Garrouste</cp:lastModifiedBy>
  <dcterms:created xsi:type="dcterms:W3CDTF">2022-05-18T16:54:28Z</dcterms:created>
  <dcterms:modified xsi:type="dcterms:W3CDTF">2022-05-23T19:05:39Z</dcterms:modified>
</cp:coreProperties>
</file>