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S/"/>
    </mc:Choice>
  </mc:AlternateContent>
  <xr:revisionPtr revIDLastSave="0" documentId="13_ncr:1_{DB4FD343-7083-8A46-9A21-671A218406E6}" xr6:coauthVersionLast="47" xr6:coauthVersionMax="47" xr10:uidLastSave="{00000000-0000-0000-0000-000000000000}"/>
  <bookViews>
    <workbookView xWindow="0" yWindow="920" windowWidth="35840" windowHeight="19400" xr2:uid="{9EE474E5-2592-4044-A45A-603D647FE8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F4" i="1"/>
  <c r="D4" i="1"/>
  <c r="E4" i="1"/>
  <c r="F5" i="1"/>
  <c r="F6" i="1"/>
  <c r="F7" i="1"/>
  <c r="F8" i="1"/>
  <c r="F9" i="1"/>
  <c r="F10" i="1"/>
  <c r="F3" i="1"/>
  <c r="D9" i="1"/>
  <c r="E9" i="1"/>
  <c r="E3" i="1"/>
  <c r="E5" i="1"/>
  <c r="E6" i="1"/>
  <c r="E7" i="1"/>
  <c r="E8" i="1"/>
  <c r="E10" i="1"/>
  <c r="E2" i="1"/>
  <c r="D3" i="1"/>
  <c r="D5" i="1"/>
  <c r="D6" i="1"/>
  <c r="D7" i="1"/>
  <c r="D8" i="1"/>
  <c r="D10" i="1"/>
  <c r="D2" i="1"/>
  <c r="G6" i="1" l="1"/>
  <c r="B15" i="1"/>
  <c r="G10" i="1"/>
  <c r="G9" i="1"/>
  <c r="G8" i="1"/>
  <c r="G7" i="1"/>
  <c r="G5" i="1"/>
  <c r="E15" i="1"/>
  <c r="C15" i="1"/>
  <c r="E13" i="1"/>
  <c r="D13" i="1"/>
  <c r="D14" i="1"/>
  <c r="E14" i="1"/>
  <c r="D15" i="1"/>
  <c r="G3" i="1"/>
  <c r="B14" i="1"/>
  <c r="C13" i="1"/>
  <c r="C14" i="1"/>
  <c r="B13" i="1"/>
</calcChain>
</file>

<file path=xl/sharedStrings.xml><?xml version="1.0" encoding="utf-8"?>
<sst xmlns="http://schemas.openxmlformats.org/spreadsheetml/2006/main" count="27" uniqueCount="27">
  <si>
    <t>Case</t>
  </si>
  <si>
    <t>Mean NPV</t>
  </si>
  <si>
    <t>Std NPV</t>
  </si>
  <si>
    <t>elec_low</t>
  </si>
  <si>
    <t>elec_high</t>
  </si>
  <si>
    <t>synfuel_low</t>
  </si>
  <si>
    <t>synfuel_high</t>
  </si>
  <si>
    <t>plant_cap_low</t>
  </si>
  <si>
    <t>plant_cap_high</t>
  </si>
  <si>
    <t>Std NPV (%)</t>
  </si>
  <si>
    <t>Delta NPV</t>
  </si>
  <si>
    <t>Std Delta NPV (upper bound)</t>
  </si>
  <si>
    <t>-</t>
  </si>
  <si>
    <t>Std Delta NPV (%)</t>
  </si>
  <si>
    <t>Variable</t>
  </si>
  <si>
    <t>Low</t>
  </si>
  <si>
    <t>High</t>
  </si>
  <si>
    <t>Electricity price</t>
  </si>
  <si>
    <t>Synfuel price</t>
  </si>
  <si>
    <t>Synfuel plant capacity</t>
  </si>
  <si>
    <t>Std low</t>
  </si>
  <si>
    <t>Std high</t>
  </si>
  <si>
    <t>Baseline electricity</t>
  </si>
  <si>
    <t>Median</t>
  </si>
  <si>
    <t>Ref Ref</t>
  </si>
  <si>
    <t>Ref for SA</t>
  </si>
  <si>
    <r>
      <t>Median H</t>
    </r>
    <r>
      <rPr>
        <sz val="10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 xml:space="preserve"> PTC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</si>
</sst>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78172912733452"/>
          <c:y val="6.8213035842477718E-2"/>
          <c:w val="0.77525391993319726"/>
          <c:h val="0.8297351215603112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6">
                <a:alpha val="66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Sheet1!$B$13:$B$15</c:f>
              <c:numCache>
                <c:formatCode>_("$"* #,##0.00_);_("$"* \(#,##0.00\);_("$"* "-"??_);_(@_)</c:formatCode>
                <c:ptCount val="3"/>
                <c:pt idx="0">
                  <c:v>-1063205222.8900003</c:v>
                </c:pt>
                <c:pt idx="1">
                  <c:v>-2061486996.0799999</c:v>
                </c:pt>
                <c:pt idx="2">
                  <c:v>-790038144.14000034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4E-7648-8C29-4984CFC91A0F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>
                <a:alpha val="72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Sheet1!$E$13:$E$15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17258366.63144559</c:v>
                  </c:pt>
                  <c:pt idx="2">
                    <c:v>15828445.080616167</c:v>
                  </c:pt>
                </c:numCache>
              </c:numRef>
            </c:plus>
            <c:minus>
              <c:numRef>
                <c:f>Sheet1!$D$13:$D$15</c:f>
                <c:numCache>
                  <c:formatCode>General</c:formatCode>
                  <c:ptCount val="3"/>
                  <c:pt idx="0">
                    <c:v>15828445.080616167</c:v>
                  </c:pt>
                  <c:pt idx="1">
                    <c:v>17190871.780215744</c:v>
                  </c:pt>
                  <c:pt idx="2">
                    <c:v>18919850.81651184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Sheet1!$A$13:$A$15</c:f>
              <c:strCache>
                <c:ptCount val="3"/>
                <c:pt idx="0">
                  <c:v>Electricity price</c:v>
                </c:pt>
                <c:pt idx="1">
                  <c:v>Synfuel price</c:v>
                </c:pt>
                <c:pt idx="2">
                  <c:v>Synfuel plant capacity</c:v>
                </c:pt>
              </c:strCache>
            </c:strRef>
          </c:cat>
          <c:val>
            <c:numRef>
              <c:f>Sheet1!$C$13:$C$15</c:f>
              <c:numCache>
                <c:formatCode>_("$"* #,##0.00_);_("$"* \(#,##0.00\);_("$"* "-"??_);_(@_)</c:formatCode>
                <c:ptCount val="3"/>
                <c:pt idx="0">
                  <c:v>1152047620.7200003</c:v>
                </c:pt>
                <c:pt idx="1">
                  <c:v>2055019080.4700003</c:v>
                </c:pt>
                <c:pt idx="2">
                  <c:v>5770030407.7600002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4E-7648-8C29-4984CFC9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8494799"/>
        <c:axId val="689775903"/>
      </c:barChart>
      <c:catAx>
        <c:axId val="718494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381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75903"/>
        <c:crosses val="autoZero"/>
        <c:auto val="1"/>
        <c:lblAlgn val="ctr"/>
        <c:lblOffset val="100"/>
        <c:noMultiLvlLbl val="0"/>
      </c:catAx>
      <c:valAx>
        <c:axId val="689775903"/>
        <c:scaling>
          <c:orientation val="minMax"/>
          <c:max val="6000000000"/>
          <c:min val="-3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cross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494799"/>
        <c:crosses val="autoZero"/>
        <c:crossBetween val="between"/>
        <c:majorUnit val="1000000000"/>
        <c:min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Sheet1!$A$3:$A$4</c:f>
              <c:strCache>
                <c:ptCount val="2"/>
                <c:pt idx="0">
                  <c:v>Median</c:v>
                </c:pt>
                <c:pt idx="1">
                  <c:v>Median H2 PTC</c:v>
                </c:pt>
              </c:strCache>
            </c:strRef>
          </c:cat>
          <c:val>
            <c:numRef>
              <c:f>Sheet1!$E$3:$E$4</c:f>
              <c:numCache>
                <c:formatCode>_("$"* #,##0.00_);_("$"* \(#,##0.00\);_("$"* "-"??_);_(@_)</c:formatCode>
                <c:ptCount val="2"/>
                <c:pt idx="0">
                  <c:v>639575960.55000019</c:v>
                </c:pt>
                <c:pt idx="1">
                  <c:v>2269920874.9700003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C-5949-B64D-88785D628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NPV</c:v>
                </c:pt>
              </c:strCache>
            </c:strRef>
          </c:tx>
          <c:spPr>
            <a:solidFill>
              <a:schemeClr val="accent1">
                <a:alpha val="64000"/>
              </a:schemeClr>
            </a:solidFill>
            <a:ln w="254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plus>
            <c:minus>
              <c:numRef>
                <c:f>Sheet1!$F$3:$F$4</c:f>
                <c:numCache>
                  <c:formatCode>General</c:formatCode>
                  <c:ptCount val="2"/>
                  <c:pt idx="0">
                    <c:v>12181146.868852172</c:v>
                  </c:pt>
                  <c:pt idx="1">
                    <c:v>10992051.970760122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Sheet1!$A$3</c:f>
              <c:strCache>
                <c:ptCount val="1"/>
                <c:pt idx="0">
                  <c:v>Median</c:v>
                </c:pt>
              </c:strCache>
            </c:strRef>
          </c:cat>
          <c:val>
            <c:numRef>
              <c:f>Sheet1!$E$3</c:f>
              <c:numCache>
                <c:formatCode>_("$"* #,##0.00_);_("$"* \(#,##0.00\);_("$"* "-"??_);_(@_)</c:formatCode>
                <c:ptCount val="1"/>
                <c:pt idx="0">
                  <c:v>639575960.55000019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A-1B4E-AA13-C7DD1AF3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776062752"/>
        <c:axId val="528268015"/>
      </c:barChart>
      <c:catAx>
        <c:axId val="776062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268015"/>
        <c:crosses val="autoZero"/>
        <c:auto val="1"/>
        <c:lblAlgn val="ctr"/>
        <c:lblOffset val="100"/>
        <c:noMultiLvlLbl val="0"/>
      </c:catAx>
      <c:valAx>
        <c:axId val="5282680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Δ NPV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0627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65617</xdr:colOff>
      <xdr:row>16</xdr:row>
      <xdr:rowOff>3527</xdr:rowOff>
    </xdr:from>
    <xdr:to>
      <xdr:col>11</xdr:col>
      <xdr:colOff>742950</xdr:colOff>
      <xdr:row>48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4D275-25D1-742B-D61D-E33CFD72B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723900</xdr:colOff>
      <xdr:row>0</xdr:row>
      <xdr:rowOff>184149</xdr:rowOff>
    </xdr:from>
    <xdr:to>
      <xdr:col>23</xdr:col>
      <xdr:colOff>260350</xdr:colOff>
      <xdr:row>24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302404-832A-171E-E2E4-DAB69B892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660400</xdr:colOff>
      <xdr:row>26</xdr:row>
      <xdr:rowOff>101600</xdr:rowOff>
    </xdr:from>
    <xdr:to>
      <xdr:col>25</xdr:col>
      <xdr:colOff>196850</xdr:colOff>
      <xdr:row>50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9D3ADC-DB77-0944-9DCB-DF5DD35CE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72939-7718-F04D-9ED0-21E4DB6080A0}">
  <dimension ref="A1:H15"/>
  <sheetViews>
    <sheetView tabSelected="1" topLeftCell="A16" zoomScaleNormal="100" workbookViewId="0">
      <selection activeCell="O28" sqref="O28"/>
    </sheetView>
  </sheetViews>
  <sheetFormatPr baseColWidth="10" defaultRowHeight="16" x14ac:dyDescent="0.2"/>
  <cols>
    <col min="1" max="1" width="20.83203125" bestFit="1" customWidth="1"/>
    <col min="2" max="2" width="18.6640625" bestFit="1" customWidth="1"/>
    <col min="3" max="3" width="17.6640625" bestFit="1" customWidth="1"/>
    <col min="4" max="4" width="15" bestFit="1" customWidth="1"/>
    <col min="5" max="5" width="17.83203125" bestFit="1" customWidth="1"/>
    <col min="6" max="6" width="25.1640625" bestFit="1" customWidth="1"/>
    <col min="7" max="7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13</v>
      </c>
    </row>
    <row r="2" spans="1:8" x14ac:dyDescent="0.2">
      <c r="A2" t="s">
        <v>22</v>
      </c>
      <c r="B2" s="2">
        <v>3908604219.79</v>
      </c>
      <c r="C2" s="2">
        <v>10107390.0998</v>
      </c>
      <c r="D2" s="1">
        <f>C2/B2</f>
        <v>2.5859333745341571E-3</v>
      </c>
      <c r="E2" s="2">
        <f>B2-$B$2</f>
        <v>0</v>
      </c>
      <c r="F2" s="2" t="s">
        <v>12</v>
      </c>
      <c r="H2" t="s">
        <v>24</v>
      </c>
    </row>
    <row r="3" spans="1:8" x14ac:dyDescent="0.2">
      <c r="A3" t="s">
        <v>23</v>
      </c>
      <c r="B3" s="2">
        <v>4548180180.3400002</v>
      </c>
      <c r="C3" s="2">
        <v>6798603.1220399998</v>
      </c>
      <c r="D3" s="1">
        <f t="shared" ref="D3:D10" si="0">C3/B3</f>
        <v>1.4947963476530011E-3</v>
      </c>
      <c r="E3" s="2">
        <f t="shared" ref="E3:E10" si="1">B3-$B$2</f>
        <v>639575960.55000019</v>
      </c>
      <c r="F3" s="2">
        <f>SQRT(POWER($C$2,2)+POWER(C3,2))</f>
        <v>12181146.868852172</v>
      </c>
      <c r="G3" s="1">
        <f t="shared" ref="G3:G10" si="2">ABS(F3/E3)</f>
        <v>1.9045660906918789E-2</v>
      </c>
      <c r="H3" t="s">
        <v>25</v>
      </c>
    </row>
    <row r="4" spans="1:8" x14ac:dyDescent="0.2">
      <c r="A4" t="s">
        <v>26</v>
      </c>
      <c r="B4" s="2">
        <v>6178525094.7600002</v>
      </c>
      <c r="C4" s="2">
        <v>4320401.8213999998</v>
      </c>
      <c r="D4" s="1">
        <f t="shared" si="0"/>
        <v>6.9926102996071464E-4</v>
      </c>
      <c r="E4" s="2">
        <f>B4-$B$2</f>
        <v>2269920874.9700003</v>
      </c>
      <c r="F4" s="2">
        <f>SQRT(POWER($C$2,2)+POWER(C4,2))</f>
        <v>10992051.970760122</v>
      </c>
      <c r="G4" s="1">
        <f t="shared" si="2"/>
        <v>4.8424824371490023E-3</v>
      </c>
    </row>
    <row r="5" spans="1:8" x14ac:dyDescent="0.2">
      <c r="A5" t="s">
        <v>3</v>
      </c>
      <c r="B5" s="2">
        <v>3484974957.4499998</v>
      </c>
      <c r="C5" s="2">
        <v>5.0263049764099996E-7</v>
      </c>
      <c r="D5" s="1">
        <f t="shared" si="0"/>
        <v>1.4422786498551515E-16</v>
      </c>
      <c r="E5" s="2">
        <f t="shared" si="1"/>
        <v>-423629262.34000015</v>
      </c>
      <c r="F5" s="2">
        <f t="shared" ref="F5:F10" si="3">SQRT(POWER($C$2,2)+POWER(C5,2))</f>
        <v>10107390.0998</v>
      </c>
      <c r="G5" s="1">
        <f t="shared" si="2"/>
        <v>2.3859046100757602E-2</v>
      </c>
    </row>
    <row r="6" spans="1:8" x14ac:dyDescent="0.2">
      <c r="A6" t="s">
        <v>4</v>
      </c>
      <c r="B6" s="2">
        <v>5700227801.0600004</v>
      </c>
      <c r="C6" s="2">
        <v>1.96215910359E-6</v>
      </c>
      <c r="D6" s="1">
        <f t="shared" si="0"/>
        <v>3.4422468225307095E-16</v>
      </c>
      <c r="E6" s="2">
        <f t="shared" si="1"/>
        <v>1791623581.2700005</v>
      </c>
      <c r="F6" s="2">
        <f t="shared" si="3"/>
        <v>10107390.0998</v>
      </c>
      <c r="G6" s="1">
        <f t="shared" si="2"/>
        <v>5.6414696733536685E-3</v>
      </c>
    </row>
    <row r="7" spans="1:8" x14ac:dyDescent="0.2">
      <c r="A7" t="s">
        <v>5</v>
      </c>
      <c r="B7" s="2">
        <v>2486693184.2600002</v>
      </c>
      <c r="C7" s="2">
        <v>6707190.08928</v>
      </c>
      <c r="D7" s="1">
        <f t="shared" si="0"/>
        <v>2.6972326669548303E-3</v>
      </c>
      <c r="E7" s="2">
        <f t="shared" si="1"/>
        <v>-1421911035.5299997</v>
      </c>
      <c r="F7" s="2">
        <f t="shared" si="3"/>
        <v>12130364.113383856</v>
      </c>
      <c r="G7" s="1">
        <f t="shared" si="2"/>
        <v>8.5310288831554164E-3</v>
      </c>
    </row>
    <row r="8" spans="1:8" x14ac:dyDescent="0.2">
      <c r="A8" t="s">
        <v>6</v>
      </c>
      <c r="B8" s="2">
        <v>6603199260.8100004</v>
      </c>
      <c r="C8" s="2">
        <v>6878338.8339999998</v>
      </c>
      <c r="D8" s="1">
        <f t="shared" si="0"/>
        <v>1.0416676163057736E-3</v>
      </c>
      <c r="E8" s="2">
        <f t="shared" si="1"/>
        <v>2694595041.0200005</v>
      </c>
      <c r="F8" s="2">
        <f t="shared" si="3"/>
        <v>12225828.386855736</v>
      </c>
      <c r="G8" s="1">
        <f t="shared" si="2"/>
        <v>4.537167255465528E-3</v>
      </c>
    </row>
    <row r="9" spans="1:8" x14ac:dyDescent="0.2">
      <c r="A9" t="s">
        <v>7</v>
      </c>
      <c r="B9" s="2">
        <v>3758142036.1999998</v>
      </c>
      <c r="C9" s="2">
        <v>10364414.1778</v>
      </c>
      <c r="D9" s="1">
        <f>C9/B9</f>
        <v>2.7578558973997301E-3</v>
      </c>
      <c r="E9" s="2">
        <f>B9-$B$2</f>
        <v>-150462183.59000015</v>
      </c>
      <c r="F9" s="2">
        <f t="shared" si="3"/>
        <v>14476892.480035786</v>
      </c>
      <c r="G9" s="1">
        <f>ABS(F9/E9)</f>
        <v>9.6216153020112966E-2</v>
      </c>
    </row>
    <row r="10" spans="1:8" x14ac:dyDescent="0.2">
      <c r="A10" t="s">
        <v>8</v>
      </c>
      <c r="B10" s="2">
        <v>10318210588.1</v>
      </c>
      <c r="C10" s="2">
        <v>3.8799104897699997E-6</v>
      </c>
      <c r="D10" s="1">
        <f t="shared" si="0"/>
        <v>3.7602551882830375E-16</v>
      </c>
      <c r="E10" s="2">
        <f t="shared" si="1"/>
        <v>6409606368.3100004</v>
      </c>
      <c r="F10" s="2">
        <f t="shared" si="3"/>
        <v>10107390.0998</v>
      </c>
      <c r="G10" s="1">
        <f t="shared" si="2"/>
        <v>1.5769127648419044E-3</v>
      </c>
    </row>
    <row r="11" spans="1:8" x14ac:dyDescent="0.2">
      <c r="B11" s="2"/>
    </row>
    <row r="12" spans="1:8" x14ac:dyDescent="0.2">
      <c r="A12" t="s">
        <v>14</v>
      </c>
      <c r="B12" t="s">
        <v>15</v>
      </c>
      <c r="C12" t="s">
        <v>16</v>
      </c>
      <c r="D12" t="s">
        <v>20</v>
      </c>
      <c r="E12" t="s">
        <v>21</v>
      </c>
    </row>
    <row r="13" spans="1:8" x14ac:dyDescent="0.2">
      <c r="A13" t="s">
        <v>17</v>
      </c>
      <c r="B13" s="2">
        <f>E5-E3</f>
        <v>-1063205222.8900003</v>
      </c>
      <c r="C13" s="2">
        <f>E6-E3</f>
        <v>1152047620.7200003</v>
      </c>
      <c r="D13" s="2">
        <f>SQRT(POWER($F$3,2)+POWER(F5,2))</f>
        <v>15828445.080616167</v>
      </c>
      <c r="E13" s="2">
        <f>SQRT(POWER($F$3,2)+POWER(F6,2))</f>
        <v>15828445.080616167</v>
      </c>
    </row>
    <row r="14" spans="1:8" x14ac:dyDescent="0.2">
      <c r="A14" t="s">
        <v>18</v>
      </c>
      <c r="B14" s="2">
        <f>E7-E3</f>
        <v>-2061486996.0799999</v>
      </c>
      <c r="C14" s="2">
        <f>E8-E3</f>
        <v>2055019080.4700003</v>
      </c>
      <c r="D14" s="2">
        <f>SQRT(POWER($F$3,2)+POWER(F7,2))</f>
        <v>17190871.780215744</v>
      </c>
      <c r="E14" s="2">
        <f>SQRT(POWER($F$3,2)+POWER(F8,2))</f>
        <v>17258366.63144559</v>
      </c>
    </row>
    <row r="15" spans="1:8" x14ac:dyDescent="0.2">
      <c r="A15" t="s">
        <v>19</v>
      </c>
      <c r="B15" s="2">
        <f>E9-E3</f>
        <v>-790038144.14000034</v>
      </c>
      <c r="C15" s="2">
        <f>E10-E3</f>
        <v>5770030407.7600002</v>
      </c>
      <c r="D15" s="2">
        <f>SQRT(POWER($F$3,2)+POWER(F9,2))</f>
        <v>18919850.81651184</v>
      </c>
      <c r="E15" s="2">
        <f>SQRT(POWER($F$3,2)+POWER(F10,2))</f>
        <v>15828445.080616167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2022-08-22T14:23:30Z</dcterms:created>
  <dcterms:modified xsi:type="dcterms:W3CDTF">2022-09-09T13:28:38Z</dcterms:modified>
</cp:coreProperties>
</file>