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S/"/>
    </mc:Choice>
  </mc:AlternateContent>
  <xr:revisionPtr revIDLastSave="0" documentId="13_ncr:1_{1E4CF79D-DC7F-A14D-9970-64E5C67856F7}" xr6:coauthVersionLast="47" xr6:coauthVersionMax="47" xr10:uidLastSave="{00000000-0000-0000-0000-000000000000}"/>
  <bookViews>
    <workbookView xWindow="0" yWindow="0" windowWidth="35840" windowHeight="22400" xr2:uid="{9EE474E5-2592-4044-A45A-603D647FE853}"/>
  </bookViews>
  <sheets>
    <sheet name="Sheet1" sheetId="1" r:id="rId1"/>
  </sheets>
  <definedNames>
    <definedName name="_xlchart.v1.0" hidden="1">Sheet1!$A$3</definedName>
    <definedName name="_xlchart.v1.1" hidden="1">Sheet1!$B$1</definedName>
    <definedName name="_xlchart.v1.10" hidden="1">Sheet1!$B$1</definedName>
    <definedName name="_xlchart.v1.11" hidden="1">Sheet1!$B$3</definedName>
    <definedName name="_xlchart.v1.2" hidden="1">Sheet1!$B$3</definedName>
    <definedName name="_xlchart.v1.3" hidden="1">Sheet1!$A$3</definedName>
    <definedName name="_xlchart.v1.4" hidden="1">Sheet1!$B$1</definedName>
    <definedName name="_xlchart.v1.5" hidden="1">Sheet1!$B$3</definedName>
    <definedName name="_xlchart.v1.6" hidden="1">Sheet1!$A$3</definedName>
    <definedName name="_xlchart.v1.7" hidden="1">Sheet1!$B$1</definedName>
    <definedName name="_xlchart.v1.8" hidden="1">Sheet1!$B$3</definedName>
    <definedName name="_xlchart.v1.9" hidden="1">Sheet1!$A$3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G8" i="1"/>
  <c r="G4" i="1"/>
  <c r="G5" i="1"/>
  <c r="G6" i="1"/>
  <c r="G7" i="1"/>
  <c r="G9" i="1"/>
  <c r="F4" i="1"/>
  <c r="F5" i="1"/>
  <c r="F6" i="1"/>
  <c r="F7" i="1"/>
  <c r="F8" i="1"/>
  <c r="F9" i="1"/>
  <c r="F3" i="1"/>
  <c r="D8" i="1"/>
  <c r="E8" i="1"/>
  <c r="E3" i="1"/>
  <c r="E4" i="1"/>
  <c r="E5" i="1"/>
  <c r="E6" i="1"/>
  <c r="E7" i="1"/>
  <c r="E9" i="1"/>
  <c r="E2" i="1"/>
  <c r="D3" i="1"/>
  <c r="D4" i="1"/>
  <c r="D5" i="1"/>
  <c r="D6" i="1"/>
  <c r="D7" i="1"/>
  <c r="D9" i="1"/>
  <c r="D2" i="1"/>
  <c r="E14" i="1" l="1"/>
  <c r="C14" i="1"/>
  <c r="E12" i="1"/>
  <c r="D12" i="1"/>
  <c r="D13" i="1"/>
  <c r="E13" i="1"/>
  <c r="D14" i="1"/>
  <c r="G3" i="1"/>
  <c r="B13" i="1"/>
  <c r="C12" i="1"/>
  <c r="C13" i="1"/>
  <c r="B12" i="1"/>
</calcChain>
</file>

<file path=xl/sharedStrings.xml><?xml version="1.0" encoding="utf-8"?>
<sst xmlns="http://schemas.openxmlformats.org/spreadsheetml/2006/main" count="26" uniqueCount="26">
  <si>
    <t>Case</t>
  </si>
  <si>
    <t>Mean NPV</t>
  </si>
  <si>
    <t>Std NPV</t>
  </si>
  <si>
    <t>elec_low</t>
  </si>
  <si>
    <t>elec_high</t>
  </si>
  <si>
    <t>synfuel_low</t>
  </si>
  <si>
    <t>synfuel_high</t>
  </si>
  <si>
    <t>plant_cap_low</t>
  </si>
  <si>
    <t>plant_cap_high</t>
  </si>
  <si>
    <t>Std NPV (%)</t>
  </si>
  <si>
    <t>Delta NPV</t>
  </si>
  <si>
    <t>Std Delta NPV (upper bound)</t>
  </si>
  <si>
    <t>-</t>
  </si>
  <si>
    <t>Std Delta NPV (%)</t>
  </si>
  <si>
    <t>Variable</t>
  </si>
  <si>
    <t>Low</t>
  </si>
  <si>
    <t>High</t>
  </si>
  <si>
    <t>Electricity price</t>
  </si>
  <si>
    <t>Synfuel price</t>
  </si>
  <si>
    <t>Synfuel plant capacity</t>
  </si>
  <si>
    <t>Std low</t>
  </si>
  <si>
    <t>Std high</t>
  </si>
  <si>
    <t>Baseline electricity</t>
  </si>
  <si>
    <t>Median</t>
  </si>
  <si>
    <t>Ref Ref</t>
  </si>
  <si>
    <t>Ref for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</si>
</sst>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78172912733452"/>
          <c:y val="6.8213035842477718E-2"/>
          <c:w val="0.77525391993319726"/>
          <c:h val="0.8297351215603112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>
                <a:alpha val="66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1000000000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Sheet1!$A$12:$A$14</c:f>
              <c:strCache>
                <c:ptCount val="3"/>
                <c:pt idx="0">
                  <c:v>Electricity price</c:v>
                </c:pt>
                <c:pt idx="1">
                  <c:v>Synfuel price</c:v>
                </c:pt>
                <c:pt idx="2">
                  <c:v>Synfuel plant capacity</c:v>
                </c:pt>
              </c:strCache>
            </c:strRef>
          </c:cat>
          <c:val>
            <c:numRef>
              <c:f>Sheet1!$B$12:$B$14</c:f>
              <c:numCache>
                <c:formatCode>_("$"* #,##0.00_);_("$"* \(#,##0.00\);_("$"* "-"??_);_(@_)</c:formatCode>
                <c:ptCount val="3"/>
                <c:pt idx="0">
                  <c:v>-1061861758.29</c:v>
                </c:pt>
                <c:pt idx="1">
                  <c:v>-2059652734.5499997</c:v>
                </c:pt>
                <c:pt idx="2">
                  <c:v>-1324074290.1499996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E-7648-8C29-4984CFC91A0F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>
                <a:alpha val="72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1000000000"/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Sheet1!$A$12:$A$14</c:f>
              <c:strCache>
                <c:ptCount val="3"/>
                <c:pt idx="0">
                  <c:v>Electricity price</c:v>
                </c:pt>
                <c:pt idx="1">
                  <c:v>Synfuel price</c:v>
                </c:pt>
                <c:pt idx="2">
                  <c:v>Synfuel plant capacity</c:v>
                </c:pt>
              </c:strCache>
            </c:strRef>
          </c:cat>
          <c:val>
            <c:numRef>
              <c:f>Sheet1!$C$12:$C$14</c:f>
              <c:numCache>
                <c:formatCode>_("$"* #,##0.00_);_("$"* \(#,##0.00\);_("$"* "-"??_);_(@_)</c:formatCode>
                <c:ptCount val="3"/>
                <c:pt idx="0">
                  <c:v>1153391085.3199997</c:v>
                </c:pt>
                <c:pt idx="1">
                  <c:v>2057933596.8400002</c:v>
                </c:pt>
                <c:pt idx="2">
                  <c:v>2763364635.6700001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E-7648-8C29-4984CFC9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8494799"/>
        <c:axId val="689775903"/>
      </c:barChart>
      <c:catAx>
        <c:axId val="718494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75903"/>
        <c:crosses val="autoZero"/>
        <c:auto val="1"/>
        <c:lblAlgn val="ctr"/>
        <c:lblOffset val="100"/>
        <c:noMultiLvlLbl val="0"/>
      </c:catAx>
      <c:valAx>
        <c:axId val="689775903"/>
        <c:scaling>
          <c:orientation val="minMax"/>
          <c:max val="4000000000"/>
          <c:min val="-4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4799"/>
        <c:crosses val="autoZero"/>
        <c:crossBetween val="between"/>
        <c:majorUnit val="1000000000"/>
        <c:minorUnit val="5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NPV</c:v>
                </c:pt>
              </c:strCache>
            </c:strRef>
          </c:tx>
          <c:spPr>
            <a:solidFill>
              <a:schemeClr val="accent1">
                <a:alpha val="64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12570709.76"/>
            <c:spPr>
              <a:noFill/>
              <a:ln w="285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Sheet1!$A$3</c:f>
              <c:strCache>
                <c:ptCount val="1"/>
                <c:pt idx="0">
                  <c:v>Median</c:v>
                </c:pt>
              </c:strCache>
            </c:strRef>
          </c:cat>
          <c:val>
            <c:numRef>
              <c:f>Sheet1!$E$3</c:f>
              <c:numCache>
                <c:formatCode>_("$"* #,##0.00_);_("$"* \(#,##0.00\);_("$"* "-"??_);_(@_)</c:formatCode>
                <c:ptCount val="1"/>
                <c:pt idx="0">
                  <c:v>1359469130.8699999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C-5949-B64D-88785D628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76062752"/>
        <c:axId val="528268015"/>
      </c:barChart>
      <c:catAx>
        <c:axId val="77606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68015"/>
        <c:crosses val="autoZero"/>
        <c:auto val="1"/>
        <c:lblAlgn val="ctr"/>
        <c:lblOffset val="100"/>
        <c:noMultiLvlLbl val="0"/>
      </c:catAx>
      <c:valAx>
        <c:axId val="52826801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Δ NPV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627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878417</xdr:colOff>
      <xdr:row>29</xdr:row>
      <xdr:rowOff>3527</xdr:rowOff>
    </xdr:from>
    <xdr:to>
      <xdr:col>12</xdr:col>
      <xdr:colOff>730250</xdr:colOff>
      <xdr:row>61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4D275-25D1-742B-D61D-E33CFD72B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963084</xdr:colOff>
      <xdr:row>9</xdr:row>
      <xdr:rowOff>196849</xdr:rowOff>
    </xdr:from>
    <xdr:to>
      <xdr:col>17</xdr:col>
      <xdr:colOff>666750</xdr:colOff>
      <xdr:row>33</xdr:row>
      <xdr:rowOff>137583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302404-832A-171E-E2E4-DAB69B892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2939-7718-F04D-9ED0-21E4DB6080A0}">
  <dimension ref="A1:H14"/>
  <sheetViews>
    <sheetView tabSelected="1" zoomScale="120" zoomScaleNormal="120" workbookViewId="0">
      <selection activeCell="F18" sqref="F18"/>
    </sheetView>
  </sheetViews>
  <sheetFormatPr baseColWidth="10" defaultRowHeight="16" x14ac:dyDescent="0.2"/>
  <cols>
    <col min="1" max="1" width="20.83203125" bestFit="1" customWidth="1"/>
    <col min="2" max="2" width="18.33203125" bestFit="1" customWidth="1"/>
    <col min="3" max="3" width="17.6640625" bestFit="1" customWidth="1"/>
    <col min="4" max="4" width="15" bestFit="1" customWidth="1"/>
    <col min="5" max="5" width="17.83203125" bestFit="1" customWidth="1"/>
    <col min="6" max="6" width="25.1640625" bestFit="1" customWidth="1"/>
    <col min="7" max="7" width="16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13</v>
      </c>
    </row>
    <row r="2" spans="1:8" x14ac:dyDescent="0.2">
      <c r="A2" t="s">
        <v>22</v>
      </c>
      <c r="B2" s="2">
        <v>3908604219.79</v>
      </c>
      <c r="C2" s="2">
        <v>10107390.0998</v>
      </c>
      <c r="D2" s="1">
        <f>C2/B2</f>
        <v>2.5859333745341571E-3</v>
      </c>
      <c r="E2" s="2">
        <f>B2-$B$2</f>
        <v>0</v>
      </c>
      <c r="F2" s="2" t="s">
        <v>12</v>
      </c>
      <c r="H2" t="s">
        <v>24</v>
      </c>
    </row>
    <row r="3" spans="1:8" x14ac:dyDescent="0.2">
      <c r="A3" t="s">
        <v>23</v>
      </c>
      <c r="B3" s="2">
        <v>5268073350.6599998</v>
      </c>
      <c r="C3" s="2">
        <v>7474182.8462399999</v>
      </c>
      <c r="D3" s="1">
        <f t="shared" ref="D3:D9" si="0">C3/B3</f>
        <v>1.4187696997999492E-3</v>
      </c>
      <c r="E3" s="2">
        <f t="shared" ref="E3:E9" si="1">B3-$B$2</f>
        <v>1359469130.8699999</v>
      </c>
      <c r="F3" s="2">
        <f>SQRT(POWER($C$2,2)+POWER(C3,2))</f>
        <v>12570709.75914102</v>
      </c>
      <c r="G3" s="1">
        <f t="shared" ref="G3:G9" si="2">ABS(F3/E3)</f>
        <v>9.2467783737732422E-3</v>
      </c>
      <c r="H3" t="s">
        <v>25</v>
      </c>
    </row>
    <row r="4" spans="1:8" x14ac:dyDescent="0.2">
      <c r="A4" t="s">
        <v>3</v>
      </c>
      <c r="B4" s="2">
        <v>4206211592.3699999</v>
      </c>
      <c r="C4" s="2">
        <v>0</v>
      </c>
      <c r="D4" s="1">
        <f t="shared" si="0"/>
        <v>0</v>
      </c>
      <c r="E4" s="2">
        <f t="shared" si="1"/>
        <v>297607372.57999992</v>
      </c>
      <c r="F4" s="2">
        <f t="shared" ref="F4:F9" si="3">SQRT(POWER($C$2,2)+POWER(C4,2))</f>
        <v>10107390.0998</v>
      </c>
      <c r="G4" s="1">
        <f t="shared" si="2"/>
        <v>3.3962163007514305E-2</v>
      </c>
    </row>
    <row r="5" spans="1:8" x14ac:dyDescent="0.2">
      <c r="A5" t="s">
        <v>4</v>
      </c>
      <c r="B5" s="2">
        <v>6421464435.9799995</v>
      </c>
      <c r="C5" s="2">
        <v>1.96215910359E-6</v>
      </c>
      <c r="D5" s="1">
        <f t="shared" si="0"/>
        <v>3.0556255868923904E-16</v>
      </c>
      <c r="E5" s="2">
        <f t="shared" si="1"/>
        <v>2512860216.1899996</v>
      </c>
      <c r="F5" s="2">
        <f t="shared" si="3"/>
        <v>10107390.0998</v>
      </c>
      <c r="G5" s="1">
        <f t="shared" si="2"/>
        <v>4.0222651601070081E-3</v>
      </c>
    </row>
    <row r="6" spans="1:8" x14ac:dyDescent="0.2">
      <c r="A6" t="s">
        <v>5</v>
      </c>
      <c r="B6" s="2">
        <v>3208420616.1100001</v>
      </c>
      <c r="C6" s="2">
        <v>6252811.7625099998</v>
      </c>
      <c r="D6" s="1">
        <f t="shared" si="0"/>
        <v>1.9488753223669047E-3</v>
      </c>
      <c r="E6" s="2">
        <f t="shared" si="1"/>
        <v>-700183603.67999983</v>
      </c>
      <c r="F6" s="2">
        <f t="shared" si="3"/>
        <v>11885158.373657392</v>
      </c>
      <c r="G6" s="1">
        <f t="shared" si="2"/>
        <v>1.6974345459093591E-2</v>
      </c>
    </row>
    <row r="7" spans="1:8" x14ac:dyDescent="0.2">
      <c r="A7" t="s">
        <v>6</v>
      </c>
      <c r="B7" s="2">
        <v>7326006947.5</v>
      </c>
      <c r="C7" s="2">
        <v>8442201.6887299996</v>
      </c>
      <c r="D7" s="1">
        <f t="shared" si="0"/>
        <v>1.1523605900497953E-3</v>
      </c>
      <c r="E7" s="2">
        <f t="shared" si="1"/>
        <v>3417402727.71</v>
      </c>
      <c r="F7" s="2">
        <f t="shared" si="3"/>
        <v>13169286.388515161</v>
      </c>
      <c r="G7" s="1">
        <f t="shared" si="2"/>
        <v>3.853595094816318E-3</v>
      </c>
    </row>
    <row r="8" spans="1:8" x14ac:dyDescent="0.2">
      <c r="A8" t="s">
        <v>7</v>
      </c>
      <c r="B8" s="2">
        <v>3943999060.5100002</v>
      </c>
      <c r="C8" s="2">
        <v>10118657.0623</v>
      </c>
      <c r="D8" s="1">
        <f>C8/B8</f>
        <v>2.5655830305881342E-3</v>
      </c>
      <c r="E8" s="2">
        <f>B8-$B$2</f>
        <v>35394840.720000267</v>
      </c>
      <c r="F8" s="2">
        <f t="shared" si="3"/>
        <v>14301977.323921638</v>
      </c>
      <c r="G8" s="1">
        <f>ABS(F8/E8)</f>
        <v>0.40406954892270891</v>
      </c>
    </row>
    <row r="9" spans="1:8" x14ac:dyDescent="0.2">
      <c r="A9" t="s">
        <v>8</v>
      </c>
      <c r="B9" s="2">
        <v>8031437986.3299999</v>
      </c>
      <c r="C9" s="2">
        <v>9.7844920357199997E-7</v>
      </c>
      <c r="D9" s="1">
        <f t="shared" si="0"/>
        <v>1.2182739943175563E-16</v>
      </c>
      <c r="E9" s="2">
        <f t="shared" si="1"/>
        <v>4122833766.54</v>
      </c>
      <c r="F9" s="2">
        <f t="shared" si="3"/>
        <v>10107390.0998</v>
      </c>
      <c r="G9" s="1">
        <f t="shared" si="2"/>
        <v>2.4515638204550775E-3</v>
      </c>
    </row>
    <row r="11" spans="1:8" x14ac:dyDescent="0.2">
      <c r="A11" t="s">
        <v>14</v>
      </c>
      <c r="B11" t="s">
        <v>15</v>
      </c>
      <c r="C11" t="s">
        <v>16</v>
      </c>
      <c r="D11" t="s">
        <v>20</v>
      </c>
      <c r="E11" t="s">
        <v>21</v>
      </c>
    </row>
    <row r="12" spans="1:8" x14ac:dyDescent="0.2">
      <c r="A12" t="s">
        <v>17</v>
      </c>
      <c r="B12" s="2">
        <f>E4-E3</f>
        <v>-1061861758.29</v>
      </c>
      <c r="C12" s="2">
        <f>E5-E3</f>
        <v>1153391085.3199997</v>
      </c>
      <c r="D12" s="2">
        <f>SQRT(POWER($F$3,2)+POWER(F4,2))</f>
        <v>16130160.522390913</v>
      </c>
      <c r="E12" s="2">
        <f>SQRT(POWER($F$3,2)+POWER(F5,2))</f>
        <v>16130160.522390913</v>
      </c>
    </row>
    <row r="13" spans="1:8" x14ac:dyDescent="0.2">
      <c r="A13" t="s">
        <v>18</v>
      </c>
      <c r="B13" s="2">
        <f>E6-E3</f>
        <v>-2059652734.5499997</v>
      </c>
      <c r="C13" s="2">
        <f>E7-E3</f>
        <v>2057933596.8400002</v>
      </c>
      <c r="D13" s="2">
        <f>SQRT(POWER($F$3,2)+POWER(F6,2))</f>
        <v>17299703.275359429</v>
      </c>
      <c r="E13" s="2">
        <f>SQRT(POWER($F$3,2)+POWER(F7,2))</f>
        <v>18205846.528829522</v>
      </c>
    </row>
    <row r="14" spans="1:8" x14ac:dyDescent="0.2">
      <c r="A14" t="s">
        <v>19</v>
      </c>
      <c r="B14" s="2">
        <f>E8-E3</f>
        <v>-1324074290.1499996</v>
      </c>
      <c r="C14" s="2">
        <f>E9-E3</f>
        <v>2763364635.6700001</v>
      </c>
      <c r="D14" s="2">
        <f>SQRT(POWER($F$3,2)+POWER(F8,2))</f>
        <v>19041252.56443315</v>
      </c>
      <c r="E14" s="2">
        <f>SQRT(POWER($F$3,2)+POWER(F9,2))</f>
        <v>16130160.522390913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2022-08-22T14:23:30Z</dcterms:created>
  <dcterms:modified xsi:type="dcterms:W3CDTF">2022-09-07T13:01:28Z</dcterms:modified>
</cp:coreProperties>
</file>