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A38560A1-8418-4CAF-916E-10A86BF7441D}" xr6:coauthVersionLast="47" xr6:coauthVersionMax="47" xr10:uidLastSave="{00000000-0000-0000-0000-000000000000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Modules" sheetId="13" r:id="rId2"/>
    <sheet name="Learning" sheetId="14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53" i="11" l="1"/>
  <c r="G8" i="7"/>
  <c r="G7" i="7"/>
  <c r="G6" i="7"/>
  <c r="G5" i="7"/>
  <c r="G4" i="7"/>
  <c r="G3" i="7"/>
  <c r="P2" i="7"/>
  <c r="G45" i="11"/>
  <c r="G44" i="11"/>
  <c r="G43" i="11"/>
  <c r="G40" i="11"/>
  <c r="G31" i="11" l="1"/>
  <c r="G14" i="11" l="1"/>
  <c r="G32" i="11" l="1"/>
  <c r="G29" i="11"/>
  <c r="G15" i="11"/>
  <c r="B6" i="2" l="1"/>
  <c r="B5" i="2"/>
  <c r="T14" i="9" l="1"/>
  <c r="G15" i="9"/>
  <c r="G17" i="9" l="1"/>
  <c r="G10" i="9"/>
  <c r="G12" i="9"/>
  <c r="G13" i="9"/>
  <c r="G16" i="9"/>
  <c r="G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C053B1DA-84F3-4144-8B69-14F9CB743E12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1F123008-2D22-471F-ABCA-8FDB7DC9116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F38F782-F1EF-4B84-B6D2-5454F213E0AC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EEDB.
Containment: [0.047, 0.049, 0.039]
Turbine building: [0.011, 0.013] (interior concrete included in superstructure)
Auxiliary building: [0.019, 0.022] (interior concrete included in superstructure)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92F7148E-4F47-4460-BB9F-945F24F42D9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<sst xmlns="http://schemas.openxmlformats.org/spreadsheetml/2006/main" count="797" uniqueCount="366">
  <si>
    <t>Shape</t>
  </si>
  <si>
    <t>None</t>
  </si>
  <si>
    <t>Fuel Storage Building</t>
  </si>
  <si>
    <t>Electrical Tunnel</t>
  </si>
  <si>
    <t>Plant Characteristics</t>
  </si>
  <si>
    <t>Staffing level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</si>
  <si>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</si>
  <si>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</si>
  <si>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</si>
  <si>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</si>
  <si>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</si>
  <si>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</si>
  <si>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</si>
  <si>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</si>
  <si>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</si>
  <si>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</si>
  <si>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</si>
  <si>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</si>
  <si>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</si>
  <si>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</si>
  <si>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</si>
  <si>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</si>
  <si>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Seismic Class 1</t>
  </si>
  <si>
    <t>Steel plate composite</t>
  </si>
  <si>
    <t>High strength rebar</t>
  </si>
  <si>
    <t>Cylinder w/ dome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</si>
  <si>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</si>
  <si>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</si>
  <si>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</si>
  <si>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</si>
  <si>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</si>
  <si>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</si>
  <si>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</si>
  <si>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</si>
  <si>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</si>
  <si>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</si>
  <si>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</si>
  <si>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Radiological Access Tunnel</t>
  </si>
  <si>
    <t>Power scaling</t>
  </si>
  <si>
    <t>Non-essential Switchgear Building</t>
  </si>
  <si>
    <t>Pipe Tunnels</t>
  </si>
  <si>
    <t>Technical Support Center</t>
  </si>
  <si>
    <t>Containment Hatch Missile Shield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</si>
  <si>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</si>
  <si>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</si>
  <si>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</si>
  <si>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</si>
  <si>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</si>
  <si>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</si>
  <si>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</si>
  <si>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A.212.15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</si>
  <si>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</si>
  <si>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</si>
  <si>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</si>
  <si>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</si>
  <si>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</si>
  <si>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</si>
  <si>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</si>
  <si>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</si>
  <si>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</si>
  <si>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</si>
  <si>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</si>
  <si>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</si>
  <si>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</si>
  <si>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</si>
  <si>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</si>
  <si>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</si>
  <si>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</si>
  <si>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</si>
  <si>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</si>
  <si>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</si>
  <si>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</si>
  <si>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</si>
  <si>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</si>
  <si>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</si>
  <si>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</si>
  <si>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</si>
  <si>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</si>
  <si>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</si>
  <si>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</si>
  <si>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</si>
  <si>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</si>
  <si>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</si>
  <si>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</si>
  <si>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</si>
  <si>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</si>
  <si>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</si>
  <si>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</si>
  <si>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</si>
  <si>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</si>
  <si>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</si>
  <si>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</si>
  <si>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</si>
  <si>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</si>
  <si>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</si>
  <si>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</si>
  <si>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</si>
  <si>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</si>
  <si>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</si>
  <si>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</si>
  <si>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</si>
  <si>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</si>
  <si>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</si>
  <si>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</si>
  <si>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</si>
  <si>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</si>
  <si>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</si>
  <si>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</si>
  <si>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</si>
  <si>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</si>
  <si>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</si>
  <si>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</si>
  <si>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</si>
  <si>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</si>
  <si>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</si>
  <si>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</si>
  <si>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</si>
  <si>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</si>
  <si>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</si>
  <si>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</si>
  <si>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</si>
  <si>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</si>
  <si>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</si>
  <si>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</si>
  <si>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</si>
  <si>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</si>
  <si>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</si>
  <si>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</si>
  <si>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</si>
  <si>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</si>
  <si>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</si>
  <si>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</si>
  <si>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</si>
  <si>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</si>
  <si>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</si>
  <si>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</si>
  <si>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</si>
  <si>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</si>
  <si>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</si>
  <si>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</si>
  <si>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</si>
  <si>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</si>
  <si>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</si>
  <si>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</si>
  <si>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</si>
  <si>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</si>
  <si>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</si>
  <si>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</si>
  <si>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</si>
  <si>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</si>
  <si>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</si>
  <si>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</si>
  <si>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</si>
  <si>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</si>
  <si>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</si>
  <si>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</si>
  <si>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</si>
  <si>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</si>
  <si>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</si>
  <si>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</si>
  <si>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</si>
  <si>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</si>
  <si>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</si>
  <si>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</si>
  <si>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</si>
  <si>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</si>
  <si>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</si>
  <si>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</si>
  <si>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</si>
  <si>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</si>
  <si>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</si>
  <si>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</si>
  <si>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</si>
  <si>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</si>
  <si>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</si>
  <si>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</si>
  <si>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</si>
  <si>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</si>
  <si>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</si>
  <si>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</si>
  <si>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</si>
  <si>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</si>
  <si>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</si>
  <si>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</si>
  <si>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</si>
  <si>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</si>
  <si>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</si>
  <si>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</si>
  <si>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</si>
  <si>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</si>
  <si>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</si>
  <si>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</si>
  <si>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</si>
  <si>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</si>
  <si>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</si>
  <si>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</si>
  <si>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RX power scaling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</si>
  <si>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</si>
  <si>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</si>
  <si>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</si>
  <si>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</si>
  <si>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</si>
  <si>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</si>
  <si>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</si>
  <si>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</si>
  <si>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</si>
  <si>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</si>
  <si>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</si>
  <si>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</si>
  <si>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High density reinforced concrete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</si>
  <si>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</si>
  <si>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</si>
  <si>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</si>
  <si>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</si>
  <si>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</si>
  <si>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</si>
  <si>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</si>
  <si>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</si>
  <si>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</si>
  <si>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</si>
  <si>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</si>
  <si>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</si>
  <si>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</si>
  <si>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</si>
  <si>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</si>
  <si>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</si>
  <si>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</si>
  <si>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</si>
  <si>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</si>
  <si>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</si>
  <si>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</si>
  <si>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</si>
  <si>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</si>
  <si>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</si>
  <si>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</si>
  <si>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</si>
  <si>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</si>
  <si>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</si>
  <si>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</si>
  <si>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</si>
  <si>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</si>
  <si>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</si>
  <si>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</si>
  <si>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</si>
  <si>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</si>
  <si>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</si>
  <si>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</si>
  <si>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</si>
  <si>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</si>
  <si>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</si>
  <si>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</si>
  <si>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</si>
  <si>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</si>
  <si>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</si>
  <si>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</si>
  <si>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Simplification savings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</si>
  <si>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</si>
  <si>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</si>
  <si>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</si>
  <si>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</si>
  <si>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</si>
  <si>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</si>
  <si>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</si>
  <si>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</si>
  <si>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</si>
  <si>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</si>
  <si>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</si>
  <si>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</si>
  <si>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</si>
  <si>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</si>
  <si>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</si>
  <si>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RPV diameter (m)</t>
  </si>
  <si>
    <t>Integral PWR</t>
  </si>
  <si>
    <t>A.221.3</t>
  </si>
  <si>
    <t>RPV Internals</t>
  </si>
  <si>
    <t>Primary flow rate (liters/sec)</t>
  </si>
  <si>
    <t>HT surface area (m2)</t>
  </si>
  <si>
    <t>Passive</t>
  </si>
  <si>
    <t>Direct cost input</t>
  </si>
  <si>
    <t>[0,0,0]</t>
  </si>
  <si>
    <t>Standalone steel building</t>
  </si>
  <si>
    <t>[13.6, 59.4, 0]</t>
  </si>
  <si>
    <t>[16.0, 59.4, 0]</t>
  </si>
  <si>
    <t>[35.2, 39.7, 34.1]</t>
  </si>
  <si>
    <t>[16.4, 30.2, 18.2]</t>
  </si>
  <si>
    <t>[10.7, 17.8, 31.8]</t>
  </si>
  <si>
    <t>RPV thickness (m)</t>
  </si>
  <si>
    <t>Percent Offsite Work</t>
  </si>
  <si>
    <t>Offsite Efficiency</t>
  </si>
  <si>
    <t>Factory Cost (2018 USD)</t>
  </si>
  <si>
    <t>A.221</t>
  </si>
  <si>
    <t>A.227</t>
  </si>
  <si>
    <t>A.23</t>
  </si>
  <si>
    <t>Initial unit number</t>
  </si>
  <si>
    <t>A.222</t>
  </si>
  <si>
    <t>Gen III+ or later</t>
  </si>
  <si>
    <t>Inside?</t>
  </si>
  <si>
    <t>A.261.1</t>
  </si>
  <si>
    <t>Heat rejection system</t>
  </si>
  <si>
    <t>Makeup Water Intake Building</t>
  </si>
  <si>
    <t>Rejected thermal power (MW)</t>
  </si>
  <si>
    <t>A.261.2</t>
  </si>
  <si>
    <t>Circulation Water Pump House</t>
  </si>
  <si>
    <t>A.261.3</t>
  </si>
  <si>
    <t>Makeup Water Pretreatment Building</t>
  </si>
  <si>
    <t>A.262.11</t>
  </si>
  <si>
    <t>Heat Rejection System</t>
  </si>
  <si>
    <t>Water Intake Equipment</t>
  </si>
  <si>
    <t>A.262.12</t>
  </si>
  <si>
    <t>Circulating Water System</t>
  </si>
  <si>
    <t>T/B Bldg - Cooling source distance (m)</t>
  </si>
  <si>
    <t>A.262.13</t>
  </si>
  <si>
    <t>Cooling Towers</t>
  </si>
  <si>
    <t>A.262.14</t>
  </si>
  <si>
    <t>Cooling Tower Basins</t>
  </si>
  <si>
    <t>A.262.15</t>
  </si>
  <si>
    <t>Main Cooling Tower Makeup &amp; Blowdown System</t>
  </si>
  <si>
    <t>Plant electric power scaling</t>
  </si>
  <si>
    <t>HT Surface Area (m2)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</si>
  <si>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</si>
  <si>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</si>
  <si>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</si>
  <si>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</si>
  <si>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</si>
  <si>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</si>
  <si>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</si>
  <si>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</si>
  <si>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</si>
  <si>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</si>
  <si>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</si>
  <si>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</si>
  <si>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</si>
  <si>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</si>
  <si>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</si>
  <si>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</si>
  <si>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</si>
  <si>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</si>
  <si>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</si>
  <si>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</si>
  <si>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</si>
  <si>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</si>
  <si>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</si>
  <si>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</si>
  <si>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</si>
  <si>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A.211.7111</t>
  </si>
  <si>
    <t>Dewatering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</si>
  <si>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</si>
  <si>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A.211.7112</t>
  </si>
  <si>
    <t>Earth Excavation</t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</si>
  <si>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</si>
  <si>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A.211.7113</t>
  </si>
  <si>
    <t>Rock Excavation</t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</si>
  <si>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</si>
  <si>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A.211.7114</t>
  </si>
  <si>
    <t>Excavation - Trench</t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</si>
  <si>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</si>
  <si>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A.211.712</t>
  </si>
  <si>
    <t>Fill &amp; Backfill</t>
  </si>
  <si>
    <t>SSCs moved to</t>
  </si>
  <si>
    <t>Rebar density</t>
  </si>
  <si>
    <t>Default</t>
  </si>
  <si>
    <t>A.212</t>
  </si>
  <si>
    <t>A.219.</t>
  </si>
  <si>
    <t>Reactor Shield Building</t>
  </si>
  <si>
    <t>FOAK construction duration (months)</t>
  </si>
  <si>
    <t>NOAK construction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</si>
</sst>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10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1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10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10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9" fontId="8" fillId="7" borderId="1" xfId="4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7" fillId="2" borderId="6" xfId="1" applyFont="1" applyBorder="1" applyAlignment="1">
      <alignment horizontal="center" vertical="center" wrapText="1"/>
    </xf>
    <xf numFmtId="0" fontId="7" fillId="2" borderId="10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0" fillId="2" borderId="10" xfId="1" applyFont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2" borderId="9" xfId="1" applyFont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1" xfId="0" applyNumberFormat="1" applyBorder="1"/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10" xfId="3" applyNumberFormat="1" applyFont="1" applyBorder="1"/>
    <xf numFmtId="164" fontId="0" fillId="0" borderId="0" xfId="3" applyNumberFormat="1" applyFont="1" applyBorder="1"/>
    <xf numFmtId="1" fontId="0" fillId="0" borderId="5" xfId="0" applyNumberFormat="1" applyBorder="1"/>
    <xf numFmtId="164" fontId="0" fillId="0" borderId="14" xfId="3" applyNumberFormat="1" applyFont="1" applyBorder="1"/>
    <xf numFmtId="0" fontId="8" fillId="7" borderId="1" xfId="4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8" borderId="8" xfId="0" applyFill="1" applyBorder="1"/>
    <xf numFmtId="0" fontId="8" fillId="7" borderId="6" xfId="4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63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7"/>
  <sheetViews>
    <sheetView tabSelected="1" zoomScaleNormal="100" workbookViewId="0">
      <selection activeCell="B18" sqref="B18"/>
    </sheetView>
  </sheetViews>
  <sheetFormatPr defaultRowHeight="15" x14ac:dyDescent="0.25"/>
  <cols>
    <col min="1" max="1" width="31.140625" bestFit="1" customWidth="1"/>
    <col min="2" max="2" width="6.85546875" style="18" bestFit="1" customWidth="1"/>
  </cols>
  <sheetData>
    <row r="1" spans="1:2" ht="21" x14ac:dyDescent="0.35">
      <c r="A1" s="135" t="s">
        <v>4</v>
      </c>
      <c r="B1" s="135"/>
    </row>
    <row r="2" spans="1:2" ht="23.25" customHeight="1" x14ac:dyDescent="0.25">
      <c r="A2" s="11" t="s">
        <v>10</v>
      </c>
      <c r="B2" s="88">
        <v>525</v>
      </c>
    </row>
    <row r="3" spans="1:2" ht="23.25" customHeight="1" x14ac:dyDescent="0.25">
      <c r="A3" s="11" t="s">
        <v>11</v>
      </c>
      <c r="B3" s="88">
        <v>160</v>
      </c>
    </row>
    <row r="4" spans="1:2" ht="23.25" customHeight="1" x14ac:dyDescent="0.25">
      <c r="A4" s="11" t="s">
        <v>58</v>
      </c>
      <c r="B4" s="88">
        <v>1</v>
      </c>
    </row>
    <row r="5" spans="1:2" ht="23.25" customHeight="1" x14ac:dyDescent="0.25">
      <c r="A5" s="11" t="s">
        <v>6</v>
      </c>
      <c r="B5" s="89">
        <f>B3/B2</f>
        <v>0.30476190476190479</v>
      </c>
    </row>
    <row r="6" spans="1:2" ht="23.25" customHeight="1" x14ac:dyDescent="0.25">
      <c r="A6" s="11" t="s">
        <v>12</v>
      </c>
      <c r="B6" s="90">
        <f>B2-B3</f>
        <v>365</v>
      </c>
    </row>
    <row r="7" spans="1:2" ht="23.25" customHeight="1" x14ac:dyDescent="0.25">
      <c r="A7" s="11" t="s">
        <v>5</v>
      </c>
      <c r="B7" s="91">
        <v>1</v>
      </c>
    </row>
    <row r="8" spans="1:2" ht="23.25" customHeight="1" x14ac:dyDescent="0.25">
      <c r="A8" s="11" t="s">
        <v>8</v>
      </c>
      <c r="B8" s="88">
        <v>45</v>
      </c>
    </row>
    <row r="9" spans="1:2" ht="23.25" customHeight="1" x14ac:dyDescent="0.25">
      <c r="A9" s="25" t="s">
        <v>7</v>
      </c>
      <c r="B9" s="88" t="s">
        <v>277</v>
      </c>
    </row>
    <row r="10" spans="1:2" ht="23.25" customHeight="1" x14ac:dyDescent="0.25">
      <c r="A10" s="11" t="s">
        <v>295</v>
      </c>
      <c r="B10" s="88" t="b">
        <v>1</v>
      </c>
    </row>
    <row r="11" spans="1:2" ht="23.25" customHeight="1" x14ac:dyDescent="0.25">
      <c r="A11" s="25" t="s">
        <v>200</v>
      </c>
      <c r="B11" s="88">
        <v>1</v>
      </c>
    </row>
    <row r="12" spans="1:2" x14ac:dyDescent="0.25">
      <c r="A12" s="25" t="s">
        <v>254</v>
      </c>
      <c r="B12" s="88">
        <v>55</v>
      </c>
    </row>
    <row r="13" spans="1:2" x14ac:dyDescent="0.25">
      <c r="A13" s="25" t="s">
        <v>271</v>
      </c>
      <c r="B13" s="88">
        <v>2.7</v>
      </c>
    </row>
    <row r="14" spans="1:2" x14ac:dyDescent="0.25">
      <c r="A14" s="25" t="s">
        <v>272</v>
      </c>
      <c r="B14" s="88" t="b">
        <v>0</v>
      </c>
    </row>
    <row r="15" spans="1:2" x14ac:dyDescent="0.25">
      <c r="A15" s="25" t="s">
        <v>286</v>
      </c>
      <c r="B15" s="88">
        <v>0.1</v>
      </c>
    </row>
    <row r="16" spans="1:2" x14ac:dyDescent="0.25">
      <c r="A16" t="s">
        <v>364</v>
      </c>
      <c r="B16" s="18">
        <v>57</v>
      </c>
    </row>
    <row r="17" spans="1:2" x14ac:dyDescent="0.25">
      <c r="A17" t="s">
        <v>365</v>
      </c>
      <c r="B17" s="18">
        <v>36</v>
      </c>
    </row>
  </sheetData>
  <mergeCells count="1">
    <mergeCell ref="A1:B1"/>
  </mergeCells>
  <dataValidations count="1">
    <dataValidation type="list" allowBlank="1" showInputMessage="1" showErrorMessage="1" sqref="B10" xr:uid="{A92383C3-E7FD-47AC-AA43-9CC8FC417406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7DCD-07E7-4512-9ED6-6851ABE0FC19}">
  <dimension ref="A1:D11"/>
  <sheetViews>
    <sheetView workbookViewId="0">
      <selection activeCell="B26" sqref="B26"/>
    </sheetView>
  </sheetViews>
  <sheetFormatPr defaultRowHeight="15" x14ac:dyDescent="0.25"/>
  <cols>
    <col min="1" max="1" width="16.85546875" customWidth="1"/>
    <col min="2" max="2" width="29.5703125" customWidth="1"/>
    <col min="3" max="3" width="22" bestFit="1" customWidth="1"/>
    <col min="4" max="4" width="19.28515625" customWidth="1"/>
  </cols>
  <sheetData>
    <row r="1" spans="1:4" s="102" customFormat="1" ht="42" x14ac:dyDescent="0.25">
      <c r="A1" s="98" t="s">
        <v>15</v>
      </c>
      <c r="B1" s="99" t="s">
        <v>287</v>
      </c>
      <c r="C1" s="100" t="s">
        <v>288</v>
      </c>
      <c r="D1" s="101" t="s">
        <v>289</v>
      </c>
    </row>
    <row r="2" spans="1:4" x14ac:dyDescent="0.25">
      <c r="A2" s="73" t="s">
        <v>290</v>
      </c>
      <c r="B2" s="105">
        <v>0.5</v>
      </c>
      <c r="C2" s="105">
        <v>2</v>
      </c>
      <c r="D2" s="76">
        <v>33000000</v>
      </c>
    </row>
    <row r="3" spans="1:4" x14ac:dyDescent="0.25">
      <c r="A3" s="73" t="s">
        <v>294</v>
      </c>
      <c r="B3" s="105">
        <v>0.5</v>
      </c>
      <c r="C3" s="105">
        <v>2</v>
      </c>
      <c r="D3" s="76">
        <v>33000000</v>
      </c>
    </row>
    <row r="4" spans="1:4" x14ac:dyDescent="0.25">
      <c r="A4" s="73" t="s">
        <v>291</v>
      </c>
      <c r="B4" s="105">
        <v>0.5</v>
      </c>
      <c r="C4" s="105">
        <v>2</v>
      </c>
      <c r="D4" s="76">
        <v>100000000</v>
      </c>
    </row>
    <row r="5" spans="1:4" x14ac:dyDescent="0.25">
      <c r="A5" s="73" t="s">
        <v>292</v>
      </c>
      <c r="B5" s="105">
        <v>0.5</v>
      </c>
      <c r="C5" s="105">
        <v>2</v>
      </c>
      <c r="D5" s="76">
        <v>0</v>
      </c>
    </row>
    <row r="6" spans="1:4" x14ac:dyDescent="0.25">
      <c r="A6" s="29"/>
      <c r="D6" s="33"/>
    </row>
    <row r="7" spans="1:4" x14ac:dyDescent="0.25">
      <c r="A7" s="29"/>
      <c r="D7" s="33"/>
    </row>
    <row r="8" spans="1:4" x14ac:dyDescent="0.25">
      <c r="A8" s="29"/>
      <c r="D8" s="33"/>
    </row>
    <row r="9" spans="1:4" x14ac:dyDescent="0.25">
      <c r="A9" s="29"/>
      <c r="D9" s="33"/>
    </row>
    <row r="10" spans="1:4" x14ac:dyDescent="0.25">
      <c r="A10" s="29"/>
      <c r="D10" s="33"/>
    </row>
    <row r="11" spans="1:4" x14ac:dyDescent="0.25">
      <c r="A11" s="56"/>
      <c r="B11" s="49"/>
      <c r="C11" s="49"/>
      <c r="D11" s="5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3DEC-47C0-4242-B3B0-2383F7A01D3C}">
  <dimension ref="A1:B14"/>
  <sheetViews>
    <sheetView workbookViewId="0">
      <selection activeCell="C5" sqref="C5"/>
    </sheetView>
  </sheetViews>
  <sheetFormatPr defaultRowHeight="15" x14ac:dyDescent="0.25"/>
  <cols>
    <col min="1" max="1" width="16.85546875" customWidth="1"/>
    <col min="2" max="2" width="19.28515625" customWidth="1"/>
  </cols>
  <sheetData>
    <row r="1" spans="1:2" s="102" customFormat="1" ht="42" x14ac:dyDescent="0.25">
      <c r="A1" s="98" t="s">
        <v>15</v>
      </c>
      <c r="B1" s="99" t="s">
        <v>293</v>
      </c>
    </row>
    <row r="2" spans="1:2" x14ac:dyDescent="0.25">
      <c r="A2" s="73" t="s">
        <v>290</v>
      </c>
      <c r="B2" s="104">
        <v>1</v>
      </c>
    </row>
    <row r="3" spans="1:2" x14ac:dyDescent="0.25">
      <c r="A3" s="73" t="s">
        <v>294</v>
      </c>
      <c r="B3" s="76">
        <v>1</v>
      </c>
    </row>
    <row r="4" spans="1:2" x14ac:dyDescent="0.25">
      <c r="A4" s="73" t="s">
        <v>291</v>
      </c>
      <c r="B4" s="76">
        <v>1</v>
      </c>
    </row>
    <row r="5" spans="1:2" x14ac:dyDescent="0.25">
      <c r="A5" s="73" t="s">
        <v>292</v>
      </c>
      <c r="B5" s="76">
        <v>1</v>
      </c>
    </row>
    <row r="6" spans="1:2" x14ac:dyDescent="0.25">
      <c r="A6" s="73"/>
      <c r="B6" s="76"/>
    </row>
    <row r="7" spans="1:2" x14ac:dyDescent="0.25">
      <c r="A7" s="73"/>
      <c r="B7" s="76"/>
    </row>
    <row r="8" spans="1:2" x14ac:dyDescent="0.25">
      <c r="A8" s="73"/>
      <c r="B8" s="76"/>
    </row>
    <row r="9" spans="1:2" x14ac:dyDescent="0.25">
      <c r="A9" s="29"/>
      <c r="B9" s="33"/>
    </row>
    <row r="10" spans="1:2" x14ac:dyDescent="0.25">
      <c r="A10" s="29"/>
      <c r="B10" s="33"/>
    </row>
    <row r="11" spans="1:2" x14ac:dyDescent="0.25">
      <c r="A11" s="29"/>
      <c r="B11" s="33"/>
    </row>
    <row r="12" spans="1:2" x14ac:dyDescent="0.25">
      <c r="A12" s="29"/>
      <c r="B12" s="33"/>
    </row>
    <row r="13" spans="1:2" x14ac:dyDescent="0.25">
      <c r="A13" s="29"/>
      <c r="B13" s="33"/>
    </row>
    <row r="14" spans="1:2" x14ac:dyDescent="0.25">
      <c r="A14" s="56"/>
      <c r="B14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4"/>
  <sheetViews>
    <sheetView zoomScale="98" zoomScaleNormal="98" workbookViewId="0">
      <selection activeCell="J6" sqref="J6"/>
    </sheetView>
  </sheetViews>
  <sheetFormatPr defaultRowHeight="15" x14ac:dyDescent="0.25"/>
  <cols>
    <col min="1" max="1" width="9.140625" customWidth="1"/>
    <col min="2" max="2" width="39.140625" bestFit="1" customWidth="1"/>
    <col min="3" max="3" width="20.85546875" bestFit="1" customWidth="1"/>
    <col min="4" max="4" width="19.7109375" style="19" customWidth="1"/>
    <col min="5" max="5" width="14.42578125" style="21" customWidth="1"/>
    <col min="6" max="6" width="8.42578125" style="27" bestFit="1" customWidth="1"/>
    <col min="7" max="7" width="24" style="21" customWidth="1"/>
    <col min="8" max="8" width="11.85546875" style="21" customWidth="1"/>
    <col min="9" max="9" width="29" style="21" bestFit="1" customWidth="1"/>
    <col min="10" max="10" width="14.42578125" style="21" customWidth="1"/>
    <col min="11" max="11" width="18" style="21" bestFit="1" customWidth="1"/>
    <col min="12" max="12" width="20.140625" style="21" customWidth="1"/>
    <col min="13" max="14" width="11.7109375" style="21" customWidth="1"/>
    <col min="15" max="16" width="10.7109375" style="21" customWidth="1"/>
    <col min="17" max="17" width="10.7109375" style="22" customWidth="1"/>
    <col min="18" max="18" width="26.140625" bestFit="1" customWidth="1"/>
    <col min="19" max="19" width="16.5703125" style="84" customWidth="1"/>
    <col min="20" max="22" width="9.140625" customWidth="1"/>
    <col min="23" max="23" width="15.7109375" customWidth="1"/>
    <col min="24" max="25" width="9.140625" customWidth="1"/>
  </cols>
  <sheetData>
    <row r="1" spans="1:24" s="12" customFormat="1" ht="23.25" x14ac:dyDescent="0.35">
      <c r="C1" s="13"/>
      <c r="D1" s="136" t="s">
        <v>14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8"/>
      <c r="R1" s="86" t="s">
        <v>150</v>
      </c>
      <c r="S1" s="59"/>
    </row>
    <row r="2" spans="1:24" ht="45" x14ac:dyDescent="0.25">
      <c r="A2" s="14" t="s">
        <v>15</v>
      </c>
      <c r="B2" s="14" t="s">
        <v>16</v>
      </c>
      <c r="C2" s="14" t="s">
        <v>17</v>
      </c>
      <c r="D2" s="15" t="s">
        <v>0</v>
      </c>
      <c r="E2" s="14" t="s">
        <v>296</v>
      </c>
      <c r="F2" s="26" t="s">
        <v>51</v>
      </c>
      <c r="G2" s="24" t="s">
        <v>47</v>
      </c>
      <c r="H2" s="16" t="s">
        <v>18</v>
      </c>
      <c r="I2" s="16" t="s">
        <v>19</v>
      </c>
      <c r="J2" s="16" t="s">
        <v>20</v>
      </c>
      <c r="K2" s="16" t="s">
        <v>359</v>
      </c>
      <c r="L2" s="16" t="s">
        <v>21</v>
      </c>
      <c r="M2" s="16" t="s">
        <v>48</v>
      </c>
      <c r="N2" s="16" t="s">
        <v>358</v>
      </c>
      <c r="O2" s="16" t="s">
        <v>22</v>
      </c>
      <c r="P2" s="16" t="s">
        <v>23</v>
      </c>
      <c r="Q2" s="17" t="s">
        <v>24</v>
      </c>
      <c r="R2" s="39" t="s">
        <v>154</v>
      </c>
      <c r="S2" s="80" t="s">
        <v>178</v>
      </c>
    </row>
    <row r="3" spans="1:24" x14ac:dyDescent="0.25">
      <c r="A3" s="18" t="s">
        <v>212</v>
      </c>
      <c r="B3" s="53" t="s">
        <v>9</v>
      </c>
      <c r="C3" s="41" t="s">
        <v>49</v>
      </c>
      <c r="D3" s="19" t="s">
        <v>25</v>
      </c>
      <c r="E3" s="21" t="s">
        <v>1</v>
      </c>
      <c r="F3" s="4">
        <v>1</v>
      </c>
      <c r="G3" s="20" t="s">
        <v>282</v>
      </c>
      <c r="H3" s="4">
        <v>3</v>
      </c>
      <c r="I3" s="21" t="s">
        <v>209</v>
      </c>
      <c r="J3" s="4">
        <v>1.2</v>
      </c>
      <c r="K3" s="4" t="s">
        <v>360</v>
      </c>
      <c r="L3" s="21" t="s">
        <v>26</v>
      </c>
      <c r="M3" s="4" t="s">
        <v>13</v>
      </c>
      <c r="N3" s="4"/>
      <c r="O3" s="20" t="b">
        <v>1</v>
      </c>
      <c r="P3" s="21" t="b">
        <v>0</v>
      </c>
      <c r="Q3" s="22" t="b">
        <v>0</v>
      </c>
    </row>
    <row r="4" spans="1:24" x14ac:dyDescent="0.25">
      <c r="A4" s="18" t="s">
        <v>50</v>
      </c>
      <c r="B4" s="53" t="s">
        <v>27</v>
      </c>
      <c r="C4" s="41" t="s">
        <v>49</v>
      </c>
      <c r="D4" s="19" t="s">
        <v>25</v>
      </c>
      <c r="E4" s="21" t="s">
        <v>1</v>
      </c>
      <c r="F4" s="4">
        <v>1</v>
      </c>
      <c r="G4" s="20" t="s">
        <v>281</v>
      </c>
      <c r="H4" s="4">
        <v>0.01</v>
      </c>
      <c r="I4" s="21" t="s">
        <v>280</v>
      </c>
      <c r="J4" s="4">
        <v>0.01</v>
      </c>
      <c r="K4" s="134" t="s">
        <v>360</v>
      </c>
      <c r="L4" s="21" t="s">
        <v>26</v>
      </c>
      <c r="M4" s="4" t="s">
        <v>13</v>
      </c>
      <c r="N4" s="4"/>
      <c r="O4" s="20" t="b">
        <v>1</v>
      </c>
      <c r="P4" s="21" t="b">
        <v>0</v>
      </c>
      <c r="Q4" s="22" t="b">
        <v>0</v>
      </c>
      <c r="W4" s="1"/>
      <c r="X4" s="1"/>
    </row>
    <row r="5" spans="1:24" x14ac:dyDescent="0.25">
      <c r="A5" s="18" t="s">
        <v>362</v>
      </c>
      <c r="B5" s="53" t="s">
        <v>363</v>
      </c>
      <c r="C5" s="41" t="s">
        <v>49</v>
      </c>
      <c r="D5" s="19" t="s">
        <v>25</v>
      </c>
      <c r="E5" s="21" t="s">
        <v>1</v>
      </c>
      <c r="F5" s="4">
        <v>1</v>
      </c>
      <c r="G5" s="20" t="s">
        <v>279</v>
      </c>
      <c r="H5" s="4">
        <v>0</v>
      </c>
      <c r="I5" s="21" t="s">
        <v>33</v>
      </c>
      <c r="J5" s="4">
        <v>0</v>
      </c>
      <c r="K5" s="4" t="s">
        <v>360</v>
      </c>
      <c r="L5" s="21" t="s">
        <v>26</v>
      </c>
      <c r="M5" s="4" t="s">
        <v>13</v>
      </c>
      <c r="N5" s="4"/>
      <c r="O5" s="4" t="b">
        <v>1</v>
      </c>
      <c r="P5" s="21" t="b">
        <v>0</v>
      </c>
      <c r="Q5" s="22" t="b">
        <v>0</v>
      </c>
      <c r="W5" s="1"/>
      <c r="X5" s="1"/>
    </row>
    <row r="6" spans="1:24" x14ac:dyDescent="0.25">
      <c r="A6" s="18" t="s">
        <v>213</v>
      </c>
      <c r="B6" s="53" t="s">
        <v>53</v>
      </c>
      <c r="C6" s="41" t="s">
        <v>49</v>
      </c>
      <c r="D6" s="19" t="s">
        <v>28</v>
      </c>
      <c r="E6" s="21" t="s">
        <v>1</v>
      </c>
      <c r="F6" s="4">
        <v>1</v>
      </c>
      <c r="G6" s="20" t="s">
        <v>285</v>
      </c>
      <c r="H6" s="4">
        <v>0.3</v>
      </c>
      <c r="I6" s="21" t="s">
        <v>29</v>
      </c>
      <c r="J6" s="4">
        <v>0.3</v>
      </c>
      <c r="K6" s="4" t="s">
        <v>360</v>
      </c>
      <c r="L6" s="21" t="s">
        <v>26</v>
      </c>
      <c r="M6" s="4" t="s">
        <v>13</v>
      </c>
      <c r="N6" s="4"/>
      <c r="O6" s="20" t="b">
        <v>0</v>
      </c>
      <c r="P6" s="21" t="b">
        <v>0</v>
      </c>
      <c r="Q6" s="22" t="b">
        <v>0</v>
      </c>
      <c r="W6" s="1"/>
      <c r="X6" s="1"/>
    </row>
    <row r="7" spans="1:24" x14ac:dyDescent="0.25">
      <c r="A7" s="18" t="s">
        <v>214</v>
      </c>
      <c r="B7" s="53" t="s">
        <v>30</v>
      </c>
      <c r="C7" s="41" t="s">
        <v>31</v>
      </c>
      <c r="D7" s="19" t="s">
        <v>13</v>
      </c>
      <c r="E7" s="21" t="s">
        <v>1</v>
      </c>
      <c r="F7" s="4">
        <v>1</v>
      </c>
      <c r="G7" s="20" t="s">
        <v>32</v>
      </c>
      <c r="H7" s="4" t="s">
        <v>13</v>
      </c>
      <c r="I7" s="21" t="s">
        <v>13</v>
      </c>
      <c r="J7" s="4"/>
      <c r="K7" s="134" t="s">
        <v>360</v>
      </c>
      <c r="L7" s="21" t="s">
        <v>13</v>
      </c>
      <c r="M7" s="4" t="s">
        <v>13</v>
      </c>
      <c r="N7" s="4"/>
      <c r="O7" s="20" t="s">
        <v>13</v>
      </c>
      <c r="P7" s="21" t="b">
        <v>0</v>
      </c>
      <c r="Q7" s="22" t="b">
        <v>0</v>
      </c>
    </row>
    <row r="8" spans="1:24" x14ac:dyDescent="0.25">
      <c r="A8" s="18" t="s">
        <v>215</v>
      </c>
      <c r="B8" s="53" t="s">
        <v>52</v>
      </c>
      <c r="C8" s="41" t="s">
        <v>49</v>
      </c>
      <c r="D8" s="19" t="s">
        <v>28</v>
      </c>
      <c r="E8" s="21" t="s">
        <v>1</v>
      </c>
      <c r="F8" s="4">
        <v>1</v>
      </c>
      <c r="G8" s="20" t="s">
        <v>283</v>
      </c>
      <c r="H8" s="4">
        <v>1.2</v>
      </c>
      <c r="I8" s="21" t="s">
        <v>33</v>
      </c>
      <c r="J8" s="4">
        <v>0.6</v>
      </c>
      <c r="K8" s="4" t="s">
        <v>360</v>
      </c>
      <c r="L8" s="21" t="s">
        <v>26</v>
      </c>
      <c r="M8" s="4" t="s">
        <v>13</v>
      </c>
      <c r="N8" s="4"/>
      <c r="O8" s="20" t="b">
        <v>1</v>
      </c>
      <c r="P8" s="21" t="b">
        <v>0</v>
      </c>
      <c r="Q8" s="22" t="b">
        <v>0</v>
      </c>
    </row>
    <row r="9" spans="1:24" x14ac:dyDescent="0.25">
      <c r="A9" s="18" t="s">
        <v>216</v>
      </c>
      <c r="B9" s="53" t="s">
        <v>55</v>
      </c>
      <c r="C9" s="41" t="s">
        <v>49</v>
      </c>
      <c r="D9" s="19" t="s">
        <v>28</v>
      </c>
      <c r="E9" s="21" t="s">
        <v>1</v>
      </c>
      <c r="F9" s="4">
        <v>1</v>
      </c>
      <c r="G9" s="20" t="s">
        <v>279</v>
      </c>
      <c r="H9" s="4">
        <v>1.2</v>
      </c>
      <c r="I9" s="21" t="s">
        <v>33</v>
      </c>
      <c r="J9" s="4">
        <v>0.6</v>
      </c>
      <c r="K9" s="134" t="s">
        <v>360</v>
      </c>
      <c r="L9" s="21" t="s">
        <v>26</v>
      </c>
      <c r="M9" s="4" t="s">
        <v>13</v>
      </c>
      <c r="N9" s="18" t="s">
        <v>217</v>
      </c>
      <c r="O9" s="20" t="b">
        <v>1</v>
      </c>
      <c r="P9" s="21" t="b">
        <v>0</v>
      </c>
      <c r="Q9" s="22" t="b">
        <v>0</v>
      </c>
    </row>
    <row r="10" spans="1:24" x14ac:dyDescent="0.25">
      <c r="A10" s="18" t="s">
        <v>217</v>
      </c>
      <c r="B10" s="53" t="s">
        <v>2</v>
      </c>
      <c r="C10" s="41" t="s">
        <v>49</v>
      </c>
      <c r="D10" s="19" t="s">
        <v>28</v>
      </c>
      <c r="E10" s="21" t="s">
        <v>1</v>
      </c>
      <c r="F10" s="4">
        <v>1</v>
      </c>
      <c r="G10" s="20" t="s">
        <v>284</v>
      </c>
      <c r="H10" s="23">
        <v>1.2</v>
      </c>
      <c r="I10" s="21" t="s">
        <v>33</v>
      </c>
      <c r="J10" s="4">
        <v>0.6</v>
      </c>
      <c r="K10" s="134" t="s">
        <v>360</v>
      </c>
      <c r="L10" s="21" t="s">
        <v>26</v>
      </c>
      <c r="M10" s="4" t="s">
        <v>13</v>
      </c>
      <c r="N10" s="4"/>
      <c r="O10" s="20" t="b">
        <v>1</v>
      </c>
      <c r="P10" s="21" t="b">
        <v>0</v>
      </c>
      <c r="Q10" s="22" t="b">
        <v>0</v>
      </c>
    </row>
    <row r="11" spans="1:24" x14ac:dyDescent="0.25">
      <c r="A11" s="18" t="s">
        <v>218</v>
      </c>
      <c r="B11" s="53" t="s">
        <v>54</v>
      </c>
      <c r="C11" s="41" t="s">
        <v>49</v>
      </c>
      <c r="D11" s="19" t="s">
        <v>28</v>
      </c>
      <c r="E11" s="21" t="s">
        <v>1</v>
      </c>
      <c r="F11" s="4">
        <v>1</v>
      </c>
      <c r="G11" s="20" t="s">
        <v>279</v>
      </c>
      <c r="H11" s="4">
        <v>1.2</v>
      </c>
      <c r="I11" s="21" t="s">
        <v>33</v>
      </c>
      <c r="J11" s="4">
        <v>0.6</v>
      </c>
      <c r="K11" s="134" t="s">
        <v>360</v>
      </c>
      <c r="L11" s="21" t="s">
        <v>26</v>
      </c>
      <c r="M11" s="4" t="s">
        <v>13</v>
      </c>
      <c r="N11" s="18" t="s">
        <v>215</v>
      </c>
      <c r="O11" s="20" t="b">
        <v>1</v>
      </c>
      <c r="P11" s="21" t="b">
        <v>0</v>
      </c>
      <c r="Q11" s="22" t="b">
        <v>0</v>
      </c>
    </row>
    <row r="12" spans="1:24" x14ac:dyDescent="0.25">
      <c r="A12" s="18" t="s">
        <v>219</v>
      </c>
      <c r="B12" s="53" t="s">
        <v>34</v>
      </c>
      <c r="C12" s="41" t="s">
        <v>49</v>
      </c>
      <c r="D12" s="19" t="s">
        <v>28</v>
      </c>
      <c r="E12" s="21" t="s">
        <v>1</v>
      </c>
      <c r="F12" s="4">
        <v>1</v>
      </c>
      <c r="G12" s="20" t="s">
        <v>279</v>
      </c>
      <c r="H12" s="4">
        <v>0.3</v>
      </c>
      <c r="I12" s="21" t="s">
        <v>29</v>
      </c>
      <c r="J12" s="4">
        <v>0.3</v>
      </c>
      <c r="K12" s="134" t="s">
        <v>360</v>
      </c>
      <c r="L12" s="21" t="s">
        <v>26</v>
      </c>
      <c r="M12" s="4" t="s">
        <v>13</v>
      </c>
      <c r="N12" s="18" t="s">
        <v>215</v>
      </c>
      <c r="O12" s="20" t="b">
        <v>0</v>
      </c>
      <c r="P12" s="21" t="b">
        <v>0</v>
      </c>
      <c r="Q12" s="22" t="b">
        <v>0</v>
      </c>
    </row>
    <row r="13" spans="1:24" x14ac:dyDescent="0.25">
      <c r="A13" s="18" t="s">
        <v>220</v>
      </c>
      <c r="B13" s="53" t="s">
        <v>35</v>
      </c>
      <c r="C13" s="41" t="s">
        <v>31</v>
      </c>
      <c r="D13" s="19" t="s">
        <v>13</v>
      </c>
      <c r="E13" s="21" t="s">
        <v>1</v>
      </c>
      <c r="F13" s="4">
        <v>1</v>
      </c>
      <c r="G13" s="20" t="s">
        <v>32</v>
      </c>
      <c r="H13" s="4" t="s">
        <v>13</v>
      </c>
      <c r="I13" s="21" t="s">
        <v>13</v>
      </c>
      <c r="J13" s="4" t="s">
        <v>13</v>
      </c>
      <c r="K13" s="134" t="s">
        <v>360</v>
      </c>
      <c r="L13" s="21" t="s">
        <v>13</v>
      </c>
      <c r="M13" s="4" t="s">
        <v>13</v>
      </c>
      <c r="N13" s="4"/>
      <c r="O13" s="20" t="s">
        <v>13</v>
      </c>
      <c r="P13" s="21" t="b">
        <v>0</v>
      </c>
      <c r="Q13" s="22" t="b">
        <v>0</v>
      </c>
    </row>
    <row r="14" spans="1:24" x14ac:dyDescent="0.25">
      <c r="A14" s="18" t="s">
        <v>221</v>
      </c>
      <c r="B14" s="53" t="s">
        <v>36</v>
      </c>
      <c r="C14" s="41" t="s">
        <v>49</v>
      </c>
      <c r="D14" s="19" t="s">
        <v>28</v>
      </c>
      <c r="E14" s="21" t="s">
        <v>1</v>
      </c>
      <c r="F14" s="4">
        <v>1</v>
      </c>
      <c r="G14" s="20" t="s">
        <v>279</v>
      </c>
      <c r="H14" s="4">
        <v>1.2</v>
      </c>
      <c r="I14" s="21" t="s">
        <v>33</v>
      </c>
      <c r="J14" s="4">
        <v>0.6</v>
      </c>
      <c r="K14" s="134" t="s">
        <v>360</v>
      </c>
      <c r="L14" s="21" t="s">
        <v>26</v>
      </c>
      <c r="M14" s="4" t="s">
        <v>13</v>
      </c>
      <c r="N14" s="18" t="s">
        <v>215</v>
      </c>
      <c r="O14" s="20" t="b">
        <v>1</v>
      </c>
      <c r="P14" s="21" t="b">
        <v>0</v>
      </c>
      <c r="Q14" s="22" t="b">
        <v>0</v>
      </c>
    </row>
    <row r="15" spans="1:24" x14ac:dyDescent="0.25">
      <c r="A15" s="18" t="s">
        <v>222</v>
      </c>
      <c r="B15" s="53" t="s">
        <v>37</v>
      </c>
      <c r="C15" s="41" t="s">
        <v>197</v>
      </c>
      <c r="D15" s="19" t="s">
        <v>13</v>
      </c>
      <c r="E15" s="21" t="s">
        <v>1</v>
      </c>
      <c r="F15" s="4">
        <v>1</v>
      </c>
      <c r="G15" s="20" t="s">
        <v>32</v>
      </c>
      <c r="H15" s="4" t="s">
        <v>13</v>
      </c>
      <c r="I15" s="21" t="s">
        <v>13</v>
      </c>
      <c r="J15" s="4" t="s">
        <v>13</v>
      </c>
      <c r="K15" s="134" t="s">
        <v>360</v>
      </c>
      <c r="L15" s="21" t="s">
        <v>13</v>
      </c>
      <c r="M15" s="4" t="s">
        <v>13</v>
      </c>
      <c r="N15" s="4"/>
      <c r="O15" s="20" t="s">
        <v>13</v>
      </c>
      <c r="P15" s="21" t="b">
        <v>0</v>
      </c>
      <c r="Q15" s="22" t="b">
        <v>0</v>
      </c>
    </row>
    <row r="16" spans="1:24" ht="14.25" customHeight="1" x14ac:dyDescent="0.25">
      <c r="A16" s="18" t="s">
        <v>223</v>
      </c>
      <c r="B16" s="53" t="s">
        <v>3</v>
      </c>
      <c r="C16" s="41" t="s">
        <v>49</v>
      </c>
      <c r="D16" s="19" t="s">
        <v>28</v>
      </c>
      <c r="E16" s="21" t="s">
        <v>1</v>
      </c>
      <c r="F16" s="4">
        <v>1</v>
      </c>
      <c r="G16" s="20" t="s">
        <v>279</v>
      </c>
      <c r="H16" s="4">
        <v>1.2</v>
      </c>
      <c r="I16" s="21" t="s">
        <v>33</v>
      </c>
      <c r="J16" s="4">
        <v>0.6</v>
      </c>
      <c r="K16" s="134" t="s">
        <v>360</v>
      </c>
      <c r="L16" s="21" t="s">
        <v>26</v>
      </c>
      <c r="M16" s="4" t="s">
        <v>13</v>
      </c>
      <c r="N16" s="18" t="s">
        <v>215</v>
      </c>
      <c r="O16" s="20" t="b">
        <v>1</v>
      </c>
      <c r="P16" s="21" t="b">
        <v>0</v>
      </c>
      <c r="Q16" s="22" t="b">
        <v>0</v>
      </c>
    </row>
    <row r="17" spans="1:17" ht="14.25" customHeight="1" x14ac:dyDescent="0.25">
      <c r="A17" s="18" t="s">
        <v>224</v>
      </c>
      <c r="B17" s="53" t="s">
        <v>39</v>
      </c>
      <c r="C17" s="41" t="s">
        <v>49</v>
      </c>
      <c r="D17" s="19" t="s">
        <v>28</v>
      </c>
      <c r="E17" s="21" t="s">
        <v>1</v>
      </c>
      <c r="F17" s="4">
        <v>1</v>
      </c>
      <c r="G17" s="20" t="s">
        <v>279</v>
      </c>
      <c r="H17" s="4">
        <v>0.3</v>
      </c>
      <c r="I17" s="21" t="s">
        <v>29</v>
      </c>
      <c r="J17" s="4">
        <v>0.3</v>
      </c>
      <c r="K17" s="134" t="s">
        <v>360</v>
      </c>
      <c r="L17" s="21" t="s">
        <v>26</v>
      </c>
      <c r="M17" s="4" t="s">
        <v>13</v>
      </c>
      <c r="N17" s="18" t="s">
        <v>215</v>
      </c>
      <c r="O17" s="20" t="b">
        <v>0</v>
      </c>
      <c r="P17" s="21" t="b">
        <v>0</v>
      </c>
      <c r="Q17" s="22" t="b">
        <v>0</v>
      </c>
    </row>
    <row r="18" spans="1:17" x14ac:dyDescent="0.25">
      <c r="A18" s="18" t="s">
        <v>225</v>
      </c>
      <c r="B18" s="53" t="s">
        <v>56</v>
      </c>
      <c r="C18" s="41" t="s">
        <v>49</v>
      </c>
      <c r="D18" s="19" t="s">
        <v>28</v>
      </c>
      <c r="E18" s="21" t="s">
        <v>1</v>
      </c>
      <c r="F18" s="4">
        <v>1</v>
      </c>
      <c r="G18" s="20" t="s">
        <v>279</v>
      </c>
      <c r="H18" s="4">
        <v>1.2</v>
      </c>
      <c r="I18" s="21" t="s">
        <v>33</v>
      </c>
      <c r="J18" s="4">
        <v>0.6</v>
      </c>
      <c r="K18" s="134" t="s">
        <v>360</v>
      </c>
      <c r="L18" s="21" t="s">
        <v>26</v>
      </c>
      <c r="M18" s="4" t="s">
        <v>13</v>
      </c>
      <c r="N18" s="18" t="s">
        <v>215</v>
      </c>
      <c r="O18" s="20" t="b">
        <v>1</v>
      </c>
      <c r="P18" s="21" t="b">
        <v>0</v>
      </c>
      <c r="Q18" s="22" t="b">
        <v>0</v>
      </c>
    </row>
    <row r="19" spans="1:17" x14ac:dyDescent="0.25">
      <c r="A19" s="18" t="s">
        <v>226</v>
      </c>
      <c r="B19" s="53" t="s">
        <v>40</v>
      </c>
      <c r="C19" s="41" t="s">
        <v>197</v>
      </c>
      <c r="D19" s="19" t="s">
        <v>13</v>
      </c>
      <c r="E19" s="21" t="s">
        <v>1</v>
      </c>
      <c r="F19" s="4">
        <v>1</v>
      </c>
      <c r="G19" s="20" t="s">
        <v>32</v>
      </c>
      <c r="H19" s="4" t="s">
        <v>13</v>
      </c>
      <c r="I19" s="21" t="s">
        <v>13</v>
      </c>
      <c r="J19" s="4" t="s">
        <v>13</v>
      </c>
      <c r="K19" s="134" t="s">
        <v>360</v>
      </c>
      <c r="L19" s="21" t="s">
        <v>13</v>
      </c>
      <c r="M19" s="4" t="s">
        <v>13</v>
      </c>
      <c r="N19" s="4"/>
      <c r="O19" s="20" t="s">
        <v>13</v>
      </c>
      <c r="P19" s="21" t="b">
        <v>0</v>
      </c>
      <c r="Q19" s="22" t="b">
        <v>0</v>
      </c>
    </row>
    <row r="20" spans="1:17" x14ac:dyDescent="0.25">
      <c r="A20" s="18" t="s">
        <v>227</v>
      </c>
      <c r="B20" s="53" t="s">
        <v>41</v>
      </c>
      <c r="C20" s="41" t="s">
        <v>31</v>
      </c>
      <c r="D20" s="19" t="s">
        <v>13</v>
      </c>
      <c r="E20" s="21" t="s">
        <v>1</v>
      </c>
      <c r="F20" s="4">
        <v>1</v>
      </c>
      <c r="G20" s="20" t="s">
        <v>32</v>
      </c>
      <c r="H20" s="4" t="s">
        <v>13</v>
      </c>
      <c r="I20" s="21" t="s">
        <v>13</v>
      </c>
      <c r="J20" s="4" t="s">
        <v>13</v>
      </c>
      <c r="K20" s="134" t="s">
        <v>360</v>
      </c>
      <c r="L20" s="21" t="s">
        <v>13</v>
      </c>
      <c r="M20" s="4" t="s">
        <v>13</v>
      </c>
      <c r="N20" s="4"/>
      <c r="O20" s="20" t="s">
        <v>13</v>
      </c>
      <c r="P20" s="21" t="b">
        <v>0</v>
      </c>
      <c r="Q20" s="22" t="b">
        <v>0</v>
      </c>
    </row>
    <row r="21" spans="1:17" x14ac:dyDescent="0.25">
      <c r="A21" s="18" t="s">
        <v>228</v>
      </c>
      <c r="B21" s="53" t="s">
        <v>42</v>
      </c>
      <c r="C21" s="41" t="s">
        <v>49</v>
      </c>
      <c r="D21" s="19" t="s">
        <v>28</v>
      </c>
      <c r="E21" s="21" t="s">
        <v>1</v>
      </c>
      <c r="F21" s="4">
        <v>1</v>
      </c>
      <c r="G21" s="20" t="s">
        <v>279</v>
      </c>
      <c r="H21" s="4">
        <v>1.2</v>
      </c>
      <c r="I21" s="21" t="s">
        <v>33</v>
      </c>
      <c r="J21" s="4">
        <v>0.6</v>
      </c>
      <c r="K21" s="134" t="s">
        <v>360</v>
      </c>
      <c r="L21" s="21" t="s">
        <v>26</v>
      </c>
      <c r="M21" s="4" t="s">
        <v>13</v>
      </c>
      <c r="N21" s="18" t="s">
        <v>361</v>
      </c>
      <c r="O21" s="20" t="b">
        <v>1</v>
      </c>
      <c r="P21" s="21" t="b">
        <v>0</v>
      </c>
      <c r="Q21" s="22" t="b">
        <v>0</v>
      </c>
    </row>
    <row r="22" spans="1:17" x14ac:dyDescent="0.25">
      <c r="A22" s="18" t="s">
        <v>229</v>
      </c>
      <c r="B22" s="53" t="s">
        <v>43</v>
      </c>
      <c r="C22" s="41" t="s">
        <v>49</v>
      </c>
      <c r="D22" s="19" t="s">
        <v>28</v>
      </c>
      <c r="E22" s="21" t="s">
        <v>1</v>
      </c>
      <c r="F22" s="4">
        <v>1</v>
      </c>
      <c r="G22" s="20" t="s">
        <v>279</v>
      </c>
      <c r="H22" s="4">
        <v>0.3</v>
      </c>
      <c r="I22" s="21" t="s">
        <v>29</v>
      </c>
      <c r="J22" s="4">
        <v>0.3</v>
      </c>
      <c r="K22" s="134" t="s">
        <v>360</v>
      </c>
      <c r="L22" s="21" t="s">
        <v>26</v>
      </c>
      <c r="M22" s="4" t="s">
        <v>13</v>
      </c>
      <c r="N22" s="18" t="s">
        <v>217</v>
      </c>
      <c r="O22" s="20" t="b">
        <v>0</v>
      </c>
      <c r="P22" s="21" t="b">
        <v>0</v>
      </c>
      <c r="Q22" s="22" t="b">
        <v>0</v>
      </c>
    </row>
    <row r="23" spans="1:17" x14ac:dyDescent="0.25">
      <c r="A23" s="18" t="s">
        <v>230</v>
      </c>
      <c r="B23" s="53" t="s">
        <v>44</v>
      </c>
      <c r="C23" s="41" t="s">
        <v>49</v>
      </c>
      <c r="D23" s="19" t="s">
        <v>28</v>
      </c>
      <c r="E23" s="21" t="s">
        <v>1</v>
      </c>
      <c r="F23" s="4">
        <v>1</v>
      </c>
      <c r="G23" s="20" t="s">
        <v>279</v>
      </c>
      <c r="H23" s="4">
        <v>1.2</v>
      </c>
      <c r="I23" s="21" t="s">
        <v>33</v>
      </c>
      <c r="J23" s="4">
        <v>0.6</v>
      </c>
      <c r="K23" s="134" t="s">
        <v>360</v>
      </c>
      <c r="L23" s="21" t="s">
        <v>26</v>
      </c>
      <c r="M23" s="4" t="s">
        <v>13</v>
      </c>
      <c r="N23" s="18" t="s">
        <v>215</v>
      </c>
      <c r="O23" s="20" t="b">
        <v>1</v>
      </c>
      <c r="P23" s="21" t="b">
        <v>0</v>
      </c>
      <c r="Q23" s="22" t="b">
        <v>0</v>
      </c>
    </row>
    <row r="24" spans="1:17" x14ac:dyDescent="0.25">
      <c r="A24" s="18" t="s">
        <v>231</v>
      </c>
      <c r="B24" s="53" t="s">
        <v>45</v>
      </c>
      <c r="C24" s="41" t="s">
        <v>31</v>
      </c>
      <c r="D24" s="19" t="s">
        <v>13</v>
      </c>
      <c r="E24" s="21" t="s">
        <v>1</v>
      </c>
      <c r="F24" s="4">
        <v>1</v>
      </c>
      <c r="G24" s="20" t="s">
        <v>46</v>
      </c>
      <c r="H24" s="4">
        <v>0.9</v>
      </c>
      <c r="I24" s="21" t="s">
        <v>13</v>
      </c>
      <c r="J24" s="4">
        <v>0.6</v>
      </c>
      <c r="K24" s="134" t="s">
        <v>360</v>
      </c>
      <c r="L24" s="21" t="s">
        <v>13</v>
      </c>
      <c r="M24" s="4" t="s">
        <v>13</v>
      </c>
      <c r="N24" s="4"/>
      <c r="O24" s="20" t="s">
        <v>13</v>
      </c>
      <c r="P24" s="21" t="b">
        <v>0</v>
      </c>
      <c r="Q24" s="22" t="b">
        <v>0</v>
      </c>
    </row>
  </sheetData>
  <mergeCells count="1">
    <mergeCell ref="D1:Q1"/>
  </mergeCells>
  <conditionalFormatting sqref="D3:D4 F3:J4 L3:Q4 L10:Q10 L9:M9 O9:Q9 L13:Q13 L11:M12 O11:Q12 L15:Q15 L14:M14 O14:Q14 L19:Q20 L16:M18 O16:Q18 L24:Q24 L21:M23 O21:Q23 L6:Q8 F6:J24 D6:D24">
    <cfRule type="expression" dxfId="162" priority="30">
      <formula>OR(EXACT($C3,"Detailed (EEDB based)"), EXACT($C3, "Detailed (Generic)"))</formula>
    </cfRule>
  </conditionalFormatting>
  <conditionalFormatting sqref="M3:N4 M10:N10 M9 M13:N13 M11:M12 M15:N15 M14 M19:N20 M16:M18 M24:N24 M21:M23 M6:N8">
    <cfRule type="expression" dxfId="161" priority="28">
      <formula>EXACT($L3, "Building volume")</formula>
    </cfRule>
  </conditionalFormatting>
  <conditionalFormatting sqref="E3:E4 E6:E24">
    <cfRule type="expression" dxfId="160" priority="6">
      <formula>OR(EXACT($C3,"Detailed (EEDB based)"), EXACT($C3, "Detailed (Generic)"))</formula>
    </cfRule>
  </conditionalFormatting>
  <conditionalFormatting sqref="K8 K6 K3">
    <cfRule type="expression" dxfId="159" priority="5">
      <formula>OR(EXACT($C3,"Detailed (EEDB based)"), EXACT($C3, "Detailed (Generic)"))</formula>
    </cfRule>
  </conditionalFormatting>
  <conditionalFormatting sqref="P5:Q5 D5:F5 H5:N5">
    <cfRule type="expression" dxfId="158" priority="4">
      <formula>OR(EXACT($C5,"Detailed (EEDB based)"), EXACT($C5, "Detailed (Generic)"))</formula>
    </cfRule>
  </conditionalFormatting>
  <conditionalFormatting sqref="M5:N5">
    <cfRule type="expression" dxfId="157" priority="3">
      <formula>EXACT($L5, "Building volume")</formula>
    </cfRule>
  </conditionalFormatting>
  <conditionalFormatting sqref="O5">
    <cfRule type="expression" dxfId="156" priority="2">
      <formula>OR(EXACT($C5,"Detailed (EEDB based)"), EXACT($C5, "Detailed (Generic)"))</formula>
    </cfRule>
  </conditionalFormatting>
  <conditionalFormatting sqref="G5">
    <cfRule type="expression" dxfId="155" priority="1">
      <formula>OR(EXACT($C5,"Detailed (EEDB based)"), EXACT($C5, "Detailed (Generic)"))</formula>
    </cfRule>
  </conditionalFormatting>
  <dataValidations count="10">
    <dataValidation type="list" allowBlank="1" showInputMessage="1" showErrorMessage="1" sqref="C7 C13 C24 C20" xr:uid="{DC9BB11C-11D7-4CC0-95D0-F5C0B27D6EB8}">
      <formula1>"Fixed cost"</formula1>
    </dataValidation>
    <dataValidation type="list" allowBlank="1" showInputMessage="1" showErrorMessage="1" sqref="C19 C15" xr:uid="{92037970-2A11-4BF7-B689-39C1CD755C0A}">
      <formula1>"Plant power scaling"</formula1>
    </dataValidation>
    <dataValidation type="list" allowBlank="1" showInputMessage="1" showErrorMessage="1" sqref="L3:L24" xr:uid="{B8370F73-1908-4C80-AB0D-98A6C1C3C6BA}">
      <formula1>"Building volume, Superstructure mult., Volume (m3), -"</formula1>
    </dataValidation>
    <dataValidation type="list" allowBlank="1" showInputMessage="1" showErrorMessage="1" sqref="I24 I7 I15 I13 I19:I20" xr:uid="{B6019BB0-B04F-4F33-8735-0DA6D3E8A6AE}">
      <formula1>"Steel frame, Reinforced concrete, Steel lined reinforced concrete, Standalone steel building, Vessel, -"</formula1>
    </dataValidation>
    <dataValidation type="list" allowBlank="1" showInputMessage="1" showErrorMessage="1" sqref="D3:D24" xr:uid="{8A9447A3-CAF6-428F-B616-67E0433F2CD3}">
      <formula1>"Cylinder w/ dome, Cylinder, Rectangular, -"</formula1>
    </dataValidation>
    <dataValidation type="list" allowBlank="1" showInputMessage="1" showErrorMessage="1" sqref="Q3:Q24" xr:uid="{E0EEB1E0-CB73-4B7E-830C-1ABB5C4E5643}">
      <formula1>"Grade 80, Grade 100, FALSE"</formula1>
    </dataValidation>
    <dataValidation type="list" allowBlank="1" showInputMessage="1" showErrorMessage="1" sqref="P3:P24" xr:uid="{C6A6D6FD-F596-4CA6-8EC3-098D1F49D06F}">
      <formula1>"One sided, Two sided, FALSE"</formula1>
    </dataValidation>
    <dataValidation type="list" allowBlank="1" showInputMessage="1" showErrorMessage="1" sqref="I3 I5:I6 I16:I18 I21:I23 I8:I12 I14" xr:uid="{CE999856-45E9-4E27-9427-F7316A4F20B1}">
      <formula1>"Steel frame, Reinforced concrete, High density reinforced concrete"</formula1>
    </dataValidation>
    <dataValidation type="list" allowBlank="1" showInputMessage="1" showErrorMessage="1" sqref="I4" xr:uid="{95A77679-EDFE-4D2E-A48D-71F0A1BE35BF}">
      <formula1>"Steel liner, Standalone steel building, Stainless steel vessel, -"</formula1>
    </dataValidation>
    <dataValidation type="list" allowBlank="1" showInputMessage="1" showErrorMessage="1" sqref="C21:C23 C8:C12 C14 C16:C18 C3:C6" xr:uid="{5173D674-9420-4A47-A42C-9FBAC9B96074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55"/>
  <sheetViews>
    <sheetView zoomScaleNormal="100" workbookViewId="0">
      <selection activeCell="C16" sqref="C16"/>
    </sheetView>
  </sheetViews>
  <sheetFormatPr defaultRowHeight="15" x14ac:dyDescent="0.25"/>
  <cols>
    <col min="1" max="1" width="10.42578125" customWidth="1"/>
    <col min="2" max="2" width="27" customWidth="1"/>
    <col min="3" max="3" width="34.42578125" customWidth="1"/>
    <col min="4" max="4" width="18.42578125" bestFit="1" customWidth="1"/>
    <col min="5" max="5" width="36.85546875" style="29" customWidth="1"/>
    <col min="6" max="6" width="11.42578125" style="37" customWidth="1"/>
    <col min="7" max="7" width="22.85546875" style="37" customWidth="1"/>
    <col min="8" max="8" width="27.42578125" style="29" customWidth="1"/>
    <col min="9" max="9" width="17" style="33" customWidth="1"/>
    <col min="10" max="10" width="13.42578125" style="30" customWidth="1"/>
  </cols>
  <sheetData>
    <row r="1" spans="1:15" ht="23.25" x14ac:dyDescent="0.35">
      <c r="A1" s="12"/>
      <c r="B1" s="12"/>
      <c r="C1" s="12"/>
      <c r="D1" s="28"/>
      <c r="E1" s="136" t="s">
        <v>14</v>
      </c>
      <c r="F1" s="137"/>
      <c r="G1" s="137"/>
      <c r="H1" s="136" t="s">
        <v>150</v>
      </c>
      <c r="I1" s="138"/>
    </row>
    <row r="2" spans="1:15" ht="45" x14ac:dyDescent="0.25">
      <c r="A2" s="34" t="s">
        <v>15</v>
      </c>
      <c r="B2" s="34" t="s">
        <v>147</v>
      </c>
      <c r="C2" s="34" t="s">
        <v>16</v>
      </c>
      <c r="D2" s="34" t="s">
        <v>17</v>
      </c>
      <c r="E2" s="35" t="s">
        <v>151</v>
      </c>
      <c r="F2" s="55" t="s">
        <v>198</v>
      </c>
      <c r="G2" s="36" t="s">
        <v>186</v>
      </c>
      <c r="H2" s="39" t="s">
        <v>154</v>
      </c>
      <c r="I2" s="38" t="s">
        <v>199</v>
      </c>
      <c r="J2" s="83" t="s">
        <v>178</v>
      </c>
    </row>
    <row r="3" spans="1:15" x14ac:dyDescent="0.25">
      <c r="A3" t="s">
        <v>59</v>
      </c>
      <c r="B3" s="40" t="s">
        <v>99</v>
      </c>
      <c r="C3" s="53" t="s">
        <v>100</v>
      </c>
      <c r="D3" s="42" t="s">
        <v>211</v>
      </c>
      <c r="E3" s="29" t="s">
        <v>252</v>
      </c>
      <c r="F3" s="37">
        <v>1</v>
      </c>
      <c r="G3" s="37">
        <v>183000</v>
      </c>
      <c r="H3" s="31"/>
      <c r="I3" s="32"/>
      <c r="J3" s="6">
        <v>70290399</v>
      </c>
    </row>
    <row r="4" spans="1:15" x14ac:dyDescent="0.25">
      <c r="A4" t="s">
        <v>273</v>
      </c>
      <c r="B4" s="40" t="s">
        <v>99</v>
      </c>
      <c r="C4" s="53" t="s">
        <v>274</v>
      </c>
      <c r="D4" s="42" t="s">
        <v>144</v>
      </c>
      <c r="E4" s="29" t="s">
        <v>271</v>
      </c>
      <c r="F4" s="37">
        <v>1</v>
      </c>
      <c r="G4" s="130">
        <v>2.7</v>
      </c>
      <c r="H4" s="31"/>
      <c r="I4" s="32"/>
      <c r="J4" s="6"/>
    </row>
    <row r="5" spans="1:15" x14ac:dyDescent="0.25">
      <c r="A5" t="s">
        <v>60</v>
      </c>
      <c r="B5" s="40" t="s">
        <v>99</v>
      </c>
      <c r="C5" s="53" t="s">
        <v>101</v>
      </c>
      <c r="D5" s="42" t="s">
        <v>144</v>
      </c>
      <c r="E5" s="29" t="s">
        <v>152</v>
      </c>
      <c r="F5" s="37">
        <v>1</v>
      </c>
      <c r="G5" s="37">
        <v>17</v>
      </c>
      <c r="H5" s="31"/>
      <c r="I5" s="32"/>
      <c r="J5" s="6">
        <v>56511634</v>
      </c>
    </row>
    <row r="6" spans="1:15" ht="17.25" x14ac:dyDescent="0.25">
      <c r="A6" t="s">
        <v>61</v>
      </c>
      <c r="B6" s="40" t="s">
        <v>102</v>
      </c>
      <c r="C6" s="53" t="s">
        <v>103</v>
      </c>
      <c r="D6" s="42" t="s">
        <v>278</v>
      </c>
      <c r="E6" s="29" t="s">
        <v>319</v>
      </c>
      <c r="F6" s="37">
        <v>1</v>
      </c>
      <c r="G6" s="37">
        <v>1138</v>
      </c>
      <c r="H6" s="31">
        <v>0</v>
      </c>
      <c r="I6" s="32">
        <v>1</v>
      </c>
      <c r="J6" s="6">
        <v>46653127</v>
      </c>
      <c r="K6" s="2"/>
      <c r="L6" s="2"/>
      <c r="M6" s="2"/>
      <c r="N6" s="2"/>
      <c r="O6" s="2"/>
    </row>
    <row r="7" spans="1:15" x14ac:dyDescent="0.25">
      <c r="A7" t="s">
        <v>62</v>
      </c>
      <c r="B7" s="40" t="s">
        <v>102</v>
      </c>
      <c r="C7" s="53" t="s">
        <v>104</v>
      </c>
      <c r="D7" s="42" t="s">
        <v>278</v>
      </c>
      <c r="E7" s="29" t="s">
        <v>153</v>
      </c>
      <c r="F7" s="37">
        <v>1</v>
      </c>
      <c r="G7" s="37">
        <v>154000</v>
      </c>
      <c r="H7" s="31">
        <v>0</v>
      </c>
      <c r="I7" s="32">
        <v>1</v>
      </c>
      <c r="J7" s="6">
        <v>9901444</v>
      </c>
      <c r="K7" s="2"/>
      <c r="L7" s="2"/>
      <c r="M7" s="2"/>
      <c r="N7" s="2"/>
      <c r="O7" s="2"/>
    </row>
    <row r="8" spans="1:15" x14ac:dyDescent="0.25">
      <c r="A8" t="s">
        <v>63</v>
      </c>
      <c r="B8" s="40" t="s">
        <v>102</v>
      </c>
      <c r="C8" s="53" t="s">
        <v>105</v>
      </c>
      <c r="D8" s="42" t="s">
        <v>196</v>
      </c>
      <c r="E8" s="29" t="s">
        <v>276</v>
      </c>
      <c r="F8" s="37">
        <v>4</v>
      </c>
      <c r="G8" s="37">
        <v>5126</v>
      </c>
      <c r="H8" s="31"/>
      <c r="I8" s="32"/>
      <c r="J8" s="6">
        <v>53034613</v>
      </c>
      <c r="K8" s="2"/>
      <c r="L8" s="2"/>
      <c r="M8" s="2"/>
      <c r="N8" s="2"/>
      <c r="O8" s="2"/>
    </row>
    <row r="9" spans="1:15" x14ac:dyDescent="0.25">
      <c r="A9" t="s">
        <v>64</v>
      </c>
      <c r="B9" s="40" t="s">
        <v>102</v>
      </c>
      <c r="C9" s="53" t="s">
        <v>106</v>
      </c>
      <c r="D9" s="42" t="s">
        <v>196</v>
      </c>
      <c r="E9" s="29" t="s">
        <v>253</v>
      </c>
      <c r="F9" s="37">
        <v>1</v>
      </c>
      <c r="G9" s="87">
        <v>91663.180335503173</v>
      </c>
      <c r="H9" s="31"/>
      <c r="I9" s="32"/>
      <c r="J9" s="6">
        <v>3650698</v>
      </c>
      <c r="K9" s="2"/>
      <c r="L9" s="2"/>
      <c r="M9" s="2"/>
      <c r="N9" s="2"/>
      <c r="O9" s="2"/>
    </row>
    <row r="10" spans="1:15" x14ac:dyDescent="0.25">
      <c r="A10" t="s">
        <v>65</v>
      </c>
      <c r="B10" s="40" t="s">
        <v>107</v>
      </c>
      <c r="C10" s="53" t="s">
        <v>108</v>
      </c>
      <c r="D10" s="42" t="s">
        <v>196</v>
      </c>
      <c r="H10" s="31"/>
      <c r="I10" s="32"/>
      <c r="J10" s="6">
        <v>5247201</v>
      </c>
      <c r="K10" s="2"/>
      <c r="L10" s="2"/>
      <c r="M10" s="2"/>
      <c r="N10" s="2"/>
      <c r="O10" s="2"/>
    </row>
    <row r="11" spans="1:15" x14ac:dyDescent="0.25">
      <c r="A11" t="s">
        <v>66</v>
      </c>
      <c r="B11" s="40" t="s">
        <v>107</v>
      </c>
      <c r="C11" s="53" t="s">
        <v>109</v>
      </c>
      <c r="D11" s="42" t="s">
        <v>196</v>
      </c>
      <c r="H11" s="31"/>
      <c r="I11" s="32"/>
      <c r="J11" s="6">
        <v>9919243</v>
      </c>
      <c r="K11" s="2"/>
      <c r="L11" s="2"/>
      <c r="M11" s="2"/>
      <c r="N11" s="2"/>
      <c r="O11" s="2"/>
    </row>
    <row r="12" spans="1:15" x14ac:dyDescent="0.25">
      <c r="A12" t="s">
        <v>67</v>
      </c>
      <c r="B12" s="40" t="s">
        <v>107</v>
      </c>
      <c r="C12" s="53" t="s">
        <v>110</v>
      </c>
      <c r="D12" s="42" t="s">
        <v>144</v>
      </c>
      <c r="E12" s="29" t="s">
        <v>155</v>
      </c>
      <c r="F12" s="43">
        <v>1</v>
      </c>
      <c r="G12" s="1">
        <v>9287</v>
      </c>
      <c r="H12" s="31"/>
      <c r="I12" s="32"/>
      <c r="J12" s="6">
        <v>5301297</v>
      </c>
      <c r="K12" s="2"/>
      <c r="L12" s="2"/>
      <c r="M12" s="2"/>
      <c r="N12" s="2"/>
      <c r="O12" s="2"/>
    </row>
    <row r="13" spans="1:15" x14ac:dyDescent="0.25">
      <c r="A13" t="s">
        <v>68</v>
      </c>
      <c r="B13" s="40" t="s">
        <v>107</v>
      </c>
      <c r="C13" s="53" t="s">
        <v>111</v>
      </c>
      <c r="D13" s="42" t="s">
        <v>144</v>
      </c>
      <c r="E13" s="29" t="s">
        <v>155</v>
      </c>
      <c r="F13" s="37">
        <v>1</v>
      </c>
      <c r="G13" s="1">
        <v>9287</v>
      </c>
      <c r="H13" s="31"/>
      <c r="I13" s="32"/>
      <c r="J13" s="6">
        <v>1080923</v>
      </c>
      <c r="K13" s="2"/>
      <c r="L13" s="2"/>
      <c r="M13" s="2"/>
      <c r="N13" s="2"/>
      <c r="O13" s="2"/>
    </row>
    <row r="14" spans="1:15" x14ac:dyDescent="0.25">
      <c r="A14" t="s">
        <v>69</v>
      </c>
      <c r="B14" s="40" t="s">
        <v>112</v>
      </c>
      <c r="C14" s="53" t="s">
        <v>113</v>
      </c>
      <c r="D14" s="42" t="s">
        <v>144</v>
      </c>
      <c r="E14" s="29" t="s">
        <v>275</v>
      </c>
      <c r="F14" s="37">
        <v>1</v>
      </c>
      <c r="G14" s="37">
        <f>G6*F6</f>
        <v>1138</v>
      </c>
      <c r="H14" s="31"/>
      <c r="I14" s="32"/>
      <c r="J14" s="6">
        <v>11383735</v>
      </c>
      <c r="K14" s="2"/>
      <c r="L14" s="2"/>
      <c r="M14" s="2"/>
      <c r="N14" s="2"/>
      <c r="O14" s="2"/>
    </row>
    <row r="15" spans="1:15" x14ac:dyDescent="0.25">
      <c r="A15" t="s">
        <v>70</v>
      </c>
      <c r="B15" s="40" t="s">
        <v>112</v>
      </c>
      <c r="C15" s="53" t="s">
        <v>114</v>
      </c>
      <c r="D15" s="42" t="s">
        <v>144</v>
      </c>
      <c r="E15" s="29" t="s">
        <v>275</v>
      </c>
      <c r="F15" s="37">
        <v>1</v>
      </c>
      <c r="G15" s="37">
        <f>$G$14</f>
        <v>1138</v>
      </c>
      <c r="H15" s="31"/>
      <c r="I15" s="32"/>
      <c r="J15" s="6">
        <v>1526383</v>
      </c>
      <c r="K15" s="2"/>
      <c r="L15" s="2"/>
      <c r="M15" s="2"/>
      <c r="N15" s="2"/>
      <c r="O15" s="2"/>
    </row>
    <row r="16" spans="1:15" x14ac:dyDescent="0.25">
      <c r="A16" t="s">
        <v>71</v>
      </c>
      <c r="B16" s="40" t="s">
        <v>112</v>
      </c>
      <c r="C16" s="53" t="s">
        <v>115</v>
      </c>
      <c r="D16" s="42" t="s">
        <v>197</v>
      </c>
      <c r="H16" s="31"/>
      <c r="I16" s="32"/>
      <c r="J16" s="6">
        <v>8032289</v>
      </c>
      <c r="K16" s="2"/>
      <c r="L16" s="2"/>
      <c r="M16" s="2"/>
      <c r="N16" s="2"/>
      <c r="O16" s="2"/>
    </row>
    <row r="17" spans="1:15" x14ac:dyDescent="0.25">
      <c r="A17" t="s">
        <v>72</v>
      </c>
      <c r="B17" s="40" t="s">
        <v>116</v>
      </c>
      <c r="C17" s="53" t="s">
        <v>117</v>
      </c>
      <c r="D17" s="42" t="s">
        <v>211</v>
      </c>
      <c r="E17" s="29" t="s">
        <v>156</v>
      </c>
      <c r="F17" s="37">
        <v>1</v>
      </c>
      <c r="G17" s="37">
        <v>1.8</v>
      </c>
      <c r="H17" s="31"/>
      <c r="I17" s="32"/>
      <c r="J17" s="6">
        <v>1552247</v>
      </c>
      <c r="K17" s="2"/>
      <c r="L17" s="2"/>
      <c r="M17" s="2"/>
      <c r="N17" s="2"/>
      <c r="O17" s="2"/>
    </row>
    <row r="18" spans="1:15" x14ac:dyDescent="0.25">
      <c r="A18" t="s">
        <v>73</v>
      </c>
      <c r="B18" s="40" t="s">
        <v>116</v>
      </c>
      <c r="C18" s="53" t="s">
        <v>118</v>
      </c>
      <c r="D18" s="42" t="s">
        <v>31</v>
      </c>
      <c r="H18" s="31"/>
      <c r="I18" s="32"/>
    </row>
    <row r="19" spans="1:15" x14ac:dyDescent="0.25">
      <c r="A19" t="s">
        <v>74</v>
      </c>
      <c r="B19" s="40" t="s">
        <v>116</v>
      </c>
      <c r="C19" s="53" t="s">
        <v>119</v>
      </c>
      <c r="D19" s="42" t="s">
        <v>31</v>
      </c>
      <c r="H19" s="31"/>
      <c r="I19" s="32"/>
    </row>
    <row r="20" spans="1:15" x14ac:dyDescent="0.25">
      <c r="A20" t="s">
        <v>75</v>
      </c>
      <c r="B20" s="40" t="s">
        <v>116</v>
      </c>
      <c r="C20" s="53" t="s">
        <v>120</v>
      </c>
      <c r="D20" s="42" t="s">
        <v>211</v>
      </c>
      <c r="E20" s="29" t="s">
        <v>145</v>
      </c>
      <c r="F20" s="37">
        <v>1</v>
      </c>
      <c r="G20" s="37">
        <v>113</v>
      </c>
      <c r="H20" s="31"/>
      <c r="I20" s="32"/>
    </row>
    <row r="21" spans="1:15" x14ac:dyDescent="0.25">
      <c r="A21" t="s">
        <v>76</v>
      </c>
      <c r="B21" s="40" t="s">
        <v>116</v>
      </c>
      <c r="C21" s="53" t="s">
        <v>121</v>
      </c>
      <c r="D21" s="42" t="s">
        <v>31</v>
      </c>
      <c r="H21" s="31"/>
      <c r="I21" s="32"/>
    </row>
    <row r="22" spans="1:15" x14ac:dyDescent="0.25">
      <c r="A22" t="s">
        <v>77</v>
      </c>
      <c r="B22" s="40" t="s">
        <v>116</v>
      </c>
      <c r="C22" s="53" t="s">
        <v>122</v>
      </c>
      <c r="D22" s="42" t="s">
        <v>31</v>
      </c>
      <c r="H22" s="31"/>
      <c r="I22" s="32"/>
    </row>
    <row r="23" spans="1:15" x14ac:dyDescent="0.25">
      <c r="A23" t="s">
        <v>78</v>
      </c>
      <c r="B23" s="40" t="s">
        <v>116</v>
      </c>
      <c r="C23" s="53" t="s">
        <v>123</v>
      </c>
      <c r="D23" s="42" t="s">
        <v>31</v>
      </c>
      <c r="H23" s="31"/>
      <c r="I23" s="32"/>
      <c r="J23" s="6">
        <v>135892</v>
      </c>
      <c r="K23" s="2"/>
      <c r="L23" s="2"/>
      <c r="M23" s="2"/>
      <c r="N23" s="2"/>
      <c r="O23" s="2"/>
    </row>
    <row r="24" spans="1:15" x14ac:dyDescent="0.25">
      <c r="A24" s="11" t="s">
        <v>79</v>
      </c>
      <c r="B24" s="44" t="s">
        <v>116</v>
      </c>
      <c r="C24" s="54" t="s">
        <v>124</v>
      </c>
      <c r="D24" s="42" t="s">
        <v>144</v>
      </c>
      <c r="E24" s="45" t="s">
        <v>201</v>
      </c>
      <c r="F24" s="26">
        <v>1</v>
      </c>
      <c r="G24" s="26">
        <v>419</v>
      </c>
      <c r="H24" s="46"/>
      <c r="I24" s="47"/>
      <c r="J24" s="6">
        <v>2492958</v>
      </c>
      <c r="K24" s="2"/>
      <c r="L24" s="2"/>
      <c r="M24" s="2"/>
      <c r="N24" s="2"/>
      <c r="O24" s="2"/>
    </row>
    <row r="25" spans="1:15" x14ac:dyDescent="0.25">
      <c r="A25" s="11" t="s">
        <v>205</v>
      </c>
      <c r="B25" s="44" t="s">
        <v>2</v>
      </c>
      <c r="C25" s="54" t="s">
        <v>202</v>
      </c>
      <c r="D25" s="42" t="s">
        <v>208</v>
      </c>
      <c r="E25" s="45" t="s">
        <v>203</v>
      </c>
      <c r="F25" s="26">
        <v>1</v>
      </c>
      <c r="G25" s="26">
        <v>258</v>
      </c>
      <c r="H25" s="46"/>
      <c r="I25" s="47"/>
      <c r="J25" s="6">
        <v>3513900</v>
      </c>
      <c r="K25" s="2"/>
      <c r="L25" s="2"/>
      <c r="M25" s="2"/>
      <c r="N25" s="2"/>
      <c r="O25" s="2"/>
    </row>
    <row r="26" spans="1:15" x14ac:dyDescent="0.25">
      <c r="A26" s="11" t="s">
        <v>204</v>
      </c>
      <c r="B26" s="44" t="s">
        <v>9</v>
      </c>
      <c r="C26" s="54" t="s">
        <v>206</v>
      </c>
      <c r="D26" s="42" t="s">
        <v>208</v>
      </c>
      <c r="E26" s="45" t="s">
        <v>207</v>
      </c>
      <c r="F26" s="26">
        <v>1</v>
      </c>
      <c r="G26" s="26">
        <v>2156</v>
      </c>
      <c r="H26" s="46"/>
      <c r="I26" s="47"/>
      <c r="J26" s="6"/>
      <c r="K26" s="2"/>
      <c r="L26" s="2"/>
      <c r="M26" s="2"/>
      <c r="N26" s="2"/>
      <c r="O26" s="2"/>
    </row>
    <row r="27" spans="1:15" x14ac:dyDescent="0.25">
      <c r="A27" t="s">
        <v>80</v>
      </c>
      <c r="B27" s="40" t="s">
        <v>149</v>
      </c>
      <c r="C27" s="53" t="s">
        <v>125</v>
      </c>
      <c r="D27" s="42" t="s">
        <v>31</v>
      </c>
      <c r="J27" s="6">
        <v>1240051</v>
      </c>
      <c r="K27" s="2"/>
      <c r="L27" s="2"/>
      <c r="M27" s="2"/>
      <c r="N27" s="2"/>
      <c r="O27" s="2"/>
    </row>
    <row r="28" spans="1:15" x14ac:dyDescent="0.25">
      <c r="A28" t="s">
        <v>81</v>
      </c>
      <c r="B28" s="40" t="s">
        <v>149</v>
      </c>
      <c r="C28" s="53" t="s">
        <v>126</v>
      </c>
      <c r="D28" s="42" t="s">
        <v>31</v>
      </c>
      <c r="J28" s="6">
        <v>1492582</v>
      </c>
      <c r="K28" s="2"/>
      <c r="L28" s="2"/>
      <c r="M28" s="2"/>
      <c r="N28" s="2"/>
      <c r="O28" s="2"/>
    </row>
    <row r="29" spans="1:15" x14ac:dyDescent="0.25">
      <c r="A29" t="s">
        <v>82</v>
      </c>
      <c r="B29" s="40" t="s">
        <v>149</v>
      </c>
      <c r="C29" s="53" t="s">
        <v>127</v>
      </c>
      <c r="D29" s="42" t="s">
        <v>144</v>
      </c>
      <c r="E29" s="29" t="s">
        <v>275</v>
      </c>
      <c r="F29" s="37">
        <v>1</v>
      </c>
      <c r="G29" s="37">
        <f>$G$14</f>
        <v>1138</v>
      </c>
      <c r="J29" s="6">
        <v>17186529</v>
      </c>
      <c r="K29" s="2"/>
      <c r="L29" s="2"/>
      <c r="M29" s="2"/>
      <c r="N29" s="2"/>
      <c r="O29" s="2"/>
    </row>
    <row r="30" spans="1:15" x14ac:dyDescent="0.25">
      <c r="A30" t="s">
        <v>83</v>
      </c>
      <c r="B30" s="40" t="s">
        <v>149</v>
      </c>
      <c r="C30" s="53" t="s">
        <v>128</v>
      </c>
      <c r="D30" s="42" t="s">
        <v>31</v>
      </c>
      <c r="J30" s="6">
        <v>173004</v>
      </c>
      <c r="K30" s="2"/>
      <c r="L30" s="2"/>
      <c r="M30" s="2"/>
      <c r="N30" s="2"/>
      <c r="O30" s="2"/>
    </row>
    <row r="31" spans="1:15" x14ac:dyDescent="0.25">
      <c r="A31" t="s">
        <v>84</v>
      </c>
      <c r="B31" s="40" t="s">
        <v>149</v>
      </c>
      <c r="C31" s="53" t="s">
        <v>129</v>
      </c>
      <c r="D31" s="42" t="s">
        <v>144</v>
      </c>
      <c r="E31" s="29" t="s">
        <v>210</v>
      </c>
      <c r="F31" s="37">
        <v>1</v>
      </c>
      <c r="G31" s="37">
        <f>PlantCharacteristics!$B$2</f>
        <v>525</v>
      </c>
      <c r="J31" s="6">
        <v>11187252</v>
      </c>
      <c r="K31" s="2"/>
      <c r="L31" s="2"/>
      <c r="M31" s="2"/>
      <c r="N31" s="2"/>
      <c r="O31" s="2"/>
    </row>
    <row r="32" spans="1:15" x14ac:dyDescent="0.25">
      <c r="A32" t="s">
        <v>85</v>
      </c>
      <c r="B32" s="40" t="s">
        <v>149</v>
      </c>
      <c r="C32" s="53" t="s">
        <v>130</v>
      </c>
      <c r="D32" s="42" t="s">
        <v>144</v>
      </c>
      <c r="E32" s="29" t="s">
        <v>275</v>
      </c>
      <c r="F32" s="37">
        <v>1</v>
      </c>
      <c r="G32" s="37">
        <f>$G$14</f>
        <v>1138</v>
      </c>
      <c r="J32" s="6">
        <v>8184572</v>
      </c>
      <c r="K32" s="2"/>
      <c r="L32" s="2"/>
      <c r="M32" s="2"/>
      <c r="N32" s="2"/>
      <c r="O32" s="2"/>
    </row>
    <row r="33" spans="1:15" x14ac:dyDescent="0.25">
      <c r="A33" t="s">
        <v>86</v>
      </c>
      <c r="B33" s="40" t="s">
        <v>149</v>
      </c>
      <c r="C33" s="53" t="s">
        <v>131</v>
      </c>
      <c r="D33" s="42" t="s">
        <v>31</v>
      </c>
      <c r="J33" s="7">
        <v>4374197</v>
      </c>
      <c r="K33" s="2"/>
      <c r="L33" s="2"/>
      <c r="M33" s="2"/>
      <c r="N33" s="2"/>
      <c r="O33" s="2"/>
    </row>
    <row r="34" spans="1:15" x14ac:dyDescent="0.25">
      <c r="A34" t="s">
        <v>87</v>
      </c>
      <c r="B34" s="40" t="s">
        <v>149</v>
      </c>
      <c r="C34" s="53" t="s">
        <v>132</v>
      </c>
      <c r="D34" s="42" t="s">
        <v>31</v>
      </c>
      <c r="K34" s="2"/>
      <c r="L34" s="2"/>
      <c r="M34" s="2"/>
      <c r="N34" s="2"/>
      <c r="O34" s="2"/>
    </row>
    <row r="35" spans="1:15" x14ac:dyDescent="0.25">
      <c r="A35" t="s">
        <v>88</v>
      </c>
      <c r="B35" s="40" t="s">
        <v>148</v>
      </c>
      <c r="C35" s="53" t="s">
        <v>133</v>
      </c>
      <c r="D35" s="42" t="s">
        <v>144</v>
      </c>
      <c r="E35" s="29" t="s">
        <v>146</v>
      </c>
      <c r="F35" s="37">
        <v>1</v>
      </c>
      <c r="G35" s="37">
        <v>1</v>
      </c>
      <c r="J35" s="6">
        <v>3603548</v>
      </c>
      <c r="K35" s="2"/>
      <c r="L35" s="2"/>
      <c r="M35" s="2"/>
      <c r="N35" s="2"/>
      <c r="O35" s="2"/>
    </row>
    <row r="36" spans="1:15" x14ac:dyDescent="0.25">
      <c r="A36" t="s">
        <v>89</v>
      </c>
      <c r="B36" s="40" t="s">
        <v>148</v>
      </c>
      <c r="C36" s="53" t="s">
        <v>134</v>
      </c>
      <c r="D36" s="42" t="s">
        <v>31</v>
      </c>
      <c r="K36" s="2"/>
      <c r="L36" s="2"/>
      <c r="M36" s="2"/>
      <c r="N36" s="2"/>
      <c r="O36" s="2"/>
    </row>
    <row r="37" spans="1:15" x14ac:dyDescent="0.25">
      <c r="A37" t="s">
        <v>90</v>
      </c>
      <c r="B37" s="40" t="s">
        <v>148</v>
      </c>
      <c r="C37" s="53" t="s">
        <v>135</v>
      </c>
      <c r="D37" s="42" t="s">
        <v>31</v>
      </c>
      <c r="K37" s="2"/>
      <c r="L37" s="2"/>
      <c r="M37" s="2"/>
      <c r="N37" s="2"/>
      <c r="O37" s="2"/>
    </row>
    <row r="38" spans="1:15" x14ac:dyDescent="0.25">
      <c r="A38" t="s">
        <v>91</v>
      </c>
      <c r="B38" s="40" t="s">
        <v>148</v>
      </c>
      <c r="C38" s="53" t="s">
        <v>136</v>
      </c>
      <c r="D38" s="42" t="s">
        <v>31</v>
      </c>
    </row>
    <row r="39" spans="1:15" x14ac:dyDescent="0.25">
      <c r="A39" t="s">
        <v>92</v>
      </c>
      <c r="B39" s="40" t="s">
        <v>148</v>
      </c>
      <c r="C39" s="53" t="s">
        <v>137</v>
      </c>
      <c r="D39" s="42" t="s">
        <v>31</v>
      </c>
    </row>
    <row r="40" spans="1:15" x14ac:dyDescent="0.25">
      <c r="A40" t="s">
        <v>93</v>
      </c>
      <c r="B40" s="40" t="s">
        <v>148</v>
      </c>
      <c r="C40" s="53" t="s">
        <v>138</v>
      </c>
      <c r="D40" s="42" t="s">
        <v>144</v>
      </c>
      <c r="E40" s="29" t="s">
        <v>152</v>
      </c>
      <c r="F40" s="37">
        <v>1</v>
      </c>
      <c r="G40" s="37">
        <f>$G$5</f>
        <v>17</v>
      </c>
    </row>
    <row r="41" spans="1:15" x14ac:dyDescent="0.25">
      <c r="A41" t="s">
        <v>94</v>
      </c>
      <c r="B41" s="40" t="s">
        <v>148</v>
      </c>
      <c r="C41" s="53" t="s">
        <v>139</v>
      </c>
      <c r="D41" s="42" t="s">
        <v>144</v>
      </c>
      <c r="E41" s="29" t="s">
        <v>146</v>
      </c>
      <c r="F41" s="37">
        <v>1</v>
      </c>
      <c r="G41" s="37">
        <v>1</v>
      </c>
      <c r="J41" s="6">
        <v>3253606</v>
      </c>
    </row>
    <row r="42" spans="1:15" x14ac:dyDescent="0.25">
      <c r="A42" t="s">
        <v>95</v>
      </c>
      <c r="B42" s="40" t="s">
        <v>148</v>
      </c>
      <c r="C42" s="53" t="s">
        <v>140</v>
      </c>
      <c r="D42" s="42" t="s">
        <v>31</v>
      </c>
      <c r="J42" s="6">
        <v>4006562</v>
      </c>
    </row>
    <row r="43" spans="1:15" x14ac:dyDescent="0.25">
      <c r="A43" t="s">
        <v>96</v>
      </c>
      <c r="B43" s="40" t="s">
        <v>148</v>
      </c>
      <c r="C43" s="53" t="s">
        <v>141</v>
      </c>
      <c r="D43" s="42" t="s">
        <v>144</v>
      </c>
      <c r="E43" s="29" t="s">
        <v>152</v>
      </c>
      <c r="F43" s="37">
        <v>1</v>
      </c>
      <c r="G43" s="37">
        <f>$G$5</f>
        <v>17</v>
      </c>
      <c r="J43" s="6">
        <v>3183570</v>
      </c>
    </row>
    <row r="44" spans="1:15" x14ac:dyDescent="0.25">
      <c r="A44" t="s">
        <v>97</v>
      </c>
      <c r="B44" s="40" t="s">
        <v>148</v>
      </c>
      <c r="C44" s="53" t="s">
        <v>142</v>
      </c>
      <c r="D44" s="42" t="s">
        <v>144</v>
      </c>
      <c r="E44" s="29" t="s">
        <v>152</v>
      </c>
      <c r="F44" s="37">
        <v>1</v>
      </c>
      <c r="G44" s="37">
        <f>$G$5</f>
        <v>17</v>
      </c>
      <c r="J44" s="6">
        <v>3902000</v>
      </c>
    </row>
    <row r="45" spans="1:15" x14ac:dyDescent="0.25">
      <c r="A45" t="s">
        <v>98</v>
      </c>
      <c r="B45" s="40" t="s">
        <v>148</v>
      </c>
      <c r="C45" s="53" t="s">
        <v>143</v>
      </c>
      <c r="D45" s="42" t="s">
        <v>144</v>
      </c>
      <c r="E45" s="29" t="s">
        <v>152</v>
      </c>
      <c r="F45" s="37">
        <v>1</v>
      </c>
      <c r="G45" s="37">
        <f>$G$5</f>
        <v>17</v>
      </c>
      <c r="J45" s="6">
        <v>3605984</v>
      </c>
    </row>
    <row r="46" spans="1:15" x14ac:dyDescent="0.25">
      <c r="A46" t="s">
        <v>256</v>
      </c>
      <c r="B46" s="40" t="s">
        <v>257</v>
      </c>
      <c r="C46" s="53" t="s">
        <v>258</v>
      </c>
      <c r="D46" s="42" t="s">
        <v>31</v>
      </c>
      <c r="J46" s="9">
        <v>755364.78794453223</v>
      </c>
    </row>
    <row r="47" spans="1:15" x14ac:dyDescent="0.25">
      <c r="A47" t="s">
        <v>259</v>
      </c>
      <c r="B47" s="40" t="s">
        <v>257</v>
      </c>
      <c r="C47" s="53" t="s">
        <v>260</v>
      </c>
      <c r="D47" s="42" t="s">
        <v>31</v>
      </c>
      <c r="J47" s="9">
        <v>3133664.3688529721</v>
      </c>
    </row>
    <row r="48" spans="1:15" x14ac:dyDescent="0.25">
      <c r="A48" t="s">
        <v>261</v>
      </c>
      <c r="B48" s="40" t="s">
        <v>257</v>
      </c>
      <c r="C48" s="53" t="s">
        <v>262</v>
      </c>
      <c r="D48" s="42" t="s">
        <v>144</v>
      </c>
      <c r="E48" s="29" t="s">
        <v>263</v>
      </c>
      <c r="F48" s="37">
        <v>1</v>
      </c>
      <c r="G48" s="37">
        <v>170</v>
      </c>
      <c r="J48" s="9">
        <v>3563245.8432024959</v>
      </c>
    </row>
    <row r="49" spans="1:10" x14ac:dyDescent="0.25">
      <c r="A49" t="s">
        <v>264</v>
      </c>
      <c r="B49" s="40" t="s">
        <v>265</v>
      </c>
      <c r="C49" s="53" t="s">
        <v>266</v>
      </c>
      <c r="D49" s="42" t="s">
        <v>144</v>
      </c>
      <c r="E49" s="29" t="s">
        <v>269</v>
      </c>
      <c r="F49" s="37">
        <v>1</v>
      </c>
      <c r="G49" s="37">
        <v>0</v>
      </c>
    </row>
    <row r="50" spans="1:10" x14ac:dyDescent="0.25">
      <c r="A50" t="s">
        <v>267</v>
      </c>
      <c r="B50" s="40" t="s">
        <v>265</v>
      </c>
      <c r="C50" s="53" t="s">
        <v>268</v>
      </c>
      <c r="D50" s="42" t="s">
        <v>144</v>
      </c>
      <c r="E50" s="29" t="s">
        <v>270</v>
      </c>
      <c r="F50" s="37">
        <v>1</v>
      </c>
      <c r="G50" s="37">
        <v>0</v>
      </c>
    </row>
    <row r="51" spans="1:10" x14ac:dyDescent="0.25">
      <c r="A51" t="s">
        <v>320</v>
      </c>
      <c r="B51" s="40" t="s">
        <v>321</v>
      </c>
      <c r="C51" s="53" t="s">
        <v>322</v>
      </c>
      <c r="D51" s="42" t="s">
        <v>278</v>
      </c>
      <c r="E51" s="29" t="s">
        <v>323</v>
      </c>
      <c r="F51" s="1">
        <v>1</v>
      </c>
      <c r="G51" s="131">
        <v>150.79644740000001</v>
      </c>
      <c r="H51" s="29">
        <v>0</v>
      </c>
      <c r="I51" s="33">
        <v>1</v>
      </c>
      <c r="J51"/>
    </row>
    <row r="52" spans="1:10" x14ac:dyDescent="0.25">
      <c r="A52" t="s">
        <v>324</v>
      </c>
      <c r="B52" s="40" t="s">
        <v>321</v>
      </c>
      <c r="C52" s="53" t="s">
        <v>325</v>
      </c>
      <c r="D52" s="42" t="s">
        <v>278</v>
      </c>
      <c r="E52" s="29" t="s">
        <v>326</v>
      </c>
      <c r="F52" s="1">
        <v>1</v>
      </c>
      <c r="G52" s="1">
        <v>4</v>
      </c>
      <c r="H52" s="29">
        <v>0</v>
      </c>
      <c r="I52" s="33">
        <v>1</v>
      </c>
      <c r="J52"/>
    </row>
    <row r="53" spans="1:10" x14ac:dyDescent="0.25">
      <c r="A53" t="s">
        <v>327</v>
      </c>
      <c r="B53" s="40" t="s">
        <v>321</v>
      </c>
      <c r="C53" s="53" t="s">
        <v>328</v>
      </c>
      <c r="D53" s="42" t="s">
        <v>278</v>
      </c>
      <c r="E53" s="29" t="s">
        <v>329</v>
      </c>
      <c r="F53" s="1">
        <v>1</v>
      </c>
      <c r="G53" s="1">
        <f>88*1%</f>
        <v>0.88</v>
      </c>
      <c r="H53" s="29">
        <v>0</v>
      </c>
      <c r="I53" s="33">
        <v>1</v>
      </c>
      <c r="J53"/>
    </row>
    <row r="54" spans="1:10" x14ac:dyDescent="0.25">
      <c r="A54" t="s">
        <v>330</v>
      </c>
      <c r="B54" s="40" t="s">
        <v>321</v>
      </c>
      <c r="C54" s="53" t="s">
        <v>331</v>
      </c>
      <c r="D54" s="42" t="s">
        <v>278</v>
      </c>
      <c r="E54" s="29" t="s">
        <v>332</v>
      </c>
      <c r="F54" s="1">
        <v>1</v>
      </c>
      <c r="G54" s="1">
        <v>2791</v>
      </c>
      <c r="H54" s="29">
        <v>0</v>
      </c>
      <c r="I54" s="33">
        <v>1</v>
      </c>
      <c r="J54"/>
    </row>
    <row r="55" spans="1:10" x14ac:dyDescent="0.25">
      <c r="A55" t="s">
        <v>333</v>
      </c>
      <c r="B55" s="40" t="s">
        <v>334</v>
      </c>
      <c r="C55" s="132" t="s">
        <v>335</v>
      </c>
      <c r="D55" s="42" t="s">
        <v>278</v>
      </c>
      <c r="E55" s="29" t="s">
        <v>336</v>
      </c>
      <c r="F55" s="1">
        <v>4</v>
      </c>
      <c r="G55" s="1">
        <v>30</v>
      </c>
      <c r="H55" s="29">
        <v>0</v>
      </c>
      <c r="I55" s="33">
        <v>1</v>
      </c>
      <c r="J55"/>
    </row>
  </sheetData>
  <mergeCells count="2">
    <mergeCell ref="E1:G1"/>
    <mergeCell ref="H1:I1"/>
  </mergeCells>
  <conditionalFormatting sqref="E5:G5 E27:G28 E10:G13 E7:G7 E18:G19 E21:G24 E41:G42 E16:G16 F14:G15 E30:G31 E33:G39 F29:G29 F32:G32">
    <cfRule type="expression" dxfId="154" priority="44">
      <formula>EXACT($D5, "Detailed")</formula>
    </cfRule>
  </conditionalFormatting>
  <conditionalFormatting sqref="H3:I3 H5:I45">
    <cfRule type="expression" dxfId="153" priority="43">
      <formula>EXACT($D3, "Direct cost input")</formula>
    </cfRule>
  </conditionalFormatting>
  <conditionalFormatting sqref="E25:G26">
    <cfRule type="expression" dxfId="152" priority="42">
      <formula>EXACT($D25, "Detailed pool")</formula>
    </cfRule>
  </conditionalFormatting>
  <conditionalFormatting sqref="E3:G3">
    <cfRule type="expression" dxfId="151" priority="40">
      <formula>EXACT($D3, "Detailed (CE)")</formula>
    </cfRule>
  </conditionalFormatting>
  <conditionalFormatting sqref="E20:G20">
    <cfRule type="expression" dxfId="150" priority="34">
      <formula>EXACT($D20, "Detailed (CE)")</formula>
    </cfRule>
  </conditionalFormatting>
  <conditionalFormatting sqref="F6:G6">
    <cfRule type="expression" dxfId="149" priority="38">
      <formula>EXACT($D6, "Detailed (CE)")</formula>
    </cfRule>
  </conditionalFormatting>
  <conditionalFormatting sqref="E8:G8">
    <cfRule type="expression" dxfId="148" priority="37">
      <formula>EXACT($D8, "Detailed (CE)")</formula>
    </cfRule>
  </conditionalFormatting>
  <conditionalFormatting sqref="E9:G9">
    <cfRule type="expression" dxfId="147" priority="36">
      <formula>EXACT($D9, "Detailed (CE)")</formula>
    </cfRule>
  </conditionalFormatting>
  <conditionalFormatting sqref="E17:G17">
    <cfRule type="expression" dxfId="146" priority="35">
      <formula>EXACT($D17, "Detailed (CE)")</formula>
    </cfRule>
  </conditionalFormatting>
  <conditionalFormatting sqref="E40">
    <cfRule type="expression" dxfId="145" priority="33">
      <formula>EXACT($D40, "Detailed")</formula>
    </cfRule>
  </conditionalFormatting>
  <conditionalFormatting sqref="E43:E45">
    <cfRule type="expression" dxfId="144" priority="32">
      <formula>EXACT($D43, "Detailed")</formula>
    </cfRule>
  </conditionalFormatting>
  <conditionalFormatting sqref="F45">
    <cfRule type="expression" dxfId="143" priority="31">
      <formula>EXACT($D45, "Detailed")</formula>
    </cfRule>
  </conditionalFormatting>
  <conditionalFormatting sqref="F44">
    <cfRule type="expression" dxfId="142" priority="30">
      <formula>EXACT($D44, "Detailed")</formula>
    </cfRule>
  </conditionalFormatting>
  <conditionalFormatting sqref="F43">
    <cfRule type="expression" dxfId="141" priority="29">
      <formula>EXACT($D43, "Detailed")</formula>
    </cfRule>
  </conditionalFormatting>
  <conditionalFormatting sqref="F40:G40">
    <cfRule type="expression" dxfId="140" priority="28">
      <formula>EXACT($D40, "Detailed")</formula>
    </cfRule>
  </conditionalFormatting>
  <conditionalFormatting sqref="E48:G48">
    <cfRule type="expression" dxfId="139" priority="26">
      <formula>EXACT($D48, "Detailed")</formula>
    </cfRule>
  </conditionalFormatting>
  <conditionalFormatting sqref="H48:I48">
    <cfRule type="expression" dxfId="138" priority="27">
      <formula>EXACT($D48, "Direct cost input")</formula>
    </cfRule>
  </conditionalFormatting>
  <conditionalFormatting sqref="F49:G49">
    <cfRule type="expression" dxfId="137" priority="24">
      <formula>EXACT($D49, "Detailed")</formula>
    </cfRule>
  </conditionalFormatting>
  <conditionalFormatting sqref="H49:I49">
    <cfRule type="expression" dxfId="136" priority="25">
      <formula>EXACT($D49, "Direct cost input")</formula>
    </cfRule>
  </conditionalFormatting>
  <conditionalFormatting sqref="F50:G50">
    <cfRule type="expression" dxfId="135" priority="22">
      <formula>EXACT($D50, "Detailed")</formula>
    </cfRule>
  </conditionalFormatting>
  <conditionalFormatting sqref="H50:I50">
    <cfRule type="expression" dxfId="134" priority="23">
      <formula>EXACT($D50, "Direct cost input")</formula>
    </cfRule>
  </conditionalFormatting>
  <conditionalFormatting sqref="E49">
    <cfRule type="expression" dxfId="133" priority="21">
      <formula>EXACT($D49, "Detailed")</formula>
    </cfRule>
  </conditionalFormatting>
  <conditionalFormatting sqref="E50">
    <cfRule type="expression" dxfId="132" priority="20">
      <formula>EXACT($D50, "Detailed")</formula>
    </cfRule>
  </conditionalFormatting>
  <conditionalFormatting sqref="H4:I4">
    <cfRule type="expression" dxfId="131" priority="19">
      <formula>EXACT($D4, "Direct cost input")</formula>
    </cfRule>
  </conditionalFormatting>
  <conditionalFormatting sqref="F4:G4">
    <cfRule type="expression" dxfId="130" priority="18">
      <formula>EXACT($D4, "Detailed")</formula>
    </cfRule>
  </conditionalFormatting>
  <conditionalFormatting sqref="E14">
    <cfRule type="expression" dxfId="129" priority="17">
      <formula>EXACT($D14, "Detailed")</formula>
    </cfRule>
  </conditionalFormatting>
  <conditionalFormatting sqref="E15">
    <cfRule type="expression" dxfId="128" priority="16">
      <formula>EXACT($D15, "Detailed")</formula>
    </cfRule>
  </conditionalFormatting>
  <conditionalFormatting sqref="E29">
    <cfRule type="expression" dxfId="127" priority="15">
      <formula>EXACT($D29, "Detailed")</formula>
    </cfRule>
  </conditionalFormatting>
  <conditionalFormatting sqref="E32">
    <cfRule type="expression" dxfId="126" priority="14">
      <formula>EXACT($D32, "Detailed")</formula>
    </cfRule>
  </conditionalFormatting>
  <conditionalFormatting sqref="G43">
    <cfRule type="expression" dxfId="125" priority="13">
      <formula>EXACT($D43, "Detailed")</formula>
    </cfRule>
  </conditionalFormatting>
  <conditionalFormatting sqref="G44">
    <cfRule type="expression" dxfId="124" priority="12">
      <formula>EXACT($D44, "Detailed")</formula>
    </cfRule>
  </conditionalFormatting>
  <conditionalFormatting sqref="G45">
    <cfRule type="expression" dxfId="123" priority="11">
      <formula>EXACT($D45, "Detailed")</formula>
    </cfRule>
  </conditionalFormatting>
  <conditionalFormatting sqref="E4">
    <cfRule type="expression" dxfId="122" priority="10">
      <formula>EXACT($D4, "Detailed")</formula>
    </cfRule>
  </conditionalFormatting>
  <conditionalFormatting sqref="E6">
    <cfRule type="expression" dxfId="121" priority="9">
      <formula>EXACT($D6, "Detailed (CE)")</formula>
    </cfRule>
  </conditionalFormatting>
  <conditionalFormatting sqref="H51:I54">
    <cfRule type="expression" dxfId="120" priority="8">
      <formula>EXACT($D51, "Direct cost input")</formula>
    </cfRule>
  </conditionalFormatting>
  <conditionalFormatting sqref="F51:G54">
    <cfRule type="expression" dxfId="119" priority="7">
      <formula>EXACT($D51, "Detailed")</formula>
    </cfRule>
  </conditionalFormatting>
  <conditionalFormatting sqref="E51:E54">
    <cfRule type="expression" dxfId="118" priority="6">
      <formula>EXACT($D51, "Detailed")</formula>
    </cfRule>
  </conditionalFormatting>
  <conditionalFormatting sqref="H51:I54">
    <cfRule type="expression" dxfId="117" priority="5">
      <formula>EXACT($D51, "Direct cost input")</formula>
    </cfRule>
  </conditionalFormatting>
  <conditionalFormatting sqref="H55:I55">
    <cfRule type="expression" dxfId="116" priority="4">
      <formula>EXACT($D55, "Direct cost input")</formula>
    </cfRule>
  </conditionalFormatting>
  <conditionalFormatting sqref="F55:G55">
    <cfRule type="expression" dxfId="115" priority="3">
      <formula>EXACT($D55, "Detailed")</formula>
    </cfRule>
  </conditionalFormatting>
  <conditionalFormatting sqref="E55">
    <cfRule type="expression" dxfId="114" priority="2">
      <formula>EXACT($D55, "Detailed")</formula>
    </cfRule>
  </conditionalFormatting>
  <conditionalFormatting sqref="H55:I55">
    <cfRule type="expression" dxfId="113" priority="1">
      <formula>EXACT($D55, "Direct cost input")</formula>
    </cfRule>
  </conditionalFormatting>
  <dataValidations count="9">
    <dataValidation type="list" allowBlank="1" showInputMessage="1" showErrorMessage="1" sqref="D18:D19 D21:D23 D27:D28 D30 D33:D34 D36:D39 D42 D46:D47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35 D40:D41 D43:D45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L10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29.140625" bestFit="1" customWidth="1"/>
    <col min="4" max="4" width="25" bestFit="1" customWidth="1"/>
    <col min="5" max="5" width="21.140625" bestFit="1" customWidth="1"/>
    <col min="6" max="6" width="12.42578125" bestFit="1" customWidth="1"/>
    <col min="7" max="7" width="12.5703125" bestFit="1" customWidth="1"/>
    <col min="8" max="8" width="26.85546875" bestFit="1" customWidth="1"/>
    <col min="9" max="9" width="12.42578125" bestFit="1" customWidth="1"/>
    <col min="10" max="10" width="21.28515625" bestFit="1" customWidth="1"/>
    <col min="11" max="11" width="12.5703125" bestFit="1" customWidth="1"/>
  </cols>
  <sheetData>
    <row r="1" spans="1:12" ht="23.25" x14ac:dyDescent="0.35">
      <c r="A1" s="12"/>
      <c r="B1" s="12"/>
      <c r="C1" s="12"/>
      <c r="D1" s="12"/>
      <c r="E1" s="136" t="s">
        <v>14</v>
      </c>
      <c r="F1" s="139"/>
      <c r="G1" s="139"/>
      <c r="H1" s="136" t="s">
        <v>150</v>
      </c>
      <c r="I1" s="138"/>
      <c r="J1" s="62" t="s">
        <v>38</v>
      </c>
    </row>
    <row r="2" spans="1:12" ht="45" x14ac:dyDescent="0.25">
      <c r="A2" s="66" t="s">
        <v>15</v>
      </c>
      <c r="B2" s="67" t="s">
        <v>147</v>
      </c>
      <c r="C2" s="67" t="s">
        <v>16</v>
      </c>
      <c r="D2" s="67" t="s">
        <v>17</v>
      </c>
      <c r="E2" s="122" t="s">
        <v>151</v>
      </c>
      <c r="F2" s="71" t="s">
        <v>198</v>
      </c>
      <c r="G2" s="123" t="s">
        <v>186</v>
      </c>
      <c r="H2" s="110" t="s">
        <v>154</v>
      </c>
      <c r="I2" s="70" t="s">
        <v>199</v>
      </c>
      <c r="J2" s="109" t="s">
        <v>194</v>
      </c>
      <c r="K2" s="72" t="s">
        <v>178</v>
      </c>
      <c r="L2" s="111" t="s">
        <v>255</v>
      </c>
    </row>
    <row r="3" spans="1:12" x14ac:dyDescent="0.25">
      <c r="A3" t="s">
        <v>232</v>
      </c>
      <c r="B3" t="s">
        <v>185</v>
      </c>
      <c r="C3" s="63" t="s">
        <v>179</v>
      </c>
      <c r="D3" s="112" t="s">
        <v>317</v>
      </c>
      <c r="E3" s="124"/>
      <c r="F3" s="114"/>
      <c r="G3" s="125"/>
      <c r="H3" s="114"/>
      <c r="I3" s="113">
        <v>1</v>
      </c>
      <c r="J3" s="5">
        <v>1</v>
      </c>
      <c r="K3" s="126">
        <v>133984273</v>
      </c>
      <c r="L3" s="5">
        <v>1</v>
      </c>
    </row>
    <row r="4" spans="1:12" x14ac:dyDescent="0.25">
      <c r="A4" t="s">
        <v>233</v>
      </c>
      <c r="B4" t="s">
        <v>185</v>
      </c>
      <c r="C4" s="53" t="s">
        <v>180</v>
      </c>
      <c r="D4" s="112" t="s">
        <v>317</v>
      </c>
      <c r="E4" s="29"/>
      <c r="G4" s="33"/>
      <c r="I4" s="1">
        <v>1</v>
      </c>
      <c r="J4" s="65">
        <v>1</v>
      </c>
      <c r="K4" s="127">
        <v>28981986</v>
      </c>
      <c r="L4" s="65">
        <v>1</v>
      </c>
    </row>
    <row r="5" spans="1:12" x14ac:dyDescent="0.25">
      <c r="A5" t="s">
        <v>234</v>
      </c>
      <c r="B5" t="s">
        <v>185</v>
      </c>
      <c r="C5" s="53" t="s">
        <v>181</v>
      </c>
      <c r="D5" s="112" t="s">
        <v>144</v>
      </c>
      <c r="E5" s="29" t="s">
        <v>318</v>
      </c>
      <c r="F5" s="1">
        <v>1</v>
      </c>
      <c r="G5" s="128">
        <v>0</v>
      </c>
      <c r="I5" s="1">
        <v>1</v>
      </c>
      <c r="J5" s="65">
        <v>1</v>
      </c>
      <c r="K5" s="127">
        <v>23588801</v>
      </c>
      <c r="L5" s="65">
        <v>1</v>
      </c>
    </row>
    <row r="6" spans="1:12" x14ac:dyDescent="0.25">
      <c r="A6" t="s">
        <v>235</v>
      </c>
      <c r="B6" t="s">
        <v>185</v>
      </c>
      <c r="C6" s="53" t="s">
        <v>182</v>
      </c>
      <c r="D6" s="112" t="s">
        <v>317</v>
      </c>
      <c r="E6" s="29"/>
      <c r="G6" s="33"/>
      <c r="I6" s="1">
        <v>1</v>
      </c>
      <c r="J6" s="65">
        <v>1</v>
      </c>
      <c r="K6" s="127">
        <v>22323194</v>
      </c>
      <c r="L6" s="65">
        <v>1</v>
      </c>
    </row>
    <row r="7" spans="1:12" x14ac:dyDescent="0.25">
      <c r="A7" t="s">
        <v>236</v>
      </c>
      <c r="B7" t="s">
        <v>185</v>
      </c>
      <c r="C7" s="53" t="s">
        <v>183</v>
      </c>
      <c r="D7" s="112" t="s">
        <v>317</v>
      </c>
      <c r="E7" s="29"/>
      <c r="G7" s="33"/>
      <c r="I7" s="1">
        <v>1</v>
      </c>
      <c r="J7" s="65">
        <v>1</v>
      </c>
      <c r="K7" s="127">
        <v>6854212</v>
      </c>
      <c r="L7" s="65">
        <v>1</v>
      </c>
    </row>
    <row r="8" spans="1:12" x14ac:dyDescent="0.25">
      <c r="A8" t="s">
        <v>237</v>
      </c>
      <c r="B8" t="s">
        <v>185</v>
      </c>
      <c r="C8" s="53" t="s">
        <v>184</v>
      </c>
      <c r="D8" s="112" t="s">
        <v>317</v>
      </c>
      <c r="E8" s="56"/>
      <c r="F8" s="49"/>
      <c r="G8" s="52"/>
      <c r="H8" s="49"/>
      <c r="I8" s="75">
        <v>1</v>
      </c>
      <c r="J8" s="10">
        <v>1</v>
      </c>
      <c r="K8" s="129">
        <v>8045900</v>
      </c>
      <c r="L8" s="10">
        <v>1</v>
      </c>
    </row>
    <row r="9" spans="1:12" x14ac:dyDescent="0.25">
      <c r="I9" s="6"/>
      <c r="J9" s="6"/>
    </row>
    <row r="10" spans="1:12" x14ac:dyDescent="0.25">
      <c r="I10" s="6"/>
      <c r="J10" s="6"/>
    </row>
  </sheetData>
  <mergeCells count="2">
    <mergeCell ref="E1:G1"/>
    <mergeCell ref="H1:I1"/>
  </mergeCells>
  <conditionalFormatting sqref="J3:J8">
    <cfRule type="expression" dxfId="112" priority="19">
      <formula>EXACT($D3, "Electric power scaling")</formula>
    </cfRule>
  </conditionalFormatting>
  <conditionalFormatting sqref="E5:G5">
    <cfRule type="expression" dxfId="111" priority="18">
      <formula>EXACT($D5, "Detailed")</formula>
    </cfRule>
  </conditionalFormatting>
  <conditionalFormatting sqref="E6">
    <cfRule type="expression" dxfId="110" priority="17">
      <formula>EXACT($D6, "Detailed")</formula>
    </cfRule>
  </conditionalFormatting>
  <conditionalFormatting sqref="E7">
    <cfRule type="expression" dxfId="109" priority="16">
      <formula>EXACT($D7, "Detailed")</formula>
    </cfRule>
  </conditionalFormatting>
  <conditionalFormatting sqref="E8">
    <cfRule type="expression" dxfId="108" priority="15">
      <formula>EXACT($D8, "Detailed")</formula>
    </cfRule>
  </conditionalFormatting>
  <conditionalFormatting sqref="E4">
    <cfRule type="expression" dxfId="107" priority="14">
      <formula>EXACT($D4, "Detailed")</formula>
    </cfRule>
  </conditionalFormatting>
  <conditionalFormatting sqref="E3">
    <cfRule type="expression" dxfId="106" priority="13">
      <formula>EXACT($D3, "Detailed")</formula>
    </cfRule>
  </conditionalFormatting>
  <conditionalFormatting sqref="H3:H8">
    <cfRule type="expression" dxfId="105" priority="12">
      <formula>EXACT($D3, "Direct cost input")</formula>
    </cfRule>
  </conditionalFormatting>
  <conditionalFormatting sqref="I3:I8">
    <cfRule type="expression" dxfId="104" priority="11">
      <formula>EXACT($D3, "Direct cost input")</formula>
    </cfRule>
  </conditionalFormatting>
  <conditionalFormatting sqref="F7">
    <cfRule type="expression" dxfId="103" priority="10">
      <formula>EXACT($D7, "Detailed")</formula>
    </cfRule>
  </conditionalFormatting>
  <conditionalFormatting sqref="F6">
    <cfRule type="expression" dxfId="102" priority="9">
      <formula>EXACT($D6, "Detailed")</formula>
    </cfRule>
  </conditionalFormatting>
  <conditionalFormatting sqref="G6">
    <cfRule type="expression" dxfId="101" priority="8">
      <formula>EXACT($D6, "Detailed")</formula>
    </cfRule>
  </conditionalFormatting>
  <conditionalFormatting sqref="G7">
    <cfRule type="expression" dxfId="100" priority="7">
      <formula>EXACT($D7, "Detailed")</formula>
    </cfRule>
  </conditionalFormatting>
  <conditionalFormatting sqref="G8">
    <cfRule type="expression" dxfId="99" priority="6">
      <formula>EXACT($D8, "Detailed")</formula>
    </cfRule>
  </conditionalFormatting>
  <conditionalFormatting sqref="F8">
    <cfRule type="expression" dxfId="98" priority="5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25522C3B-1A94-49B3-9611-97C7524E2FE1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P34"/>
  <sheetViews>
    <sheetView workbookViewId="0">
      <selection activeCell="G3" sqref="G3:G8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35.7109375" bestFit="1" customWidth="1"/>
    <col min="4" max="6" width="22.85546875" customWidth="1"/>
    <col min="7" max="7" width="12.5703125" bestFit="1" customWidth="1"/>
    <col min="8" max="8" width="13.28515625" bestFit="1" customWidth="1"/>
    <col min="9" max="9" width="12.42578125" bestFit="1" customWidth="1"/>
    <col min="10" max="10" width="21.28515625" bestFit="1" customWidth="1"/>
    <col min="11" max="12" width="14.28515625" bestFit="1" customWidth="1"/>
    <col min="14" max="15" width="0" hidden="1" customWidth="1"/>
  </cols>
  <sheetData>
    <row r="1" spans="1:16" ht="23.25" x14ac:dyDescent="0.35">
      <c r="A1" s="12"/>
      <c r="B1" s="12"/>
      <c r="C1" s="12"/>
      <c r="D1" s="12"/>
      <c r="E1" s="140" t="s">
        <v>14</v>
      </c>
      <c r="F1" s="141"/>
      <c r="G1" s="141"/>
      <c r="H1" s="140" t="s">
        <v>150</v>
      </c>
      <c r="I1" s="142"/>
      <c r="J1" s="62" t="s">
        <v>38</v>
      </c>
    </row>
    <row r="2" spans="1:16" ht="45" x14ac:dyDescent="0.25">
      <c r="A2" s="106" t="s">
        <v>15</v>
      </c>
      <c r="B2" s="107" t="s">
        <v>147</v>
      </c>
      <c r="C2" s="107" t="s">
        <v>16</v>
      </c>
      <c r="D2" s="107" t="s">
        <v>17</v>
      </c>
      <c r="E2" s="66" t="s">
        <v>151</v>
      </c>
      <c r="F2" s="71" t="s">
        <v>198</v>
      </c>
      <c r="G2" s="68" t="s">
        <v>186</v>
      </c>
      <c r="H2" s="69" t="s">
        <v>154</v>
      </c>
      <c r="I2" s="70" t="s">
        <v>199</v>
      </c>
      <c r="J2" s="71" t="s">
        <v>194</v>
      </c>
      <c r="K2" s="72" t="s">
        <v>178</v>
      </c>
      <c r="P2" t="str">
        <f>PlantCharacteristics!$B$9</f>
        <v>Passive</v>
      </c>
    </row>
    <row r="3" spans="1:16" x14ac:dyDescent="0.25">
      <c r="A3" t="s">
        <v>238</v>
      </c>
      <c r="B3" t="s">
        <v>187</v>
      </c>
      <c r="C3" s="63" t="s">
        <v>188</v>
      </c>
      <c r="D3" s="64" t="s">
        <v>317</v>
      </c>
      <c r="E3" s="73" t="s">
        <v>7</v>
      </c>
      <c r="F3" s="1">
        <v>1</v>
      </c>
      <c r="G3" s="76" t="str">
        <f>PlantCharacteristics!$B$9</f>
        <v>Passive</v>
      </c>
      <c r="H3" s="29"/>
      <c r="I3" s="33"/>
      <c r="J3" s="65">
        <v>1</v>
      </c>
      <c r="K3" s="120">
        <v>11946283</v>
      </c>
    </row>
    <row r="4" spans="1:16" x14ac:dyDescent="0.25">
      <c r="A4" t="s">
        <v>239</v>
      </c>
      <c r="B4" t="s">
        <v>187</v>
      </c>
      <c r="C4" s="53" t="s">
        <v>189</v>
      </c>
      <c r="D4" s="64" t="s">
        <v>317</v>
      </c>
      <c r="E4" s="73" t="s">
        <v>7</v>
      </c>
      <c r="F4" s="1">
        <v>1</v>
      </c>
      <c r="G4" s="76" t="str">
        <f>PlantCharacteristics!$B$9</f>
        <v>Passive</v>
      </c>
      <c r="H4" s="29"/>
      <c r="I4" s="57"/>
      <c r="J4" s="5">
        <v>1</v>
      </c>
      <c r="K4" s="120">
        <v>20163388</v>
      </c>
    </row>
    <row r="5" spans="1:16" x14ac:dyDescent="0.25">
      <c r="A5" t="s">
        <v>240</v>
      </c>
      <c r="B5" t="s">
        <v>187</v>
      </c>
      <c r="C5" s="53" t="s">
        <v>190</v>
      </c>
      <c r="D5" s="64" t="s">
        <v>317</v>
      </c>
      <c r="E5" s="73" t="s">
        <v>7</v>
      </c>
      <c r="F5" s="1">
        <v>1</v>
      </c>
      <c r="G5" s="76" t="str">
        <f>PlantCharacteristics!$B$9</f>
        <v>Passive</v>
      </c>
      <c r="H5" s="29"/>
      <c r="I5" s="57"/>
      <c r="J5" s="5">
        <v>1</v>
      </c>
      <c r="K5" s="120">
        <v>2048898</v>
      </c>
    </row>
    <row r="6" spans="1:16" x14ac:dyDescent="0.25">
      <c r="A6" t="s">
        <v>241</v>
      </c>
      <c r="B6" t="s">
        <v>187</v>
      </c>
      <c r="C6" s="53" t="s">
        <v>191</v>
      </c>
      <c r="D6" s="64" t="s">
        <v>317</v>
      </c>
      <c r="E6" s="73" t="s">
        <v>7</v>
      </c>
      <c r="F6" s="1">
        <v>1</v>
      </c>
      <c r="G6" s="76" t="str">
        <f>PlantCharacteristics!$B$9</f>
        <v>Passive</v>
      </c>
      <c r="H6" s="29"/>
      <c r="I6" s="57"/>
      <c r="J6" s="5">
        <v>1</v>
      </c>
      <c r="K6" s="120">
        <v>4261386</v>
      </c>
    </row>
    <row r="7" spans="1:16" x14ac:dyDescent="0.25">
      <c r="A7" t="s">
        <v>242</v>
      </c>
      <c r="B7" t="s">
        <v>187</v>
      </c>
      <c r="C7" s="53" t="s">
        <v>192</v>
      </c>
      <c r="D7" s="64" t="s">
        <v>317</v>
      </c>
      <c r="E7" s="73" t="s">
        <v>7</v>
      </c>
      <c r="F7" s="1">
        <v>1</v>
      </c>
      <c r="G7" s="76" t="str">
        <f>PlantCharacteristics!$B$9</f>
        <v>Passive</v>
      </c>
      <c r="H7" s="29"/>
      <c r="I7" s="57"/>
      <c r="J7" s="5">
        <v>1</v>
      </c>
      <c r="K7" s="120">
        <v>22301683</v>
      </c>
    </row>
    <row r="8" spans="1:16" x14ac:dyDescent="0.25">
      <c r="A8" t="s">
        <v>243</v>
      </c>
      <c r="B8" t="s">
        <v>187</v>
      </c>
      <c r="C8" s="53" t="s">
        <v>193</v>
      </c>
      <c r="D8" s="64" t="s">
        <v>317</v>
      </c>
      <c r="E8" s="74" t="s">
        <v>7</v>
      </c>
      <c r="F8" s="75">
        <v>1</v>
      </c>
      <c r="G8" s="77" t="str">
        <f>PlantCharacteristics!$B$9</f>
        <v>Passive</v>
      </c>
      <c r="H8" s="56"/>
      <c r="I8" s="58"/>
      <c r="J8" s="3">
        <v>1</v>
      </c>
      <c r="K8" s="121">
        <v>20601086</v>
      </c>
    </row>
    <row r="10" spans="1:16" x14ac:dyDescent="0.25">
      <c r="J10" s="6"/>
    </row>
    <row r="11" spans="1:16" x14ac:dyDescent="0.25">
      <c r="J11" s="6"/>
    </row>
    <row r="12" spans="1:16" x14ac:dyDescent="0.25">
      <c r="J12" s="6"/>
    </row>
    <row r="13" spans="1:16" x14ac:dyDescent="0.25">
      <c r="C13" s="85"/>
      <c r="F13" s="6"/>
      <c r="J13" s="6"/>
    </row>
    <row r="14" spans="1:16" x14ac:dyDescent="0.25">
      <c r="C14" s="85"/>
      <c r="J14" s="6"/>
    </row>
    <row r="15" spans="1:16" x14ac:dyDescent="0.25">
      <c r="C15" s="85"/>
      <c r="F15" s="6"/>
      <c r="J15" s="6"/>
    </row>
    <row r="16" spans="1:16" x14ac:dyDescent="0.25">
      <c r="C16" s="85"/>
      <c r="F16" s="6"/>
      <c r="J16" s="6"/>
    </row>
    <row r="17" spans="3:10" x14ac:dyDescent="0.25">
      <c r="C17" s="85"/>
      <c r="F17" s="8"/>
      <c r="J17" s="6"/>
    </row>
    <row r="18" spans="3:10" x14ac:dyDescent="0.25">
      <c r="C18" s="85"/>
      <c r="J18" s="6"/>
    </row>
    <row r="19" spans="3:10" x14ac:dyDescent="0.25">
      <c r="F19" s="7"/>
      <c r="J19" s="6"/>
    </row>
    <row r="20" spans="3:10" x14ac:dyDescent="0.25">
      <c r="J20" s="6"/>
    </row>
    <row r="21" spans="3:10" x14ac:dyDescent="0.25">
      <c r="J21" s="6"/>
    </row>
    <row r="22" spans="3:10" x14ac:dyDescent="0.25">
      <c r="J22" s="6"/>
    </row>
    <row r="23" spans="3:10" x14ac:dyDescent="0.25">
      <c r="J23" s="6"/>
    </row>
    <row r="24" spans="3:10" x14ac:dyDescent="0.25">
      <c r="J24" s="6"/>
    </row>
    <row r="25" spans="3:10" x14ac:dyDescent="0.25">
      <c r="J25" s="6"/>
    </row>
    <row r="26" spans="3:10" x14ac:dyDescent="0.25">
      <c r="J26" s="6"/>
    </row>
    <row r="27" spans="3:10" x14ac:dyDescent="0.25">
      <c r="J27" s="6"/>
    </row>
    <row r="28" spans="3:10" x14ac:dyDescent="0.25">
      <c r="J28" s="6"/>
    </row>
    <row r="29" spans="3:10" x14ac:dyDescent="0.25">
      <c r="J29" s="6"/>
    </row>
    <row r="30" spans="3:10" x14ac:dyDescent="0.25">
      <c r="J30" s="6"/>
    </row>
    <row r="31" spans="3:10" x14ac:dyDescent="0.25">
      <c r="J31" s="6"/>
    </row>
    <row r="32" spans="3:10" x14ac:dyDescent="0.25">
      <c r="J32" s="6"/>
    </row>
    <row r="33" spans="10:10" x14ac:dyDescent="0.25">
      <c r="J33" s="6"/>
    </row>
    <row r="34" spans="10:10" x14ac:dyDescent="0.25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F0C22D0A-40D3-448D-9250-84A353DC09B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workbookViewId="0">
      <selection activeCell="A3" sqref="A3:XFD3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22.85546875" customWidth="1"/>
    <col min="5" max="5" width="30.42578125" bestFit="1" customWidth="1"/>
    <col min="6" max="6" width="11.140625" customWidth="1"/>
    <col min="7" max="7" width="11.28515625" customWidth="1"/>
    <col min="8" max="8" width="14.140625" customWidth="1"/>
    <col min="9" max="9" width="13.28515625" bestFit="1" customWidth="1"/>
    <col min="10" max="10" width="13.7109375" customWidth="1"/>
    <col min="11" max="11" width="9.140625" customWidth="1"/>
  </cols>
  <sheetData>
    <row r="1" spans="1:10" ht="23.25" x14ac:dyDescent="0.35">
      <c r="A1" s="12"/>
      <c r="B1" s="12"/>
      <c r="C1" s="12"/>
      <c r="D1" s="12"/>
      <c r="E1" s="143" t="s">
        <v>14</v>
      </c>
      <c r="F1" s="144"/>
      <c r="G1" s="145"/>
      <c r="H1" s="143" t="s">
        <v>150</v>
      </c>
      <c r="I1" s="145"/>
      <c r="J1" s="59"/>
    </row>
    <row r="2" spans="1:10" ht="45" x14ac:dyDescent="0.25">
      <c r="A2" s="66" t="s">
        <v>15</v>
      </c>
      <c r="B2" s="67" t="s">
        <v>147</v>
      </c>
      <c r="C2" s="67" t="s">
        <v>16</v>
      </c>
      <c r="D2" s="67" t="s">
        <v>17</v>
      </c>
      <c r="E2" s="66" t="s">
        <v>151</v>
      </c>
      <c r="F2" s="71" t="s">
        <v>198</v>
      </c>
      <c r="G2" s="68" t="s">
        <v>186</v>
      </c>
      <c r="H2" s="69" t="s">
        <v>154</v>
      </c>
      <c r="I2" s="70" t="s">
        <v>199</v>
      </c>
      <c r="J2" s="72" t="s">
        <v>178</v>
      </c>
    </row>
    <row r="3" spans="1:10" x14ac:dyDescent="0.25">
      <c r="A3" t="s">
        <v>247</v>
      </c>
      <c r="B3" s="21" t="s">
        <v>161</v>
      </c>
      <c r="C3" t="s">
        <v>166</v>
      </c>
      <c r="D3" s="42" t="s">
        <v>211</v>
      </c>
      <c r="E3" s="29" t="s">
        <v>175</v>
      </c>
      <c r="F3" s="1">
        <v>1</v>
      </c>
      <c r="G3" s="1">
        <v>190</v>
      </c>
      <c r="H3" s="4"/>
      <c r="I3" s="48"/>
      <c r="J3" s="78">
        <v>1433136</v>
      </c>
    </row>
    <row r="4" spans="1:10" x14ac:dyDescent="0.25">
      <c r="A4" t="s">
        <v>248</v>
      </c>
      <c r="B4" s="21" t="s">
        <v>161</v>
      </c>
      <c r="C4" t="s">
        <v>167</v>
      </c>
      <c r="D4" s="42" t="s">
        <v>211</v>
      </c>
      <c r="E4" s="29" t="s">
        <v>176</v>
      </c>
      <c r="F4" s="1">
        <v>1</v>
      </c>
      <c r="G4" s="1">
        <v>90</v>
      </c>
      <c r="H4" s="4"/>
      <c r="I4" s="32"/>
      <c r="J4" s="79">
        <v>575934</v>
      </c>
    </row>
    <row r="5" spans="1:10" x14ac:dyDescent="0.25">
      <c r="A5" t="s">
        <v>249</v>
      </c>
      <c r="B5" s="21" t="s">
        <v>161</v>
      </c>
      <c r="C5" t="s">
        <v>168</v>
      </c>
      <c r="D5" s="42" t="s">
        <v>211</v>
      </c>
      <c r="E5" s="29" t="s">
        <v>168</v>
      </c>
      <c r="F5" s="1">
        <v>1</v>
      </c>
      <c r="G5" s="1">
        <v>380</v>
      </c>
      <c r="H5" s="4"/>
      <c r="I5" s="32"/>
      <c r="J5" s="79">
        <v>3000136</v>
      </c>
    </row>
    <row r="6" spans="1:10" x14ac:dyDescent="0.25">
      <c r="A6" t="s">
        <v>250</v>
      </c>
      <c r="B6" s="21" t="s">
        <v>161</v>
      </c>
      <c r="C6" t="s">
        <v>169</v>
      </c>
      <c r="D6" s="42" t="s">
        <v>31</v>
      </c>
      <c r="E6" s="29"/>
      <c r="F6" s="1"/>
      <c r="G6" s="76"/>
      <c r="H6" s="4"/>
      <c r="I6" s="32"/>
      <c r="J6" s="79">
        <v>519581</v>
      </c>
    </row>
    <row r="7" spans="1:10" x14ac:dyDescent="0.25">
      <c r="A7" t="s">
        <v>251</v>
      </c>
      <c r="B7" s="21" t="s">
        <v>161</v>
      </c>
      <c r="C7" t="s">
        <v>170</v>
      </c>
      <c r="D7" s="42" t="s">
        <v>211</v>
      </c>
      <c r="E7" s="29" t="s">
        <v>177</v>
      </c>
      <c r="F7" s="1">
        <v>2</v>
      </c>
      <c r="G7" s="1">
        <v>4.5</v>
      </c>
      <c r="H7" s="4"/>
      <c r="I7" s="32"/>
      <c r="J7" s="79">
        <v>465043</v>
      </c>
    </row>
    <row r="8" spans="1:10" x14ac:dyDescent="0.25">
      <c r="A8" t="s">
        <v>157</v>
      </c>
      <c r="B8" s="21" t="s">
        <v>162</v>
      </c>
      <c r="C8" t="s">
        <v>171</v>
      </c>
      <c r="D8" s="42" t="s">
        <v>195</v>
      </c>
      <c r="E8" s="29" t="s">
        <v>57</v>
      </c>
      <c r="F8" s="92"/>
      <c r="G8" s="93"/>
      <c r="H8" s="4"/>
      <c r="I8" s="32"/>
      <c r="J8" s="60">
        <v>5725138</v>
      </c>
    </row>
    <row r="9" spans="1:10" x14ac:dyDescent="0.25">
      <c r="A9" t="s">
        <v>158</v>
      </c>
      <c r="B9" s="21" t="s">
        <v>162</v>
      </c>
      <c r="C9" t="s">
        <v>172</v>
      </c>
      <c r="D9" s="42" t="s">
        <v>195</v>
      </c>
      <c r="E9" s="29" t="s">
        <v>57</v>
      </c>
      <c r="F9" s="94"/>
      <c r="G9" s="95"/>
      <c r="H9" s="4"/>
      <c r="I9" s="32"/>
      <c r="J9" s="60">
        <v>18534959</v>
      </c>
    </row>
    <row r="10" spans="1:10" x14ac:dyDescent="0.25">
      <c r="A10" t="s">
        <v>159</v>
      </c>
      <c r="B10" s="21" t="s">
        <v>162</v>
      </c>
      <c r="C10" t="s">
        <v>173</v>
      </c>
      <c r="D10" s="42" t="s">
        <v>195</v>
      </c>
      <c r="E10" s="29" t="s">
        <v>57</v>
      </c>
      <c r="F10" s="96"/>
      <c r="G10" s="97"/>
      <c r="H10" s="4"/>
      <c r="I10" s="32"/>
      <c r="J10" s="60">
        <v>4277339</v>
      </c>
    </row>
    <row r="11" spans="1:10" x14ac:dyDescent="0.25">
      <c r="A11" t="s">
        <v>160</v>
      </c>
      <c r="B11" s="21" t="s">
        <v>162</v>
      </c>
      <c r="C11" t="s">
        <v>174</v>
      </c>
      <c r="D11" s="42" t="s">
        <v>31</v>
      </c>
      <c r="E11" s="29"/>
      <c r="F11" s="43"/>
      <c r="G11" s="81"/>
      <c r="H11" s="4"/>
      <c r="I11" s="32"/>
      <c r="J11" s="60">
        <v>188218</v>
      </c>
    </row>
    <row r="12" spans="1:10" x14ac:dyDescent="0.25">
      <c r="A12" t="s">
        <v>244</v>
      </c>
      <c r="B12" s="21" t="s">
        <v>163</v>
      </c>
      <c r="C12" t="s">
        <v>163</v>
      </c>
      <c r="D12" s="42" t="s">
        <v>195</v>
      </c>
      <c r="E12" s="29" t="s">
        <v>57</v>
      </c>
      <c r="F12" s="116"/>
      <c r="G12" s="117"/>
      <c r="I12" s="33"/>
      <c r="J12" s="60">
        <v>6415046</v>
      </c>
    </row>
    <row r="13" spans="1:10" x14ac:dyDescent="0.25">
      <c r="A13" t="s">
        <v>245</v>
      </c>
      <c r="B13" s="21" t="s">
        <v>164</v>
      </c>
      <c r="C13" t="s">
        <v>164</v>
      </c>
      <c r="D13" s="42" t="s">
        <v>195</v>
      </c>
      <c r="E13" s="29" t="s">
        <v>57</v>
      </c>
      <c r="F13" s="118"/>
      <c r="G13" s="119"/>
      <c r="I13" s="33"/>
      <c r="J13" s="60">
        <v>2735984</v>
      </c>
    </row>
    <row r="14" spans="1:10" x14ac:dyDescent="0.25">
      <c r="A14" s="49" t="s">
        <v>246</v>
      </c>
      <c r="B14" s="50" t="s">
        <v>165</v>
      </c>
      <c r="C14" s="49" t="s">
        <v>165</v>
      </c>
      <c r="D14" s="42" t="s">
        <v>31</v>
      </c>
      <c r="E14" s="56"/>
      <c r="F14" s="51"/>
      <c r="G14" s="82"/>
      <c r="H14" s="49"/>
      <c r="I14" s="52"/>
      <c r="J14" s="61">
        <v>2831384</v>
      </c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B21" s="2"/>
      <c r="C21" s="2"/>
    </row>
    <row r="22" spans="1:4" x14ac:dyDescent="0.25">
      <c r="A22" s="2"/>
      <c r="B22" s="2"/>
      <c r="C22" s="2"/>
    </row>
    <row r="23" spans="1:4" x14ac:dyDescent="0.25">
      <c r="B23" s="2"/>
      <c r="C23" s="2"/>
    </row>
    <row r="24" spans="1:4" x14ac:dyDescent="0.25">
      <c r="A24" s="2"/>
      <c r="B24" s="2"/>
      <c r="C24" s="2"/>
    </row>
    <row r="25" spans="1:4" x14ac:dyDescent="0.25">
      <c r="B25" s="2"/>
      <c r="C25" s="2"/>
    </row>
    <row r="26" spans="1:4" x14ac:dyDescent="0.25">
      <c r="A26" s="2"/>
      <c r="B26" s="2"/>
      <c r="C26" s="2"/>
    </row>
    <row r="27" spans="1:4" x14ac:dyDescent="0.25">
      <c r="B27" s="2"/>
      <c r="C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22">
      <formula>$B$15</formula>
    </cfRule>
  </conditionalFormatting>
  <conditionalFormatting sqref="D15">
    <cfRule type="expression" dxfId="91" priority="21">
      <formula>$D$15</formula>
    </cfRule>
  </conditionalFormatting>
  <conditionalFormatting sqref="B16">
    <cfRule type="expression" dxfId="90" priority="17">
      <formula>$B$15</formula>
    </cfRule>
  </conditionalFormatting>
  <conditionalFormatting sqref="D16">
    <cfRule type="expression" dxfId="89" priority="16">
      <formula>$D$15</formula>
    </cfRule>
  </conditionalFormatting>
  <conditionalFormatting sqref="E15">
    <cfRule type="expression" dxfId="88" priority="15">
      <formula>EXACT($D15, "Detailed")</formula>
    </cfRule>
  </conditionalFormatting>
  <conditionalFormatting sqref="F17">
    <cfRule type="expression" dxfId="87" priority="13">
      <formula>$B$4</formula>
    </cfRule>
  </conditionalFormatting>
  <conditionalFormatting sqref="F18">
    <cfRule type="expression" dxfId="86" priority="12">
      <formula>$B$7</formula>
    </cfRule>
  </conditionalFormatting>
  <conditionalFormatting sqref="F19">
    <cfRule type="expression" dxfId="85" priority="11">
      <formula>$B$10</formula>
    </cfRule>
  </conditionalFormatting>
  <conditionalFormatting sqref="F20">
    <cfRule type="expression" dxfId="84" priority="10">
      <formula>$B$15</formula>
    </cfRule>
  </conditionalFormatting>
  <conditionalFormatting sqref="F12:G14 E4:G6 E11:G11 E14">
    <cfRule type="expression" dxfId="83" priority="6">
      <formula>EXACT($D4, "Detailed")</formula>
    </cfRule>
  </conditionalFormatting>
  <conditionalFormatting sqref="H3:I11">
    <cfRule type="expression" dxfId="82" priority="5">
      <formula>EXACT($D3, "Direct cost input")</formula>
    </cfRule>
  </conditionalFormatting>
  <conditionalFormatting sqref="E8:E10">
    <cfRule type="expression" dxfId="81" priority="4">
      <formula>EXACT($D8, "Detailed volume")</formula>
    </cfRule>
  </conditionalFormatting>
  <conditionalFormatting sqref="E7:G7 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265843AA-0B88-4CF0-A46B-B725498B80FF}">
      <formula1>"Detailed volume"</formula1>
    </dataValidation>
    <dataValidation type="list" allowBlank="1" showInputMessage="1" showErrorMessage="1" sqref="D6 D11 D14" xr:uid="{8512E4CA-BE2D-40AD-A51D-8011D533D579}">
      <formula1>"Fixed cost"</formula1>
    </dataValidation>
    <dataValidation type="list" allowBlank="1" showInputMessage="1" showErrorMessage="1" sqref="D3:D5 D7" xr:uid="{529E9FE3-F5C0-4CD1-8A27-D8EDC508E374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T17"/>
  <sheetViews>
    <sheetView workbookViewId="0">
      <selection activeCell="E10" sqref="E10"/>
    </sheetView>
  </sheetViews>
  <sheetFormatPr defaultRowHeight="15" x14ac:dyDescent="0.25"/>
  <cols>
    <col min="1" max="1" width="8.28515625" bestFit="1" customWidth="1"/>
    <col min="2" max="2" width="22.85546875" customWidth="1"/>
    <col min="3" max="3" width="42.28515625" bestFit="1" customWidth="1"/>
    <col min="4" max="4" width="22.85546875" customWidth="1"/>
    <col min="5" max="5" width="34.140625" bestFit="1" customWidth="1"/>
    <col min="6" max="6" width="22.85546875" customWidth="1"/>
    <col min="7" max="7" width="10.140625" bestFit="1" customWidth="1"/>
    <col min="8" max="9" width="13.7109375" customWidth="1"/>
    <col min="10" max="10" width="20.7109375" bestFit="1" customWidth="1"/>
    <col min="11" max="11" width="9.85546875" bestFit="1" customWidth="1"/>
  </cols>
  <sheetData>
    <row r="1" spans="1:20" ht="23.25" x14ac:dyDescent="0.35">
      <c r="A1" s="12"/>
      <c r="B1" s="12"/>
      <c r="C1" s="12"/>
      <c r="D1" s="12"/>
      <c r="E1" s="136" t="s">
        <v>14</v>
      </c>
      <c r="F1" s="139"/>
      <c r="G1" s="139"/>
      <c r="H1" s="136" t="s">
        <v>150</v>
      </c>
      <c r="I1" s="138"/>
      <c r="J1" s="62" t="s">
        <v>38</v>
      </c>
    </row>
    <row r="2" spans="1:20" ht="75" x14ac:dyDescent="0.25">
      <c r="A2" s="106" t="s">
        <v>15</v>
      </c>
      <c r="B2" s="107" t="s">
        <v>147</v>
      </c>
      <c r="C2" s="107" t="s">
        <v>16</v>
      </c>
      <c r="D2" s="107" t="s">
        <v>17</v>
      </c>
      <c r="E2" s="108" t="s">
        <v>151</v>
      </c>
      <c r="F2" s="71" t="s">
        <v>198</v>
      </c>
      <c r="G2" s="109" t="s">
        <v>186</v>
      </c>
      <c r="H2" s="110" t="s">
        <v>154</v>
      </c>
      <c r="I2" s="70" t="s">
        <v>199</v>
      </c>
      <c r="J2" s="109" t="s">
        <v>194</v>
      </c>
      <c r="K2" s="72" t="s">
        <v>178</v>
      </c>
      <c r="R2" t="b">
        <v>1</v>
      </c>
    </row>
    <row r="3" spans="1:20" x14ac:dyDescent="0.25">
      <c r="A3" t="s">
        <v>337</v>
      </c>
      <c r="B3" t="s">
        <v>338</v>
      </c>
      <c r="C3" s="63" t="s">
        <v>339</v>
      </c>
      <c r="D3" s="112" t="s">
        <v>144</v>
      </c>
      <c r="E3" s="103" t="s">
        <v>340</v>
      </c>
      <c r="F3" s="113">
        <v>1</v>
      </c>
      <c r="G3" s="133">
        <v>5.0999999999999996</v>
      </c>
      <c r="I3" s="33"/>
      <c r="J3" s="65">
        <v>1</v>
      </c>
      <c r="K3" s="79">
        <v>1020353</v>
      </c>
    </row>
    <row r="4" spans="1:20" x14ac:dyDescent="0.25">
      <c r="A4" t="s">
        <v>341</v>
      </c>
      <c r="B4" t="s">
        <v>338</v>
      </c>
      <c r="C4" s="63" t="s">
        <v>342</v>
      </c>
      <c r="D4" s="112" t="s">
        <v>197</v>
      </c>
      <c r="E4" s="103" t="s">
        <v>343</v>
      </c>
      <c r="F4" s="113">
        <v>1</v>
      </c>
      <c r="G4" s="113">
        <v>9500</v>
      </c>
      <c r="I4" s="33"/>
      <c r="J4" s="65">
        <v>1</v>
      </c>
      <c r="K4" s="79">
        <v>1020353</v>
      </c>
    </row>
    <row r="5" spans="1:20" ht="17.25" x14ac:dyDescent="0.25">
      <c r="A5" t="s">
        <v>344</v>
      </c>
      <c r="B5" t="s">
        <v>338</v>
      </c>
      <c r="C5" s="63" t="s">
        <v>345</v>
      </c>
      <c r="D5" s="112" t="s">
        <v>197</v>
      </c>
      <c r="E5" s="103" t="s">
        <v>346</v>
      </c>
      <c r="F5" s="113">
        <v>1</v>
      </c>
      <c r="G5" s="113">
        <f>G6+G7+G8</f>
        <v>296000</v>
      </c>
      <c r="I5" s="33"/>
      <c r="J5" s="65">
        <v>1</v>
      </c>
      <c r="K5" s="79"/>
    </row>
    <row r="6" spans="1:20" ht="17.25" x14ac:dyDescent="0.25">
      <c r="A6" t="s">
        <v>347</v>
      </c>
      <c r="B6" t="s">
        <v>338</v>
      </c>
      <c r="C6" s="63" t="s">
        <v>348</v>
      </c>
      <c r="D6" s="112" t="s">
        <v>197</v>
      </c>
      <c r="E6" s="103" t="s">
        <v>349</v>
      </c>
      <c r="F6" s="113">
        <v>1</v>
      </c>
      <c r="G6" s="113">
        <v>92000</v>
      </c>
      <c r="I6" s="33"/>
      <c r="J6" s="65">
        <v>1</v>
      </c>
      <c r="K6" s="79"/>
    </row>
    <row r="7" spans="1:20" ht="17.25" x14ac:dyDescent="0.25">
      <c r="A7" t="s">
        <v>350</v>
      </c>
      <c r="B7" t="s">
        <v>338</v>
      </c>
      <c r="C7" s="63" t="s">
        <v>351</v>
      </c>
      <c r="D7" s="112" t="s">
        <v>197</v>
      </c>
      <c r="E7" s="103" t="s">
        <v>352</v>
      </c>
      <c r="F7" s="113">
        <v>1</v>
      </c>
      <c r="G7" s="113">
        <v>150000</v>
      </c>
      <c r="I7" s="33"/>
      <c r="J7" s="65">
        <v>1</v>
      </c>
      <c r="K7" s="79"/>
    </row>
    <row r="8" spans="1:20" ht="17.25" x14ac:dyDescent="0.25">
      <c r="A8" t="s">
        <v>353</v>
      </c>
      <c r="B8" t="s">
        <v>338</v>
      </c>
      <c r="C8" s="63" t="s">
        <v>354</v>
      </c>
      <c r="D8" s="112" t="s">
        <v>197</v>
      </c>
      <c r="E8" s="103" t="s">
        <v>355</v>
      </c>
      <c r="F8" s="113">
        <v>1</v>
      </c>
      <c r="G8" s="113">
        <v>54000</v>
      </c>
      <c r="I8" s="33"/>
      <c r="J8" s="65">
        <v>1</v>
      </c>
      <c r="K8" s="79"/>
    </row>
    <row r="9" spans="1:20" x14ac:dyDescent="0.25">
      <c r="A9" t="s">
        <v>356</v>
      </c>
      <c r="B9" t="s">
        <v>338</v>
      </c>
      <c r="C9" s="63" t="s">
        <v>357</v>
      </c>
      <c r="D9" s="42" t="s">
        <v>195</v>
      </c>
      <c r="E9" s="103" t="s">
        <v>57</v>
      </c>
      <c r="F9" s="92"/>
      <c r="G9" s="93"/>
      <c r="I9" s="33"/>
      <c r="J9" s="65">
        <v>1</v>
      </c>
      <c r="K9" s="79"/>
    </row>
    <row r="10" spans="1:20" x14ac:dyDescent="0.25">
      <c r="A10" t="s">
        <v>297</v>
      </c>
      <c r="B10" t="s">
        <v>298</v>
      </c>
      <c r="C10" s="63" t="s">
        <v>299</v>
      </c>
      <c r="D10" s="112" t="s">
        <v>144</v>
      </c>
      <c r="E10" s="103" t="s">
        <v>300</v>
      </c>
      <c r="F10" s="113">
        <v>1</v>
      </c>
      <c r="G10" s="104">
        <f>$G$15</f>
        <v>365</v>
      </c>
      <c r="H10" s="114"/>
      <c r="I10" s="114"/>
      <c r="J10" s="5">
        <v>1</v>
      </c>
      <c r="K10" s="78">
        <v>1020353</v>
      </c>
      <c r="R10" t="b">
        <v>0</v>
      </c>
    </row>
    <row r="11" spans="1:20" x14ac:dyDescent="0.25">
      <c r="A11" t="s">
        <v>301</v>
      </c>
      <c r="B11" t="s">
        <v>298</v>
      </c>
      <c r="C11" s="53" t="s">
        <v>302</v>
      </c>
      <c r="D11" s="112" t="s">
        <v>144</v>
      </c>
      <c r="E11" s="73" t="s">
        <v>300</v>
      </c>
      <c r="F11" s="1">
        <v>1</v>
      </c>
      <c r="G11" s="76">
        <f>$G$15</f>
        <v>365</v>
      </c>
      <c r="J11" s="65">
        <v>1</v>
      </c>
      <c r="K11" s="79">
        <v>2092104</v>
      </c>
    </row>
    <row r="12" spans="1:20" x14ac:dyDescent="0.25">
      <c r="A12" t="s">
        <v>303</v>
      </c>
      <c r="B12" t="s">
        <v>298</v>
      </c>
      <c r="C12" s="53" t="s">
        <v>304</v>
      </c>
      <c r="D12" s="112" t="s">
        <v>144</v>
      </c>
      <c r="E12" s="73" t="s">
        <v>300</v>
      </c>
      <c r="F12" s="1">
        <v>1</v>
      </c>
      <c r="G12" s="76">
        <f>$G$15</f>
        <v>365</v>
      </c>
      <c r="J12" s="65">
        <v>1</v>
      </c>
      <c r="K12" s="79">
        <v>1220263</v>
      </c>
    </row>
    <row r="13" spans="1:20" x14ac:dyDescent="0.25">
      <c r="A13" t="s">
        <v>305</v>
      </c>
      <c r="B13" t="s">
        <v>306</v>
      </c>
      <c r="C13" s="53" t="s">
        <v>307</v>
      </c>
      <c r="D13" s="112" t="s">
        <v>144</v>
      </c>
      <c r="E13" s="73" t="s">
        <v>300</v>
      </c>
      <c r="F13" s="1">
        <v>1</v>
      </c>
      <c r="G13" s="76">
        <f>$G$15</f>
        <v>365</v>
      </c>
      <c r="J13" s="65">
        <v>1</v>
      </c>
      <c r="K13" s="79">
        <v>463845</v>
      </c>
    </row>
    <row r="14" spans="1:20" x14ac:dyDescent="0.25">
      <c r="A14" t="s">
        <v>308</v>
      </c>
      <c r="B14" t="s">
        <v>306</v>
      </c>
      <c r="C14" s="53" t="s">
        <v>309</v>
      </c>
      <c r="D14" s="112" t="s">
        <v>197</v>
      </c>
      <c r="E14" s="73" t="s">
        <v>310</v>
      </c>
      <c r="F14" s="1">
        <v>1</v>
      </c>
      <c r="G14" s="76">
        <v>250</v>
      </c>
      <c r="J14" s="65">
        <v>1</v>
      </c>
      <c r="K14" s="79">
        <v>13949276</v>
      </c>
      <c r="T14">
        <f>PlantCharacteristics!$B$6</f>
        <v>365</v>
      </c>
    </row>
    <row r="15" spans="1:20" x14ac:dyDescent="0.25">
      <c r="A15" t="s">
        <v>311</v>
      </c>
      <c r="B15" t="s">
        <v>306</v>
      </c>
      <c r="C15" s="53" t="s">
        <v>312</v>
      </c>
      <c r="D15" s="112" t="s">
        <v>144</v>
      </c>
      <c r="E15" s="73" t="s">
        <v>300</v>
      </c>
      <c r="F15" s="1">
        <v>1</v>
      </c>
      <c r="G15" s="76">
        <f>PlantCharacteristics!$B$6</f>
        <v>365</v>
      </c>
      <c r="J15" s="65">
        <v>1</v>
      </c>
      <c r="K15" s="79">
        <v>28782934</v>
      </c>
    </row>
    <row r="16" spans="1:20" x14ac:dyDescent="0.25">
      <c r="A16" t="s">
        <v>313</v>
      </c>
      <c r="B16" t="s">
        <v>306</v>
      </c>
      <c r="C16" s="53" t="s">
        <v>314</v>
      </c>
      <c r="D16" s="112" t="s">
        <v>144</v>
      </c>
      <c r="E16" s="73" t="s">
        <v>300</v>
      </c>
      <c r="F16" s="1">
        <v>1</v>
      </c>
      <c r="G16" s="76">
        <f>$G$15</f>
        <v>365</v>
      </c>
      <c r="J16" s="65">
        <v>1</v>
      </c>
      <c r="K16" s="79">
        <v>81798</v>
      </c>
    </row>
    <row r="17" spans="1:11" x14ac:dyDescent="0.25">
      <c r="A17" t="s">
        <v>315</v>
      </c>
      <c r="B17" t="s">
        <v>306</v>
      </c>
      <c r="C17" s="53" t="s">
        <v>316</v>
      </c>
      <c r="D17" s="112" t="s">
        <v>144</v>
      </c>
      <c r="E17" s="74" t="s">
        <v>300</v>
      </c>
      <c r="F17" s="75">
        <v>1</v>
      </c>
      <c r="G17" s="77">
        <f>$G$15</f>
        <v>365</v>
      </c>
      <c r="H17" s="49"/>
      <c r="I17" s="49"/>
      <c r="J17" s="10">
        <v>1</v>
      </c>
      <c r="K17" s="115">
        <v>1370392</v>
      </c>
    </row>
  </sheetData>
  <mergeCells count="2">
    <mergeCell ref="H1:I1"/>
    <mergeCell ref="E1:G1"/>
  </mergeCells>
  <conditionalFormatting sqref="G13">
    <cfRule type="expression" dxfId="78" priority="32">
      <formula>EXACT($D13, "Detailed")</formula>
    </cfRule>
  </conditionalFormatting>
  <conditionalFormatting sqref="J10:J17">
    <cfRule type="expression" dxfId="77" priority="79">
      <formula>EXACT($D10, "Plant power scaling")</formula>
    </cfRule>
  </conditionalFormatting>
  <conditionalFormatting sqref="E15">
    <cfRule type="expression" dxfId="76" priority="70">
      <formula>EXACT($D15, "Detailed")</formula>
    </cfRule>
  </conditionalFormatting>
  <conditionalFormatting sqref="E14">
    <cfRule type="expression" dxfId="75" priority="78">
      <formula>EXACT($D14, "Detailed")</formula>
    </cfRule>
  </conditionalFormatting>
  <conditionalFormatting sqref="E15">
    <cfRule type="expression" dxfId="74" priority="77">
      <formula>EXACT($D15, "Detailed")</formula>
    </cfRule>
  </conditionalFormatting>
  <conditionalFormatting sqref="G16">
    <cfRule type="expression" dxfId="73" priority="66">
      <formula>EXACT($D16, "Detailed")</formula>
    </cfRule>
  </conditionalFormatting>
  <conditionalFormatting sqref="H10:H17">
    <cfRule type="expression" dxfId="72" priority="76">
      <formula>EXACT($D10, "Direct cost input")</formula>
    </cfRule>
  </conditionalFormatting>
  <conditionalFormatting sqref="I10:I17">
    <cfRule type="expression" dxfId="71" priority="75">
      <formula>EXACT($D10, "Direct cost input")</formula>
    </cfRule>
  </conditionalFormatting>
  <conditionalFormatting sqref="F14">
    <cfRule type="expression" dxfId="70" priority="74">
      <formula>EXACT($D14, "Detailed")</formula>
    </cfRule>
  </conditionalFormatting>
  <conditionalFormatting sqref="F15">
    <cfRule type="expression" dxfId="69" priority="71">
      <formula>EXACT($D15, "Detailed")</formula>
    </cfRule>
  </conditionalFormatting>
  <conditionalFormatting sqref="G14">
    <cfRule type="expression" dxfId="68" priority="73">
      <formula>EXACT($D14, "Detailed")</formula>
    </cfRule>
  </conditionalFormatting>
  <conditionalFormatting sqref="G15">
    <cfRule type="expression" dxfId="67" priority="72">
      <formula>EXACT($D15, "Detailed")</formula>
    </cfRule>
  </conditionalFormatting>
  <conditionalFormatting sqref="E16">
    <cfRule type="expression" dxfId="66" priority="67">
      <formula>EXACT($D16, "Detailed")</formula>
    </cfRule>
  </conditionalFormatting>
  <conditionalFormatting sqref="G11">
    <cfRule type="expression" dxfId="65" priority="54">
      <formula>EXACT($D11, "Detailed")</formula>
    </cfRule>
  </conditionalFormatting>
  <conditionalFormatting sqref="F11">
    <cfRule type="expression" dxfId="64" priority="53">
      <formula>EXACT($D11, "Detailed")</formula>
    </cfRule>
  </conditionalFormatting>
  <conditionalFormatting sqref="F10">
    <cfRule type="expression" dxfId="63" priority="39">
      <formula>EXACT($D10, "Detailed")</formula>
    </cfRule>
  </conditionalFormatting>
  <conditionalFormatting sqref="G12">
    <cfRule type="expression" dxfId="62" priority="44">
      <formula>EXACT($D12, "Detailed")</formula>
    </cfRule>
  </conditionalFormatting>
  <conditionalFormatting sqref="E13">
    <cfRule type="expression" dxfId="61" priority="37">
      <formula>EXACT($D13, "Detailed")</formula>
    </cfRule>
  </conditionalFormatting>
  <conditionalFormatting sqref="F15">
    <cfRule type="expression" dxfId="60" priority="69">
      <formula>EXACT($D15, "Detailed")</formula>
    </cfRule>
  </conditionalFormatting>
  <conditionalFormatting sqref="G15">
    <cfRule type="expression" dxfId="59" priority="68">
      <formula>EXACT($D15, "Detailed")</formula>
    </cfRule>
  </conditionalFormatting>
  <conditionalFormatting sqref="F13">
    <cfRule type="expression" dxfId="58" priority="34">
      <formula>EXACT($D13, "Detailed")</formula>
    </cfRule>
  </conditionalFormatting>
  <conditionalFormatting sqref="G10">
    <cfRule type="expression" dxfId="57" priority="38">
      <formula>EXACT($D10, "Detailed")</formula>
    </cfRule>
  </conditionalFormatting>
  <conditionalFormatting sqref="F16">
    <cfRule type="expression" dxfId="56" priority="65">
      <formula>EXACT($D16, "Detailed")</formula>
    </cfRule>
  </conditionalFormatting>
  <conditionalFormatting sqref="E16">
    <cfRule type="expression" dxfId="55" priority="64">
      <formula>EXACT($D16, "Detailed")</formula>
    </cfRule>
  </conditionalFormatting>
  <conditionalFormatting sqref="F16">
    <cfRule type="expression" dxfId="54" priority="63">
      <formula>EXACT($D16, "Detailed")</formula>
    </cfRule>
  </conditionalFormatting>
  <conditionalFormatting sqref="G16">
    <cfRule type="expression" dxfId="53" priority="62">
      <formula>EXACT($D16, "Detailed")</formula>
    </cfRule>
  </conditionalFormatting>
  <conditionalFormatting sqref="E17">
    <cfRule type="expression" dxfId="52" priority="61">
      <formula>EXACT($D17, "Detailed")</formula>
    </cfRule>
  </conditionalFormatting>
  <conditionalFormatting sqref="G17">
    <cfRule type="expression" dxfId="51" priority="60">
      <formula>EXACT($D17, "Detailed")</formula>
    </cfRule>
  </conditionalFormatting>
  <conditionalFormatting sqref="F17">
    <cfRule type="expression" dxfId="50" priority="59">
      <formula>EXACT($D17, "Detailed")</formula>
    </cfRule>
  </conditionalFormatting>
  <conditionalFormatting sqref="E17">
    <cfRule type="expression" dxfId="49" priority="58">
      <formula>EXACT($D17, "Detailed")</formula>
    </cfRule>
  </conditionalFormatting>
  <conditionalFormatting sqref="F17">
    <cfRule type="expression" dxfId="48" priority="57">
      <formula>EXACT($D17, "Detailed")</formula>
    </cfRule>
  </conditionalFormatting>
  <conditionalFormatting sqref="G17">
    <cfRule type="expression" dxfId="47" priority="56">
      <formula>EXACT($D17, "Detailed")</formula>
    </cfRule>
  </conditionalFormatting>
  <conditionalFormatting sqref="E11">
    <cfRule type="expression" dxfId="46" priority="55">
      <formula>EXACT($D11, "Detailed")</formula>
    </cfRule>
  </conditionalFormatting>
  <conditionalFormatting sqref="E11">
    <cfRule type="expression" dxfId="45" priority="52">
      <formula>EXACT($D11, "Detailed")</formula>
    </cfRule>
  </conditionalFormatting>
  <conditionalFormatting sqref="F11">
    <cfRule type="expression" dxfId="44" priority="51">
      <formula>EXACT($D11, "Detailed")</formula>
    </cfRule>
  </conditionalFormatting>
  <conditionalFormatting sqref="G11">
    <cfRule type="expression" dxfId="43" priority="50">
      <formula>EXACT($D11, "Detailed")</formula>
    </cfRule>
  </conditionalFormatting>
  <conditionalFormatting sqref="E12">
    <cfRule type="expression" dxfId="42" priority="49">
      <formula>EXACT($D12, "Detailed")</formula>
    </cfRule>
  </conditionalFormatting>
  <conditionalFormatting sqref="G12">
    <cfRule type="expression" dxfId="41" priority="48">
      <formula>EXACT($D12, "Detailed")</formula>
    </cfRule>
  </conditionalFormatting>
  <conditionalFormatting sqref="F12">
    <cfRule type="expression" dxfId="40" priority="47">
      <formula>EXACT($D12, "Detailed")</formula>
    </cfRule>
  </conditionalFormatting>
  <conditionalFormatting sqref="E12">
    <cfRule type="expression" dxfId="39" priority="46">
      <formula>EXACT($D12, "Detailed")</formula>
    </cfRule>
  </conditionalFormatting>
  <conditionalFormatting sqref="F12">
    <cfRule type="expression" dxfId="38" priority="45">
      <formula>EXACT($D12, "Detailed")</formula>
    </cfRule>
  </conditionalFormatting>
  <conditionalFormatting sqref="E10">
    <cfRule type="expression" dxfId="37" priority="43">
      <formula>EXACT($D10, "Detailed")</formula>
    </cfRule>
  </conditionalFormatting>
  <conditionalFormatting sqref="G10">
    <cfRule type="expression" dxfId="36" priority="42">
      <formula>EXACT($D10, "Detailed")</formula>
    </cfRule>
  </conditionalFormatting>
  <conditionalFormatting sqref="F10">
    <cfRule type="expression" dxfId="35" priority="41">
      <formula>EXACT($D10, "Detailed")</formula>
    </cfRule>
  </conditionalFormatting>
  <conditionalFormatting sqref="E10">
    <cfRule type="expression" dxfId="34" priority="40">
      <formula>EXACT($D10, "Detailed")</formula>
    </cfRule>
  </conditionalFormatting>
  <conditionalFormatting sqref="E13">
    <cfRule type="expression" dxfId="33" priority="36">
      <formula>EXACT($D13, "Detailed")</formula>
    </cfRule>
  </conditionalFormatting>
  <conditionalFormatting sqref="G13">
    <cfRule type="expression" dxfId="32" priority="35">
      <formula>EXACT($D13, "Detailed")</formula>
    </cfRule>
  </conditionalFormatting>
  <conditionalFormatting sqref="F13">
    <cfRule type="expression" dxfId="31" priority="33">
      <formula>EXACT($D13, "Detailed")</formula>
    </cfRule>
  </conditionalFormatting>
  <conditionalFormatting sqref="J4 J9">
    <cfRule type="expression" dxfId="30" priority="31">
      <formula>EXACT($D4, "Plant power scaling")</formula>
    </cfRule>
  </conditionalFormatting>
  <conditionalFormatting sqref="H4 H9">
    <cfRule type="expression" dxfId="29" priority="30">
      <formula>EXACT($D4, "Direct cost input")</formula>
    </cfRule>
  </conditionalFormatting>
  <conditionalFormatting sqref="I4 I9">
    <cfRule type="expression" dxfId="28" priority="29">
      <formula>EXACT($D4, "Direct cost input")</formula>
    </cfRule>
  </conditionalFormatting>
  <conditionalFormatting sqref="F4">
    <cfRule type="expression" dxfId="27" priority="24">
      <formula>EXACT($D4, "Detailed")</formula>
    </cfRule>
  </conditionalFormatting>
  <conditionalFormatting sqref="G4">
    <cfRule type="expression" dxfId="26" priority="23">
      <formula>EXACT($D4, "Detailed")</formula>
    </cfRule>
  </conditionalFormatting>
  <conditionalFormatting sqref="E4">
    <cfRule type="expression" dxfId="25" priority="28">
      <formula>EXACT($D4, "Detailed")</formula>
    </cfRule>
  </conditionalFormatting>
  <conditionalFormatting sqref="G4">
    <cfRule type="expression" dxfId="24" priority="27">
      <formula>EXACT($D4, "Detailed")</formula>
    </cfRule>
  </conditionalFormatting>
  <conditionalFormatting sqref="F4">
    <cfRule type="expression" dxfId="23" priority="26">
      <formula>EXACT($D4, "Detailed")</formula>
    </cfRule>
  </conditionalFormatting>
  <conditionalFormatting sqref="E4">
    <cfRule type="expression" dxfId="22" priority="25">
      <formula>EXACT($D4, "Detailed")</formula>
    </cfRule>
  </conditionalFormatting>
  <conditionalFormatting sqref="J3">
    <cfRule type="expression" dxfId="21" priority="22">
      <formula>EXACT($D3, "Plant power scaling")</formula>
    </cfRule>
  </conditionalFormatting>
  <conditionalFormatting sqref="H3">
    <cfRule type="expression" dxfId="20" priority="21">
      <formula>EXACT($D3, "Direct cost input")</formula>
    </cfRule>
  </conditionalFormatting>
  <conditionalFormatting sqref="I3">
    <cfRule type="expression" dxfId="19" priority="20">
      <formula>EXACT($D3, "Direct cost input")</formula>
    </cfRule>
  </conditionalFormatting>
  <conditionalFormatting sqref="F3">
    <cfRule type="expression" dxfId="18" priority="15">
      <formula>EXACT($D3, "Detailed")</formula>
    </cfRule>
  </conditionalFormatting>
  <conditionalFormatting sqref="G3">
    <cfRule type="expression" dxfId="17" priority="14">
      <formula>EXACT($D3, "Detailed")</formula>
    </cfRule>
  </conditionalFormatting>
  <conditionalFormatting sqref="E3">
    <cfRule type="expression" dxfId="16" priority="19">
      <formula>EXACT($D3, "Detailed")</formula>
    </cfRule>
  </conditionalFormatting>
  <conditionalFormatting sqref="G3">
    <cfRule type="expression" dxfId="15" priority="18">
      <formula>EXACT($D3, "Detailed")</formula>
    </cfRule>
  </conditionalFormatting>
  <conditionalFormatting sqref="F3">
    <cfRule type="expression" dxfId="14" priority="17">
      <formula>EXACT($D3, "Detailed")</formula>
    </cfRule>
  </conditionalFormatting>
  <conditionalFormatting sqref="E3">
    <cfRule type="expression" dxfId="13" priority="16">
      <formula>EXACT($D3, "Detailed")</formula>
    </cfRule>
  </conditionalFormatting>
  <conditionalFormatting sqref="H5:H8">
    <cfRule type="expression" dxfId="12" priority="13">
      <formula>EXACT($D5, "Direct cost input")</formula>
    </cfRule>
  </conditionalFormatting>
  <conditionalFormatting sqref="I5:I8">
    <cfRule type="expression" dxfId="11" priority="12">
      <formula>EXACT($D5, "Direct cost input")</formula>
    </cfRule>
  </conditionalFormatting>
  <conditionalFormatting sqref="E9">
    <cfRule type="expression" dxfId="10" priority="5">
      <formula>EXACT($D9, "Detailed volume")</formula>
    </cfRule>
  </conditionalFormatting>
  <conditionalFormatting sqref="F5:F8">
    <cfRule type="expression" dxfId="9" priority="7">
      <formula>EXACT($D5, "Detailed")</formula>
    </cfRule>
  </conditionalFormatting>
  <conditionalFormatting sqref="G5:G8">
    <cfRule type="expression" dxfId="8" priority="6">
      <formula>EXACT($D5, "Detailed")</formula>
    </cfRule>
  </conditionalFormatting>
  <conditionalFormatting sqref="E5:E8">
    <cfRule type="expression" dxfId="7" priority="11">
      <formula>EXACT($D5, "Detailed")</formula>
    </cfRule>
  </conditionalFormatting>
  <conditionalFormatting sqref="G5:G8">
    <cfRule type="expression" dxfId="6" priority="10">
      <formula>EXACT($D5, "Detailed")</formula>
    </cfRule>
  </conditionalFormatting>
  <conditionalFormatting sqref="F5:F8">
    <cfRule type="expression" dxfId="5" priority="9">
      <formula>EXACT($D5, "Detailed")</formula>
    </cfRule>
  </conditionalFormatting>
  <conditionalFormatting sqref="E5:E8">
    <cfRule type="expression" dxfId="4" priority="8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10:D17 D3:D8" xr:uid="{4F4B5D18-C486-4BB3-A9D5-1243C7B399E5}">
      <formula1>"Detailed, Plant power scaling, Direct cost input"</formula1>
    </dataValidation>
    <dataValidation type="list" allowBlank="1" showInputMessage="1" showErrorMessage="1" sqref="D9" xr:uid="{FFC99269-6C2E-4495-ABCB-90DC1A3B8EA9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Modules</vt:lpstr>
      <vt:lpstr>Learning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2022-04-06T02:07:08Z</dcterms:modified>
</cp:coreProperties>
</file>