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5" windowHeight="11700"/>
  </bookViews>
  <sheets>
    <sheet name="sh" sheetId="1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sh!$T$5:$Z$13,sh!$T$17:$Z$27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sh!$T$17:$T$27</definedName>
    <definedName name="solver_lhs10" localSheetId="0" hidden="1">sh!$U$5:$U$13</definedName>
    <definedName name="solver_lhs11" localSheetId="0" hidden="1">sh!$V$17:$V$27</definedName>
    <definedName name="solver_lhs12" localSheetId="0" hidden="1">sh!$V$5:$V$13</definedName>
    <definedName name="solver_lhs13" localSheetId="0" hidden="1">sh!$W$17:$W$27</definedName>
    <definedName name="solver_lhs14" localSheetId="0" hidden="1">sh!$W$5:$W$13</definedName>
    <definedName name="solver_lhs15" localSheetId="0" hidden="1">sh!$X$17:$X$27</definedName>
    <definedName name="solver_lhs16" localSheetId="0" hidden="1">sh!$X$5:$X$13</definedName>
    <definedName name="solver_lhs17" localSheetId="0" hidden="1">sh!$Y$17:$Y$27</definedName>
    <definedName name="solver_lhs18" localSheetId="0" hidden="1">sh!$Y$5:$Y$13</definedName>
    <definedName name="solver_lhs19" localSheetId="0" hidden="1">sh!$Z$17:$Z$27</definedName>
    <definedName name="solver_lhs2" localSheetId="0" hidden="1">sh!$T$17:$Z$27</definedName>
    <definedName name="solver_lhs20" localSheetId="0" hidden="1">sh!$Z$5:$Z$13</definedName>
    <definedName name="solver_lhs3" localSheetId="0" hidden="1">sh!$T$17:$Z$27</definedName>
    <definedName name="solver_lhs4" localSheetId="0" hidden="1">sh!$T$17:$Z$27</definedName>
    <definedName name="solver_lhs5" localSheetId="0" hidden="1">sh!$T$5:$T$13</definedName>
    <definedName name="solver_lhs6" localSheetId="0" hidden="1">sh!$T$5:$Z$13</definedName>
    <definedName name="solver_lhs7" localSheetId="0" hidden="1">sh!$T$5:$Z$13</definedName>
    <definedName name="solver_lhs8" localSheetId="0" hidden="1">sh!$T$5:$Z$13</definedName>
    <definedName name="solver_lhs9" localSheetId="0" hidden="1">sh!$U$17:$U$27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20</definedName>
    <definedName name="solver_nwt" localSheetId="0" hidden="1">1</definedName>
    <definedName name="solver_opt" localSheetId="0" hidden="1">sh!$Y$32</definedName>
    <definedName name="solver_pre" localSheetId="0" hidden="1">0.001</definedName>
    <definedName name="solver_rbv" localSheetId="0" hidden="1">1</definedName>
    <definedName name="solver_rel1" localSheetId="0" hidden="1">6</definedName>
    <definedName name="solver_rel10" localSheetId="0" hidden="1">6</definedName>
    <definedName name="solver_rel11" localSheetId="0" hidden="1">6</definedName>
    <definedName name="solver_rel12" localSheetId="0" hidden="1">6</definedName>
    <definedName name="solver_rel13" localSheetId="0" hidden="1">6</definedName>
    <definedName name="solver_rel14" localSheetId="0" hidden="1">6</definedName>
    <definedName name="solver_rel15" localSheetId="0" hidden="1">6</definedName>
    <definedName name="solver_rel16" localSheetId="0" hidden="1">6</definedName>
    <definedName name="solver_rel17" localSheetId="0" hidden="1">6</definedName>
    <definedName name="solver_rel18" localSheetId="0" hidden="1">6</definedName>
    <definedName name="solver_rel19" localSheetId="0" hidden="1">6</definedName>
    <definedName name="solver_rel2" localSheetId="0" hidden="1">1</definedName>
    <definedName name="solver_rel20" localSheetId="0" hidden="1">6</definedName>
    <definedName name="solver_rel3" localSheetId="0" hidden="1">4</definedName>
    <definedName name="solver_rel4" localSheetId="0" hidden="1">3</definedName>
    <definedName name="solver_rel5" localSheetId="0" hidden="1">6</definedName>
    <definedName name="solver_rel6" localSheetId="0" hidden="1">1</definedName>
    <definedName name="solver_rel7" localSheetId="0" hidden="1">4</definedName>
    <definedName name="solver_rel8" localSheetId="0" hidden="1">3</definedName>
    <definedName name="solver_rel9" localSheetId="0" hidden="1">6</definedName>
    <definedName name="solver_rhs1" localSheetId="0" hidden="1">TousDifférents</definedName>
    <definedName name="solver_rhs10" localSheetId="0" hidden="1">TousDifférents</definedName>
    <definedName name="solver_rhs11" localSheetId="0" hidden="1">TousDifférents</definedName>
    <definedName name="solver_rhs12" localSheetId="0" hidden="1">TousDifférents</definedName>
    <definedName name="solver_rhs13" localSheetId="0" hidden="1">TousDifférents</definedName>
    <definedName name="solver_rhs14" localSheetId="0" hidden="1">TousDifférents</definedName>
    <definedName name="solver_rhs15" localSheetId="0" hidden="1">TousDifférents</definedName>
    <definedName name="solver_rhs16" localSheetId="0" hidden="1">TousDifférents</definedName>
    <definedName name="solver_rhs17" localSheetId="0" hidden="1">TousDifférents</definedName>
    <definedName name="solver_rhs18" localSheetId="0" hidden="1">TousDifférents</definedName>
    <definedName name="solver_rhs19" localSheetId="0" hidden="1">TousDifférents</definedName>
    <definedName name="solver_rhs2" localSheetId="0" hidden="1">11</definedName>
    <definedName name="solver_rhs20" localSheetId="0" hidden="1">TousDifférents</definedName>
    <definedName name="solver_rhs3" localSheetId="0" hidden="1">entier</definedName>
    <definedName name="solver_rhs4" localSheetId="0" hidden="1">1</definedName>
    <definedName name="solver_rhs5" localSheetId="0" hidden="1">TousDifférents</definedName>
    <definedName name="solver_rhs6" localSheetId="0" hidden="1">9</definedName>
    <definedName name="solver_rhs7" localSheetId="0" hidden="1">entier</definedName>
    <definedName name="solver_rhs8" localSheetId="0" hidden="1">1</definedName>
    <definedName name="solver_rhs9" localSheetId="0" hidden="1">TousDifférents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1</definedName>
    <definedName name="solver_ssz" localSheetId="0" hidden="1">100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AD34" i="1" l="1"/>
  <c r="AD31" i="1"/>
  <c r="AV18" i="1" l="1"/>
  <c r="AW18" i="1"/>
  <c r="AX18" i="1"/>
  <c r="AY18" i="1"/>
  <c r="AZ18" i="1"/>
  <c r="BA18" i="1"/>
  <c r="BB18" i="1"/>
  <c r="AV19" i="1"/>
  <c r="AW19" i="1"/>
  <c r="AX19" i="1"/>
  <c r="AY19" i="1"/>
  <c r="AZ19" i="1"/>
  <c r="BA19" i="1"/>
  <c r="BB19" i="1"/>
  <c r="AV20" i="1"/>
  <c r="AW20" i="1"/>
  <c r="AX20" i="1"/>
  <c r="AY20" i="1"/>
  <c r="AZ20" i="1"/>
  <c r="BA20" i="1"/>
  <c r="BB20" i="1"/>
  <c r="AV21" i="1"/>
  <c r="AW21" i="1"/>
  <c r="AX21" i="1"/>
  <c r="AY21" i="1"/>
  <c r="AZ21" i="1"/>
  <c r="BA21" i="1"/>
  <c r="BB21" i="1"/>
  <c r="AV22" i="1"/>
  <c r="AW22" i="1"/>
  <c r="AX22" i="1"/>
  <c r="AY22" i="1"/>
  <c r="AZ22" i="1"/>
  <c r="BA22" i="1"/>
  <c r="BB22" i="1"/>
  <c r="AV23" i="1"/>
  <c r="AW23" i="1"/>
  <c r="AX23" i="1"/>
  <c r="AY23" i="1"/>
  <c r="AZ23" i="1"/>
  <c r="BA23" i="1"/>
  <c r="BB23" i="1"/>
  <c r="AV24" i="1"/>
  <c r="AW24" i="1"/>
  <c r="AX24" i="1"/>
  <c r="AY24" i="1"/>
  <c r="AZ24" i="1"/>
  <c r="BA24" i="1"/>
  <c r="BB24" i="1"/>
  <c r="AV25" i="1"/>
  <c r="AW25" i="1"/>
  <c r="AX25" i="1"/>
  <c r="AY25" i="1"/>
  <c r="AZ25" i="1"/>
  <c r="BA25" i="1"/>
  <c r="BB25" i="1"/>
  <c r="AV26" i="1"/>
  <c r="AW26" i="1"/>
  <c r="AX26" i="1"/>
  <c r="AY26" i="1"/>
  <c r="AZ26" i="1"/>
  <c r="BA26" i="1"/>
  <c r="BB26" i="1"/>
  <c r="AV27" i="1"/>
  <c r="AW27" i="1"/>
  <c r="AX27" i="1"/>
  <c r="AY27" i="1"/>
  <c r="AZ27" i="1"/>
  <c r="BA27" i="1"/>
  <c r="BB27" i="1"/>
  <c r="AV5" i="1"/>
  <c r="AW5" i="1"/>
  <c r="AX5" i="1"/>
  <c r="AY5" i="1"/>
  <c r="AZ5" i="1"/>
  <c r="BA5" i="1"/>
  <c r="BB5" i="1"/>
  <c r="AV6" i="1"/>
  <c r="AW6" i="1"/>
  <c r="AX6" i="1"/>
  <c r="AY6" i="1"/>
  <c r="AZ6" i="1"/>
  <c r="BA6" i="1"/>
  <c r="BB6" i="1"/>
  <c r="AV7" i="1"/>
  <c r="AW7" i="1"/>
  <c r="AX7" i="1"/>
  <c r="AY7" i="1"/>
  <c r="AZ7" i="1"/>
  <c r="BA7" i="1"/>
  <c r="BB7" i="1"/>
  <c r="AV8" i="1"/>
  <c r="AW8" i="1"/>
  <c r="AX8" i="1"/>
  <c r="AY8" i="1"/>
  <c r="AZ8" i="1"/>
  <c r="BA8" i="1"/>
  <c r="BB8" i="1"/>
  <c r="AV9" i="1"/>
  <c r="AW9" i="1"/>
  <c r="AX9" i="1"/>
  <c r="AY9" i="1"/>
  <c r="AZ9" i="1"/>
  <c r="BA9" i="1"/>
  <c r="BB9" i="1"/>
  <c r="AV10" i="1"/>
  <c r="AW10" i="1"/>
  <c r="AX10" i="1"/>
  <c r="AY10" i="1"/>
  <c r="AZ10" i="1"/>
  <c r="BA10" i="1"/>
  <c r="BB10" i="1"/>
  <c r="AV11" i="1"/>
  <c r="AW11" i="1"/>
  <c r="AX11" i="1"/>
  <c r="AY11" i="1"/>
  <c r="AZ11" i="1"/>
  <c r="BA11" i="1"/>
  <c r="BB11" i="1"/>
  <c r="AV12" i="1"/>
  <c r="AW12" i="1"/>
  <c r="AX12" i="1"/>
  <c r="AY12" i="1"/>
  <c r="AZ12" i="1"/>
  <c r="BA12" i="1"/>
  <c r="BB12" i="1"/>
  <c r="AW4" i="1"/>
  <c r="AX4" i="1"/>
  <c r="AY4" i="1"/>
  <c r="AZ4" i="1"/>
  <c r="BA4" i="1"/>
  <c r="BB4" i="1"/>
  <c r="AW17" i="1"/>
  <c r="AX17" i="1"/>
  <c r="AY17" i="1"/>
  <c r="AZ17" i="1"/>
  <c r="BA17" i="1"/>
  <c r="BB17" i="1"/>
  <c r="AV17" i="1"/>
  <c r="AV4" i="1"/>
  <c r="AS7" i="1" l="1"/>
  <c r="AP25" i="1"/>
  <c r="AK18" i="1"/>
  <c r="AL18" i="1"/>
  <c r="AM18" i="1"/>
  <c r="AN18" i="1"/>
  <c r="AO18" i="1"/>
  <c r="AP18" i="1"/>
  <c r="AQ18" i="1"/>
  <c r="AK19" i="1"/>
  <c r="AL19" i="1"/>
  <c r="AM19" i="1"/>
  <c r="AN19" i="1"/>
  <c r="AO19" i="1"/>
  <c r="AP19" i="1"/>
  <c r="AQ19" i="1"/>
  <c r="AK20" i="1"/>
  <c r="AL20" i="1"/>
  <c r="AM20" i="1"/>
  <c r="AN20" i="1"/>
  <c r="AO20" i="1"/>
  <c r="AP20" i="1"/>
  <c r="AQ20" i="1"/>
  <c r="AK21" i="1"/>
  <c r="AL21" i="1"/>
  <c r="AM21" i="1"/>
  <c r="AN21" i="1"/>
  <c r="AO21" i="1"/>
  <c r="AP21" i="1"/>
  <c r="AQ21" i="1"/>
  <c r="AK22" i="1"/>
  <c r="AL22" i="1"/>
  <c r="AM22" i="1"/>
  <c r="AN22" i="1"/>
  <c r="AO22" i="1"/>
  <c r="AP22" i="1"/>
  <c r="AQ22" i="1"/>
  <c r="AK23" i="1"/>
  <c r="AL23" i="1"/>
  <c r="AM23" i="1"/>
  <c r="AN23" i="1"/>
  <c r="AO23" i="1"/>
  <c r="AP23" i="1"/>
  <c r="AQ23" i="1"/>
  <c r="AK24" i="1"/>
  <c r="AL24" i="1"/>
  <c r="AM24" i="1"/>
  <c r="AN24" i="1"/>
  <c r="AO24" i="1"/>
  <c r="AP24" i="1"/>
  <c r="AQ24" i="1"/>
  <c r="AK25" i="1"/>
  <c r="AL25" i="1"/>
  <c r="AM25" i="1"/>
  <c r="AN25" i="1"/>
  <c r="AO25" i="1"/>
  <c r="AQ25" i="1"/>
  <c r="AL17" i="1"/>
  <c r="AM17" i="1"/>
  <c r="AN17" i="1"/>
  <c r="AO17" i="1"/>
  <c r="AP17" i="1"/>
  <c r="AQ17" i="1"/>
  <c r="AK17" i="1"/>
  <c r="AK11" i="1"/>
  <c r="F8" i="1" a="1"/>
  <c r="G8" i="1" s="1"/>
  <c r="AK4" i="1"/>
  <c r="K15" i="1"/>
  <c r="AQ12" i="1"/>
  <c r="AL4" i="1"/>
  <c r="AM4" i="1"/>
  <c r="AN4" i="1"/>
  <c r="AO4" i="1"/>
  <c r="AP4" i="1"/>
  <c r="AQ4" i="1"/>
  <c r="AL5" i="1"/>
  <c r="AM5" i="1"/>
  <c r="AN5" i="1"/>
  <c r="AO5" i="1"/>
  <c r="AP5" i="1"/>
  <c r="AQ5" i="1"/>
  <c r="AL6" i="1"/>
  <c r="AM6" i="1"/>
  <c r="AN6" i="1"/>
  <c r="AO6" i="1"/>
  <c r="AP6" i="1"/>
  <c r="AQ6" i="1"/>
  <c r="AL7" i="1"/>
  <c r="AM7" i="1"/>
  <c r="AN7" i="1"/>
  <c r="AO7" i="1"/>
  <c r="AP7" i="1"/>
  <c r="AQ7" i="1"/>
  <c r="AL8" i="1"/>
  <c r="AM8" i="1"/>
  <c r="AN8" i="1"/>
  <c r="AO8" i="1"/>
  <c r="AP8" i="1"/>
  <c r="AQ8" i="1"/>
  <c r="AL9" i="1"/>
  <c r="AM9" i="1"/>
  <c r="AN9" i="1"/>
  <c r="AO9" i="1"/>
  <c r="AP9" i="1"/>
  <c r="AQ9" i="1"/>
  <c r="AL10" i="1"/>
  <c r="AM10" i="1"/>
  <c r="AN10" i="1"/>
  <c r="AO10" i="1"/>
  <c r="AP10" i="1"/>
  <c r="AQ10" i="1"/>
  <c r="AL11" i="1"/>
  <c r="AM11" i="1"/>
  <c r="AN11" i="1"/>
  <c r="AO11" i="1"/>
  <c r="AP11" i="1"/>
  <c r="AQ11" i="1"/>
  <c r="AL12" i="1"/>
  <c r="AM12" i="1"/>
  <c r="AN12" i="1"/>
  <c r="AO12" i="1"/>
  <c r="AP12" i="1"/>
  <c r="AK5" i="1"/>
  <c r="AK6" i="1"/>
  <c r="AK7" i="1"/>
  <c r="AK8" i="1"/>
  <c r="AK9" i="1"/>
  <c r="AK10" i="1"/>
  <c r="AK12" i="1"/>
  <c r="D15" i="1"/>
  <c r="E15" i="1"/>
  <c r="F15" i="1"/>
  <c r="G15" i="1"/>
  <c r="H15" i="1"/>
  <c r="I15" i="1"/>
  <c r="J15" i="1"/>
  <c r="C15" i="1"/>
  <c r="AT3" i="1" l="1"/>
  <c r="I8" i="1"/>
  <c r="H8" i="1"/>
  <c r="F8" i="1"/>
  <c r="BD4" i="1" a="1"/>
  <c r="AP26" i="1"/>
  <c r="AO26" i="1"/>
  <c r="AL26" i="1"/>
  <c r="AQ26" i="1"/>
  <c r="AM26" i="1"/>
  <c r="AK26" i="1"/>
  <c r="AN26" i="1"/>
  <c r="AQ13" i="1"/>
  <c r="AM13" i="1"/>
  <c r="AK13" i="1"/>
  <c r="AB26" i="1"/>
  <c r="AJ53" i="1" s="1"/>
  <c r="AB22" i="1"/>
  <c r="AJ49" i="1" s="1"/>
  <c r="AB18" i="1"/>
  <c r="AJ45" i="1" s="1"/>
  <c r="AN13" i="1"/>
  <c r="AB12" i="1"/>
  <c r="AJ39" i="1" s="1"/>
  <c r="AB11" i="1"/>
  <c r="AJ38" i="1" s="1"/>
  <c r="AB7" i="1"/>
  <c r="AJ34" i="1" s="1"/>
  <c r="AB25" i="1"/>
  <c r="AJ52" i="1" s="1"/>
  <c r="AB21" i="1"/>
  <c r="AJ48" i="1" s="1"/>
  <c r="AO13" i="1"/>
  <c r="AB24" i="1"/>
  <c r="AJ51" i="1" s="1"/>
  <c r="AP13" i="1"/>
  <c r="AL13" i="1"/>
  <c r="AB10" i="1"/>
  <c r="AJ37" i="1" s="1"/>
  <c r="AB9" i="1"/>
  <c r="AJ36" i="1" s="1"/>
  <c r="AB6" i="1"/>
  <c r="AJ33" i="1" s="1"/>
  <c r="AB27" i="1"/>
  <c r="AJ54" i="1" s="1"/>
  <c r="AB23" i="1"/>
  <c r="AJ50" i="1" s="1"/>
  <c r="AB19" i="1"/>
  <c r="AJ46" i="1" s="1"/>
  <c r="AB17" i="1"/>
  <c r="AJ44" i="1" s="1"/>
  <c r="AB13" i="1"/>
  <c r="AJ40" i="1" s="1"/>
  <c r="AB5" i="1"/>
  <c r="AJ32" i="1" s="1"/>
  <c r="BD9" i="1"/>
  <c r="BD5" i="1" l="1"/>
  <c r="BD4" i="1"/>
  <c r="BD10" i="1"/>
  <c r="BD11" i="1"/>
  <c r="BD7" i="1"/>
  <c r="BD12" i="1"/>
  <c r="BD8" i="1"/>
  <c r="BD6" i="1"/>
  <c r="AT18" i="1"/>
  <c r="AB8" i="1" l="1"/>
  <c r="AJ35" i="1" s="1"/>
  <c r="AK31" i="1" s="1" a="1"/>
  <c r="AS31" i="1" s="1"/>
  <c r="AB20" i="1"/>
  <c r="AJ47" i="1" s="1"/>
  <c r="AK43" i="1" s="1" a="1"/>
  <c r="AU43" i="1" s="1"/>
  <c r="AU46" i="1" s="1"/>
  <c r="AN31" i="1" l="1"/>
  <c r="AN34" i="1" s="1"/>
  <c r="AN43" i="1"/>
  <c r="AN50" i="1" s="1"/>
  <c r="AR43" i="1"/>
  <c r="AR54" i="1" s="1"/>
  <c r="AP31" i="1"/>
  <c r="AP38" i="1" s="1"/>
  <c r="AR31" i="1"/>
  <c r="AR34" i="1" s="1"/>
  <c r="AL43" i="1"/>
  <c r="AL47" i="1" s="1"/>
  <c r="AM31" i="1"/>
  <c r="AM32" i="1" s="1"/>
  <c r="AU45" i="1"/>
  <c r="AO43" i="1"/>
  <c r="AO54" i="1" s="1"/>
  <c r="AK31" i="1"/>
  <c r="AK37" i="1" s="1"/>
  <c r="AU52" i="1"/>
  <c r="AU47" i="1"/>
  <c r="AU53" i="1"/>
  <c r="AU54" i="1"/>
  <c r="AU51" i="1"/>
  <c r="AQ31" i="1"/>
  <c r="AQ35" i="1" s="1"/>
  <c r="AL31" i="1"/>
  <c r="AL38" i="1" s="1"/>
  <c r="AU49" i="1"/>
  <c r="AT43" i="1"/>
  <c r="AT49" i="1" s="1"/>
  <c r="AO31" i="1"/>
  <c r="AO39" i="1" s="1"/>
  <c r="AU44" i="1"/>
  <c r="AP43" i="1"/>
  <c r="AP44" i="1" s="1"/>
  <c r="AU50" i="1"/>
  <c r="AS43" i="1"/>
  <c r="AS52" i="1" s="1"/>
  <c r="AU48" i="1"/>
  <c r="AQ43" i="1"/>
  <c r="AQ51" i="1" s="1"/>
  <c r="AM43" i="1"/>
  <c r="AM48" i="1" s="1"/>
  <c r="AK43" i="1"/>
  <c r="AK48" i="1" s="1"/>
  <c r="AS33" i="1"/>
  <c r="AS40" i="1"/>
  <c r="AS36" i="1"/>
  <c r="AS38" i="1"/>
  <c r="AS35" i="1"/>
  <c r="AS37" i="1"/>
  <c r="AS39" i="1"/>
  <c r="AS34" i="1"/>
  <c r="AS32" i="1"/>
  <c r="AN53" i="1" l="1"/>
  <c r="AO47" i="1"/>
  <c r="AN54" i="1"/>
  <c r="AN51" i="1"/>
  <c r="AN52" i="1"/>
  <c r="AN47" i="1"/>
  <c r="AN45" i="1"/>
  <c r="AO45" i="1"/>
  <c r="AN46" i="1"/>
  <c r="AO51" i="1"/>
  <c r="AN49" i="1"/>
  <c r="AO48" i="1"/>
  <c r="AO53" i="1"/>
  <c r="AK33" i="1"/>
  <c r="AR32" i="1"/>
  <c r="AL37" i="1"/>
  <c r="AR37" i="1"/>
  <c r="AR39" i="1"/>
  <c r="AL32" i="1"/>
  <c r="AL35" i="1"/>
  <c r="AN38" i="1"/>
  <c r="AR38" i="1"/>
  <c r="AL40" i="1"/>
  <c r="AL36" i="1"/>
  <c r="AN37" i="1"/>
  <c r="AR36" i="1"/>
  <c r="AR33" i="1"/>
  <c r="AL39" i="1"/>
  <c r="AL34" i="1"/>
  <c r="AN36" i="1"/>
  <c r="AN33" i="1"/>
  <c r="AN40" i="1"/>
  <c r="AN32" i="1"/>
  <c r="AR35" i="1"/>
  <c r="AR40" i="1"/>
  <c r="AL33" i="1"/>
  <c r="AN35" i="1"/>
  <c r="AN39" i="1"/>
  <c r="AK32" i="1"/>
  <c r="AK35" i="1"/>
  <c r="AK36" i="1"/>
  <c r="AM39" i="1"/>
  <c r="AM37" i="1"/>
  <c r="AM34" i="1"/>
  <c r="AM38" i="1"/>
  <c r="AM35" i="1"/>
  <c r="AL50" i="1"/>
  <c r="AL45" i="1"/>
  <c r="AL46" i="1"/>
  <c r="AN44" i="1"/>
  <c r="AK39" i="1"/>
  <c r="AR52" i="1"/>
  <c r="AL49" i="1"/>
  <c r="AR53" i="1"/>
  <c r="AL52" i="1"/>
  <c r="AL48" i="1"/>
  <c r="AL53" i="1"/>
  <c r="AP54" i="1"/>
  <c r="AL51" i="1"/>
  <c r="AL54" i="1"/>
  <c r="AL44" i="1"/>
  <c r="AQ52" i="1"/>
  <c r="AN48" i="1"/>
  <c r="AQ44" i="1"/>
  <c r="AP47" i="1"/>
  <c r="AR51" i="1"/>
  <c r="AT45" i="1"/>
  <c r="AR45" i="1"/>
  <c r="AO50" i="1"/>
  <c r="AR50" i="1"/>
  <c r="AO44" i="1"/>
  <c r="AO49" i="1"/>
  <c r="AM52" i="1"/>
  <c r="AQ47" i="1"/>
  <c r="AP50" i="1"/>
  <c r="AP48" i="1"/>
  <c r="AP49" i="1"/>
  <c r="AT48" i="1"/>
  <c r="AQ54" i="1"/>
  <c r="AM46" i="1"/>
  <c r="AR44" i="1"/>
  <c r="AT44" i="1"/>
  <c r="AT50" i="1"/>
  <c r="AM50" i="1"/>
  <c r="AR48" i="1"/>
  <c r="AT54" i="1"/>
  <c r="AM53" i="1"/>
  <c r="AK54" i="1"/>
  <c r="AS54" i="1"/>
  <c r="AK47" i="1"/>
  <c r="AT46" i="1"/>
  <c r="AM47" i="1"/>
  <c r="AQ48" i="1"/>
  <c r="AQ45" i="1"/>
  <c r="AT52" i="1"/>
  <c r="AT47" i="1"/>
  <c r="AM51" i="1"/>
  <c r="AS44" i="1"/>
  <c r="AR49" i="1"/>
  <c r="AS49" i="1"/>
  <c r="AQ50" i="1"/>
  <c r="AT51" i="1"/>
  <c r="AT53" i="1"/>
  <c r="AM49" i="1"/>
  <c r="AQ46" i="1"/>
  <c r="AM54" i="1"/>
  <c r="AQ49" i="1"/>
  <c r="AR47" i="1"/>
  <c r="AR46" i="1"/>
  <c r="AP45" i="1"/>
  <c r="AS45" i="1"/>
  <c r="AS50" i="1"/>
  <c r="AM45" i="1"/>
  <c r="AM44" i="1"/>
  <c r="AP53" i="1"/>
  <c r="AP46" i="1"/>
  <c r="AS51" i="1"/>
  <c r="AP52" i="1"/>
  <c r="AS47" i="1"/>
  <c r="AP51" i="1"/>
  <c r="AK34" i="1"/>
  <c r="AK40" i="1"/>
  <c r="AK38" i="1"/>
  <c r="AO35" i="1"/>
  <c r="AQ37" i="1"/>
  <c r="AP34" i="1"/>
  <c r="AP36" i="1"/>
  <c r="AQ33" i="1"/>
  <c r="AO37" i="1"/>
  <c r="AP40" i="1"/>
  <c r="AP39" i="1"/>
  <c r="AP35" i="1"/>
  <c r="AQ36" i="1"/>
  <c r="AQ32" i="1"/>
  <c r="AO38" i="1"/>
  <c r="AO33" i="1"/>
  <c r="AP37" i="1"/>
  <c r="AM36" i="1"/>
  <c r="AM33" i="1"/>
  <c r="AQ40" i="1"/>
  <c r="AQ34" i="1"/>
  <c r="AO32" i="1"/>
  <c r="AO36" i="1"/>
  <c r="AP33" i="1"/>
  <c r="AP32" i="1"/>
  <c r="AM40" i="1"/>
  <c r="AQ38" i="1"/>
  <c r="AQ39" i="1"/>
  <c r="AO34" i="1"/>
  <c r="AO40" i="1"/>
  <c r="AQ53" i="1"/>
  <c r="AS53" i="1"/>
  <c r="AS48" i="1"/>
  <c r="AS46" i="1"/>
  <c r="AO52" i="1"/>
  <c r="AO46" i="1"/>
  <c r="AK53" i="1"/>
  <c r="AK51" i="1"/>
  <c r="AK52" i="1"/>
  <c r="AK46" i="1"/>
  <c r="AK49" i="1"/>
  <c r="AK45" i="1"/>
  <c r="AK44" i="1"/>
  <c r="AK50" i="1"/>
  <c r="AD17" i="1" l="1"/>
  <c r="AD5" i="1"/>
  <c r="Y32" i="1" l="1"/>
</calcChain>
</file>

<file path=xl/sharedStrings.xml><?xml version="1.0" encoding="utf-8"?>
<sst xmlns="http://schemas.openxmlformats.org/spreadsheetml/2006/main" count="128" uniqueCount="60">
  <si>
    <t>i=</t>
  </si>
  <si>
    <t xml:space="preserve">                                   </t>
  </si>
  <si>
    <t>j=</t>
  </si>
  <si>
    <t xml:space="preserve">                                  </t>
  </si>
  <si>
    <t>k=</t>
  </si>
  <si>
    <t>t=</t>
  </si>
  <si>
    <t xml:space="preserve">  </t>
  </si>
  <si>
    <t xml:space="preserve">   HDDP=</t>
  </si>
  <si>
    <t xml:space="preserve">   HDAP=</t>
  </si>
  <si>
    <t xml:space="preserve">   HADP=</t>
  </si>
  <si>
    <t xml:space="preserve">   HAAP=</t>
  </si>
  <si>
    <t xml:space="preserve">   </t>
  </si>
  <si>
    <t xml:space="preserve"> </t>
  </si>
  <si>
    <t xml:space="preserve">  C=</t>
  </si>
  <si>
    <t xml:space="preserve">  UB=</t>
  </si>
  <si>
    <t>HT</t>
  </si>
  <si>
    <t>input</t>
  </si>
  <si>
    <t>output</t>
  </si>
  <si>
    <t>jour1</t>
  </si>
  <si>
    <t>jour2</t>
  </si>
  <si>
    <t>jour3</t>
  </si>
  <si>
    <t>jour4</t>
  </si>
  <si>
    <t>jour5</t>
  </si>
  <si>
    <t>jour6</t>
  </si>
  <si>
    <t>jour7</t>
  </si>
  <si>
    <t>EQ1</t>
  </si>
  <si>
    <t>EQ2</t>
  </si>
  <si>
    <t>EQ3</t>
  </si>
  <si>
    <t>EQ4</t>
  </si>
  <si>
    <t>EQ5</t>
  </si>
  <si>
    <t>EQ6</t>
  </si>
  <si>
    <t>EQ7</t>
  </si>
  <si>
    <t>EQ8</t>
  </si>
  <si>
    <t>EQ9</t>
  </si>
  <si>
    <t>AFE</t>
  </si>
  <si>
    <t>AFA</t>
  </si>
  <si>
    <t>AV1</t>
  </si>
  <si>
    <t>AV2</t>
  </si>
  <si>
    <t>AV3</t>
  </si>
  <si>
    <t>AV4</t>
  </si>
  <si>
    <t>AV5</t>
  </si>
  <si>
    <t>AV6</t>
  </si>
  <si>
    <t>AV7</t>
  </si>
  <si>
    <t>AV8</t>
  </si>
  <si>
    <t>AV9</t>
  </si>
  <si>
    <t>AV10</t>
  </si>
  <si>
    <t>AV11</t>
  </si>
  <si>
    <t>tra</t>
  </si>
  <si>
    <t>max_rep_equi</t>
  </si>
  <si>
    <t>max_rep_vol</t>
  </si>
  <si>
    <t>VOL</t>
  </si>
  <si>
    <t>som HT</t>
  </si>
  <si>
    <t>som delta</t>
  </si>
  <si>
    <t>fo =</t>
  </si>
  <si>
    <t>s n v</t>
  </si>
  <si>
    <t>som</t>
  </si>
  <si>
    <t>x</t>
  </si>
  <si>
    <t>y</t>
  </si>
  <si>
    <t>z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</si>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</sst>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20" fontId="0" fillId="11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5" borderId="2" xfId="0" applyNumberForma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7" borderId="4" xfId="0" applyFont="1" applyFill="1" applyBorder="1" applyAlignment="1">
      <alignment vertical="center"/>
    </xf>
    <xf numFmtId="0" fontId="2" fillId="7" borderId="18" xfId="0" applyFont="1" applyFill="1" applyBorder="1" applyAlignment="1">
      <alignment vertical="center"/>
    </xf>
    <xf numFmtId="0" fontId="2" fillId="7" borderId="20" xfId="0" applyFont="1" applyFill="1" applyBorder="1" applyAlignment="1">
      <alignment vertical="center"/>
    </xf>
    <xf numFmtId="0" fontId="2" fillId="7" borderId="21" xfId="0" applyFont="1" applyFill="1" applyBorder="1" applyAlignment="1">
      <alignment vertical="center"/>
    </xf>
    <xf numFmtId="0" fontId="2" fillId="7" borderId="22" xfId="0" applyFont="1" applyFill="1" applyBorder="1" applyAlignment="1">
      <alignment vertical="center"/>
    </xf>
    <xf numFmtId="0" fontId="2" fillId="7" borderId="23" xfId="0" applyFont="1" applyFill="1" applyBorder="1" applyAlignment="1">
      <alignment vertical="center"/>
    </xf>
    <xf numFmtId="0" fontId="0" fillId="9" borderId="0" xfId="0" applyFill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2"/>
  <sheetViews>
    <sheetView tabSelected="1" topLeftCell="O1" zoomScale="118" zoomScaleNormal="118" workbookViewId="0">
      <selection activeCell="AQ25" sqref="AQ25"/>
    </sheetView>
  </sheetViews>
  <sheetFormatPr baseColWidth="10" defaultRowHeight="15" x14ac:dyDescent="0.25"/>
  <cols>
    <col min="1" max="28" width="11.42578125" style="3"/>
    <col min="29" max="29" width="13.28515625" style="3" customWidth="1"/>
    <col min="30" max="44" width="11.42578125" style="3"/>
    <col min="45" max="45" width="16.42578125" style="3" customWidth="1"/>
    <col min="46" max="16384" width="11.42578125" style="3"/>
  </cols>
  <sheetData>
    <row r="1" spans="1:56" x14ac:dyDescent="0.25">
      <c r="A1" s="68"/>
      <c r="B1" s="69" t="s">
        <v>16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8"/>
      <c r="R1" s="61"/>
      <c r="S1" s="70" t="s">
        <v>17</v>
      </c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61"/>
      <c r="AK1" s="62" t="s">
        <v>47</v>
      </c>
      <c r="AL1" s="63"/>
      <c r="AM1" s="63"/>
      <c r="AN1" s="63"/>
      <c r="AO1" s="63"/>
      <c r="AP1" s="63"/>
      <c r="AQ1" s="64"/>
    </row>
    <row r="2" spans="1:56" ht="15.75" thickBot="1" x14ac:dyDescent="0.3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8"/>
      <c r="R2" s="61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61"/>
      <c r="AI2" s="3" t="s">
        <v>50</v>
      </c>
      <c r="AK2" s="65"/>
      <c r="AL2" s="66"/>
      <c r="AM2" s="66"/>
      <c r="AN2" s="66"/>
      <c r="AO2" s="66"/>
      <c r="AP2" s="66"/>
      <c r="AQ2" s="67"/>
    </row>
    <row r="3" spans="1:56" ht="15.75" thickBot="1" x14ac:dyDescent="0.3">
      <c r="A3" s="68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8"/>
      <c r="R3" s="61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61"/>
      <c r="AK3" s="29" t="s">
        <v>18</v>
      </c>
      <c r="AL3" s="7" t="s">
        <v>19</v>
      </c>
      <c r="AM3" s="7" t="s">
        <v>20</v>
      </c>
      <c r="AN3" s="7" t="s">
        <v>21</v>
      </c>
      <c r="AO3" s="7" t="s">
        <v>22</v>
      </c>
      <c r="AP3" s="7" t="s">
        <v>23</v>
      </c>
      <c r="AQ3" s="8" t="s">
        <v>24</v>
      </c>
      <c r="AR3" s="3" t="s">
        <v>55</v>
      </c>
      <c r="AS3" s="3" t="s">
        <v>48</v>
      </c>
      <c r="AT3" s="34">
        <f>MAX(AK4:AQ12)</f>
        <v>1</v>
      </c>
      <c r="AV3" s="29" t="s">
        <v>18</v>
      </c>
      <c r="AW3" s="7" t="s">
        <v>19</v>
      </c>
      <c r="AX3" s="7" t="s">
        <v>20</v>
      </c>
      <c r="AY3" s="7" t="s">
        <v>21</v>
      </c>
      <c r="AZ3" s="7" t="s">
        <v>22</v>
      </c>
      <c r="BA3" s="7" t="s">
        <v>23</v>
      </c>
      <c r="BB3" s="8" t="s">
        <v>24</v>
      </c>
      <c r="BD3" s="3" t="s">
        <v>15</v>
      </c>
    </row>
    <row r="4" spans="1:56" ht="15.75" thickBot="1" x14ac:dyDescent="0.3">
      <c r="A4" s="68"/>
      <c r="P4" s="68"/>
      <c r="R4" s="61"/>
      <c r="S4" s="11" t="s">
        <v>34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8" t="s">
        <v>24</v>
      </c>
      <c r="AB4" s="3" t="s">
        <v>51</v>
      </c>
      <c r="AD4" s="3" t="s">
        <v>52</v>
      </c>
      <c r="AG4" s="61"/>
      <c r="AI4" s="3">
        <v>1</v>
      </c>
      <c r="AK4" s="9">
        <f t="shared" ref="AK4:AK12" si="0">COUNTIF(T$5:T$13,$AI4)</f>
        <v>1</v>
      </c>
      <c r="AL4" s="30">
        <f t="shared" ref="AL4:AL12" si="1">COUNTIF(U$5:U$13,$AI4)</f>
        <v>1</v>
      </c>
      <c r="AM4" s="30">
        <f t="shared" ref="AM4:AM12" si="2">COUNTIF(V$5:V$13,$AI4)</f>
        <v>1</v>
      </c>
      <c r="AN4" s="30">
        <f t="shared" ref="AN4:AN12" si="3">COUNTIF(W$5:W$13,$AI4)</f>
        <v>1</v>
      </c>
      <c r="AO4" s="30">
        <f t="shared" ref="AO4:AO12" si="4">COUNTIF(X$5:X$13,$AI4)</f>
        <v>1</v>
      </c>
      <c r="AP4" s="30">
        <f t="shared" ref="AP4:AP12" si="5">COUNTIF(Y$5:Y$13,$AI4)</f>
        <v>1</v>
      </c>
      <c r="AQ4" s="31">
        <f t="shared" ref="AQ4:AQ12" si="6">COUNTIF(Z$5:Z$13,$AI4)</f>
        <v>1</v>
      </c>
      <c r="AU4" s="3" t="s">
        <v>25</v>
      </c>
      <c r="AV4" s="41">
        <f>IF(OR(T5=0,INT(T5)&lt;&gt;T5,T5&gt;$C$5),0,INDEX($BD$4:$BD$12,T5,1))</f>
        <v>5.3999999999999986</v>
      </c>
      <c r="AW4" s="41">
        <f t="shared" ref="AW4:BB4" si="7">IF(OR(U5=0,INT(U5)&lt;&gt;U5,U5&gt;$C$5),0,INDEX($BD$4:$BD$12,U5,1))</f>
        <v>3.0000000000000036</v>
      </c>
      <c r="AX4" s="41">
        <f t="shared" si="7"/>
        <v>8.6499999999999986</v>
      </c>
      <c r="AY4" s="41">
        <f t="shared" si="7"/>
        <v>3.3499999999999996</v>
      </c>
      <c r="AZ4" s="41">
        <f t="shared" si="7"/>
        <v>5.7000000000000011</v>
      </c>
      <c r="BA4" s="41">
        <f t="shared" si="7"/>
        <v>2</v>
      </c>
      <c r="BB4" s="41">
        <f t="shared" si="7"/>
        <v>3.0000000000000036</v>
      </c>
      <c r="BD4" s="3">
        <f t="array" ref="BD4:BD12">TRANSPOSE(C15:K15)</f>
        <v>4.1499999999999986</v>
      </c>
    </row>
    <row r="5" spans="1:56" ht="15.75" thickBot="1" x14ac:dyDescent="0.3">
      <c r="A5" s="68"/>
      <c r="B5" s="12" t="s">
        <v>0</v>
      </c>
      <c r="C5" s="13">
        <v>9</v>
      </c>
      <c r="D5" s="1" t="s">
        <v>1</v>
      </c>
      <c r="E5" s="1"/>
      <c r="F5" s="1"/>
      <c r="G5" s="1"/>
      <c r="H5" s="1"/>
      <c r="I5" s="1"/>
      <c r="J5" s="1"/>
      <c r="K5" s="1"/>
      <c r="P5" s="68"/>
      <c r="R5" s="61"/>
      <c r="S5" s="9" t="s">
        <v>25</v>
      </c>
      <c r="T5" s="4">
        <v>8</v>
      </c>
      <c r="U5" s="4">
        <v>6</v>
      </c>
      <c r="V5" s="4">
        <v>5</v>
      </c>
      <c r="W5" s="4">
        <v>3</v>
      </c>
      <c r="X5" s="4">
        <v>7</v>
      </c>
      <c r="Y5" s="4">
        <v>9</v>
      </c>
      <c r="Z5" s="4">
        <v>6</v>
      </c>
      <c r="AB5" s="3">
        <f>SUM(AV4:BB4)</f>
        <v>31.100000000000005</v>
      </c>
      <c r="AD5" s="3">
        <f>SUM(AK32:AS40)</f>
        <v>216.40000000000012</v>
      </c>
      <c r="AG5" s="61"/>
      <c r="AI5" s="3">
        <v>2</v>
      </c>
      <c r="AK5" s="9">
        <f t="shared" si="0"/>
        <v>1</v>
      </c>
      <c r="AL5" s="30">
        <f t="shared" si="1"/>
        <v>1</v>
      </c>
      <c r="AM5" s="30">
        <f t="shared" si="2"/>
        <v>1</v>
      </c>
      <c r="AN5" s="30">
        <f t="shared" si="3"/>
        <v>1</v>
      </c>
      <c r="AO5" s="30">
        <f t="shared" si="4"/>
        <v>1</v>
      </c>
      <c r="AP5" s="30">
        <f t="shared" si="5"/>
        <v>1</v>
      </c>
      <c r="AQ5" s="31">
        <f t="shared" si="6"/>
        <v>1</v>
      </c>
      <c r="AU5" s="3" t="s">
        <v>26</v>
      </c>
      <c r="AV5" s="41">
        <f t="shared" ref="AV5:AV12" si="8">IF(OR(T6=0,INT(T6)&lt;&gt;T6,T6&gt;$C$5),0,INDEX($BD$4:$BD$12,T6,1))</f>
        <v>5.7000000000000011</v>
      </c>
      <c r="AW5" s="41">
        <f t="shared" ref="AW5:AW12" si="9">IF(OR(U6=0,INT(U6)&lt;&gt;U6,U6&gt;$C$5),0,INDEX($BD$4:$BD$12,U6,1))</f>
        <v>8.6499999999999986</v>
      </c>
      <c r="AX5" s="41">
        <f t="shared" ref="AX5:AX12" si="10">IF(OR(V6=0,INT(V6)&lt;&gt;V6,V6&gt;$C$5),0,INDEX($BD$4:$BD$12,V6,1))</f>
        <v>4.1499999999999986</v>
      </c>
      <c r="AY5" s="41">
        <f t="shared" ref="AY5:AY12" si="11">IF(OR(W6=0,INT(W6)&lt;&gt;W6,W6&gt;$C$5),0,INDEX($BD$4:$BD$12,W6,1))</f>
        <v>3.0999999999999996</v>
      </c>
      <c r="AZ5" s="41">
        <f t="shared" ref="AZ5:AZ12" si="12">IF(OR(X6=0,INT(X6)&lt;&gt;X6,X6&gt;$C$5),0,INDEX($BD$4:$BD$12,X6,1))</f>
        <v>3.0000000000000036</v>
      </c>
      <c r="BA5" s="41">
        <f t="shared" ref="BA5:BA12" si="13">IF(OR(Y6=0,INT(Y6)&lt;&gt;Y6,Y6&gt;$C$5),0,INDEX($BD$4:$BD$12,Y6,1))</f>
        <v>4.9500000000000011</v>
      </c>
      <c r="BB5" s="41">
        <f t="shared" ref="BB5:BB12" si="14">IF(OR(Z6=0,INT(Z6)&lt;&gt;Z6,Z6&gt;$C$5),0,INDEX($BD$4:$BD$12,Z6,1))</f>
        <v>4.9500000000000011</v>
      </c>
      <c r="BD5" s="3">
        <v>4.9500000000000011</v>
      </c>
    </row>
    <row r="6" spans="1:56" ht="15.75" thickBot="1" x14ac:dyDescent="0.3">
      <c r="A6" s="68"/>
      <c r="B6" s="14" t="s">
        <v>2</v>
      </c>
      <c r="C6" s="15">
        <v>9</v>
      </c>
      <c r="D6" s="1" t="s">
        <v>3</v>
      </c>
      <c r="E6" s="1"/>
      <c r="F6" s="1"/>
      <c r="G6" s="1"/>
      <c r="H6" s="1"/>
      <c r="I6" s="1"/>
      <c r="J6" s="1"/>
      <c r="K6" s="1"/>
      <c r="P6" s="68"/>
      <c r="R6" s="61"/>
      <c r="S6" s="9" t="s">
        <v>26</v>
      </c>
      <c r="T6" s="4">
        <v>7</v>
      </c>
      <c r="U6" s="4">
        <v>5</v>
      </c>
      <c r="V6" s="4">
        <v>1</v>
      </c>
      <c r="W6" s="4">
        <v>4</v>
      </c>
      <c r="X6" s="4">
        <v>6</v>
      </c>
      <c r="Y6" s="4">
        <v>2</v>
      </c>
      <c r="Z6" s="4">
        <v>2</v>
      </c>
      <c r="AB6" s="3">
        <f t="shared" ref="AB6:AB13" si="15">SUM(AV5:BB5)</f>
        <v>34.500000000000007</v>
      </c>
      <c r="AG6" s="61"/>
      <c r="AI6" s="3">
        <v>3</v>
      </c>
      <c r="AK6" s="9">
        <f t="shared" si="0"/>
        <v>1</v>
      </c>
      <c r="AL6" s="30">
        <f t="shared" si="1"/>
        <v>1</v>
      </c>
      <c r="AM6" s="30">
        <f t="shared" si="2"/>
        <v>1</v>
      </c>
      <c r="AN6" s="30">
        <f t="shared" si="3"/>
        <v>1</v>
      </c>
      <c r="AO6" s="30">
        <f t="shared" si="4"/>
        <v>1</v>
      </c>
      <c r="AP6" s="30">
        <f t="shared" si="5"/>
        <v>1</v>
      </c>
      <c r="AQ6" s="31">
        <f t="shared" si="6"/>
        <v>1</v>
      </c>
      <c r="AS6" s="3">
        <v>9</v>
      </c>
      <c r="AU6" s="3" t="s">
        <v>27</v>
      </c>
      <c r="AV6" s="41">
        <f t="shared" si="8"/>
        <v>3.3499999999999996</v>
      </c>
      <c r="AW6" s="41">
        <f t="shared" si="9"/>
        <v>3.0999999999999996</v>
      </c>
      <c r="AX6" s="41">
        <f t="shared" si="10"/>
        <v>2</v>
      </c>
      <c r="AY6" s="41">
        <f t="shared" si="11"/>
        <v>8.6499999999999986</v>
      </c>
      <c r="AZ6" s="41">
        <f t="shared" si="12"/>
        <v>3.3499999999999996</v>
      </c>
      <c r="BA6" s="41">
        <f t="shared" si="13"/>
        <v>4.1499999999999986</v>
      </c>
      <c r="BB6" s="41">
        <f t="shared" si="14"/>
        <v>8.6499999999999986</v>
      </c>
      <c r="BD6" s="3">
        <v>3.3499999999999996</v>
      </c>
    </row>
    <row r="7" spans="1:56" ht="15.75" thickBot="1" x14ac:dyDescent="0.3">
      <c r="A7" s="68"/>
      <c r="B7" s="14" t="s">
        <v>4</v>
      </c>
      <c r="C7" s="15">
        <v>11</v>
      </c>
      <c r="D7" s="1"/>
      <c r="E7" s="1"/>
      <c r="F7" s="1"/>
      <c r="G7" s="1"/>
      <c r="H7" s="1"/>
      <c r="I7" s="1"/>
      <c r="J7" s="1"/>
      <c r="K7" s="1"/>
      <c r="P7" s="68"/>
      <c r="R7" s="61"/>
      <c r="S7" s="9" t="s">
        <v>27</v>
      </c>
      <c r="T7" s="4">
        <v>3</v>
      </c>
      <c r="U7" s="4">
        <v>4</v>
      </c>
      <c r="V7" s="4">
        <v>9</v>
      </c>
      <c r="W7" s="4">
        <v>5</v>
      </c>
      <c r="X7" s="4">
        <v>3</v>
      </c>
      <c r="Y7" s="4">
        <v>1</v>
      </c>
      <c r="Z7" s="4">
        <v>5</v>
      </c>
      <c r="AB7" s="3">
        <f t="shared" si="15"/>
        <v>33.249999999999993</v>
      </c>
      <c r="AG7" s="61"/>
      <c r="AI7" s="3">
        <v>4</v>
      </c>
      <c r="AK7" s="9">
        <f t="shared" si="0"/>
        <v>1</v>
      </c>
      <c r="AL7" s="30">
        <f t="shared" si="1"/>
        <v>1</v>
      </c>
      <c r="AM7" s="30">
        <f t="shared" si="2"/>
        <v>1</v>
      </c>
      <c r="AN7" s="30">
        <f t="shared" si="3"/>
        <v>1</v>
      </c>
      <c r="AO7" s="30">
        <f t="shared" si="4"/>
        <v>1</v>
      </c>
      <c r="AP7" s="30">
        <f t="shared" si="5"/>
        <v>1</v>
      </c>
      <c r="AQ7" s="31">
        <f t="shared" si="6"/>
        <v>1</v>
      </c>
      <c r="AS7" s="3" t="b">
        <f>OR(AS6=0,INT(AS6)&lt;&gt;AS6,AS6&gt;C5)</f>
        <v>0</v>
      </c>
      <c r="AU7" s="3" t="s">
        <v>28</v>
      </c>
      <c r="AV7" s="41">
        <f t="shared" si="8"/>
        <v>3.0999999999999996</v>
      </c>
      <c r="AW7" s="41">
        <f t="shared" si="9"/>
        <v>3.3499999999999996</v>
      </c>
      <c r="AX7" s="41">
        <f t="shared" si="10"/>
        <v>3.3499999999999996</v>
      </c>
      <c r="AY7" s="41">
        <f t="shared" si="11"/>
        <v>4.1499999999999986</v>
      </c>
      <c r="AZ7" s="41">
        <f t="shared" si="12"/>
        <v>4.9500000000000011</v>
      </c>
      <c r="BA7" s="41">
        <f t="shared" si="13"/>
        <v>3.3499999999999996</v>
      </c>
      <c r="BB7" s="41">
        <f t="shared" si="14"/>
        <v>3.0999999999999996</v>
      </c>
      <c r="BD7" s="3">
        <v>3.0999999999999996</v>
      </c>
    </row>
    <row r="8" spans="1:56" ht="15.75" thickBot="1" x14ac:dyDescent="0.3">
      <c r="A8" s="68"/>
      <c r="B8" s="16" t="s">
        <v>5</v>
      </c>
      <c r="C8" s="17">
        <v>7</v>
      </c>
      <c r="D8" s="1"/>
      <c r="E8" s="1"/>
      <c r="F8" s="1">
        <f t="array" ref="F8:I8">TRANSPOSE(C5:C8)</f>
        <v>9</v>
      </c>
      <c r="G8" s="1">
        <v>9</v>
      </c>
      <c r="H8" s="1">
        <v>11</v>
      </c>
      <c r="I8" s="1">
        <v>7</v>
      </c>
      <c r="J8" s="1"/>
      <c r="K8" s="1"/>
      <c r="P8" s="68"/>
      <c r="R8" s="61"/>
      <c r="S8" s="9" t="s">
        <v>28</v>
      </c>
      <c r="T8" s="4">
        <v>4</v>
      </c>
      <c r="U8" s="4">
        <v>3</v>
      </c>
      <c r="V8" s="4">
        <v>3</v>
      </c>
      <c r="W8" s="4">
        <v>1</v>
      </c>
      <c r="X8" s="4">
        <v>2</v>
      </c>
      <c r="Y8" s="4">
        <v>3</v>
      </c>
      <c r="Z8" s="4">
        <v>4</v>
      </c>
      <c r="AB8" s="3">
        <f t="shared" si="15"/>
        <v>25.35</v>
      </c>
      <c r="AG8" s="61"/>
      <c r="AI8" s="3">
        <v>5</v>
      </c>
      <c r="AK8" s="9">
        <f t="shared" si="0"/>
        <v>1</v>
      </c>
      <c r="AL8" s="30">
        <f t="shared" si="1"/>
        <v>1</v>
      </c>
      <c r="AM8" s="30">
        <f t="shared" si="2"/>
        <v>1</v>
      </c>
      <c r="AN8" s="30">
        <f t="shared" si="3"/>
        <v>1</v>
      </c>
      <c r="AO8" s="30">
        <f t="shared" si="4"/>
        <v>1</v>
      </c>
      <c r="AP8" s="30">
        <f t="shared" si="5"/>
        <v>1</v>
      </c>
      <c r="AQ8" s="31">
        <f t="shared" si="6"/>
        <v>1</v>
      </c>
      <c r="AS8" s="3" t="s">
        <v>12</v>
      </c>
      <c r="AU8" s="3" t="s">
        <v>29</v>
      </c>
      <c r="AV8" s="41">
        <f t="shared" si="8"/>
        <v>3.0000000000000036</v>
      </c>
      <c r="AW8" s="41">
        <f t="shared" si="9"/>
        <v>5.7000000000000011</v>
      </c>
      <c r="AX8" s="41">
        <f t="shared" si="10"/>
        <v>3.0999999999999996</v>
      </c>
      <c r="AY8" s="41">
        <f t="shared" si="11"/>
        <v>3.0000000000000036</v>
      </c>
      <c r="AZ8" s="41">
        <f t="shared" si="12"/>
        <v>5.3999999999999986</v>
      </c>
      <c r="BA8" s="41">
        <f t="shared" si="13"/>
        <v>5.3999999999999986</v>
      </c>
      <c r="BB8" s="41">
        <f t="shared" si="14"/>
        <v>4.1499999999999986</v>
      </c>
      <c r="BD8" s="3">
        <v>8.6499999999999986</v>
      </c>
    </row>
    <row r="9" spans="1:56" ht="15.75" thickBot="1" x14ac:dyDescent="0.3">
      <c r="A9" s="68"/>
      <c r="B9" s="1" t="s">
        <v>6</v>
      </c>
      <c r="C9" s="1"/>
      <c r="D9" s="1"/>
      <c r="E9" s="1"/>
      <c r="F9" s="1"/>
      <c r="G9" s="1"/>
      <c r="H9" s="1"/>
      <c r="I9" s="1"/>
      <c r="J9" s="1"/>
      <c r="K9" s="1"/>
      <c r="P9" s="68"/>
      <c r="R9" s="61"/>
      <c r="S9" s="9" t="s">
        <v>29</v>
      </c>
      <c r="T9" s="4">
        <v>6</v>
      </c>
      <c r="U9" s="4">
        <v>7</v>
      </c>
      <c r="V9" s="4">
        <v>4</v>
      </c>
      <c r="W9" s="4">
        <v>6</v>
      </c>
      <c r="X9" s="4">
        <v>8</v>
      </c>
      <c r="Y9" s="4">
        <v>8</v>
      </c>
      <c r="Z9" s="4">
        <v>1</v>
      </c>
      <c r="AB9" s="3">
        <f t="shared" si="15"/>
        <v>29.750000000000004</v>
      </c>
      <c r="AG9" s="61"/>
      <c r="AI9" s="3">
        <v>6</v>
      </c>
      <c r="AK9" s="9">
        <f t="shared" si="0"/>
        <v>1</v>
      </c>
      <c r="AL9" s="30">
        <f t="shared" si="1"/>
        <v>1</v>
      </c>
      <c r="AM9" s="30">
        <f t="shared" si="2"/>
        <v>1</v>
      </c>
      <c r="AN9" s="30">
        <f t="shared" si="3"/>
        <v>1</v>
      </c>
      <c r="AO9" s="30">
        <f t="shared" si="4"/>
        <v>1</v>
      </c>
      <c r="AP9" s="30">
        <f t="shared" si="5"/>
        <v>1</v>
      </c>
      <c r="AQ9" s="31">
        <f t="shared" si="6"/>
        <v>1</v>
      </c>
      <c r="AU9" s="3" t="s">
        <v>30</v>
      </c>
      <c r="AV9" s="41">
        <f t="shared" si="8"/>
        <v>8.6499999999999986</v>
      </c>
      <c r="AW9" s="41">
        <f t="shared" si="9"/>
        <v>2</v>
      </c>
      <c r="AX9" s="41">
        <f t="shared" si="10"/>
        <v>5.3999999999999986</v>
      </c>
      <c r="AY9" s="41">
        <f t="shared" si="11"/>
        <v>5.7000000000000011</v>
      </c>
      <c r="AZ9" s="41">
        <f t="shared" si="12"/>
        <v>4.1499999999999986</v>
      </c>
      <c r="BA9" s="41">
        <f t="shared" si="13"/>
        <v>5.7000000000000011</v>
      </c>
      <c r="BB9" s="41">
        <f t="shared" si="14"/>
        <v>2</v>
      </c>
      <c r="BD9" s="3">
        <v>3.0000000000000036</v>
      </c>
    </row>
    <row r="10" spans="1:56" ht="15.75" thickBot="1" x14ac:dyDescent="0.3">
      <c r="A10" s="68"/>
      <c r="B10" s="18" t="s">
        <v>7</v>
      </c>
      <c r="C10" s="19">
        <v>7.15</v>
      </c>
      <c r="D10" s="19">
        <v>8</v>
      </c>
      <c r="E10" s="19">
        <v>9</v>
      </c>
      <c r="F10" s="19">
        <v>9.3000000000000007</v>
      </c>
      <c r="G10" s="19">
        <v>9.25</v>
      </c>
      <c r="H10" s="19">
        <v>13.45</v>
      </c>
      <c r="I10" s="19">
        <v>14.4</v>
      </c>
      <c r="J10" s="19">
        <v>14.5</v>
      </c>
      <c r="K10" s="20">
        <v>15.2</v>
      </c>
      <c r="P10" s="68"/>
      <c r="R10" s="61"/>
      <c r="S10" s="9" t="s">
        <v>30</v>
      </c>
      <c r="T10" s="4">
        <v>5</v>
      </c>
      <c r="U10" s="4">
        <v>9</v>
      </c>
      <c r="V10" s="4">
        <v>8</v>
      </c>
      <c r="W10" s="4">
        <v>7</v>
      </c>
      <c r="X10" s="4">
        <v>1</v>
      </c>
      <c r="Y10" s="4">
        <v>7</v>
      </c>
      <c r="Z10" s="4">
        <v>9</v>
      </c>
      <c r="AB10" s="3">
        <f t="shared" si="15"/>
        <v>33.6</v>
      </c>
      <c r="AG10" s="61"/>
      <c r="AI10" s="3">
        <v>7</v>
      </c>
      <c r="AK10" s="9">
        <f t="shared" si="0"/>
        <v>1</v>
      </c>
      <c r="AL10" s="30">
        <f t="shared" si="1"/>
        <v>1</v>
      </c>
      <c r="AM10" s="30">
        <f t="shared" si="2"/>
        <v>1</v>
      </c>
      <c r="AN10" s="30">
        <f t="shared" si="3"/>
        <v>1</v>
      </c>
      <c r="AO10" s="30">
        <f t="shared" si="4"/>
        <v>1</v>
      </c>
      <c r="AP10" s="30">
        <f t="shared" si="5"/>
        <v>1</v>
      </c>
      <c r="AQ10" s="31">
        <f t="shared" si="6"/>
        <v>1</v>
      </c>
      <c r="AU10" s="3" t="s">
        <v>31</v>
      </c>
      <c r="AV10" s="41">
        <f t="shared" si="8"/>
        <v>4.9500000000000011</v>
      </c>
      <c r="AW10" s="41">
        <f t="shared" si="9"/>
        <v>4.9500000000000011</v>
      </c>
      <c r="AX10" s="41">
        <f t="shared" si="10"/>
        <v>4.9500000000000011</v>
      </c>
      <c r="AY10" s="41">
        <f t="shared" si="11"/>
        <v>5.3999999999999986</v>
      </c>
      <c r="AZ10" s="41">
        <f t="shared" si="12"/>
        <v>3.0999999999999996</v>
      </c>
      <c r="BA10" s="41">
        <f t="shared" si="13"/>
        <v>3.0999999999999996</v>
      </c>
      <c r="BB10" s="41">
        <f t="shared" si="14"/>
        <v>5.7000000000000011</v>
      </c>
      <c r="BD10" s="3">
        <v>5.7000000000000011</v>
      </c>
    </row>
    <row r="11" spans="1:56" ht="15.75" thickBot="1" x14ac:dyDescent="0.3">
      <c r="A11" s="68"/>
      <c r="B11" s="21" t="s">
        <v>8</v>
      </c>
      <c r="C11" s="2">
        <v>9.25</v>
      </c>
      <c r="D11" s="2">
        <v>10.3</v>
      </c>
      <c r="E11" s="2">
        <v>10.45</v>
      </c>
      <c r="F11" s="2">
        <v>11.05</v>
      </c>
      <c r="G11" s="2">
        <v>15.15</v>
      </c>
      <c r="H11" s="2">
        <v>15.15</v>
      </c>
      <c r="I11" s="2">
        <v>17.3</v>
      </c>
      <c r="J11" s="2">
        <v>17.25</v>
      </c>
      <c r="K11" s="22">
        <v>16.2</v>
      </c>
      <c r="P11" s="68"/>
      <c r="R11" s="61"/>
      <c r="S11" s="9" t="s">
        <v>31</v>
      </c>
      <c r="T11" s="4">
        <v>2</v>
      </c>
      <c r="U11" s="4">
        <v>2</v>
      </c>
      <c r="V11" s="4">
        <v>2</v>
      </c>
      <c r="W11" s="4">
        <v>8</v>
      </c>
      <c r="X11" s="4">
        <v>4</v>
      </c>
      <c r="Y11" s="4">
        <v>4</v>
      </c>
      <c r="Z11" s="4">
        <v>7</v>
      </c>
      <c r="AB11" s="3">
        <f t="shared" si="15"/>
        <v>32.150000000000006</v>
      </c>
      <c r="AG11" s="61"/>
      <c r="AI11" s="3">
        <v>8</v>
      </c>
      <c r="AK11" s="9">
        <f t="shared" si="0"/>
        <v>1</v>
      </c>
      <c r="AL11" s="30">
        <f t="shared" si="1"/>
        <v>1</v>
      </c>
      <c r="AM11" s="30">
        <f t="shared" si="2"/>
        <v>1</v>
      </c>
      <c r="AN11" s="30">
        <f t="shared" si="3"/>
        <v>1</v>
      </c>
      <c r="AO11" s="30">
        <f t="shared" si="4"/>
        <v>1</v>
      </c>
      <c r="AP11" s="30">
        <f t="shared" si="5"/>
        <v>1</v>
      </c>
      <c r="AQ11" s="31">
        <f t="shared" si="6"/>
        <v>1</v>
      </c>
      <c r="AU11" s="3" t="s">
        <v>32</v>
      </c>
      <c r="AV11" s="41">
        <f t="shared" si="8"/>
        <v>2</v>
      </c>
      <c r="AW11" s="41">
        <f t="shared" si="9"/>
        <v>4.1499999999999986</v>
      </c>
      <c r="AX11" s="41">
        <f t="shared" si="10"/>
        <v>5.7000000000000011</v>
      </c>
      <c r="AY11" s="41">
        <f t="shared" si="11"/>
        <v>4.9500000000000011</v>
      </c>
      <c r="AZ11" s="41">
        <f t="shared" si="12"/>
        <v>2</v>
      </c>
      <c r="BA11" s="41">
        <f t="shared" si="13"/>
        <v>8.6499999999999986</v>
      </c>
      <c r="BB11" s="41">
        <f t="shared" si="14"/>
        <v>3.3499999999999996</v>
      </c>
      <c r="BD11" s="3">
        <v>5.3999999999999986</v>
      </c>
    </row>
    <row r="12" spans="1:56" ht="15.75" thickBot="1" x14ac:dyDescent="0.3">
      <c r="A12" s="68"/>
      <c r="B12" s="21" t="s">
        <v>9</v>
      </c>
      <c r="C12" s="2">
        <v>10.3</v>
      </c>
      <c r="D12" s="2">
        <v>11.45</v>
      </c>
      <c r="E12" s="2">
        <v>11.45</v>
      </c>
      <c r="F12" s="2">
        <v>12.05</v>
      </c>
      <c r="G12" s="2">
        <v>16.25</v>
      </c>
      <c r="H12" s="2">
        <v>16.149999999999999</v>
      </c>
      <c r="I12" s="2">
        <v>18.3</v>
      </c>
      <c r="J12" s="2">
        <v>18.350000000000001</v>
      </c>
      <c r="K12" s="22">
        <v>17.2</v>
      </c>
      <c r="P12" s="68"/>
      <c r="R12" s="61"/>
      <c r="S12" s="9" t="s">
        <v>32</v>
      </c>
      <c r="T12" s="4">
        <v>9</v>
      </c>
      <c r="U12" s="4">
        <v>1</v>
      </c>
      <c r="V12" s="4">
        <v>7</v>
      </c>
      <c r="W12" s="4">
        <v>2</v>
      </c>
      <c r="X12" s="4">
        <v>9</v>
      </c>
      <c r="Y12" s="4">
        <v>5</v>
      </c>
      <c r="Z12" s="4">
        <v>3</v>
      </c>
      <c r="AB12" s="3">
        <f t="shared" si="15"/>
        <v>30.799999999999997</v>
      </c>
      <c r="AG12" s="61"/>
      <c r="AI12" s="3">
        <v>9</v>
      </c>
      <c r="AK12" s="10">
        <f t="shared" si="0"/>
        <v>1</v>
      </c>
      <c r="AL12" s="32">
        <f t="shared" si="1"/>
        <v>1</v>
      </c>
      <c r="AM12" s="32">
        <f t="shared" si="2"/>
        <v>1</v>
      </c>
      <c r="AN12" s="32">
        <f t="shared" si="3"/>
        <v>1</v>
      </c>
      <c r="AO12" s="32">
        <f t="shared" si="4"/>
        <v>1</v>
      </c>
      <c r="AP12" s="32">
        <f t="shared" si="5"/>
        <v>1</v>
      </c>
      <c r="AQ12" s="33">
        <f t="shared" si="6"/>
        <v>1</v>
      </c>
      <c r="AU12" s="3" t="s">
        <v>33</v>
      </c>
      <c r="AV12" s="41">
        <f t="shared" si="8"/>
        <v>4.1499999999999986</v>
      </c>
      <c r="AW12" s="41">
        <f t="shared" si="9"/>
        <v>5.3999999999999986</v>
      </c>
      <c r="AX12" s="41">
        <f t="shared" si="10"/>
        <v>3.0000000000000036</v>
      </c>
      <c r="AY12" s="41">
        <f t="shared" si="11"/>
        <v>2</v>
      </c>
      <c r="AZ12" s="41">
        <f t="shared" si="12"/>
        <v>8.6499999999999986</v>
      </c>
      <c r="BA12" s="41">
        <f t="shared" si="13"/>
        <v>3.0000000000000036</v>
      </c>
      <c r="BB12" s="41">
        <f t="shared" si="14"/>
        <v>5.3999999999999986</v>
      </c>
      <c r="BD12" s="3">
        <v>2</v>
      </c>
    </row>
    <row r="13" spans="1:56" ht="15.75" thickBot="1" x14ac:dyDescent="0.3">
      <c r="A13" s="68"/>
      <c r="B13" s="23" t="s">
        <v>10</v>
      </c>
      <c r="C13" s="24">
        <v>12.35</v>
      </c>
      <c r="D13" s="24">
        <v>14.1</v>
      </c>
      <c r="E13" s="24">
        <v>13.35</v>
      </c>
      <c r="F13" s="24">
        <v>13.4</v>
      </c>
      <c r="G13" s="24">
        <v>19</v>
      </c>
      <c r="H13" s="24">
        <v>17.45</v>
      </c>
      <c r="I13" s="24">
        <v>21.1</v>
      </c>
      <c r="J13" s="24">
        <v>21</v>
      </c>
      <c r="K13" s="25">
        <v>18.2</v>
      </c>
      <c r="P13" s="68"/>
      <c r="R13" s="61"/>
      <c r="S13" s="10" t="s">
        <v>33</v>
      </c>
      <c r="T13" s="4">
        <v>1</v>
      </c>
      <c r="U13" s="4">
        <v>8</v>
      </c>
      <c r="V13" s="4">
        <v>6</v>
      </c>
      <c r="W13" s="4">
        <v>9</v>
      </c>
      <c r="X13" s="4">
        <v>5</v>
      </c>
      <c r="Y13" s="4">
        <v>6</v>
      </c>
      <c r="Z13" s="4">
        <v>8</v>
      </c>
      <c r="AB13" s="3">
        <f t="shared" si="15"/>
        <v>31.6</v>
      </c>
      <c r="AG13" s="61"/>
      <c r="AJ13" s="3" t="s">
        <v>54</v>
      </c>
      <c r="AK13" s="3">
        <f>SUM(AK4:AK12)</f>
        <v>9</v>
      </c>
      <c r="AL13" s="3">
        <f t="shared" ref="AL13:AQ13" si="16">SUM(AL4:AL12)</f>
        <v>9</v>
      </c>
      <c r="AM13" s="3">
        <f t="shared" si="16"/>
        <v>9</v>
      </c>
      <c r="AN13" s="3">
        <f t="shared" si="16"/>
        <v>9</v>
      </c>
      <c r="AO13" s="3">
        <f t="shared" si="16"/>
        <v>9</v>
      </c>
      <c r="AP13" s="3">
        <f t="shared" si="16"/>
        <v>9</v>
      </c>
      <c r="AQ13" s="3">
        <f t="shared" si="16"/>
        <v>9</v>
      </c>
    </row>
    <row r="14" spans="1:56" ht="15.75" thickBot="1" x14ac:dyDescent="0.3">
      <c r="A14" s="68"/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P14" s="68"/>
      <c r="R14" s="61"/>
      <c r="AG14" s="61"/>
    </row>
    <row r="15" spans="1:56" ht="15.75" thickBot="1" x14ac:dyDescent="0.3">
      <c r="A15" s="68"/>
      <c r="B15" s="26" t="s">
        <v>15</v>
      </c>
      <c r="C15" s="27">
        <f>C13-C12+C11-C10</f>
        <v>4.1499999999999986</v>
      </c>
      <c r="D15" s="27">
        <f t="shared" ref="D15:J15" si="17">D13-D12+D11-D10</f>
        <v>4.9500000000000011</v>
      </c>
      <c r="E15" s="27">
        <f t="shared" si="17"/>
        <v>3.3499999999999996</v>
      </c>
      <c r="F15" s="27">
        <f t="shared" si="17"/>
        <v>3.0999999999999996</v>
      </c>
      <c r="G15" s="27">
        <f t="shared" si="17"/>
        <v>8.6499999999999986</v>
      </c>
      <c r="H15" s="27">
        <f t="shared" si="17"/>
        <v>3.0000000000000036</v>
      </c>
      <c r="I15" s="27">
        <f t="shared" si="17"/>
        <v>5.7000000000000011</v>
      </c>
      <c r="J15" s="27">
        <f t="shared" si="17"/>
        <v>5.3999999999999986</v>
      </c>
      <c r="K15" s="28">
        <f>K13-K12+K11-K10</f>
        <v>2</v>
      </c>
      <c r="P15" s="68"/>
      <c r="R15" s="61"/>
      <c r="AG15" s="61"/>
      <c r="AI15" s="3" t="s">
        <v>50</v>
      </c>
    </row>
    <row r="16" spans="1:56" ht="15.75" thickBot="1" x14ac:dyDescent="0.3">
      <c r="A16" s="68"/>
      <c r="B16" s="3" t="s">
        <v>12</v>
      </c>
      <c r="P16" s="68"/>
      <c r="R16" s="61"/>
      <c r="S16" s="6" t="s">
        <v>35</v>
      </c>
      <c r="T16" s="7" t="s">
        <v>18</v>
      </c>
      <c r="U16" s="7" t="s">
        <v>19</v>
      </c>
      <c r="V16" s="7" t="s">
        <v>20</v>
      </c>
      <c r="W16" s="7" t="s">
        <v>21</v>
      </c>
      <c r="X16" s="7" t="s">
        <v>22</v>
      </c>
      <c r="Y16" s="7" t="s">
        <v>23</v>
      </c>
      <c r="Z16" s="8" t="s">
        <v>24</v>
      </c>
      <c r="AB16" s="3" t="s">
        <v>51</v>
      </c>
      <c r="AD16" s="3" t="s">
        <v>52</v>
      </c>
      <c r="AG16" s="61"/>
      <c r="AK16" s="41" t="s">
        <v>18</v>
      </c>
      <c r="AL16" s="42" t="s">
        <v>19</v>
      </c>
      <c r="AM16" s="42" t="s">
        <v>20</v>
      </c>
      <c r="AN16" s="42" t="s">
        <v>21</v>
      </c>
      <c r="AO16" s="42" t="s">
        <v>22</v>
      </c>
      <c r="AP16" s="42" t="s">
        <v>23</v>
      </c>
      <c r="AQ16" s="43" t="s">
        <v>24</v>
      </c>
      <c r="AV16" s="52" t="s">
        <v>18</v>
      </c>
      <c r="AW16" s="53" t="s">
        <v>19</v>
      </c>
      <c r="AX16" s="53" t="s">
        <v>20</v>
      </c>
      <c r="AY16" s="53" t="s">
        <v>21</v>
      </c>
      <c r="AZ16" s="53" t="s">
        <v>22</v>
      </c>
      <c r="BA16" s="53" t="s">
        <v>23</v>
      </c>
      <c r="BB16" s="54" t="s">
        <v>24</v>
      </c>
    </row>
    <row r="17" spans="1:54" x14ac:dyDescent="0.25">
      <c r="A17" s="68"/>
      <c r="P17" s="68"/>
      <c r="R17" s="61"/>
      <c r="S17" s="9" t="s">
        <v>36</v>
      </c>
      <c r="T17" s="5">
        <v>3</v>
      </c>
      <c r="U17" s="5">
        <v>6</v>
      </c>
      <c r="V17" s="5">
        <v>8</v>
      </c>
      <c r="W17" s="5">
        <v>6</v>
      </c>
      <c r="X17" s="5">
        <v>10</v>
      </c>
      <c r="Y17" s="5">
        <v>7</v>
      </c>
      <c r="Z17" s="5">
        <v>7</v>
      </c>
      <c r="AB17" s="3">
        <f>SUM(AV17:BB17)</f>
        <v>26.150000000000006</v>
      </c>
      <c r="AD17" s="3">
        <f>SUM(AK44:AU54)</f>
        <v>484.2</v>
      </c>
      <c r="AG17" s="61"/>
      <c r="AI17" s="3">
        <v>1</v>
      </c>
      <c r="AK17" s="35">
        <f>COUNTIF(T$17:T$27,$AI17)</f>
        <v>1</v>
      </c>
      <c r="AL17" s="36">
        <f t="shared" ref="AL17:AQ17" si="18">COUNTIF(U$17:U$27,$AI17)</f>
        <v>1</v>
      </c>
      <c r="AM17" s="36">
        <f t="shared" si="18"/>
        <v>1</v>
      </c>
      <c r="AN17" s="36">
        <f t="shared" si="18"/>
        <v>1</v>
      </c>
      <c r="AO17" s="36">
        <f t="shared" si="18"/>
        <v>1</v>
      </c>
      <c r="AP17" s="36">
        <f t="shared" si="18"/>
        <v>1</v>
      </c>
      <c r="AQ17" s="37">
        <f t="shared" si="18"/>
        <v>1</v>
      </c>
      <c r="AU17" s="3" t="s">
        <v>36</v>
      </c>
      <c r="AV17" s="51">
        <f>IF(OR(T17=0,INT(T17)&lt;&gt;T17,T17&gt;$C$5),0,INDEX($BD$4:$BD$12,T17,1))</f>
        <v>3.3499999999999996</v>
      </c>
      <c r="AW17" s="51">
        <f t="shared" ref="AW17:BB17" si="19">IF(OR(U17=0,INT(U17)&lt;&gt;U17,U17&gt;$C$5),0,INDEX($BD$4:$BD$12,U17,1))</f>
        <v>3.0000000000000036</v>
      </c>
      <c r="AX17" s="51">
        <f t="shared" si="19"/>
        <v>5.3999999999999986</v>
      </c>
      <c r="AY17" s="51">
        <f t="shared" si="19"/>
        <v>3.0000000000000036</v>
      </c>
      <c r="AZ17" s="51">
        <f t="shared" si="19"/>
        <v>0</v>
      </c>
      <c r="BA17" s="51">
        <f t="shared" si="19"/>
        <v>5.7000000000000011</v>
      </c>
      <c r="BB17" s="51">
        <f t="shared" si="19"/>
        <v>5.7000000000000011</v>
      </c>
    </row>
    <row r="18" spans="1:54" x14ac:dyDescent="0.25">
      <c r="A18" s="68"/>
      <c r="P18" s="68"/>
      <c r="R18" s="61"/>
      <c r="S18" s="9" t="s">
        <v>37</v>
      </c>
      <c r="T18" s="5">
        <v>10</v>
      </c>
      <c r="U18" s="5">
        <v>8</v>
      </c>
      <c r="V18" s="5">
        <v>1</v>
      </c>
      <c r="W18" s="5">
        <v>9</v>
      </c>
      <c r="X18" s="5">
        <v>7</v>
      </c>
      <c r="Y18" s="5">
        <v>9</v>
      </c>
      <c r="Z18" s="5">
        <v>6</v>
      </c>
      <c r="AB18" s="3">
        <f t="shared" ref="AB18:AB26" si="20">SUM(AV18:BB18)</f>
        <v>22.250000000000004</v>
      </c>
      <c r="AG18" s="61"/>
      <c r="AI18" s="3">
        <v>2</v>
      </c>
      <c r="AK18" s="35">
        <f t="shared" ref="AK18:AK25" si="21">COUNTIF(T$17:T$27,$AI18)</f>
        <v>1</v>
      </c>
      <c r="AL18" s="36">
        <f t="shared" ref="AL18:AL25" si="22">COUNTIF(U$17:U$27,$AI18)</f>
        <v>1</v>
      </c>
      <c r="AM18" s="36">
        <f t="shared" ref="AM18:AM25" si="23">COUNTIF(V$17:V$27,$AI18)</f>
        <v>1</v>
      </c>
      <c r="AN18" s="36">
        <f t="shared" ref="AN18:AN25" si="24">COUNTIF(W$17:W$27,$AI18)</f>
        <v>1</v>
      </c>
      <c r="AO18" s="36">
        <f t="shared" ref="AO18:AO25" si="25">COUNTIF(X$17:X$27,$AI18)</f>
        <v>1</v>
      </c>
      <c r="AP18" s="36">
        <f t="shared" ref="AP18:AP24" si="26">COUNTIF(Y$17:Y$27,$AI18)</f>
        <v>1</v>
      </c>
      <c r="AQ18" s="37">
        <f t="shared" ref="AQ18:AQ25" si="27">COUNTIF(Z$17:Z$27,$AI18)</f>
        <v>1</v>
      </c>
      <c r="AS18" s="3" t="s">
        <v>49</v>
      </c>
      <c r="AT18" s="34">
        <f>MAX(AK17:AQ27)</f>
        <v>9</v>
      </c>
      <c r="AU18" s="3" t="s">
        <v>37</v>
      </c>
      <c r="AV18" s="51">
        <f t="shared" ref="AV18:AV27" si="28">IF(OR(T18=0,INT(T18)&lt;&gt;T18,T18&gt;$C$5),0,INDEX($BD$4:$BD$12,T18,1))</f>
        <v>0</v>
      </c>
      <c r="AW18" s="51">
        <f t="shared" ref="AW18:AW27" si="29">IF(OR(U18=0,INT(U18)&lt;&gt;U18,U18&gt;$C$5),0,INDEX($BD$4:$BD$12,U18,1))</f>
        <v>5.3999999999999986</v>
      </c>
      <c r="AX18" s="51">
        <f t="shared" ref="AX18:AX27" si="30">IF(OR(V18=0,INT(V18)&lt;&gt;V18,V18&gt;$C$5),0,INDEX($BD$4:$BD$12,V18,1))</f>
        <v>4.1499999999999986</v>
      </c>
      <c r="AY18" s="51">
        <f t="shared" ref="AY18:AY27" si="31">IF(OR(W18=0,INT(W18)&lt;&gt;W18,W18&gt;$C$5),0,INDEX($BD$4:$BD$12,W18,1))</f>
        <v>2</v>
      </c>
      <c r="AZ18" s="51">
        <f t="shared" ref="AZ18:AZ27" si="32">IF(OR(X18=0,INT(X18)&lt;&gt;X18,X18&gt;$C$5),0,INDEX($BD$4:$BD$12,X18,1))</f>
        <v>5.7000000000000011</v>
      </c>
      <c r="BA18" s="51">
        <f t="shared" ref="BA18:BA27" si="33">IF(OR(Y18=0,INT(Y18)&lt;&gt;Y18,Y18&gt;$C$5),0,INDEX($BD$4:$BD$12,Y18,1))</f>
        <v>2</v>
      </c>
      <c r="BB18" s="51">
        <f t="shared" ref="BB18:BB27" si="34">IF(OR(Z18=0,INT(Z18)&lt;&gt;Z18,Z18&gt;$C$5),0,INDEX($BD$4:$BD$12,Z18,1))</f>
        <v>3.0000000000000036</v>
      </c>
    </row>
    <row r="19" spans="1:54" x14ac:dyDescent="0.25">
      <c r="A19" s="68"/>
      <c r="P19" s="68"/>
      <c r="R19" s="61"/>
      <c r="S19" s="9" t="s">
        <v>38</v>
      </c>
      <c r="T19" s="5">
        <v>8</v>
      </c>
      <c r="U19" s="5">
        <v>11</v>
      </c>
      <c r="V19" s="5">
        <v>6</v>
      </c>
      <c r="W19" s="5">
        <v>3</v>
      </c>
      <c r="X19" s="5">
        <v>2</v>
      </c>
      <c r="Y19" s="5">
        <v>6</v>
      </c>
      <c r="Z19" s="5">
        <v>5</v>
      </c>
      <c r="AB19" s="3">
        <f t="shared" si="20"/>
        <v>28.350000000000005</v>
      </c>
      <c r="AG19" s="61"/>
      <c r="AI19" s="3">
        <v>3</v>
      </c>
      <c r="AK19" s="35">
        <f t="shared" si="21"/>
        <v>1</v>
      </c>
      <c r="AL19" s="36">
        <f t="shared" si="22"/>
        <v>1</v>
      </c>
      <c r="AM19" s="36">
        <f t="shared" si="23"/>
        <v>1</v>
      </c>
      <c r="AN19" s="36">
        <f t="shared" si="24"/>
        <v>1</v>
      </c>
      <c r="AO19" s="36">
        <f t="shared" si="25"/>
        <v>1</v>
      </c>
      <c r="AP19" s="36">
        <f t="shared" si="26"/>
        <v>1</v>
      </c>
      <c r="AQ19" s="37">
        <f t="shared" si="27"/>
        <v>1</v>
      </c>
      <c r="AU19" s="3" t="s">
        <v>38</v>
      </c>
      <c r="AV19" s="51">
        <f t="shared" si="28"/>
        <v>5.3999999999999986</v>
      </c>
      <c r="AW19" s="51">
        <f t="shared" si="29"/>
        <v>0</v>
      </c>
      <c r="AX19" s="51">
        <f t="shared" si="30"/>
        <v>3.0000000000000036</v>
      </c>
      <c r="AY19" s="51">
        <f t="shared" si="31"/>
        <v>3.3499999999999996</v>
      </c>
      <c r="AZ19" s="51">
        <f t="shared" si="32"/>
        <v>4.9500000000000011</v>
      </c>
      <c r="BA19" s="51">
        <f t="shared" si="33"/>
        <v>3.0000000000000036</v>
      </c>
      <c r="BB19" s="51">
        <f t="shared" si="34"/>
        <v>8.6499999999999986</v>
      </c>
    </row>
    <row r="20" spans="1:54" x14ac:dyDescent="0.25">
      <c r="A20" s="68"/>
      <c r="P20" s="68"/>
      <c r="R20" s="61"/>
      <c r="S20" s="9" t="s">
        <v>39</v>
      </c>
      <c r="T20" s="5">
        <v>9</v>
      </c>
      <c r="U20" s="5">
        <v>4</v>
      </c>
      <c r="V20" s="5">
        <v>3</v>
      </c>
      <c r="W20" s="5">
        <v>4</v>
      </c>
      <c r="X20" s="5">
        <v>6</v>
      </c>
      <c r="Y20" s="5">
        <v>4</v>
      </c>
      <c r="Z20" s="5">
        <v>8</v>
      </c>
      <c r="AB20" s="3">
        <f t="shared" si="20"/>
        <v>23.05</v>
      </c>
      <c r="AG20" s="61"/>
      <c r="AI20" s="3">
        <v>4</v>
      </c>
      <c r="AK20" s="35">
        <f t="shared" si="21"/>
        <v>1</v>
      </c>
      <c r="AL20" s="36">
        <f t="shared" si="22"/>
        <v>1</v>
      </c>
      <c r="AM20" s="36">
        <f t="shared" si="23"/>
        <v>1</v>
      </c>
      <c r="AN20" s="36">
        <f t="shared" si="24"/>
        <v>1</v>
      </c>
      <c r="AO20" s="36">
        <f t="shared" si="25"/>
        <v>1</v>
      </c>
      <c r="AP20" s="36">
        <f t="shared" si="26"/>
        <v>1</v>
      </c>
      <c r="AQ20" s="37">
        <f t="shared" si="27"/>
        <v>1</v>
      </c>
      <c r="AU20" s="3" t="s">
        <v>39</v>
      </c>
      <c r="AV20" s="51">
        <f t="shared" si="28"/>
        <v>2</v>
      </c>
      <c r="AW20" s="51">
        <f t="shared" si="29"/>
        <v>3.0999999999999996</v>
      </c>
      <c r="AX20" s="51">
        <f t="shared" si="30"/>
        <v>3.3499999999999996</v>
      </c>
      <c r="AY20" s="51">
        <f t="shared" si="31"/>
        <v>3.0999999999999996</v>
      </c>
      <c r="AZ20" s="51">
        <f t="shared" si="32"/>
        <v>3.0000000000000036</v>
      </c>
      <c r="BA20" s="51">
        <f t="shared" si="33"/>
        <v>3.0999999999999996</v>
      </c>
      <c r="BB20" s="51">
        <f t="shared" si="34"/>
        <v>5.3999999999999986</v>
      </c>
    </row>
    <row r="21" spans="1:54" x14ac:dyDescent="0.25">
      <c r="A21" s="68"/>
      <c r="P21" s="68"/>
      <c r="R21" s="61"/>
      <c r="S21" s="9" t="s">
        <v>40</v>
      </c>
      <c r="T21" s="5">
        <v>7</v>
      </c>
      <c r="U21" s="5">
        <v>7</v>
      </c>
      <c r="V21" s="5">
        <v>7</v>
      </c>
      <c r="W21" s="5">
        <v>10</v>
      </c>
      <c r="X21" s="5">
        <v>9</v>
      </c>
      <c r="Y21" s="5">
        <v>10</v>
      </c>
      <c r="Z21" s="5">
        <v>9</v>
      </c>
      <c r="AB21" s="3">
        <f t="shared" si="20"/>
        <v>21.1</v>
      </c>
      <c r="AG21" s="61"/>
      <c r="AI21" s="3">
        <v>5</v>
      </c>
      <c r="AK21" s="35">
        <f t="shared" si="21"/>
        <v>1</v>
      </c>
      <c r="AL21" s="36">
        <f t="shared" si="22"/>
        <v>1</v>
      </c>
      <c r="AM21" s="36">
        <f t="shared" si="23"/>
        <v>1</v>
      </c>
      <c r="AN21" s="36">
        <f t="shared" si="24"/>
        <v>1</v>
      </c>
      <c r="AO21" s="36">
        <f t="shared" si="25"/>
        <v>1</v>
      </c>
      <c r="AP21" s="36">
        <f t="shared" si="26"/>
        <v>1</v>
      </c>
      <c r="AQ21" s="37">
        <f t="shared" si="27"/>
        <v>1</v>
      </c>
      <c r="AU21" s="3" t="s">
        <v>40</v>
      </c>
      <c r="AV21" s="51">
        <f t="shared" si="28"/>
        <v>5.7000000000000011</v>
      </c>
      <c r="AW21" s="51">
        <f t="shared" si="29"/>
        <v>5.7000000000000011</v>
      </c>
      <c r="AX21" s="51">
        <f t="shared" si="30"/>
        <v>5.7000000000000011</v>
      </c>
      <c r="AY21" s="51">
        <f t="shared" si="31"/>
        <v>0</v>
      </c>
      <c r="AZ21" s="51">
        <f t="shared" si="32"/>
        <v>2</v>
      </c>
      <c r="BA21" s="51">
        <f t="shared" si="33"/>
        <v>0</v>
      </c>
      <c r="BB21" s="51">
        <f t="shared" si="34"/>
        <v>2</v>
      </c>
    </row>
    <row r="22" spans="1:54" x14ac:dyDescent="0.25">
      <c r="A22" s="68"/>
      <c r="P22" s="68"/>
      <c r="R22" s="61"/>
      <c r="S22" s="9" t="s">
        <v>41</v>
      </c>
      <c r="T22" s="5">
        <v>6</v>
      </c>
      <c r="U22" s="5">
        <v>3</v>
      </c>
      <c r="V22" s="5">
        <v>2</v>
      </c>
      <c r="W22" s="5">
        <v>7</v>
      </c>
      <c r="X22" s="5">
        <v>11</v>
      </c>
      <c r="Y22" s="5">
        <v>1</v>
      </c>
      <c r="Z22" s="5">
        <v>10</v>
      </c>
      <c r="AB22" s="3">
        <f t="shared" si="20"/>
        <v>21.150000000000006</v>
      </c>
      <c r="AG22" s="61"/>
      <c r="AI22" s="3">
        <v>6</v>
      </c>
      <c r="AK22" s="35">
        <f t="shared" si="21"/>
        <v>1</v>
      </c>
      <c r="AL22" s="36">
        <f t="shared" si="22"/>
        <v>1</v>
      </c>
      <c r="AM22" s="36">
        <f t="shared" si="23"/>
        <v>1</v>
      </c>
      <c r="AN22" s="36">
        <f t="shared" si="24"/>
        <v>1</v>
      </c>
      <c r="AO22" s="36">
        <f t="shared" si="25"/>
        <v>1</v>
      </c>
      <c r="AP22" s="36">
        <f t="shared" si="26"/>
        <v>1</v>
      </c>
      <c r="AQ22" s="37">
        <f t="shared" si="27"/>
        <v>1</v>
      </c>
      <c r="AU22" s="3" t="s">
        <v>41</v>
      </c>
      <c r="AV22" s="51">
        <f t="shared" si="28"/>
        <v>3.0000000000000036</v>
      </c>
      <c r="AW22" s="51">
        <f t="shared" si="29"/>
        <v>3.3499999999999996</v>
      </c>
      <c r="AX22" s="51">
        <f t="shared" si="30"/>
        <v>4.9500000000000011</v>
      </c>
      <c r="AY22" s="51">
        <f t="shared" si="31"/>
        <v>5.7000000000000011</v>
      </c>
      <c r="AZ22" s="51">
        <f t="shared" si="32"/>
        <v>0</v>
      </c>
      <c r="BA22" s="51">
        <f t="shared" si="33"/>
        <v>4.1499999999999986</v>
      </c>
      <c r="BB22" s="51">
        <f t="shared" si="34"/>
        <v>0</v>
      </c>
    </row>
    <row r="23" spans="1:54" x14ac:dyDescent="0.25">
      <c r="A23" s="68"/>
      <c r="P23" s="68"/>
      <c r="R23" s="61"/>
      <c r="S23" s="9" t="s">
        <v>42</v>
      </c>
      <c r="T23" s="5">
        <v>2</v>
      </c>
      <c r="U23" s="5">
        <v>5</v>
      </c>
      <c r="V23" s="5">
        <v>9</v>
      </c>
      <c r="W23" s="5">
        <v>5</v>
      </c>
      <c r="X23" s="5">
        <v>1</v>
      </c>
      <c r="Y23" s="5">
        <v>11</v>
      </c>
      <c r="Z23" s="5">
        <v>4</v>
      </c>
      <c r="AB23" s="3">
        <f t="shared" si="20"/>
        <v>31.5</v>
      </c>
      <c r="AG23" s="61"/>
      <c r="AI23" s="3">
        <v>7</v>
      </c>
      <c r="AK23" s="35">
        <f t="shared" si="21"/>
        <v>1</v>
      </c>
      <c r="AL23" s="36">
        <f t="shared" si="22"/>
        <v>1</v>
      </c>
      <c r="AM23" s="36">
        <f t="shared" si="23"/>
        <v>1</v>
      </c>
      <c r="AN23" s="36">
        <f t="shared" si="24"/>
        <v>1</v>
      </c>
      <c r="AO23" s="36">
        <f t="shared" si="25"/>
        <v>1</v>
      </c>
      <c r="AP23" s="36">
        <f t="shared" si="26"/>
        <v>1</v>
      </c>
      <c r="AQ23" s="37">
        <f t="shared" si="27"/>
        <v>1</v>
      </c>
      <c r="AU23" s="3" t="s">
        <v>42</v>
      </c>
      <c r="AV23" s="51">
        <f t="shared" si="28"/>
        <v>4.9500000000000011</v>
      </c>
      <c r="AW23" s="51">
        <f t="shared" si="29"/>
        <v>8.6499999999999986</v>
      </c>
      <c r="AX23" s="51">
        <f t="shared" si="30"/>
        <v>2</v>
      </c>
      <c r="AY23" s="51">
        <f t="shared" si="31"/>
        <v>8.6499999999999986</v>
      </c>
      <c r="AZ23" s="51">
        <f t="shared" si="32"/>
        <v>4.1499999999999986</v>
      </c>
      <c r="BA23" s="51">
        <f t="shared" si="33"/>
        <v>0</v>
      </c>
      <c r="BB23" s="51">
        <f t="shared" si="34"/>
        <v>3.0999999999999996</v>
      </c>
    </row>
    <row r="24" spans="1:54" x14ac:dyDescent="0.25">
      <c r="A24" s="68"/>
      <c r="P24" s="68"/>
      <c r="R24" s="61"/>
      <c r="S24" s="9" t="s">
        <v>43</v>
      </c>
      <c r="T24" s="5">
        <v>5</v>
      </c>
      <c r="U24" s="5">
        <v>9</v>
      </c>
      <c r="V24" s="5">
        <v>11</v>
      </c>
      <c r="W24" s="5">
        <v>8</v>
      </c>
      <c r="X24" s="5">
        <v>8</v>
      </c>
      <c r="Y24" s="5">
        <v>8</v>
      </c>
      <c r="Z24" s="5">
        <v>3</v>
      </c>
      <c r="AB24" s="3">
        <f t="shared" si="20"/>
        <v>30.199999999999996</v>
      </c>
      <c r="AG24" s="61"/>
      <c r="AI24" s="3">
        <v>8</v>
      </c>
      <c r="AK24" s="35">
        <f t="shared" si="21"/>
        <v>1</v>
      </c>
      <c r="AL24" s="36">
        <f t="shared" si="22"/>
        <v>1</v>
      </c>
      <c r="AM24" s="36">
        <f t="shared" si="23"/>
        <v>1</v>
      </c>
      <c r="AN24" s="36">
        <f t="shared" si="24"/>
        <v>1</v>
      </c>
      <c r="AO24" s="36">
        <f t="shared" si="25"/>
        <v>1</v>
      </c>
      <c r="AP24" s="36">
        <f t="shared" si="26"/>
        <v>1</v>
      </c>
      <c r="AQ24" s="37">
        <f t="shared" si="27"/>
        <v>1</v>
      </c>
      <c r="AU24" s="3" t="s">
        <v>43</v>
      </c>
      <c r="AV24" s="51">
        <f t="shared" si="28"/>
        <v>8.6499999999999986</v>
      </c>
      <c r="AW24" s="51">
        <f t="shared" si="29"/>
        <v>2</v>
      </c>
      <c r="AX24" s="51">
        <f t="shared" si="30"/>
        <v>0</v>
      </c>
      <c r="AY24" s="51">
        <f t="shared" si="31"/>
        <v>5.3999999999999986</v>
      </c>
      <c r="AZ24" s="51">
        <f t="shared" si="32"/>
        <v>5.3999999999999986</v>
      </c>
      <c r="BA24" s="51">
        <f t="shared" si="33"/>
        <v>5.3999999999999986</v>
      </c>
      <c r="BB24" s="51">
        <f t="shared" si="34"/>
        <v>3.3499999999999996</v>
      </c>
    </row>
    <row r="25" spans="1:54" ht="15.75" thickBot="1" x14ac:dyDescent="0.3">
      <c r="A25" s="68"/>
      <c r="P25" s="68"/>
      <c r="R25" s="61"/>
      <c r="S25" s="9" t="s">
        <v>44</v>
      </c>
      <c r="T25" s="5">
        <v>11</v>
      </c>
      <c r="U25" s="5">
        <v>10</v>
      </c>
      <c r="V25" s="5">
        <v>5</v>
      </c>
      <c r="W25" s="5">
        <v>2</v>
      </c>
      <c r="X25" s="5">
        <v>3</v>
      </c>
      <c r="Y25" s="5">
        <v>5</v>
      </c>
      <c r="Z25" s="5">
        <v>11</v>
      </c>
      <c r="AB25" s="3">
        <f t="shared" si="20"/>
        <v>25.599999999999998</v>
      </c>
      <c r="AG25" s="61"/>
      <c r="AI25" s="3">
        <v>9</v>
      </c>
      <c r="AK25" s="38">
        <f t="shared" si="21"/>
        <v>1</v>
      </c>
      <c r="AL25" s="39">
        <f t="shared" si="22"/>
        <v>1</v>
      </c>
      <c r="AM25" s="39">
        <f t="shared" si="23"/>
        <v>1</v>
      </c>
      <c r="AN25" s="39">
        <f t="shared" si="24"/>
        <v>1</v>
      </c>
      <c r="AO25" s="39">
        <f t="shared" si="25"/>
        <v>1</v>
      </c>
      <c r="AP25" s="39">
        <f>COUNTIF(Y$17:Y$27,$AI25)</f>
        <v>1</v>
      </c>
      <c r="AQ25" s="40">
        <f t="shared" si="27"/>
        <v>1</v>
      </c>
      <c r="AU25" s="3" t="s">
        <v>44</v>
      </c>
      <c r="AV25" s="51">
        <f t="shared" si="28"/>
        <v>0</v>
      </c>
      <c r="AW25" s="51">
        <f t="shared" si="29"/>
        <v>0</v>
      </c>
      <c r="AX25" s="51">
        <f t="shared" si="30"/>
        <v>8.6499999999999986</v>
      </c>
      <c r="AY25" s="51">
        <f t="shared" si="31"/>
        <v>4.9500000000000011</v>
      </c>
      <c r="AZ25" s="51">
        <f t="shared" si="32"/>
        <v>3.3499999999999996</v>
      </c>
      <c r="BA25" s="51">
        <f t="shared" si="33"/>
        <v>8.6499999999999986</v>
      </c>
      <c r="BB25" s="51">
        <f t="shared" si="34"/>
        <v>0</v>
      </c>
    </row>
    <row r="26" spans="1:54" x14ac:dyDescent="0.25">
      <c r="A26" s="68"/>
      <c r="P26" s="68"/>
      <c r="R26" s="61"/>
      <c r="S26" s="9" t="s">
        <v>45</v>
      </c>
      <c r="T26" s="5">
        <v>4</v>
      </c>
      <c r="U26" s="5">
        <v>2</v>
      </c>
      <c r="V26" s="5">
        <v>4</v>
      </c>
      <c r="W26" s="5">
        <v>11</v>
      </c>
      <c r="X26" s="5">
        <v>5</v>
      </c>
      <c r="Y26" s="5">
        <v>2</v>
      </c>
      <c r="Z26" s="5">
        <v>1</v>
      </c>
      <c r="AB26" s="3">
        <f t="shared" si="20"/>
        <v>28.9</v>
      </c>
      <c r="AG26" s="61"/>
      <c r="AJ26" s="3" t="s">
        <v>54</v>
      </c>
      <c r="AK26" s="3">
        <f>SUM(AK17:AK25)</f>
        <v>9</v>
      </c>
      <c r="AL26" s="3">
        <f>SUM(AL17:AL25)</f>
        <v>9</v>
      </c>
      <c r="AM26" s="3">
        <f t="shared" ref="AM26:AQ26" si="35">SUM(AM17:AM25)</f>
        <v>9</v>
      </c>
      <c r="AN26" s="3">
        <f t="shared" si="35"/>
        <v>9</v>
      </c>
      <c r="AO26" s="3">
        <f>SUM(AO17:AO25)</f>
        <v>9</v>
      </c>
      <c r="AP26" s="3">
        <f t="shared" si="35"/>
        <v>9</v>
      </c>
      <c r="AQ26" s="3">
        <f t="shared" si="35"/>
        <v>9</v>
      </c>
      <c r="AU26" s="3" t="s">
        <v>45</v>
      </c>
      <c r="AV26" s="51">
        <f t="shared" si="28"/>
        <v>3.0999999999999996</v>
      </c>
      <c r="AW26" s="51">
        <f t="shared" si="29"/>
        <v>4.9500000000000011</v>
      </c>
      <c r="AX26" s="51">
        <f t="shared" si="30"/>
        <v>3.0999999999999996</v>
      </c>
      <c r="AY26" s="51">
        <f t="shared" si="31"/>
        <v>0</v>
      </c>
      <c r="AZ26" s="51">
        <f t="shared" si="32"/>
        <v>8.6499999999999986</v>
      </c>
      <c r="BA26" s="51">
        <f t="shared" si="33"/>
        <v>4.9500000000000011</v>
      </c>
      <c r="BB26" s="51">
        <f t="shared" si="34"/>
        <v>4.1499999999999986</v>
      </c>
    </row>
    <row r="27" spans="1:54" ht="15.75" thickBot="1" x14ac:dyDescent="0.3">
      <c r="A27" s="68"/>
      <c r="P27" s="68"/>
      <c r="R27" s="61"/>
      <c r="S27" s="10" t="s">
        <v>46</v>
      </c>
      <c r="T27" s="5">
        <v>1</v>
      </c>
      <c r="U27" s="5">
        <v>1</v>
      </c>
      <c r="V27" s="5">
        <v>10</v>
      </c>
      <c r="W27" s="5">
        <v>1</v>
      </c>
      <c r="X27" s="5">
        <v>4</v>
      </c>
      <c r="Y27" s="5">
        <v>3</v>
      </c>
      <c r="Z27" s="5">
        <v>2</v>
      </c>
      <c r="AB27" s="3">
        <f>SUM(AV27:BB27)</f>
        <v>23.849999999999994</v>
      </c>
      <c r="AG27" s="61"/>
      <c r="AU27" s="3" t="s">
        <v>46</v>
      </c>
      <c r="AV27" s="51">
        <f t="shared" si="28"/>
        <v>4.1499999999999986</v>
      </c>
      <c r="AW27" s="51">
        <f t="shared" si="29"/>
        <v>4.1499999999999986</v>
      </c>
      <c r="AX27" s="51">
        <f t="shared" si="30"/>
        <v>0</v>
      </c>
      <c r="AY27" s="51">
        <f t="shared" si="31"/>
        <v>4.1499999999999986</v>
      </c>
      <c r="AZ27" s="51">
        <f t="shared" si="32"/>
        <v>3.0999999999999996</v>
      </c>
      <c r="BA27" s="51">
        <f t="shared" si="33"/>
        <v>3.3499999999999996</v>
      </c>
      <c r="BB27" s="51">
        <f t="shared" si="34"/>
        <v>4.9500000000000011</v>
      </c>
    </row>
    <row r="28" spans="1:54" x14ac:dyDescent="0.25">
      <c r="A28" s="68"/>
      <c r="P28" s="68"/>
      <c r="R28" s="61"/>
      <c r="AG28" s="61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</row>
    <row r="29" spans="1:54" x14ac:dyDescent="0.25">
      <c r="A29" s="68"/>
      <c r="P29" s="68"/>
      <c r="R29" s="61"/>
      <c r="AC29" s="3" t="s">
        <v>56</v>
      </c>
      <c r="AD29" s="3">
        <v>25</v>
      </c>
      <c r="AG29" s="61"/>
    </row>
    <row r="30" spans="1:54" ht="15.75" thickBot="1" x14ac:dyDescent="0.3">
      <c r="A30" s="68"/>
      <c r="P30" s="68"/>
      <c r="R30" s="61"/>
      <c r="AC30" s="3" t="s">
        <v>57</v>
      </c>
      <c r="AD30" s="3">
        <v>0</v>
      </c>
      <c r="AG30" s="61"/>
    </row>
    <row r="31" spans="1:54" ht="15.75" thickBot="1" x14ac:dyDescent="0.3">
      <c r="A31" s="68"/>
      <c r="P31" s="68"/>
      <c r="R31" s="61"/>
      <c r="AC31" s="3" t="s">
        <v>58</v>
      </c>
      <c r="AD31" s="3">
        <f>AD30+2*AD29</f>
        <v>50</v>
      </c>
      <c r="AG31" s="61"/>
      <c r="AJ31" s="45"/>
      <c r="AK31" s="48">
        <f t="array" ref="AK31:AS31">TRANSPOSE(AJ32:AJ40)</f>
        <v>31.100000000000005</v>
      </c>
      <c r="AL31" s="48">
        <v>34.500000000000007</v>
      </c>
      <c r="AM31" s="48">
        <v>33.249999999999993</v>
      </c>
      <c r="AN31" s="48">
        <v>25.35</v>
      </c>
      <c r="AO31" s="48">
        <v>29.750000000000004</v>
      </c>
      <c r="AP31" s="48">
        <v>33.6</v>
      </c>
      <c r="AQ31" s="48">
        <v>32.150000000000006</v>
      </c>
      <c r="AR31" s="48">
        <v>30.799999999999997</v>
      </c>
      <c r="AS31" s="49">
        <v>31.6</v>
      </c>
    </row>
    <row r="32" spans="1:54" x14ac:dyDescent="0.25">
      <c r="A32" s="68"/>
      <c r="P32" s="68"/>
      <c r="R32" s="61"/>
      <c r="X32" s="58" t="s">
        <v>53</v>
      </c>
      <c r="Y32" s="55">
        <f>AD17+AD5</f>
        <v>700.60000000000014</v>
      </c>
      <c r="AG32" s="61"/>
      <c r="AJ32" s="46">
        <f>AB5</f>
        <v>31.100000000000005</v>
      </c>
      <c r="AK32" s="30">
        <f>ABS(AK$31-$AJ32)</f>
        <v>0</v>
      </c>
      <c r="AL32" s="30">
        <f t="shared" ref="AL32:AS40" si="36">ABS(AL$31-$AJ32)</f>
        <v>3.4000000000000021</v>
      </c>
      <c r="AM32" s="30">
        <f t="shared" si="36"/>
        <v>2.1499999999999879</v>
      </c>
      <c r="AN32" s="30">
        <f t="shared" si="36"/>
        <v>5.7500000000000036</v>
      </c>
      <c r="AO32" s="30">
        <f t="shared" si="36"/>
        <v>1.3500000000000014</v>
      </c>
      <c r="AP32" s="30">
        <f t="shared" si="36"/>
        <v>2.4999999999999964</v>
      </c>
      <c r="AQ32" s="30">
        <f t="shared" si="36"/>
        <v>1.0500000000000007</v>
      </c>
      <c r="AR32" s="30">
        <f t="shared" si="36"/>
        <v>0.30000000000000782</v>
      </c>
      <c r="AS32" s="31">
        <f>ABS(AS$31-$AJ32)</f>
        <v>0.49999999999999645</v>
      </c>
    </row>
    <row r="33" spans="1:47" x14ac:dyDescent="0.25">
      <c r="A33" s="68"/>
      <c r="P33" s="68"/>
      <c r="R33" s="61"/>
      <c r="X33" s="59"/>
      <c r="Y33" s="56"/>
      <c r="AG33" s="61"/>
      <c r="AJ33" s="46">
        <f t="shared" ref="AJ33:AJ38" si="37">AB6</f>
        <v>34.500000000000007</v>
      </c>
      <c r="AK33" s="30">
        <f t="shared" ref="AK33:AK40" si="38">ABS(AK$31-$AJ33)</f>
        <v>3.4000000000000021</v>
      </c>
      <c r="AL33" s="30">
        <f t="shared" si="36"/>
        <v>0</v>
      </c>
      <c r="AM33" s="30">
        <f t="shared" si="36"/>
        <v>1.2500000000000142</v>
      </c>
      <c r="AN33" s="30">
        <f t="shared" si="36"/>
        <v>9.1500000000000057</v>
      </c>
      <c r="AO33" s="30">
        <f t="shared" si="36"/>
        <v>4.7500000000000036</v>
      </c>
      <c r="AP33" s="30">
        <f t="shared" si="36"/>
        <v>0.90000000000000568</v>
      </c>
      <c r="AQ33" s="30">
        <f t="shared" si="36"/>
        <v>2.3500000000000014</v>
      </c>
      <c r="AR33" s="30">
        <f t="shared" si="36"/>
        <v>3.7000000000000099</v>
      </c>
      <c r="AS33" s="31">
        <f t="shared" si="36"/>
        <v>2.9000000000000057</v>
      </c>
    </row>
    <row r="34" spans="1:47" ht="15.75" thickBot="1" x14ac:dyDescent="0.3">
      <c r="A34" s="68"/>
      <c r="P34" s="68"/>
      <c r="R34" s="61"/>
      <c r="X34" s="60"/>
      <c r="Y34" s="57"/>
      <c r="AC34" s="3" t="s">
        <v>59</v>
      </c>
      <c r="AD34" s="3">
        <f>AD29+AD30</f>
        <v>25</v>
      </c>
      <c r="AG34" s="61"/>
      <c r="AJ34" s="46">
        <f t="shared" si="37"/>
        <v>33.249999999999993</v>
      </c>
      <c r="AK34" s="30">
        <f t="shared" si="38"/>
        <v>2.1499999999999879</v>
      </c>
      <c r="AL34" s="30">
        <f t="shared" si="36"/>
        <v>1.2500000000000142</v>
      </c>
      <c r="AM34" s="30">
        <f t="shared" si="36"/>
        <v>0</v>
      </c>
      <c r="AN34" s="30">
        <f t="shared" si="36"/>
        <v>7.8999999999999915</v>
      </c>
      <c r="AO34" s="30">
        <f t="shared" si="36"/>
        <v>3.4999999999999893</v>
      </c>
      <c r="AP34" s="30">
        <f t="shared" si="36"/>
        <v>0.35000000000000853</v>
      </c>
      <c r="AQ34" s="30">
        <f t="shared" si="36"/>
        <v>1.0999999999999872</v>
      </c>
      <c r="AR34" s="30">
        <f t="shared" si="36"/>
        <v>2.4499999999999957</v>
      </c>
      <c r="AS34" s="31">
        <f t="shared" si="36"/>
        <v>1.6499999999999915</v>
      </c>
    </row>
    <row r="35" spans="1:47" x14ac:dyDescent="0.25">
      <c r="A35" s="68"/>
      <c r="P35" s="68"/>
      <c r="R35" s="61"/>
      <c r="AG35" s="61"/>
      <c r="AJ35" s="46">
        <f t="shared" si="37"/>
        <v>25.35</v>
      </c>
      <c r="AK35" s="30">
        <f t="shared" si="38"/>
        <v>5.7500000000000036</v>
      </c>
      <c r="AL35" s="30">
        <f t="shared" si="36"/>
        <v>9.1500000000000057</v>
      </c>
      <c r="AM35" s="30">
        <f t="shared" si="36"/>
        <v>7.8999999999999915</v>
      </c>
      <c r="AN35" s="30">
        <f t="shared" si="36"/>
        <v>0</v>
      </c>
      <c r="AO35" s="30">
        <f t="shared" si="36"/>
        <v>4.4000000000000021</v>
      </c>
      <c r="AP35" s="30">
        <f t="shared" si="36"/>
        <v>8.25</v>
      </c>
      <c r="AQ35" s="30">
        <f t="shared" si="36"/>
        <v>6.8000000000000043</v>
      </c>
      <c r="AR35" s="30">
        <f t="shared" si="36"/>
        <v>5.4499999999999957</v>
      </c>
      <c r="AS35" s="31">
        <f t="shared" si="36"/>
        <v>6.25</v>
      </c>
    </row>
    <row r="36" spans="1:47" x14ac:dyDescent="0.25">
      <c r="A36" s="68"/>
      <c r="P36" s="68"/>
      <c r="R36" s="61"/>
      <c r="AG36" s="61"/>
      <c r="AJ36" s="46">
        <f t="shared" si="37"/>
        <v>29.750000000000004</v>
      </c>
      <c r="AK36" s="30">
        <f t="shared" si="38"/>
        <v>1.3500000000000014</v>
      </c>
      <c r="AL36" s="30">
        <f t="shared" si="36"/>
        <v>4.7500000000000036</v>
      </c>
      <c r="AM36" s="30">
        <f t="shared" si="36"/>
        <v>3.4999999999999893</v>
      </c>
      <c r="AN36" s="30">
        <f t="shared" si="36"/>
        <v>4.4000000000000021</v>
      </c>
      <c r="AO36" s="30">
        <f t="shared" si="36"/>
        <v>0</v>
      </c>
      <c r="AP36" s="30">
        <f t="shared" si="36"/>
        <v>3.8499999999999979</v>
      </c>
      <c r="AQ36" s="30">
        <f t="shared" si="36"/>
        <v>2.4000000000000021</v>
      </c>
      <c r="AR36" s="30">
        <f t="shared" si="36"/>
        <v>1.0499999999999936</v>
      </c>
      <c r="AS36" s="31">
        <f t="shared" si="36"/>
        <v>1.8499999999999979</v>
      </c>
    </row>
    <row r="37" spans="1:47" x14ac:dyDescent="0.25">
      <c r="A37" s="68"/>
      <c r="P37" s="68"/>
      <c r="R37" s="61"/>
      <c r="AG37" s="61"/>
      <c r="AJ37" s="46">
        <f t="shared" si="37"/>
        <v>33.6</v>
      </c>
      <c r="AK37" s="30">
        <f t="shared" si="38"/>
        <v>2.4999999999999964</v>
      </c>
      <c r="AL37" s="30">
        <f t="shared" si="36"/>
        <v>0.90000000000000568</v>
      </c>
      <c r="AM37" s="30">
        <f t="shared" si="36"/>
        <v>0.35000000000000853</v>
      </c>
      <c r="AN37" s="30">
        <f t="shared" si="36"/>
        <v>8.25</v>
      </c>
      <c r="AO37" s="30">
        <f t="shared" si="36"/>
        <v>3.8499999999999979</v>
      </c>
      <c r="AP37" s="30">
        <f>ABS(AP$31-$AJ37)</f>
        <v>0</v>
      </c>
      <c r="AQ37" s="30">
        <f t="shared" si="36"/>
        <v>1.4499999999999957</v>
      </c>
      <c r="AR37" s="30">
        <f>ABS(AR$31-$AJ37)</f>
        <v>2.8000000000000043</v>
      </c>
      <c r="AS37" s="31">
        <f t="shared" si="36"/>
        <v>2</v>
      </c>
    </row>
    <row r="38" spans="1:47" x14ac:dyDescent="0.25">
      <c r="A38" s="68"/>
      <c r="P38" s="68"/>
      <c r="R38" s="61"/>
      <c r="AG38" s="61"/>
      <c r="AJ38" s="46">
        <f t="shared" si="37"/>
        <v>32.150000000000006</v>
      </c>
      <c r="AK38" s="30">
        <f t="shared" si="38"/>
        <v>1.0500000000000007</v>
      </c>
      <c r="AL38" s="30">
        <f t="shared" si="36"/>
        <v>2.3500000000000014</v>
      </c>
      <c r="AM38" s="30">
        <f t="shared" si="36"/>
        <v>1.0999999999999872</v>
      </c>
      <c r="AN38" s="30">
        <f t="shared" si="36"/>
        <v>6.8000000000000043</v>
      </c>
      <c r="AO38" s="30">
        <f t="shared" si="36"/>
        <v>2.4000000000000021</v>
      </c>
      <c r="AP38" s="30">
        <f t="shared" si="36"/>
        <v>1.4499999999999957</v>
      </c>
      <c r="AQ38" s="30">
        <f t="shared" si="36"/>
        <v>0</v>
      </c>
      <c r="AR38" s="30">
        <f t="shared" si="36"/>
        <v>1.3500000000000085</v>
      </c>
      <c r="AS38" s="31">
        <f t="shared" si="36"/>
        <v>0.55000000000000426</v>
      </c>
    </row>
    <row r="39" spans="1:47" x14ac:dyDescent="0.25">
      <c r="A39" s="68"/>
      <c r="P39" s="68"/>
      <c r="R39" s="61"/>
      <c r="AG39" s="61"/>
      <c r="AJ39" s="46">
        <f>AB12</f>
        <v>30.799999999999997</v>
      </c>
      <c r="AK39" s="30">
        <f t="shared" si="38"/>
        <v>0.30000000000000782</v>
      </c>
      <c r="AL39" s="30">
        <f t="shared" si="36"/>
        <v>3.7000000000000099</v>
      </c>
      <c r="AM39" s="30">
        <f t="shared" si="36"/>
        <v>2.4499999999999957</v>
      </c>
      <c r="AN39" s="30">
        <f t="shared" si="36"/>
        <v>5.4499999999999957</v>
      </c>
      <c r="AO39" s="30">
        <f t="shared" si="36"/>
        <v>1.0499999999999936</v>
      </c>
      <c r="AP39" s="30">
        <f t="shared" si="36"/>
        <v>2.8000000000000043</v>
      </c>
      <c r="AQ39" s="30">
        <f t="shared" si="36"/>
        <v>1.3500000000000085</v>
      </c>
      <c r="AR39" s="30">
        <f t="shared" si="36"/>
        <v>0</v>
      </c>
      <c r="AS39" s="31">
        <f>ABS(AS$31-$AJ39)</f>
        <v>0.80000000000000426</v>
      </c>
    </row>
    <row r="40" spans="1:47" ht="15.75" thickBot="1" x14ac:dyDescent="0.3">
      <c r="A40" s="68"/>
      <c r="B40" s="3" t="s">
        <v>12</v>
      </c>
      <c r="P40" s="68"/>
      <c r="R40" s="61"/>
      <c r="AG40" s="61"/>
      <c r="AJ40" s="47">
        <f>AB13</f>
        <v>31.6</v>
      </c>
      <c r="AK40" s="32">
        <f t="shared" si="38"/>
        <v>0.49999999999999645</v>
      </c>
      <c r="AL40" s="32">
        <f t="shared" si="36"/>
        <v>2.9000000000000057</v>
      </c>
      <c r="AM40" s="32">
        <f t="shared" si="36"/>
        <v>1.6499999999999915</v>
      </c>
      <c r="AN40" s="32">
        <f t="shared" si="36"/>
        <v>6.25</v>
      </c>
      <c r="AO40" s="32">
        <f t="shared" si="36"/>
        <v>1.8499999999999979</v>
      </c>
      <c r="AP40" s="32">
        <f t="shared" si="36"/>
        <v>2</v>
      </c>
      <c r="AQ40" s="32">
        <f t="shared" si="36"/>
        <v>0.55000000000000426</v>
      </c>
      <c r="AR40" s="32">
        <f t="shared" si="36"/>
        <v>0.80000000000000426</v>
      </c>
      <c r="AS40" s="33">
        <f t="shared" si="36"/>
        <v>0</v>
      </c>
    </row>
    <row r="41" spans="1:47" x14ac:dyDescent="0.25">
      <c r="A41" s="68"/>
      <c r="B41" s="3" t="s">
        <v>6</v>
      </c>
      <c r="P41" s="68"/>
      <c r="R41" s="61"/>
      <c r="AG41" s="61"/>
    </row>
    <row r="42" spans="1:47" x14ac:dyDescent="0.25">
      <c r="A42" s="68"/>
      <c r="B42" s="3" t="s">
        <v>11</v>
      </c>
      <c r="P42" s="68"/>
      <c r="R42" s="61"/>
      <c r="AG42" s="61"/>
    </row>
    <row r="43" spans="1:47" x14ac:dyDescent="0.25">
      <c r="A43" s="68"/>
      <c r="B43" s="3" t="s">
        <v>13</v>
      </c>
      <c r="C43" s="3">
        <v>30</v>
      </c>
      <c r="D43" s="3">
        <v>35</v>
      </c>
      <c r="E43" s="3">
        <v>30</v>
      </c>
      <c r="F43" s="3">
        <v>35</v>
      </c>
      <c r="G43" s="3">
        <v>40</v>
      </c>
      <c r="H43" s="3">
        <v>45</v>
      </c>
      <c r="I43" s="3">
        <v>50</v>
      </c>
      <c r="J43" s="3">
        <v>55</v>
      </c>
      <c r="K43" s="3">
        <v>60</v>
      </c>
      <c r="L43" s="3">
        <v>65</v>
      </c>
      <c r="M43" s="3">
        <v>44</v>
      </c>
      <c r="P43" s="68"/>
      <c r="R43" s="61"/>
      <c r="AG43" s="61"/>
      <c r="AJ43" s="50"/>
      <c r="AK43" s="50">
        <f t="array" ref="AK43:AU43">TRANSPOSE(AJ44:AJ54)</f>
        <v>26.150000000000006</v>
      </c>
      <c r="AL43" s="50">
        <v>22.250000000000004</v>
      </c>
      <c r="AM43" s="50">
        <v>28.350000000000005</v>
      </c>
      <c r="AN43" s="50">
        <v>23.05</v>
      </c>
      <c r="AO43" s="50">
        <v>21.1</v>
      </c>
      <c r="AP43" s="50">
        <v>21.150000000000006</v>
      </c>
      <c r="AQ43" s="50">
        <v>31.5</v>
      </c>
      <c r="AR43" s="50">
        <v>30.199999999999996</v>
      </c>
      <c r="AS43" s="50">
        <v>25.599999999999998</v>
      </c>
      <c r="AT43" s="50">
        <v>28.9</v>
      </c>
      <c r="AU43" s="50">
        <v>23.849999999999994</v>
      </c>
    </row>
    <row r="44" spans="1:47" x14ac:dyDescent="0.25">
      <c r="A44" s="68"/>
      <c r="B44" s="3" t="s">
        <v>6</v>
      </c>
      <c r="P44" s="68"/>
      <c r="R44" s="61"/>
      <c r="AG44" s="61"/>
      <c r="AJ44" s="50">
        <f>AB17</f>
        <v>26.150000000000006</v>
      </c>
      <c r="AK44" s="3">
        <f>ABS(AK$43-$AJ44)</f>
        <v>0</v>
      </c>
      <c r="AL44" s="3">
        <f t="shared" ref="AL44:AU54" si="39">ABS(AL$43-$AJ44)</f>
        <v>3.9000000000000021</v>
      </c>
      <c r="AM44" s="3">
        <f t="shared" si="39"/>
        <v>2.1999999999999993</v>
      </c>
      <c r="AN44" s="3">
        <f t="shared" si="39"/>
        <v>3.100000000000005</v>
      </c>
      <c r="AO44" s="3">
        <f t="shared" si="39"/>
        <v>5.0500000000000043</v>
      </c>
      <c r="AP44" s="3">
        <f t="shared" si="39"/>
        <v>5</v>
      </c>
      <c r="AQ44" s="3">
        <f t="shared" si="39"/>
        <v>5.3499999999999943</v>
      </c>
      <c r="AR44" s="3">
        <f t="shared" si="39"/>
        <v>4.0499999999999901</v>
      </c>
      <c r="AS44" s="3">
        <f t="shared" si="39"/>
        <v>0.55000000000000782</v>
      </c>
      <c r="AT44" s="3">
        <f t="shared" si="39"/>
        <v>2.7499999999999929</v>
      </c>
      <c r="AU44" s="3">
        <f t="shared" si="39"/>
        <v>2.3000000000000114</v>
      </c>
    </row>
    <row r="45" spans="1:47" x14ac:dyDescent="0.25">
      <c r="A45" s="68"/>
      <c r="B45" s="3" t="s">
        <v>6</v>
      </c>
      <c r="P45" s="68"/>
      <c r="R45" s="61"/>
      <c r="AG45" s="61"/>
      <c r="AJ45" s="50">
        <f t="shared" ref="AJ45:AJ53" si="40">AB18</f>
        <v>22.250000000000004</v>
      </c>
      <c r="AK45" s="3">
        <f t="shared" ref="AK45:AK54" si="41">ABS(AK$43-$AJ45)</f>
        <v>3.9000000000000021</v>
      </c>
      <c r="AL45" s="3">
        <f t="shared" si="39"/>
        <v>0</v>
      </c>
      <c r="AM45" s="3">
        <f t="shared" si="39"/>
        <v>6.1000000000000014</v>
      </c>
      <c r="AN45" s="3">
        <f t="shared" si="39"/>
        <v>0.79999999999999716</v>
      </c>
      <c r="AO45" s="3">
        <f t="shared" si="39"/>
        <v>1.1500000000000021</v>
      </c>
      <c r="AP45" s="3">
        <f t="shared" si="39"/>
        <v>1.0999999999999979</v>
      </c>
      <c r="AQ45" s="3">
        <f t="shared" si="39"/>
        <v>9.2499999999999964</v>
      </c>
      <c r="AR45" s="3">
        <f t="shared" si="39"/>
        <v>7.9499999999999922</v>
      </c>
      <c r="AS45" s="3">
        <f t="shared" si="39"/>
        <v>3.3499999999999943</v>
      </c>
      <c r="AT45" s="3">
        <f t="shared" si="39"/>
        <v>6.649999999999995</v>
      </c>
      <c r="AU45" s="3">
        <f t="shared" si="39"/>
        <v>1.5999999999999908</v>
      </c>
    </row>
    <row r="46" spans="1:47" x14ac:dyDescent="0.25">
      <c r="A46" s="68"/>
      <c r="B46" s="3" t="s">
        <v>6</v>
      </c>
      <c r="P46" s="68"/>
      <c r="R46" s="61"/>
      <c r="AG46" s="61"/>
      <c r="AJ46" s="50">
        <f t="shared" si="40"/>
        <v>28.350000000000005</v>
      </c>
      <c r="AK46" s="3">
        <f t="shared" si="41"/>
        <v>2.1999999999999993</v>
      </c>
      <c r="AL46" s="3">
        <f t="shared" si="39"/>
        <v>6.1000000000000014</v>
      </c>
      <c r="AM46" s="3">
        <f t="shared" si="39"/>
        <v>0</v>
      </c>
      <c r="AN46" s="3">
        <f t="shared" si="39"/>
        <v>5.3000000000000043</v>
      </c>
      <c r="AO46" s="3">
        <f t="shared" si="39"/>
        <v>7.2500000000000036</v>
      </c>
      <c r="AP46" s="3">
        <f t="shared" si="39"/>
        <v>7.1999999999999993</v>
      </c>
      <c r="AQ46" s="3">
        <f t="shared" si="39"/>
        <v>3.149999999999995</v>
      </c>
      <c r="AR46" s="3">
        <f t="shared" si="39"/>
        <v>1.8499999999999908</v>
      </c>
      <c r="AS46" s="3">
        <f t="shared" si="39"/>
        <v>2.7500000000000071</v>
      </c>
      <c r="AT46" s="3">
        <f t="shared" si="39"/>
        <v>0.54999999999999361</v>
      </c>
      <c r="AU46" s="3">
        <f t="shared" si="39"/>
        <v>4.5000000000000107</v>
      </c>
    </row>
    <row r="47" spans="1:47" x14ac:dyDescent="0.25">
      <c r="A47" s="68"/>
      <c r="B47" s="3" t="s">
        <v>14</v>
      </c>
      <c r="C47" s="3">
        <v>10</v>
      </c>
      <c r="D47" s="3">
        <v>5</v>
      </c>
      <c r="E47" s="3">
        <v>8</v>
      </c>
      <c r="F47" s="3">
        <v>6</v>
      </c>
      <c r="G47" s="3">
        <v>7</v>
      </c>
      <c r="H47" s="3">
        <v>7</v>
      </c>
      <c r="I47" s="3">
        <v>6</v>
      </c>
      <c r="J47" s="3">
        <v>5</v>
      </c>
      <c r="K47" s="3">
        <v>10</v>
      </c>
      <c r="L47" s="3">
        <v>9</v>
      </c>
      <c r="M47" s="3">
        <v>8</v>
      </c>
      <c r="P47" s="68"/>
      <c r="R47" s="61"/>
      <c r="AG47" s="61"/>
      <c r="AJ47" s="50">
        <f t="shared" si="40"/>
        <v>23.05</v>
      </c>
      <c r="AK47" s="3">
        <f t="shared" si="41"/>
        <v>3.100000000000005</v>
      </c>
      <c r="AL47" s="3">
        <f t="shared" si="39"/>
        <v>0.79999999999999716</v>
      </c>
      <c r="AM47" s="3">
        <f t="shared" si="39"/>
        <v>5.3000000000000043</v>
      </c>
      <c r="AN47" s="3">
        <f t="shared" si="39"/>
        <v>0</v>
      </c>
      <c r="AO47" s="3">
        <f t="shared" si="39"/>
        <v>1.9499999999999993</v>
      </c>
      <c r="AP47" s="3">
        <f t="shared" si="39"/>
        <v>1.899999999999995</v>
      </c>
      <c r="AQ47" s="3">
        <f t="shared" si="39"/>
        <v>8.4499999999999993</v>
      </c>
      <c r="AR47" s="3">
        <f t="shared" si="39"/>
        <v>7.149999999999995</v>
      </c>
      <c r="AS47" s="3">
        <f t="shared" si="39"/>
        <v>2.5499999999999972</v>
      </c>
      <c r="AT47" s="3">
        <f t="shared" si="39"/>
        <v>5.8499999999999979</v>
      </c>
      <c r="AU47" s="3">
        <f t="shared" si="39"/>
        <v>0.79999999999999361</v>
      </c>
    </row>
    <row r="48" spans="1:47" x14ac:dyDescent="0.25">
      <c r="A48" s="68"/>
      <c r="P48" s="68"/>
      <c r="R48" s="61"/>
      <c r="AG48" s="61"/>
      <c r="AJ48" s="50">
        <f t="shared" si="40"/>
        <v>21.1</v>
      </c>
      <c r="AK48" s="3">
        <f t="shared" si="41"/>
        <v>5.0500000000000043</v>
      </c>
      <c r="AL48" s="3">
        <f t="shared" si="39"/>
        <v>1.1500000000000021</v>
      </c>
      <c r="AM48" s="3">
        <f t="shared" si="39"/>
        <v>7.2500000000000036</v>
      </c>
      <c r="AN48" s="3">
        <f t="shared" si="39"/>
        <v>1.9499999999999993</v>
      </c>
      <c r="AO48" s="3">
        <f t="shared" si="39"/>
        <v>0</v>
      </c>
      <c r="AP48" s="3">
        <f t="shared" si="39"/>
        <v>5.0000000000004263E-2</v>
      </c>
      <c r="AQ48" s="3">
        <f t="shared" si="39"/>
        <v>10.399999999999999</v>
      </c>
      <c r="AR48" s="3">
        <f t="shared" si="39"/>
        <v>9.0999999999999943</v>
      </c>
      <c r="AS48" s="3">
        <f t="shared" si="39"/>
        <v>4.4999999999999964</v>
      </c>
      <c r="AT48" s="3">
        <f t="shared" si="39"/>
        <v>7.7999999999999972</v>
      </c>
      <c r="AU48" s="3">
        <f t="shared" si="39"/>
        <v>2.7499999999999929</v>
      </c>
    </row>
    <row r="49" spans="1:47" x14ac:dyDescent="0.25">
      <c r="A49" s="68"/>
      <c r="P49" s="68"/>
      <c r="R49" s="61"/>
      <c r="AG49" s="61"/>
      <c r="AJ49" s="50">
        <f t="shared" si="40"/>
        <v>21.150000000000006</v>
      </c>
      <c r="AK49" s="3">
        <f t="shared" si="41"/>
        <v>5</v>
      </c>
      <c r="AL49" s="3">
        <f t="shared" si="39"/>
        <v>1.0999999999999979</v>
      </c>
      <c r="AM49" s="3">
        <f t="shared" si="39"/>
        <v>7.1999999999999993</v>
      </c>
      <c r="AN49" s="3">
        <f t="shared" si="39"/>
        <v>1.899999999999995</v>
      </c>
      <c r="AO49" s="3">
        <f t="shared" si="39"/>
        <v>5.0000000000004263E-2</v>
      </c>
      <c r="AP49" s="3">
        <f t="shared" si="39"/>
        <v>0</v>
      </c>
      <c r="AQ49" s="3">
        <f t="shared" si="39"/>
        <v>10.349999999999994</v>
      </c>
      <c r="AR49" s="3">
        <f t="shared" si="39"/>
        <v>9.0499999999999901</v>
      </c>
      <c r="AS49" s="3">
        <f t="shared" si="39"/>
        <v>4.4499999999999922</v>
      </c>
      <c r="AT49" s="3">
        <f t="shared" si="39"/>
        <v>7.7499999999999929</v>
      </c>
      <c r="AU49" s="3">
        <f t="shared" si="39"/>
        <v>2.6999999999999886</v>
      </c>
    </row>
    <row r="50" spans="1:47" x14ac:dyDescent="0.25">
      <c r="A50" s="68"/>
      <c r="P50" s="68"/>
      <c r="R50" s="61"/>
      <c r="AG50" s="61"/>
      <c r="AJ50" s="50">
        <f t="shared" si="40"/>
        <v>31.5</v>
      </c>
      <c r="AK50" s="3">
        <f t="shared" si="41"/>
        <v>5.3499999999999943</v>
      </c>
      <c r="AL50" s="3">
        <f t="shared" si="39"/>
        <v>9.2499999999999964</v>
      </c>
      <c r="AM50" s="3">
        <f t="shared" si="39"/>
        <v>3.149999999999995</v>
      </c>
      <c r="AN50" s="3">
        <f t="shared" si="39"/>
        <v>8.4499999999999993</v>
      </c>
      <c r="AO50" s="3">
        <f t="shared" si="39"/>
        <v>10.399999999999999</v>
      </c>
      <c r="AP50" s="3">
        <f t="shared" si="39"/>
        <v>10.349999999999994</v>
      </c>
      <c r="AQ50" s="3">
        <f t="shared" si="39"/>
        <v>0</v>
      </c>
      <c r="AR50" s="3">
        <f t="shared" si="39"/>
        <v>1.3000000000000043</v>
      </c>
      <c r="AS50" s="3">
        <f t="shared" si="39"/>
        <v>5.9000000000000021</v>
      </c>
      <c r="AT50" s="3">
        <f t="shared" si="39"/>
        <v>2.6000000000000014</v>
      </c>
      <c r="AU50" s="3">
        <f t="shared" si="39"/>
        <v>7.6500000000000057</v>
      </c>
    </row>
    <row r="51" spans="1:47" x14ac:dyDescent="0.25">
      <c r="A51" s="68"/>
      <c r="P51" s="68"/>
      <c r="R51" s="61"/>
      <c r="AG51" s="61"/>
      <c r="AJ51" s="50">
        <f t="shared" si="40"/>
        <v>30.199999999999996</v>
      </c>
      <c r="AK51" s="3">
        <f t="shared" si="41"/>
        <v>4.0499999999999901</v>
      </c>
      <c r="AL51" s="3">
        <f t="shared" si="39"/>
        <v>7.9499999999999922</v>
      </c>
      <c r="AM51" s="3">
        <f t="shared" si="39"/>
        <v>1.8499999999999908</v>
      </c>
      <c r="AN51" s="3">
        <f>ABS(AN$43-$AJ51)</f>
        <v>7.149999999999995</v>
      </c>
      <c r="AO51" s="3">
        <f t="shared" si="39"/>
        <v>9.0999999999999943</v>
      </c>
      <c r="AP51" s="3">
        <f t="shared" si="39"/>
        <v>9.0499999999999901</v>
      </c>
      <c r="AQ51" s="3">
        <f t="shared" si="39"/>
        <v>1.3000000000000043</v>
      </c>
      <c r="AR51" s="3">
        <f t="shared" si="39"/>
        <v>0</v>
      </c>
      <c r="AS51" s="3">
        <f t="shared" si="39"/>
        <v>4.5999999999999979</v>
      </c>
      <c r="AT51" s="3">
        <f t="shared" si="39"/>
        <v>1.2999999999999972</v>
      </c>
      <c r="AU51" s="3">
        <f t="shared" si="39"/>
        <v>6.3500000000000014</v>
      </c>
    </row>
    <row r="52" spans="1:47" x14ac:dyDescent="0.25">
      <c r="A52" s="68"/>
      <c r="P52" s="68"/>
      <c r="R52" s="61"/>
      <c r="AG52" s="61"/>
      <c r="AJ52" s="50">
        <f t="shared" si="40"/>
        <v>25.599999999999998</v>
      </c>
      <c r="AK52" s="3">
        <f t="shared" si="41"/>
        <v>0.55000000000000782</v>
      </c>
      <c r="AL52" s="3">
        <f t="shared" si="39"/>
        <v>3.3499999999999943</v>
      </c>
      <c r="AM52" s="3">
        <f t="shared" si="39"/>
        <v>2.7500000000000071</v>
      </c>
      <c r="AN52" s="3">
        <f t="shared" si="39"/>
        <v>2.5499999999999972</v>
      </c>
      <c r="AO52" s="3">
        <f t="shared" si="39"/>
        <v>4.4999999999999964</v>
      </c>
      <c r="AP52" s="3">
        <f t="shared" si="39"/>
        <v>4.4499999999999922</v>
      </c>
      <c r="AQ52" s="3">
        <f t="shared" si="39"/>
        <v>5.9000000000000021</v>
      </c>
      <c r="AR52" s="3">
        <f t="shared" si="39"/>
        <v>4.5999999999999979</v>
      </c>
      <c r="AS52" s="3">
        <f t="shared" si="39"/>
        <v>0</v>
      </c>
      <c r="AT52" s="3">
        <f t="shared" si="39"/>
        <v>3.3000000000000007</v>
      </c>
      <c r="AU52" s="3">
        <f t="shared" si="39"/>
        <v>1.7500000000000036</v>
      </c>
    </row>
    <row r="53" spans="1:47" x14ac:dyDescent="0.25">
      <c r="A53" s="68"/>
      <c r="P53" s="68"/>
      <c r="R53" s="61"/>
      <c r="AG53" s="61"/>
      <c r="AJ53" s="50">
        <f t="shared" si="40"/>
        <v>28.9</v>
      </c>
      <c r="AK53" s="3">
        <f t="shared" si="41"/>
        <v>2.7499999999999929</v>
      </c>
      <c r="AL53" s="3">
        <f t="shared" si="39"/>
        <v>6.649999999999995</v>
      </c>
      <c r="AM53" s="3">
        <f t="shared" si="39"/>
        <v>0.54999999999999361</v>
      </c>
      <c r="AN53" s="3">
        <f t="shared" si="39"/>
        <v>5.8499999999999979</v>
      </c>
      <c r="AO53" s="3">
        <f t="shared" si="39"/>
        <v>7.7999999999999972</v>
      </c>
      <c r="AP53" s="3">
        <f t="shared" si="39"/>
        <v>7.7499999999999929</v>
      </c>
      <c r="AQ53" s="3">
        <f t="shared" si="39"/>
        <v>2.6000000000000014</v>
      </c>
      <c r="AR53" s="3">
        <f t="shared" si="39"/>
        <v>1.2999999999999972</v>
      </c>
      <c r="AS53" s="3">
        <f t="shared" si="39"/>
        <v>3.3000000000000007</v>
      </c>
      <c r="AT53" s="3">
        <f>ABS(AT$43-$AJ53)</f>
        <v>0</v>
      </c>
      <c r="AU53" s="3">
        <f t="shared" si="39"/>
        <v>5.0500000000000043</v>
      </c>
    </row>
    <row r="54" spans="1:47" x14ac:dyDescent="0.25">
      <c r="A54" s="68"/>
      <c r="P54" s="68"/>
      <c r="R54" s="61"/>
      <c r="AG54" s="61"/>
      <c r="AJ54" s="50">
        <f>AB27</f>
        <v>23.849999999999994</v>
      </c>
      <c r="AK54" s="3">
        <f t="shared" si="41"/>
        <v>2.3000000000000114</v>
      </c>
      <c r="AL54" s="3">
        <f t="shared" si="39"/>
        <v>1.5999999999999908</v>
      </c>
      <c r="AM54" s="3">
        <f t="shared" si="39"/>
        <v>4.5000000000000107</v>
      </c>
      <c r="AN54" s="3">
        <f t="shared" si="39"/>
        <v>0.79999999999999361</v>
      </c>
      <c r="AO54" s="3">
        <f t="shared" si="39"/>
        <v>2.7499999999999929</v>
      </c>
      <c r="AP54" s="3">
        <f t="shared" si="39"/>
        <v>2.6999999999999886</v>
      </c>
      <c r="AQ54" s="3">
        <f t="shared" si="39"/>
        <v>7.6500000000000057</v>
      </c>
      <c r="AR54" s="3">
        <f t="shared" si="39"/>
        <v>6.3500000000000014</v>
      </c>
      <c r="AS54" s="3">
        <f t="shared" si="39"/>
        <v>1.7500000000000036</v>
      </c>
      <c r="AT54" s="3">
        <f t="shared" si="39"/>
        <v>5.0500000000000043</v>
      </c>
      <c r="AU54" s="3">
        <f t="shared" si="39"/>
        <v>0</v>
      </c>
    </row>
    <row r="55" spans="1:47" x14ac:dyDescent="0.25">
      <c r="A55" s="68"/>
      <c r="P55" s="68"/>
      <c r="R55" s="61"/>
      <c r="AG55" s="61"/>
    </row>
    <row r="56" spans="1:47" x14ac:dyDescent="0.25">
      <c r="A56" s="68"/>
      <c r="P56" s="68"/>
      <c r="R56" s="61"/>
      <c r="AG56" s="61"/>
    </row>
    <row r="57" spans="1:47" x14ac:dyDescent="0.25">
      <c r="A57" s="68"/>
      <c r="P57" s="68"/>
      <c r="R57" s="61"/>
      <c r="AG57" s="61"/>
    </row>
    <row r="58" spans="1:47" x14ac:dyDescent="0.25">
      <c r="A58" s="68"/>
      <c r="P58" s="68"/>
      <c r="R58" s="61"/>
      <c r="AG58" s="61"/>
    </row>
    <row r="59" spans="1:47" x14ac:dyDescent="0.25">
      <c r="A59" s="68"/>
      <c r="P59" s="68"/>
      <c r="R59" s="61"/>
      <c r="AG59" s="61"/>
    </row>
    <row r="60" spans="1:47" x14ac:dyDescent="0.25">
      <c r="A60" s="68"/>
      <c r="P60" s="68"/>
      <c r="R60" s="61"/>
      <c r="AG60" s="61"/>
    </row>
    <row r="61" spans="1:47" x14ac:dyDescent="0.25">
      <c r="A61" s="68"/>
      <c r="P61" s="68"/>
      <c r="R61" s="61"/>
      <c r="AG61" s="61"/>
    </row>
    <row r="62" spans="1:47" x14ac:dyDescent="0.25">
      <c r="A62" s="68"/>
      <c r="P62" s="68"/>
      <c r="R62" s="61"/>
      <c r="AG62" s="61"/>
    </row>
    <row r="63" spans="1:47" x14ac:dyDescent="0.25">
      <c r="A63" s="68"/>
      <c r="P63" s="68"/>
      <c r="R63" s="61"/>
      <c r="AG63" s="61"/>
    </row>
    <row r="64" spans="1:47" x14ac:dyDescent="0.25">
      <c r="A64" s="68"/>
      <c r="P64" s="68"/>
      <c r="R64" s="61"/>
      <c r="AG64" s="61"/>
    </row>
    <row r="65" spans="1:33" x14ac:dyDescent="0.25">
      <c r="A65" s="68"/>
      <c r="P65" s="68"/>
      <c r="R65" s="61"/>
      <c r="AG65" s="61"/>
    </row>
    <row r="66" spans="1:33" x14ac:dyDescent="0.25">
      <c r="A66" s="68"/>
      <c r="P66" s="68"/>
      <c r="R66" s="61"/>
      <c r="AG66" s="61"/>
    </row>
    <row r="67" spans="1:33" x14ac:dyDescent="0.25">
      <c r="A67" s="68"/>
      <c r="P67" s="68"/>
      <c r="R67" s="61"/>
      <c r="AG67" s="61"/>
    </row>
    <row r="68" spans="1:33" x14ac:dyDescent="0.25">
      <c r="A68" s="68"/>
      <c r="P68" s="68"/>
      <c r="R68" s="61"/>
      <c r="AG68" s="61"/>
    </row>
    <row r="69" spans="1:33" x14ac:dyDescent="0.25">
      <c r="A69" s="68"/>
      <c r="P69" s="68"/>
      <c r="R69" s="61"/>
      <c r="AG69" s="61"/>
    </row>
    <row r="70" spans="1:33" x14ac:dyDescent="0.25">
      <c r="A70" s="68"/>
      <c r="P70" s="68"/>
      <c r="R70" s="61"/>
      <c r="AG70" s="61"/>
    </row>
    <row r="71" spans="1:33" x14ac:dyDescent="0.25">
      <c r="A71" s="68"/>
      <c r="P71" s="68"/>
      <c r="R71" s="61"/>
      <c r="AG71" s="61"/>
    </row>
    <row r="72" spans="1:33" x14ac:dyDescent="0.25">
      <c r="A72" s="68"/>
      <c r="P72" s="68"/>
      <c r="R72" s="61"/>
      <c r="AG72" s="61"/>
    </row>
    <row r="73" spans="1:33" x14ac:dyDescent="0.25">
      <c r="A73" s="68"/>
      <c r="P73" s="68"/>
      <c r="R73" s="61"/>
      <c r="AG73" s="61"/>
    </row>
    <row r="74" spans="1:33" x14ac:dyDescent="0.25">
      <c r="A74" s="68"/>
      <c r="P74" s="68"/>
      <c r="R74" s="61"/>
      <c r="AG74" s="61"/>
    </row>
    <row r="75" spans="1:33" x14ac:dyDescent="0.25">
      <c r="A75" s="68"/>
      <c r="P75" s="68"/>
      <c r="R75" s="61"/>
      <c r="AG75" s="61"/>
    </row>
    <row r="76" spans="1:33" x14ac:dyDescent="0.25">
      <c r="A76" s="68"/>
      <c r="P76" s="68"/>
      <c r="R76" s="61"/>
      <c r="AG76" s="61"/>
    </row>
    <row r="77" spans="1:33" x14ac:dyDescent="0.25">
      <c r="A77" s="68"/>
      <c r="P77" s="68"/>
      <c r="R77" s="61"/>
      <c r="AG77" s="61"/>
    </row>
    <row r="78" spans="1:33" x14ac:dyDescent="0.25">
      <c r="A78" s="68"/>
      <c r="P78" s="68"/>
      <c r="R78" s="61"/>
      <c r="AG78" s="61"/>
    </row>
    <row r="79" spans="1:33" x14ac:dyDescent="0.25">
      <c r="A79" s="68"/>
      <c r="P79" s="68"/>
      <c r="R79" s="61"/>
      <c r="AG79" s="61"/>
    </row>
    <row r="80" spans="1:33" x14ac:dyDescent="0.25">
      <c r="A80" s="68"/>
      <c r="B80" s="3" t="s">
        <v>6</v>
      </c>
      <c r="P80" s="68"/>
      <c r="R80" s="61"/>
      <c r="AG80" s="61"/>
    </row>
    <row r="81" spans="1:33" x14ac:dyDescent="0.25">
      <c r="A81" s="68"/>
      <c r="P81" s="68"/>
      <c r="R81" s="61"/>
      <c r="AG81" s="61"/>
    </row>
    <row r="82" spans="1:33" x14ac:dyDescent="0.25">
      <c r="A82" s="68"/>
      <c r="P82" s="68"/>
      <c r="R82" s="61"/>
      <c r="AG82" s="61"/>
    </row>
    <row r="83" spans="1:33" x14ac:dyDescent="0.25">
      <c r="A83" s="68"/>
      <c r="P83" s="68"/>
      <c r="R83" s="61"/>
      <c r="AG83" s="61"/>
    </row>
    <row r="84" spans="1:33" x14ac:dyDescent="0.25">
      <c r="A84" s="68"/>
      <c r="P84" s="68"/>
      <c r="R84" s="61"/>
      <c r="AG84" s="61"/>
    </row>
    <row r="85" spans="1:33" x14ac:dyDescent="0.25">
      <c r="A85" s="68"/>
      <c r="P85" s="68"/>
      <c r="R85" s="61"/>
      <c r="AG85" s="61"/>
    </row>
    <row r="86" spans="1:33" x14ac:dyDescent="0.25">
      <c r="A86" s="68"/>
      <c r="P86" s="68"/>
      <c r="R86" s="61"/>
      <c r="AG86" s="61"/>
    </row>
    <row r="87" spans="1:33" x14ac:dyDescent="0.25">
      <c r="A87" s="68"/>
      <c r="P87" s="68"/>
      <c r="R87" s="61"/>
      <c r="AG87" s="61"/>
    </row>
    <row r="88" spans="1:33" x14ac:dyDescent="0.25">
      <c r="A88" s="68"/>
      <c r="P88" s="68"/>
      <c r="R88" s="61"/>
      <c r="AG88" s="61"/>
    </row>
    <row r="89" spans="1:33" x14ac:dyDescent="0.25">
      <c r="A89" s="68"/>
      <c r="P89" s="68"/>
      <c r="R89" s="61"/>
      <c r="AG89" s="61"/>
    </row>
    <row r="90" spans="1:33" x14ac:dyDescent="0.25">
      <c r="A90" s="68"/>
      <c r="P90" s="68"/>
      <c r="R90" s="61"/>
      <c r="AG90" s="61"/>
    </row>
    <row r="91" spans="1:33" x14ac:dyDescent="0.25">
      <c r="A91" s="68"/>
      <c r="P91" s="68"/>
      <c r="R91" s="61"/>
      <c r="AG91" s="61"/>
    </row>
    <row r="92" spans="1:33" x14ac:dyDescent="0.25">
      <c r="A92" s="68"/>
      <c r="P92" s="68"/>
      <c r="R92" s="61"/>
      <c r="AG92" s="61"/>
    </row>
  </sheetData>
  <mergeCells count="7">
    <mergeCell ref="AG1:AG92"/>
    <mergeCell ref="AK1:AQ2"/>
    <mergeCell ref="A1:A92"/>
    <mergeCell ref="B1:O3"/>
    <mergeCell ref="P1:P92"/>
    <mergeCell ref="R1:R92"/>
    <mergeCell ref="S1:A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2020-07-18T21:07:14Z</dcterms:modified>
</cp:coreProperties>
</file>