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celormittal.sharepoint.com/sites/PVSTEEL/Shared Documents/General/11_Market Intelligence/Anticipation-of-Raw-Material-Prices/Statistiques &amp; Calcules/"/>
    </mc:Choice>
  </mc:AlternateContent>
  <xr:revisionPtr revIDLastSave="94" documentId="13_ncr:1_{A7B96A97-973F-4BDB-941F-3F606878817F}" xr6:coauthVersionLast="47" xr6:coauthVersionMax="47" xr10:uidLastSave="{43002DFC-6F35-46D6-A2A9-B3F05472B257}"/>
  <bookViews>
    <workbookView xWindow="31935" yWindow="1590" windowWidth="21600" windowHeight="11505" xr2:uid="{00000000-000D-0000-FFFF-FFFF00000000}"/>
  </bookViews>
  <sheets>
    <sheet name="Décomposition Cellule TOPCON" sheetId="1" r:id="rId1"/>
    <sheet name="Chaîne de valeur Solaire" sheetId="2" r:id="rId2"/>
    <sheet name="Décomposition Module" sheetId="3" r:id="rId3"/>
    <sheet name="Calcule Offset cell-estima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2" i="4"/>
  <c r="E47" i="1"/>
  <c r="N63" i="1" s="1"/>
  <c r="G51" i="1"/>
  <c r="M64" i="1"/>
  <c r="M63" i="1"/>
  <c r="M62" i="1"/>
  <c r="N64" i="1"/>
  <c r="M18" i="3"/>
  <c r="S13" i="3"/>
  <c r="P21" i="3"/>
  <c r="O15" i="3"/>
  <c r="N14" i="3"/>
  <c r="O14" i="3" s="1"/>
  <c r="B15" i="1"/>
  <c r="B12" i="1"/>
  <c r="B13" i="1" s="1"/>
  <c r="N62" i="1" l="1"/>
  <c r="N65" i="1"/>
  <c r="I56" i="1"/>
  <c r="I57" i="1" s="1"/>
  <c r="C47" i="1"/>
  <c r="C50" i="1" s="1"/>
  <c r="E45" i="1"/>
  <c r="E46" i="1"/>
  <c r="E42" i="1"/>
  <c r="E43" i="1"/>
  <c r="E44" i="1"/>
  <c r="E41" i="1"/>
  <c r="G47" i="1" l="1"/>
  <c r="J56" i="1" s="1"/>
  <c r="E50" i="1"/>
  <c r="B14" i="1"/>
  <c r="G50" i="1" l="1"/>
  <c r="J57" i="1"/>
  <c r="K56" i="1"/>
  <c r="K57" i="1" s="1"/>
  <c r="B17" i="1"/>
  <c r="B16" i="1"/>
</calcChain>
</file>

<file path=xl/sharedStrings.xml><?xml version="1.0" encoding="utf-8"?>
<sst xmlns="http://schemas.openxmlformats.org/spreadsheetml/2006/main" count="115" uniqueCount="98">
  <si>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</si>
  <si>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</si>
  <si>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</si>
  <si>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</si>
  <si>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</si>
  <si>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</si>
  <si>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</si>
  <si>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</si>
  <si>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</si>
  <si>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</si>
  <si>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</si>
  <si>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</si>
  <si>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</si>
  <si>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</si>
  <si>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</si>
  <si>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</si>
  <si>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</si>
  <si>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</si>
  <si>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</si>
  <si>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</si>
  <si>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</si>
  <si>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</si>
  <si>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</si>
  <si>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</si>
  <si>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</si>
  <si>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</si>
  <si>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</si>
  <si>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</si>
  <si>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</si>
  <si>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</si>
  <si>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</si>
  <si>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</si>
  <si>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</si>
  <si>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</si>
  <si>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</si>
  <si>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</si>
  <si>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</si>
  <si>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</si>
  <si>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</si>
  <si>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</si>
  <si>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</si>
  <si>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</si>
  <si>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</si>
  <si>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</si>
  <si>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</si>
  <si>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</si>
  <si>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</si>
  <si>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</si>
  <si>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</si>
  <si>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</si>
  <si>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</si>
  <si>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</si>
  <si>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</si>
  <si>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</si>
  <si>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</si>
  <si>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</si>
  <si>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</si>
  <si>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</si>
  <si>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</si>
  <si>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</si>
  <si>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</si>
  <si>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</si>
  <si>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</si>
  <si>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</si>
  <si>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</si>
  <si>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</si>
  <si>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</si>
  <si>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</si>
  <si>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</si>
  <si>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</si>
  <si>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</si>
  <si>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</si>
  <si>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</si>
  <si>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</si>
  <si>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</si>
  <si>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</si>
  <si>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</si>
  <si>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</si>
  <si>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</si>
  <si>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</si>
  <si>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</si>
  <si>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</si>
  <si>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</si>
  <si>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</si>
  <si>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</si>
  <si>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</si>
  <si>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</si>
  <si>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</si>
  <si>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Prix unitaire (CNY)</t>
  </si>
  <si>
    <t>Prix (CNY/W)</t>
  </si>
  <si>
    <t>SPREAD (CNY)</t>
  </si>
  <si>
    <t>solar glass</t>
  </si>
  <si>
    <t>% Aluminium</t>
  </si>
  <si>
    <t>% Verre</t>
  </si>
  <si>
    <t>to convert from USD/kg =&gt; * kg / W</t>
  </si>
  <si>
    <t>3-Wafer_RMB</t>
  </si>
  <si>
    <t>3-Cell_RMB</t>
  </si>
  <si>
    <t>3-Argent_RMB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</si>
</sst>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14" fillId="0" borderId="0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815798"/>
          <a:ext cx="23726410" cy="6682111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381000</xdr:colOff>
      <xdr:row>24</xdr:row>
      <xdr:rowOff>180975</xdr:rowOff>
    </xdr:from>
    <xdr:to>
      <xdr:col>21</xdr:col>
      <xdr:colOff>391390</xdr:colOff>
      <xdr:row>29</xdr:row>
      <xdr:rowOff>57266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1EA5B3-1E5E-9DCD-C035-091A939DD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0" y="4752975"/>
          <a:ext cx="6201640" cy="82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A37" zoomScale="70" zoomScaleNormal="70" workbookViewId="0">
      <selection activeCell="E43" sqref="E43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5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18"/>
    </row>
    <row r="2" spans="1:15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18"/>
    </row>
    <row r="3" spans="1:15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0.26500000000000001</v>
      </c>
      <c r="C6" s="18"/>
      <c r="D6" s="18"/>
      <c r="E6" s="18"/>
      <c r="O6" s="18"/>
    </row>
    <row r="7" spans="1:15" x14ac:dyDescent="0.25">
      <c r="A7" s="10" t="s">
        <v>2</v>
      </c>
      <c r="B7" s="10">
        <v>7.5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10160.771498324997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1.9875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7.3813292634682072E-4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0.19560522548190748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18"/>
    </row>
    <row r="35" spans="1:1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18"/>
    </row>
    <row r="36" spans="1:1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18"/>
    </row>
    <row r="37" spans="1:15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0.98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1.502662116205069E-4</v>
      </c>
      <c r="D47" s="12">
        <v>10.49</v>
      </c>
      <c r="E47" s="12">
        <f>7*B7</f>
        <v>52.5</v>
      </c>
      <c r="F47" s="12" t="s">
        <v>35</v>
      </c>
      <c r="G47" s="28">
        <f>N65</f>
        <v>0.53157794545202819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0.13033651621162051</v>
      </c>
      <c r="D50" s="21" t="s">
        <v>47</v>
      </c>
      <c r="E50" s="23">
        <f>SUM(E41:E47)</f>
        <v>10160.771498324997</v>
      </c>
      <c r="G50" s="23">
        <f>SUM(G41:G49)</f>
        <v>1.5115779454520282</v>
      </c>
      <c r="H50" s="21" t="s">
        <v>43</v>
      </c>
      <c r="O50" s="18"/>
    </row>
    <row r="51" spans="1:15" x14ac:dyDescent="0.25">
      <c r="G51" s="23">
        <f>0.265*B7</f>
        <v>1.9875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0.49308176100628931</v>
      </c>
      <c r="J56" s="30">
        <f>G47/G51</f>
        <v>0.26746060148529721</v>
      </c>
      <c r="K56" s="31">
        <f>100% - SUM(I56,J56)</f>
        <v>0.23945763750841342</v>
      </c>
      <c r="O56" s="18"/>
    </row>
    <row r="57" spans="1:15" x14ac:dyDescent="0.25">
      <c r="I57" s="21">
        <f>I56*$G$51</f>
        <v>0.98</v>
      </c>
      <c r="J57" s="21">
        <f t="shared" ref="J57:K57" si="1">J56*$G$51</f>
        <v>0.53157794545202819</v>
      </c>
      <c r="K57" s="21">
        <f t="shared" si="1"/>
        <v>0.47592205454797171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2" t="s">
        <v>71</v>
      </c>
      <c r="J62" s="52"/>
      <c r="K62" s="52"/>
      <c r="L62" s="42">
        <v>0.25</v>
      </c>
      <c r="M62" s="41">
        <f>5318/7.223</f>
        <v>736.25917208915962</v>
      </c>
      <c r="N62" s="12">
        <f>L62*$E$47*M62/100000</f>
        <v>9.6634016336702211E-2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2" t="s">
        <v>72</v>
      </c>
      <c r="J63" s="52"/>
      <c r="K63" s="52"/>
      <c r="L63" s="42">
        <v>0.5</v>
      </c>
      <c r="M63" s="41">
        <f>7962/7.223</f>
        <v>1102.3120587013707</v>
      </c>
      <c r="N63" s="12">
        <f>L63*$E$47*M63/100000</f>
        <v>0.28935691540910979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2" t="s">
        <v>73</v>
      </c>
      <c r="J64" s="52"/>
      <c r="K64" s="52"/>
      <c r="L64" s="42">
        <v>0.25</v>
      </c>
      <c r="M64" s="41">
        <f>8012/7.223</f>
        <v>1109.2343901426</v>
      </c>
      <c r="N64" s="12">
        <f>L64*$E$47*M64/100000</f>
        <v>0.14558701370621624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0.53157794545202819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3" t="s">
        <v>78</v>
      </c>
      <c r="K68" s="53"/>
      <c r="L68" s="53"/>
      <c r="M68" s="53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3"/>
      <c r="K69" s="53"/>
      <c r="L69" s="53"/>
      <c r="M69" s="53"/>
      <c r="O69" s="18"/>
    </row>
    <row r="70" spans="1:15" x14ac:dyDescent="0.25">
      <c r="F70" s="16"/>
      <c r="H70" s="40"/>
      <c r="J70" s="53"/>
      <c r="K70" s="53"/>
      <c r="L70" s="53"/>
      <c r="M70" s="53"/>
      <c r="O70" s="18"/>
    </row>
    <row r="71" spans="1:15" x14ac:dyDescent="0.25">
      <c r="B71" s="48" t="s">
        <v>37</v>
      </c>
      <c r="C71" s="48"/>
      <c r="D71" s="48"/>
      <c r="E71" s="48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4" t="s">
        <v>79</v>
      </c>
      <c r="I73" s="52" t="s">
        <v>80</v>
      </c>
      <c r="J73" s="52"/>
      <c r="K73" s="52"/>
      <c r="O73" s="18"/>
    </row>
    <row r="74" spans="1:15" x14ac:dyDescent="0.25">
      <c r="H74" s="54"/>
      <c r="I74" s="52" t="s">
        <v>81</v>
      </c>
      <c r="J74" s="52"/>
      <c r="K74" s="52"/>
      <c r="O74" s="18"/>
    </row>
    <row r="75" spans="1:15" x14ac:dyDescent="0.25">
      <c r="H75" s="54"/>
      <c r="I75" s="52" t="s">
        <v>82</v>
      </c>
      <c r="J75" s="52"/>
      <c r="K75" s="52"/>
      <c r="O75" s="18"/>
    </row>
    <row r="76" spans="1:15" x14ac:dyDescent="0.25">
      <c r="H76" s="15"/>
      <c r="O76" s="18"/>
    </row>
    <row r="77" spans="1:15" ht="15" customHeight="1" x14ac:dyDescent="0.25">
      <c r="A77" s="49" t="s">
        <v>40</v>
      </c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</row>
    <row r="78" spans="1:15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</row>
    <row r="79" spans="1:15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9" zoomScale="85" zoomScaleNormal="85" workbookViewId="0">
      <selection activeCell="U22" sqref="U22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59" t="s">
        <v>65</v>
      </c>
      <c r="H1" s="59"/>
      <c r="I1" s="59"/>
      <c r="J1" s="5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59"/>
      <c r="H2" s="59"/>
      <c r="I2" s="59"/>
      <c r="J2" s="5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61" t="s">
        <v>64</v>
      </c>
      <c r="J8" s="61"/>
      <c r="K8" s="6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56" t="s">
        <v>61</v>
      </c>
      <c r="P13" s="56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60" t="s">
        <v>58</v>
      </c>
      <c r="H17" s="60"/>
      <c r="I17" s="60"/>
      <c r="J17" s="32"/>
      <c r="K17" s="62" t="s">
        <v>59</v>
      </c>
      <c r="L17" s="63"/>
      <c r="M17" s="64"/>
      <c r="N17" s="33"/>
      <c r="O17" s="23" t="s">
        <v>91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60"/>
      <c r="H18" s="60"/>
      <c r="I18" s="60"/>
      <c r="J18" s="32"/>
      <c r="K18" s="65"/>
      <c r="L18" s="66"/>
      <c r="M18" s="67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60"/>
      <c r="H19" s="60"/>
      <c r="I19" s="60"/>
      <c r="J19" s="32"/>
      <c r="K19" s="68"/>
      <c r="L19" s="69"/>
      <c r="M19" s="70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71" t="s">
        <v>60</v>
      </c>
      <c r="C20" s="72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55" t="s">
        <v>69</v>
      </c>
      <c r="U20" s="55"/>
      <c r="V20" s="55" t="s">
        <v>70</v>
      </c>
      <c r="W20" s="55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58" t="s">
        <v>68</v>
      </c>
      <c r="U21" s="58"/>
      <c r="V21" s="55"/>
      <c r="W21" s="55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56" t="s">
        <v>53</v>
      </c>
      <c r="P22" s="56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57"/>
      <c r="C40" s="57"/>
      <c r="D40" s="5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57"/>
      <c r="C41" s="57"/>
      <c r="D41" s="57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G1:J2"/>
    <mergeCell ref="G17:I19"/>
    <mergeCell ref="I8:K8"/>
    <mergeCell ref="K17:M19"/>
    <mergeCell ref="B20:C20"/>
    <mergeCell ref="V20:W20"/>
    <mergeCell ref="V21:W21"/>
    <mergeCell ref="O13:P13"/>
    <mergeCell ref="O22:P22"/>
    <mergeCell ref="B40:D41"/>
    <mergeCell ref="T20:U20"/>
    <mergeCell ref="T21:U21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31"/>
  <sheetViews>
    <sheetView workbookViewId="0">
      <selection activeCell="Q35" sqref="Q35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7" max="17" width="13.5703125" customWidth="1"/>
    <col min="19" max="19" width="15.42578125" customWidth="1"/>
  </cols>
  <sheetData>
    <row r="1" spans="1:19" x14ac:dyDescent="0.25">
      <c r="A1" s="73" t="s">
        <v>83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9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9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12" spans="1:19" x14ac:dyDescent="0.25">
      <c r="S12" s="46" t="s">
        <v>90</v>
      </c>
    </row>
    <row r="13" spans="1:19" x14ac:dyDescent="0.25">
      <c r="M13" s="43" t="s">
        <v>89</v>
      </c>
      <c r="N13" s="44" t="s">
        <v>86</v>
      </c>
      <c r="O13" s="44" t="s">
        <v>88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9" x14ac:dyDescent="0.25">
      <c r="M18">
        <f>M14-M15</f>
        <v>0.432</v>
      </c>
    </row>
    <row r="20" spans="13:19" x14ac:dyDescent="0.25">
      <c r="P20" s="44" t="s">
        <v>87</v>
      </c>
      <c r="Q20" s="44" t="s">
        <v>92</v>
      </c>
      <c r="R20" s="44" t="s">
        <v>93</v>
      </c>
      <c r="S20" s="44"/>
    </row>
    <row r="21" spans="13:19" x14ac:dyDescent="0.25">
      <c r="O21" s="44" t="s">
        <v>84</v>
      </c>
      <c r="P21" s="45">
        <f>(O15*54)/O14</f>
        <v>0.40821917808219166</v>
      </c>
      <c r="Q21" s="45">
        <v>0.14000000000000001</v>
      </c>
      <c r="R21" s="45">
        <v>0.13400000000000001</v>
      </c>
      <c r="S21" s="45"/>
    </row>
    <row r="31" spans="13:19" x14ac:dyDescent="0.25">
      <c r="P31" t="s">
        <v>94</v>
      </c>
    </row>
  </sheetData>
  <mergeCells count="1">
    <mergeCell ref="A1:Q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D54B-5760-45E9-BDC4-CE443C54D520}">
  <dimension ref="A1:E138"/>
  <sheetViews>
    <sheetView topLeftCell="A108" workbookViewId="0">
      <selection activeCell="E138" sqref="E138"/>
    </sheetView>
  </sheetViews>
  <sheetFormatPr baseColWidth="10" defaultRowHeight="15" x14ac:dyDescent="0.25"/>
  <cols>
    <col min="3" max="3" width="20.42578125" customWidth="1"/>
  </cols>
  <sheetData>
    <row r="1" spans="1:4" x14ac:dyDescent="0.25">
      <c r="A1" s="47" t="s">
        <v>97</v>
      </c>
      <c r="B1" s="47" t="s">
        <v>95</v>
      </c>
      <c r="C1" s="47" t="s">
        <v>96</v>
      </c>
    </row>
    <row r="2" spans="1:4" x14ac:dyDescent="0.25">
      <c r="A2" s="47">
        <v>6.8295021781418705E-2</v>
      </c>
      <c r="B2" s="47">
        <v>0.15866666666666701</v>
      </c>
      <c r="C2" s="47">
        <v>0.28999999999999998</v>
      </c>
      <c r="D2">
        <f>C2-(A2+B2)</f>
        <v>6.303831155191425E-2</v>
      </c>
    </row>
    <row r="3" spans="1:4" x14ac:dyDescent="0.25">
      <c r="A3" s="47">
        <v>6.8459095389332994E-2</v>
      </c>
      <c r="B3" s="47">
        <v>0.15866666666666701</v>
      </c>
      <c r="C3" s="47">
        <v>0.28999999999999998</v>
      </c>
      <c r="D3" s="15">
        <f t="shared" ref="D3:D66" si="0">C3-(A3+B3)</f>
        <v>6.2874237943999989E-2</v>
      </c>
    </row>
    <row r="4" spans="1:4" x14ac:dyDescent="0.25">
      <c r="A4" s="47">
        <v>6.8864116855660198E-2</v>
      </c>
      <c r="B4" s="47">
        <v>0.15866666666666701</v>
      </c>
      <c r="C4" s="47">
        <v>0.29299999999999998</v>
      </c>
      <c r="D4" s="15">
        <f t="shared" si="0"/>
        <v>6.5469216477672787E-2</v>
      </c>
    </row>
    <row r="5" spans="1:4" x14ac:dyDescent="0.25">
      <c r="A5" s="47">
        <v>7.0014941404905204E-2</v>
      </c>
      <c r="B5" s="47">
        <v>0.15866666666666701</v>
      </c>
      <c r="C5" s="47">
        <v>0.29499999999999998</v>
      </c>
      <c r="D5" s="15">
        <f t="shared" si="0"/>
        <v>6.6318391928427756E-2</v>
      </c>
    </row>
    <row r="6" spans="1:4" x14ac:dyDescent="0.25">
      <c r="A6" s="47">
        <v>6.9737910718956006E-2</v>
      </c>
      <c r="B6" s="47">
        <v>0.15866666666666701</v>
      </c>
      <c r="C6" s="47">
        <v>0.29499999999999998</v>
      </c>
      <c r="D6" s="15">
        <f t="shared" si="0"/>
        <v>6.6595422614376953E-2</v>
      </c>
    </row>
    <row r="7" spans="1:4" x14ac:dyDescent="0.25">
      <c r="A7" s="47">
        <v>6.9737910718956006E-2</v>
      </c>
      <c r="B7" s="47">
        <v>0.15866666666666701</v>
      </c>
      <c r="C7" s="47">
        <v>0.29499999999999998</v>
      </c>
      <c r="D7" s="15">
        <f t="shared" si="0"/>
        <v>6.6595422614376953E-2</v>
      </c>
    </row>
    <row r="8" spans="1:4" x14ac:dyDescent="0.25">
      <c r="A8" s="47">
        <v>6.9737910718956006E-2</v>
      </c>
      <c r="B8" s="47">
        <v>0.15866666666666701</v>
      </c>
      <c r="C8" s="47">
        <v>0.29499999999999998</v>
      </c>
      <c r="D8" s="15">
        <f t="shared" si="0"/>
        <v>6.6595422614376953E-2</v>
      </c>
    </row>
    <row r="9" spans="1:4" x14ac:dyDescent="0.25">
      <c r="A9" s="47">
        <v>6.9925754507762006E-2</v>
      </c>
      <c r="B9" s="47">
        <v>0.15866666666666701</v>
      </c>
      <c r="C9" s="47">
        <v>0.29499999999999998</v>
      </c>
      <c r="D9" s="15">
        <f t="shared" si="0"/>
        <v>6.6407578825570968E-2</v>
      </c>
    </row>
    <row r="10" spans="1:4" x14ac:dyDescent="0.25">
      <c r="A10" s="47">
        <v>6.9048387761550797E-2</v>
      </c>
      <c r="B10" s="47">
        <v>0.15866666666666701</v>
      </c>
      <c r="C10" s="47">
        <v>0.29499999999999998</v>
      </c>
      <c r="D10" s="15">
        <f t="shared" si="0"/>
        <v>6.7284945571782162E-2</v>
      </c>
    </row>
    <row r="11" spans="1:4" x14ac:dyDescent="0.25">
      <c r="A11" s="47">
        <v>7.02114307781425E-2</v>
      </c>
      <c r="B11" s="47">
        <v>0.15866666666666701</v>
      </c>
      <c r="C11" s="47">
        <v>0.29499999999999998</v>
      </c>
      <c r="D11" s="15">
        <f t="shared" si="0"/>
        <v>6.6121902555190459E-2</v>
      </c>
    </row>
    <row r="12" spans="1:4" x14ac:dyDescent="0.25">
      <c r="A12" s="47">
        <v>7.07697713836868E-2</v>
      </c>
      <c r="B12" s="47">
        <v>0.15866666666666701</v>
      </c>
      <c r="C12" s="47">
        <v>0.29799999999999999</v>
      </c>
      <c r="D12" s="15">
        <f t="shared" si="0"/>
        <v>6.856356194964619E-2</v>
      </c>
    </row>
    <row r="13" spans="1:4" x14ac:dyDescent="0.25">
      <c r="A13" s="47">
        <v>7.2291669534810102E-2</v>
      </c>
      <c r="B13" s="47">
        <v>0.15866666666666701</v>
      </c>
      <c r="C13" s="47">
        <v>0.29799999999999999</v>
      </c>
      <c r="D13" s="15">
        <f t="shared" si="0"/>
        <v>6.7041663798522888E-2</v>
      </c>
    </row>
    <row r="14" spans="1:4" x14ac:dyDescent="0.25">
      <c r="A14" s="47">
        <v>7.2291669534810102E-2</v>
      </c>
      <c r="B14" s="47">
        <v>0.15866666666666701</v>
      </c>
      <c r="C14" s="47">
        <v>0.29799999999999999</v>
      </c>
      <c r="D14" s="15">
        <f t="shared" si="0"/>
        <v>6.7041663798522888E-2</v>
      </c>
    </row>
    <row r="15" spans="1:4" x14ac:dyDescent="0.25">
      <c r="A15" s="47">
        <v>7.2291669534810102E-2</v>
      </c>
      <c r="B15" s="47">
        <v>0.15866666666666701</v>
      </c>
      <c r="C15" s="47">
        <v>0.29799999999999999</v>
      </c>
      <c r="D15" s="15">
        <f t="shared" si="0"/>
        <v>6.7041663798522888E-2</v>
      </c>
    </row>
    <row r="16" spans="1:4" x14ac:dyDescent="0.25">
      <c r="A16" s="47">
        <v>7.2276623053991407E-2</v>
      </c>
      <c r="B16" s="47">
        <v>0.15866666666666701</v>
      </c>
      <c r="C16" s="47">
        <v>0.29799999999999999</v>
      </c>
      <c r="D16" s="15">
        <f t="shared" si="0"/>
        <v>6.7056710279341569E-2</v>
      </c>
    </row>
    <row r="17" spans="1:4" x14ac:dyDescent="0.25">
      <c r="A17" s="47">
        <v>7.2419457250917904E-2</v>
      </c>
      <c r="B17" s="47">
        <v>0.15866666666666701</v>
      </c>
      <c r="C17" s="47">
        <v>0.29799999999999999</v>
      </c>
      <c r="D17" s="15">
        <f t="shared" si="0"/>
        <v>6.6913876082415058E-2</v>
      </c>
    </row>
    <row r="18" spans="1:4" x14ac:dyDescent="0.25">
      <c r="A18" s="47">
        <v>7.2462597990504599E-2</v>
      </c>
      <c r="B18" s="47">
        <v>0.15866666666666701</v>
      </c>
      <c r="C18" s="47">
        <v>0.29799999999999999</v>
      </c>
      <c r="D18" s="15">
        <f t="shared" si="0"/>
        <v>6.6870735342828391E-2</v>
      </c>
    </row>
    <row r="19" spans="1:4" x14ac:dyDescent="0.25">
      <c r="A19" s="47">
        <v>7.2297567638415605E-2</v>
      </c>
      <c r="B19" s="47">
        <v>0.15866666666666701</v>
      </c>
      <c r="C19" s="47">
        <v>0.29799999999999999</v>
      </c>
      <c r="D19" s="15">
        <f t="shared" si="0"/>
        <v>6.7035765694917371E-2</v>
      </c>
    </row>
    <row r="20" spans="1:4" x14ac:dyDescent="0.25">
      <c r="A20" s="47">
        <v>7.1470907765721903E-2</v>
      </c>
      <c r="B20" s="47">
        <v>0.15866666666666701</v>
      </c>
      <c r="C20" s="47">
        <v>0.29799999999999999</v>
      </c>
      <c r="D20" s="15">
        <f t="shared" si="0"/>
        <v>6.7862425567611073E-2</v>
      </c>
    </row>
    <row r="21" spans="1:4" x14ac:dyDescent="0.25">
      <c r="A21" s="47">
        <v>7.1470907765721903E-2</v>
      </c>
      <c r="B21" s="47">
        <v>0.15866666666666701</v>
      </c>
      <c r="C21" s="47">
        <v>0.29799999999999999</v>
      </c>
      <c r="D21" s="15">
        <f t="shared" si="0"/>
        <v>6.7862425567611073E-2</v>
      </c>
    </row>
    <row r="22" spans="1:4" x14ac:dyDescent="0.25">
      <c r="A22" s="47">
        <v>7.1470907765721903E-2</v>
      </c>
      <c r="B22" s="47">
        <v>0.15866666666666701</v>
      </c>
      <c r="C22" s="47">
        <v>0.29799999999999999</v>
      </c>
      <c r="D22" s="15">
        <f t="shared" si="0"/>
        <v>6.7862425567611073E-2</v>
      </c>
    </row>
    <row r="23" spans="1:4" x14ac:dyDescent="0.25">
      <c r="A23" s="47">
        <v>7.0897583903686001E-2</v>
      </c>
      <c r="B23" s="47">
        <v>0.15866666666666701</v>
      </c>
      <c r="C23" s="47">
        <v>0.29799999999999999</v>
      </c>
      <c r="D23" s="15">
        <f t="shared" si="0"/>
        <v>6.8435749429646975E-2</v>
      </c>
    </row>
    <row r="24" spans="1:4" x14ac:dyDescent="0.25">
      <c r="A24" s="47">
        <v>7.0870469807874495E-2</v>
      </c>
      <c r="B24" s="47">
        <v>0.15866666666666701</v>
      </c>
      <c r="C24" s="47">
        <v>0.3</v>
      </c>
      <c r="D24" s="15">
        <f t="shared" si="0"/>
        <v>7.0462863525458497E-2</v>
      </c>
    </row>
    <row r="25" spans="1:4" x14ac:dyDescent="0.25">
      <c r="A25" s="47">
        <v>7.1974119812629606E-2</v>
      </c>
      <c r="B25" s="47">
        <v>0.161333333333333</v>
      </c>
      <c r="C25" s="47">
        <v>0.30299999999999999</v>
      </c>
      <c r="D25" s="15">
        <f t="shared" si="0"/>
        <v>6.969254685403739E-2</v>
      </c>
    </row>
    <row r="26" spans="1:4" x14ac:dyDescent="0.25">
      <c r="A26" s="47">
        <v>7.1779359918789504E-2</v>
      </c>
      <c r="B26" s="47">
        <v>0.161333333333333</v>
      </c>
      <c r="C26" s="47">
        <v>0.30299999999999999</v>
      </c>
      <c r="D26" s="15">
        <f t="shared" si="0"/>
        <v>6.9887306747877492E-2</v>
      </c>
    </row>
    <row r="27" spans="1:4" x14ac:dyDescent="0.25">
      <c r="A27" s="47">
        <v>7.3143977367922303E-2</v>
      </c>
      <c r="B27" s="47">
        <v>0.161333333333333</v>
      </c>
      <c r="C27" s="47">
        <v>0.30299999999999999</v>
      </c>
      <c r="D27" s="15">
        <f t="shared" si="0"/>
        <v>6.8522689298744693E-2</v>
      </c>
    </row>
    <row r="28" spans="1:4" x14ac:dyDescent="0.25">
      <c r="A28" s="47">
        <v>7.3143977367922303E-2</v>
      </c>
      <c r="B28" s="47">
        <v>0.161333333333333</v>
      </c>
      <c r="C28" s="47">
        <v>0.30299999999999999</v>
      </c>
      <c r="D28" s="15">
        <f t="shared" si="0"/>
        <v>6.8522689298744693E-2</v>
      </c>
    </row>
    <row r="29" spans="1:4" x14ac:dyDescent="0.25">
      <c r="A29" s="47">
        <v>7.3143977367922303E-2</v>
      </c>
      <c r="B29" s="47">
        <v>0.161333333333333</v>
      </c>
      <c r="C29" s="47">
        <v>0.30299999999999999</v>
      </c>
      <c r="D29" s="15">
        <f t="shared" si="0"/>
        <v>6.8522689298744693E-2</v>
      </c>
    </row>
    <row r="30" spans="1:4" x14ac:dyDescent="0.25">
      <c r="A30" s="47">
        <v>7.2884594237959094E-2</v>
      </c>
      <c r="B30" s="47">
        <v>0.16666666666666699</v>
      </c>
      <c r="C30" s="47">
        <v>0.30299999999999999</v>
      </c>
      <c r="D30" s="15">
        <f t="shared" si="0"/>
        <v>6.3448739095373907E-2</v>
      </c>
    </row>
    <row r="31" spans="1:4" x14ac:dyDescent="0.25">
      <c r="A31" s="47">
        <v>7.2607252789534393E-2</v>
      </c>
      <c r="B31" s="47">
        <v>0.16666666666666699</v>
      </c>
      <c r="C31" s="47">
        <v>0.30299999999999999</v>
      </c>
      <c r="D31" s="15">
        <f t="shared" si="0"/>
        <v>6.3726080543798608E-2</v>
      </c>
    </row>
    <row r="32" spans="1:4" x14ac:dyDescent="0.25">
      <c r="A32" s="47">
        <v>7.23075023663525E-2</v>
      </c>
      <c r="B32" s="47">
        <v>0.16666666666666699</v>
      </c>
      <c r="C32" s="47">
        <v>0.30299999999999999</v>
      </c>
      <c r="D32" s="15">
        <f t="shared" si="0"/>
        <v>6.4025830966980501E-2</v>
      </c>
    </row>
    <row r="33" spans="1:4" x14ac:dyDescent="0.25">
      <c r="A33" s="47">
        <v>7.2286773963978798E-2</v>
      </c>
      <c r="B33" s="47">
        <v>0.17066666666666699</v>
      </c>
      <c r="C33" s="47">
        <v>0.30299999999999999</v>
      </c>
      <c r="D33" s="15">
        <f t="shared" si="0"/>
        <v>6.0046559369354213E-2</v>
      </c>
    </row>
    <row r="34" spans="1:4" x14ac:dyDescent="0.25">
      <c r="A34" s="47">
        <v>7.2286773963978798E-2</v>
      </c>
      <c r="B34" s="47">
        <v>0.17066666666666699</v>
      </c>
      <c r="C34" s="47">
        <v>0.30299999999999999</v>
      </c>
      <c r="D34" s="15">
        <f t="shared" si="0"/>
        <v>6.0046559369354213E-2</v>
      </c>
    </row>
    <row r="35" spans="1:4" x14ac:dyDescent="0.25">
      <c r="A35" s="47">
        <v>7.2286773963978798E-2</v>
      </c>
      <c r="B35" s="47">
        <v>0.17066666666666699</v>
      </c>
      <c r="C35" s="47">
        <v>0.30299999999999999</v>
      </c>
      <c r="D35" s="15">
        <f t="shared" si="0"/>
        <v>6.0046559369354213E-2</v>
      </c>
    </row>
    <row r="36" spans="1:4" x14ac:dyDescent="0.25">
      <c r="A36" s="47">
        <v>7.2286773963978798E-2</v>
      </c>
      <c r="B36" s="47">
        <v>0.17066666666666699</v>
      </c>
      <c r="C36" s="47">
        <v>0.30299999999999999</v>
      </c>
      <c r="D36" s="15">
        <f t="shared" si="0"/>
        <v>6.0046559369354213E-2</v>
      </c>
    </row>
    <row r="37" spans="1:4" x14ac:dyDescent="0.25">
      <c r="A37" s="47">
        <v>6.6642316830060902E-2</v>
      </c>
      <c r="B37" s="47">
        <v>0.17066666666666699</v>
      </c>
      <c r="C37" s="47">
        <v>0.30299999999999999</v>
      </c>
      <c r="D37" s="15">
        <f t="shared" si="0"/>
        <v>6.5691016503272082E-2</v>
      </c>
    </row>
    <row r="38" spans="1:4" x14ac:dyDescent="0.25">
      <c r="A38" s="47">
        <v>6.5933341488942407E-2</v>
      </c>
      <c r="B38" s="47">
        <v>0.17066666666666699</v>
      </c>
      <c r="C38" s="47">
        <v>0.30299999999999999</v>
      </c>
      <c r="D38" s="15">
        <f t="shared" si="0"/>
        <v>6.6399991844390605E-2</v>
      </c>
    </row>
    <row r="39" spans="1:4" x14ac:dyDescent="0.25">
      <c r="A39" s="47">
        <v>6.5745096178611601E-2</v>
      </c>
      <c r="B39" s="47">
        <v>0.17066666666666699</v>
      </c>
      <c r="C39" s="47">
        <v>0.30299999999999999</v>
      </c>
      <c r="D39" s="15">
        <f t="shared" si="0"/>
        <v>6.6588237154721397E-2</v>
      </c>
    </row>
    <row r="40" spans="1:4" x14ac:dyDescent="0.25">
      <c r="A40" s="47">
        <v>6.7786692732727805E-2</v>
      </c>
      <c r="B40" s="47">
        <v>0.17066666666666699</v>
      </c>
      <c r="C40" s="47">
        <v>0.30299999999999999</v>
      </c>
      <c r="D40" s="15">
        <f t="shared" si="0"/>
        <v>6.4546640600605193E-2</v>
      </c>
    </row>
    <row r="41" spans="1:4" x14ac:dyDescent="0.25">
      <c r="A41" s="47">
        <v>6.8227019574654005E-2</v>
      </c>
      <c r="B41" s="47">
        <v>0.16666666666666699</v>
      </c>
      <c r="C41" s="47">
        <v>0.30299999999999999</v>
      </c>
      <c r="D41" s="15">
        <f t="shared" si="0"/>
        <v>6.8106313758678982E-2</v>
      </c>
    </row>
    <row r="42" spans="1:4" x14ac:dyDescent="0.25">
      <c r="A42" s="47">
        <v>6.8227019574654005E-2</v>
      </c>
      <c r="B42" s="47">
        <v>0.16666666666666699</v>
      </c>
      <c r="C42" s="47">
        <v>0.30299999999999999</v>
      </c>
      <c r="D42" s="15">
        <f t="shared" si="0"/>
        <v>6.8106313758678982E-2</v>
      </c>
    </row>
    <row r="43" spans="1:4" x14ac:dyDescent="0.25">
      <c r="A43" s="47">
        <v>6.8227019574654005E-2</v>
      </c>
      <c r="B43" s="47">
        <v>0.16666666666666699</v>
      </c>
      <c r="C43" s="47">
        <v>0.30299999999999999</v>
      </c>
      <c r="D43" s="15">
        <f t="shared" si="0"/>
        <v>6.8106313758678982E-2</v>
      </c>
    </row>
    <row r="44" spans="1:4" x14ac:dyDescent="0.25">
      <c r="A44" s="47">
        <v>6.9597926456125003E-2</v>
      </c>
      <c r="B44" s="47">
        <v>0.16666666666666699</v>
      </c>
      <c r="C44" s="47">
        <v>0.3</v>
      </c>
      <c r="D44" s="15">
        <f t="shared" si="0"/>
        <v>6.3735406877207995E-2</v>
      </c>
    </row>
    <row r="45" spans="1:4" x14ac:dyDescent="0.25">
      <c r="A45" s="47">
        <v>6.9825174347986296E-2</v>
      </c>
      <c r="B45" s="47">
        <v>0.16400000000000001</v>
      </c>
      <c r="C45" s="47">
        <v>0.29799999999999999</v>
      </c>
      <c r="D45" s="15">
        <f t="shared" si="0"/>
        <v>6.4174825652013684E-2</v>
      </c>
    </row>
    <row r="46" spans="1:4" x14ac:dyDescent="0.25">
      <c r="A46" s="47">
        <v>7.0225981774345095E-2</v>
      </c>
      <c r="B46" s="47">
        <v>0.16400000000000001</v>
      </c>
      <c r="C46" s="47">
        <v>0.29499999999999998</v>
      </c>
      <c r="D46" s="15">
        <f t="shared" si="0"/>
        <v>6.0774018225654869E-2</v>
      </c>
    </row>
    <row r="47" spans="1:4" x14ac:dyDescent="0.25">
      <c r="A47" s="47">
        <v>6.9787048279060904E-2</v>
      </c>
      <c r="B47" s="47">
        <v>0.16400000000000001</v>
      </c>
      <c r="C47" s="47">
        <v>0.29499999999999998</v>
      </c>
      <c r="D47" s="15">
        <f t="shared" si="0"/>
        <v>6.1212951720939074E-2</v>
      </c>
    </row>
    <row r="48" spans="1:4" x14ac:dyDescent="0.25">
      <c r="A48" s="47">
        <v>7.0097576975113804E-2</v>
      </c>
      <c r="B48" s="47">
        <v>0.16400000000000001</v>
      </c>
      <c r="C48" s="47">
        <v>0.29299999999999998</v>
      </c>
      <c r="D48" s="15">
        <f t="shared" si="0"/>
        <v>5.8902423024886186E-2</v>
      </c>
    </row>
    <row r="49" spans="1:4" x14ac:dyDescent="0.25">
      <c r="A49" s="47">
        <v>7.0097576975113804E-2</v>
      </c>
      <c r="B49" s="47">
        <v>0.16400000000000001</v>
      </c>
      <c r="C49" s="47">
        <v>0.29299999999999998</v>
      </c>
      <c r="D49" s="15">
        <f t="shared" si="0"/>
        <v>5.8902423024886186E-2</v>
      </c>
    </row>
    <row r="50" spans="1:4" x14ac:dyDescent="0.25">
      <c r="A50" s="47">
        <v>7.0097576975113804E-2</v>
      </c>
      <c r="B50" s="47">
        <v>0.16400000000000001</v>
      </c>
      <c r="C50" s="47">
        <v>0.29299999999999998</v>
      </c>
      <c r="D50" s="15">
        <f t="shared" si="0"/>
        <v>5.8902423024886186E-2</v>
      </c>
    </row>
    <row r="51" spans="1:4" x14ac:dyDescent="0.25">
      <c r="A51" s="47">
        <v>7.0643211682824406E-2</v>
      </c>
      <c r="B51" s="47">
        <v>0.16400000000000001</v>
      </c>
      <c r="C51" s="47">
        <v>0.29299999999999998</v>
      </c>
      <c r="D51" s="15">
        <f t="shared" si="0"/>
        <v>5.8356788317175556E-2</v>
      </c>
    </row>
    <row r="52" spans="1:4" x14ac:dyDescent="0.25">
      <c r="A52" s="47">
        <v>7.0229067606711507E-2</v>
      </c>
      <c r="B52" s="47">
        <v>0.15733333333333299</v>
      </c>
      <c r="C52" s="47">
        <v>0.28799999999999998</v>
      </c>
      <c r="D52" s="15">
        <f t="shared" si="0"/>
        <v>6.0437599059955494E-2</v>
      </c>
    </row>
    <row r="53" spans="1:4" x14ac:dyDescent="0.25">
      <c r="A53" s="47">
        <v>7.0441393241251302E-2</v>
      </c>
      <c r="B53" s="47">
        <v>0.15733333333333299</v>
      </c>
      <c r="C53" s="47">
        <v>0.28799999999999998</v>
      </c>
      <c r="D53" s="15">
        <f t="shared" si="0"/>
        <v>6.0225273425415671E-2</v>
      </c>
    </row>
    <row r="54" spans="1:4" x14ac:dyDescent="0.25">
      <c r="A54" s="47">
        <v>7.1371497373029794E-2</v>
      </c>
      <c r="B54" s="47">
        <v>0.15733333333333299</v>
      </c>
      <c r="C54" s="47">
        <v>0.28799999999999998</v>
      </c>
      <c r="D54" s="15">
        <f t="shared" si="0"/>
        <v>5.9295169293637207E-2</v>
      </c>
    </row>
    <row r="55" spans="1:4" x14ac:dyDescent="0.25">
      <c r="A55" s="47">
        <v>7.1445821873760001E-2</v>
      </c>
      <c r="B55" s="47">
        <v>0.15333333333333299</v>
      </c>
      <c r="C55" s="47">
        <v>0.27800000000000002</v>
      </c>
      <c r="D55" s="15">
        <f t="shared" si="0"/>
        <v>5.3220844792907035E-2</v>
      </c>
    </row>
    <row r="56" spans="1:4" x14ac:dyDescent="0.25">
      <c r="A56" s="47">
        <v>7.1445821873760001E-2</v>
      </c>
      <c r="B56" s="47">
        <v>0.15333333333333299</v>
      </c>
      <c r="C56" s="47">
        <v>0.27800000000000002</v>
      </c>
      <c r="D56" s="15">
        <f t="shared" si="0"/>
        <v>5.3220844792907035E-2</v>
      </c>
    </row>
    <row r="57" spans="1:4" x14ac:dyDescent="0.25">
      <c r="A57" s="47">
        <v>7.1445821873760001E-2</v>
      </c>
      <c r="B57" s="47">
        <v>0.15333333333333299</v>
      </c>
      <c r="C57" s="47">
        <v>0.27800000000000002</v>
      </c>
      <c r="D57" s="15">
        <f t="shared" si="0"/>
        <v>5.3220844792907035E-2</v>
      </c>
    </row>
    <row r="58" spans="1:4" x14ac:dyDescent="0.25">
      <c r="A58" s="47">
        <v>7.0363515695558196E-2</v>
      </c>
      <c r="B58" s="47">
        <v>0.150666666666667</v>
      </c>
      <c r="C58" s="47">
        <v>0.27500000000000002</v>
      </c>
      <c r="D58" s="15">
        <f t="shared" si="0"/>
        <v>5.3969817637774808E-2</v>
      </c>
    </row>
    <row r="59" spans="1:4" x14ac:dyDescent="0.25">
      <c r="A59" s="47">
        <v>7.0801746079531394E-2</v>
      </c>
      <c r="B59" s="47">
        <v>0.137333333333333</v>
      </c>
      <c r="C59" s="47">
        <v>0.27500000000000002</v>
      </c>
      <c r="D59" s="15">
        <f t="shared" si="0"/>
        <v>6.6864920587135612E-2</v>
      </c>
    </row>
    <row r="60" spans="1:4" x14ac:dyDescent="0.25">
      <c r="A60" s="47">
        <v>7.0753973151233399E-2</v>
      </c>
      <c r="B60" s="47">
        <v>0.13600000000000001</v>
      </c>
      <c r="C60" s="47">
        <v>0.27300000000000002</v>
      </c>
      <c r="D60" s="15">
        <f t="shared" si="0"/>
        <v>6.6246026848766626E-2</v>
      </c>
    </row>
    <row r="61" spans="1:4" x14ac:dyDescent="0.25">
      <c r="A61" s="47">
        <v>7.0753973151233399E-2</v>
      </c>
      <c r="B61" s="47">
        <v>0.13600000000000001</v>
      </c>
      <c r="C61" s="47">
        <v>0.27300000000000002</v>
      </c>
      <c r="D61" s="15">
        <f t="shared" si="0"/>
        <v>6.6246026848766626E-2</v>
      </c>
    </row>
    <row r="62" spans="1:4" x14ac:dyDescent="0.25">
      <c r="A62" s="47">
        <v>7.0753973151233399E-2</v>
      </c>
      <c r="B62" s="47">
        <v>0.13600000000000001</v>
      </c>
      <c r="C62" s="47">
        <v>0.27300000000000002</v>
      </c>
      <c r="D62" s="15">
        <f t="shared" si="0"/>
        <v>6.6246026848766626E-2</v>
      </c>
    </row>
    <row r="63" spans="1:4" x14ac:dyDescent="0.25">
      <c r="A63" s="47">
        <v>7.0753973151233399E-2</v>
      </c>
      <c r="B63" s="47">
        <v>0.13600000000000001</v>
      </c>
      <c r="C63" s="47">
        <v>0.27300000000000002</v>
      </c>
      <c r="D63" s="15">
        <f t="shared" si="0"/>
        <v>6.6246026848766626E-2</v>
      </c>
    </row>
    <row r="64" spans="1:4" x14ac:dyDescent="0.25">
      <c r="A64" s="47">
        <v>7.0753973151233399E-2</v>
      </c>
      <c r="B64" s="47">
        <v>0.13600000000000001</v>
      </c>
      <c r="C64" s="47">
        <v>0.27300000000000002</v>
      </c>
      <c r="D64" s="15">
        <f t="shared" si="0"/>
        <v>6.6246026848766626E-2</v>
      </c>
    </row>
    <row r="65" spans="1:5" x14ac:dyDescent="0.25">
      <c r="A65" s="47">
        <v>7.0753973151233399E-2</v>
      </c>
      <c r="B65" s="47">
        <v>0.13600000000000001</v>
      </c>
      <c r="C65" s="47">
        <v>0.27300000000000002</v>
      </c>
      <c r="D65" s="15">
        <f t="shared" si="0"/>
        <v>6.6246026848766626E-2</v>
      </c>
    </row>
    <row r="66" spans="1:5" x14ac:dyDescent="0.25">
      <c r="A66" s="47">
        <v>7.1480368368809999E-2</v>
      </c>
      <c r="B66" s="47">
        <v>0.137333333333333</v>
      </c>
      <c r="C66" s="47">
        <v>0.27</v>
      </c>
      <c r="D66" s="15">
        <f t="shared" si="0"/>
        <v>6.1186298297857017E-2</v>
      </c>
    </row>
    <row r="67" spans="1:5" x14ac:dyDescent="0.25">
      <c r="A67" s="47">
        <v>7.1249274521184E-2</v>
      </c>
      <c r="B67" s="47">
        <v>0.137333333333333</v>
      </c>
      <c r="C67" s="47">
        <v>0.27</v>
      </c>
      <c r="D67" s="15">
        <f t="shared" ref="D67:D130" si="1">C67-(A67+B67)</f>
        <v>6.141739214548303E-2</v>
      </c>
    </row>
    <row r="68" spans="1:5" x14ac:dyDescent="0.25">
      <c r="A68" s="47">
        <v>7.1220565743968497E-2</v>
      </c>
      <c r="B68" s="47">
        <v>0.133333333333333</v>
      </c>
      <c r="C68" s="47">
        <v>0.26500000000000001</v>
      </c>
      <c r="D68" s="15">
        <f t="shared" si="1"/>
        <v>6.0446100922698531E-2</v>
      </c>
    </row>
    <row r="69" spans="1:5" x14ac:dyDescent="0.25">
      <c r="A69" s="47">
        <v>7.04029359516367E-2</v>
      </c>
      <c r="B69" s="47">
        <v>0.13066666666666699</v>
      </c>
      <c r="C69" s="47">
        <v>0.26500000000000001</v>
      </c>
      <c r="D69" s="15">
        <f t="shared" si="1"/>
        <v>6.3930397381696313E-2</v>
      </c>
    </row>
    <row r="70" spans="1:5" x14ac:dyDescent="0.25">
      <c r="A70" s="47">
        <v>7.04029359516367E-2</v>
      </c>
      <c r="B70" s="47">
        <v>0.13066666666666699</v>
      </c>
      <c r="C70" s="47">
        <v>0.26500000000000001</v>
      </c>
      <c r="D70" s="15">
        <f t="shared" si="1"/>
        <v>6.3930397381696313E-2</v>
      </c>
    </row>
    <row r="71" spans="1:5" x14ac:dyDescent="0.25">
      <c r="A71" s="47">
        <v>7.04029359516367E-2</v>
      </c>
      <c r="B71" s="47">
        <v>0.13066666666666699</v>
      </c>
      <c r="C71" s="47">
        <v>0.26500000000000001</v>
      </c>
      <c r="D71" s="15">
        <f t="shared" si="1"/>
        <v>6.3930397381696313E-2</v>
      </c>
    </row>
    <row r="72" spans="1:5" x14ac:dyDescent="0.25">
      <c r="A72" s="47">
        <v>7.0636486561068496E-2</v>
      </c>
      <c r="B72" s="47">
        <v>0.13066666666666699</v>
      </c>
      <c r="C72" s="47">
        <v>0.26500000000000001</v>
      </c>
      <c r="D72" s="15">
        <f t="shared" si="1"/>
        <v>6.3696846772264532E-2</v>
      </c>
    </row>
    <row r="73" spans="1:5" x14ac:dyDescent="0.25">
      <c r="A73" s="47">
        <v>7.0904963596600507E-2</v>
      </c>
      <c r="B73" s="47">
        <v>0.13066666666666699</v>
      </c>
      <c r="C73" s="47">
        <v>0.26500000000000001</v>
      </c>
      <c r="D73" s="15">
        <f t="shared" si="1"/>
        <v>6.3428369736732521E-2</v>
      </c>
    </row>
    <row r="74" spans="1:5" x14ac:dyDescent="0.25">
      <c r="A74" s="47">
        <v>7.1193380032116907E-2</v>
      </c>
      <c r="B74" s="47">
        <v>0.13066666666666699</v>
      </c>
      <c r="C74" s="47">
        <v>0.26500000000000001</v>
      </c>
      <c r="D74" s="15">
        <f t="shared" si="1"/>
        <v>6.3139953301216134E-2</v>
      </c>
    </row>
    <row r="75" spans="1:5" x14ac:dyDescent="0.25">
      <c r="A75" s="47">
        <v>7.0032924771048305E-2</v>
      </c>
      <c r="B75" s="47">
        <v>0.12666666666666701</v>
      </c>
      <c r="C75" s="47">
        <v>0.25800000000000001</v>
      </c>
      <c r="D75" s="15">
        <f t="shared" si="1"/>
        <v>6.1300408562284692E-2</v>
      </c>
    </row>
    <row r="76" spans="1:5" x14ac:dyDescent="0.25">
      <c r="A76" s="47">
        <v>7.0607191316146595E-2</v>
      </c>
      <c r="B76" s="47">
        <v>0.12533333333333299</v>
      </c>
      <c r="C76" s="47">
        <v>0.25800000000000001</v>
      </c>
      <c r="D76" s="15">
        <f t="shared" si="1"/>
        <v>6.2059475350520421E-2</v>
      </c>
      <c r="E76">
        <v>6.4265670220948895E-2</v>
      </c>
    </row>
    <row r="77" spans="1:5" x14ac:dyDescent="0.25">
      <c r="A77" s="47">
        <v>7.0607191316146595E-2</v>
      </c>
      <c r="B77" s="47">
        <v>0.12533333333333299</v>
      </c>
      <c r="C77" s="47">
        <v>0.25800000000000001</v>
      </c>
      <c r="D77" s="15">
        <f t="shared" si="1"/>
        <v>6.2059475350520421E-2</v>
      </c>
    </row>
    <row r="78" spans="1:5" x14ac:dyDescent="0.25">
      <c r="A78" s="47">
        <v>7.0607191316146595E-2</v>
      </c>
      <c r="B78" s="47">
        <v>0.12533333333333299</v>
      </c>
      <c r="C78" s="47">
        <v>0.25800000000000001</v>
      </c>
      <c r="D78" s="15">
        <f t="shared" si="1"/>
        <v>6.2059475350520421E-2</v>
      </c>
    </row>
    <row r="79" spans="1:5" x14ac:dyDescent="0.25">
      <c r="A79" s="47">
        <v>7.0585060747792902E-2</v>
      </c>
      <c r="B79" s="47">
        <v>0.12533333333333299</v>
      </c>
      <c r="C79" s="47">
        <v>0.25800000000000001</v>
      </c>
      <c r="D79" s="15">
        <f t="shared" si="1"/>
        <v>6.2081605918874128E-2</v>
      </c>
    </row>
    <row r="80" spans="1:5" x14ac:dyDescent="0.25">
      <c r="A80" s="47">
        <v>7.0393426983380802E-2</v>
      </c>
      <c r="B80" s="47">
        <v>0.12533333333333299</v>
      </c>
      <c r="C80" s="47">
        <v>0.25800000000000001</v>
      </c>
      <c r="D80" s="15">
        <f t="shared" si="1"/>
        <v>6.2273239683286213E-2</v>
      </c>
    </row>
    <row r="81" spans="1:4" x14ac:dyDescent="0.25">
      <c r="A81" s="47">
        <v>7.1341539269621002E-2</v>
      </c>
      <c r="B81" s="47">
        <v>0.12533333333333299</v>
      </c>
      <c r="C81" s="47">
        <v>0.25800000000000001</v>
      </c>
      <c r="D81" s="15">
        <f t="shared" si="1"/>
        <v>6.1325127397046014E-2</v>
      </c>
    </row>
    <row r="82" spans="1:4" x14ac:dyDescent="0.25">
      <c r="A82" s="47">
        <v>7.2093619261352604E-2</v>
      </c>
      <c r="B82" s="47">
        <v>0.12533333333333299</v>
      </c>
      <c r="C82" s="47">
        <v>0.25800000000000001</v>
      </c>
      <c r="D82" s="15">
        <f t="shared" si="1"/>
        <v>6.0573047405314412E-2</v>
      </c>
    </row>
    <row r="83" spans="1:4" x14ac:dyDescent="0.25">
      <c r="A83" s="47">
        <v>7.1602690992649598E-2</v>
      </c>
      <c r="B83" s="47">
        <v>0.12533333333333299</v>
      </c>
      <c r="C83" s="47">
        <v>0.25800000000000001</v>
      </c>
      <c r="D83" s="15">
        <f t="shared" si="1"/>
        <v>6.1063975674017418E-2</v>
      </c>
    </row>
    <row r="84" spans="1:4" x14ac:dyDescent="0.25">
      <c r="A84" s="47">
        <v>7.1602690992649598E-2</v>
      </c>
      <c r="B84" s="47">
        <v>0.12533333333333299</v>
      </c>
      <c r="C84" s="47">
        <v>0.25800000000000001</v>
      </c>
      <c r="D84" s="15">
        <f t="shared" si="1"/>
        <v>6.1063975674017418E-2</v>
      </c>
    </row>
    <row r="85" spans="1:4" x14ac:dyDescent="0.25">
      <c r="A85" s="47">
        <v>7.1602690992649598E-2</v>
      </c>
      <c r="B85" s="47">
        <v>0.12533333333333299</v>
      </c>
      <c r="C85" s="47">
        <v>0.25800000000000001</v>
      </c>
      <c r="D85" s="15">
        <f t="shared" si="1"/>
        <v>6.1063975674017418E-2</v>
      </c>
    </row>
    <row r="86" spans="1:4" x14ac:dyDescent="0.25">
      <c r="A86" s="47">
        <v>7.2080291970802901E-2</v>
      </c>
      <c r="B86" s="47">
        <v>0.12533333333333299</v>
      </c>
      <c r="C86" s="47">
        <v>0.25800000000000001</v>
      </c>
      <c r="D86" s="15">
        <f t="shared" si="1"/>
        <v>6.0586374695864115E-2</v>
      </c>
    </row>
    <row r="87" spans="1:4" x14ac:dyDescent="0.25">
      <c r="A87" s="47">
        <v>7.1970769978476706E-2</v>
      </c>
      <c r="B87" s="47">
        <v>0.12533333333333299</v>
      </c>
      <c r="C87" s="47">
        <v>0.25800000000000001</v>
      </c>
      <c r="D87" s="15">
        <f t="shared" si="1"/>
        <v>6.0695896688190309E-2</v>
      </c>
    </row>
    <row r="88" spans="1:4" x14ac:dyDescent="0.25">
      <c r="A88" s="47">
        <v>7.1693822367052601E-2</v>
      </c>
      <c r="B88" s="47">
        <v>0.12533333333333299</v>
      </c>
      <c r="C88" s="47">
        <v>0.253</v>
      </c>
      <c r="D88" s="15">
        <f t="shared" si="1"/>
        <v>5.597284429961441E-2</v>
      </c>
    </row>
    <row r="89" spans="1:4" x14ac:dyDescent="0.25">
      <c r="A89" s="47">
        <v>7.1426938741584206E-2</v>
      </c>
      <c r="B89" s="47">
        <v>0.12533333333333299</v>
      </c>
      <c r="C89" s="47">
        <v>0.253</v>
      </c>
      <c r="D89" s="15">
        <f t="shared" si="1"/>
        <v>5.6239727925082805E-2</v>
      </c>
    </row>
    <row r="90" spans="1:4" x14ac:dyDescent="0.25">
      <c r="A90" s="47">
        <v>7.1493443419135494E-2</v>
      </c>
      <c r="B90" s="47">
        <v>0.12533333333333299</v>
      </c>
      <c r="C90" s="47">
        <v>0.253</v>
      </c>
      <c r="D90" s="15">
        <f t="shared" si="1"/>
        <v>5.6173223247531517E-2</v>
      </c>
    </row>
    <row r="91" spans="1:4" x14ac:dyDescent="0.25">
      <c r="A91" s="47">
        <v>7.1493443419135494E-2</v>
      </c>
      <c r="B91" s="47">
        <v>0.12533333333333299</v>
      </c>
      <c r="C91" s="47">
        <v>0.253</v>
      </c>
      <c r="D91" s="15">
        <f t="shared" si="1"/>
        <v>5.6173223247531517E-2</v>
      </c>
    </row>
    <row r="92" spans="1:4" x14ac:dyDescent="0.25">
      <c r="A92" s="47">
        <v>7.1493443419135494E-2</v>
      </c>
      <c r="B92" s="47">
        <v>0.12533333333333299</v>
      </c>
      <c r="C92" s="47">
        <v>0.253</v>
      </c>
      <c r="D92" s="15">
        <f t="shared" si="1"/>
        <v>5.6173223247531517E-2</v>
      </c>
    </row>
    <row r="93" spans="1:4" x14ac:dyDescent="0.25">
      <c r="A93" s="47">
        <v>7.1493443419135494E-2</v>
      </c>
      <c r="B93" s="47">
        <v>0.12533333333333299</v>
      </c>
      <c r="C93" s="47">
        <v>0.253</v>
      </c>
      <c r="D93" s="15">
        <f t="shared" si="1"/>
        <v>5.6173223247531517E-2</v>
      </c>
    </row>
    <row r="94" spans="1:4" x14ac:dyDescent="0.25">
      <c r="A94" s="47">
        <v>7.33770057922013E-2</v>
      </c>
      <c r="B94" s="47">
        <v>0.12533333333333299</v>
      </c>
      <c r="C94" s="47">
        <v>0.253</v>
      </c>
      <c r="D94" s="15">
        <f t="shared" si="1"/>
        <v>5.4289660874465712E-2</v>
      </c>
    </row>
    <row r="95" spans="1:4" x14ac:dyDescent="0.25">
      <c r="A95" s="47">
        <v>7.3766837939175101E-2</v>
      </c>
      <c r="B95" s="47">
        <v>0.12533333333333299</v>
      </c>
      <c r="C95" s="47">
        <v>0.253</v>
      </c>
      <c r="D95" s="15">
        <f t="shared" si="1"/>
        <v>5.3899828727491911E-2</v>
      </c>
    </row>
    <row r="96" spans="1:4" x14ac:dyDescent="0.25">
      <c r="A96" s="47">
        <v>7.3722473080930898E-2</v>
      </c>
      <c r="B96" s="47">
        <v>0.12533333333333299</v>
      </c>
      <c r="C96" s="47">
        <v>0.248</v>
      </c>
      <c r="D96" s="15">
        <f t="shared" si="1"/>
        <v>4.8944193585736095E-2</v>
      </c>
    </row>
    <row r="97" spans="1:4" x14ac:dyDescent="0.25">
      <c r="A97" s="47">
        <v>7.6166886681025503E-2</v>
      </c>
      <c r="B97" s="47">
        <v>0.12533333333333299</v>
      </c>
      <c r="C97" s="47">
        <v>0.248</v>
      </c>
      <c r="D97" s="15">
        <f t="shared" si="1"/>
        <v>4.6499779985641504E-2</v>
      </c>
    </row>
    <row r="98" spans="1:4" x14ac:dyDescent="0.25">
      <c r="A98" s="47">
        <v>7.6166886681025503E-2</v>
      </c>
      <c r="B98" s="47">
        <v>0.12533333333333299</v>
      </c>
      <c r="C98" s="47">
        <v>0.248</v>
      </c>
      <c r="D98" s="15">
        <f t="shared" si="1"/>
        <v>4.6499779985641504E-2</v>
      </c>
    </row>
    <row r="99" spans="1:4" x14ac:dyDescent="0.25">
      <c r="A99" s="47">
        <v>7.6166886681025503E-2</v>
      </c>
      <c r="B99" s="47">
        <v>0.12533333333333299</v>
      </c>
      <c r="C99" s="47">
        <v>0.248</v>
      </c>
      <c r="D99" s="15">
        <f t="shared" si="1"/>
        <v>4.6499779985641504E-2</v>
      </c>
    </row>
    <row r="100" spans="1:4" x14ac:dyDescent="0.25">
      <c r="A100" s="47">
        <v>7.6315971981413405E-2</v>
      </c>
      <c r="B100" s="47">
        <v>0.12266666666666701</v>
      </c>
      <c r="C100" s="47">
        <v>0.245</v>
      </c>
      <c r="D100" s="15">
        <f t="shared" si="1"/>
        <v>4.6017361351919583E-2</v>
      </c>
    </row>
    <row r="101" spans="1:4" x14ac:dyDescent="0.25">
      <c r="A101" s="47">
        <v>7.7081655325649201E-2</v>
      </c>
      <c r="B101" s="47">
        <v>0.12266666666666701</v>
      </c>
      <c r="C101" s="47">
        <v>0.245</v>
      </c>
      <c r="D101" s="15">
        <f t="shared" si="1"/>
        <v>4.5251678007683788E-2</v>
      </c>
    </row>
    <row r="102" spans="1:4" x14ac:dyDescent="0.25">
      <c r="A102" s="47">
        <v>7.7097647303768502E-2</v>
      </c>
      <c r="B102" s="47">
        <v>0.12266666666666701</v>
      </c>
      <c r="C102" s="47">
        <v>0.245</v>
      </c>
      <c r="D102" s="15">
        <f t="shared" si="1"/>
        <v>4.5235686029564487E-2</v>
      </c>
    </row>
    <row r="103" spans="1:4" x14ac:dyDescent="0.25">
      <c r="A103" s="47">
        <v>7.6515634750052006E-2</v>
      </c>
      <c r="B103" s="47">
        <v>0.121333333333333</v>
      </c>
      <c r="C103" s="47">
        <v>0.245</v>
      </c>
      <c r="D103" s="15">
        <f t="shared" si="1"/>
        <v>4.7151031916614988E-2</v>
      </c>
    </row>
    <row r="104" spans="1:4" x14ac:dyDescent="0.25">
      <c r="A104" s="47">
        <v>7.6937287311618904E-2</v>
      </c>
      <c r="B104" s="47">
        <v>0.121333333333333</v>
      </c>
      <c r="C104" s="47">
        <v>0.245</v>
      </c>
      <c r="D104" s="15">
        <f t="shared" si="1"/>
        <v>4.672937935504809E-2</v>
      </c>
    </row>
    <row r="105" spans="1:4" x14ac:dyDescent="0.25">
      <c r="A105" s="47">
        <v>7.6937287311618904E-2</v>
      </c>
      <c r="B105" s="47">
        <v>0.121333333333333</v>
      </c>
      <c r="C105" s="47">
        <v>0.245</v>
      </c>
      <c r="D105" s="15">
        <f t="shared" si="1"/>
        <v>4.672937935504809E-2</v>
      </c>
    </row>
    <row r="106" spans="1:4" x14ac:dyDescent="0.25">
      <c r="A106" s="47">
        <v>7.6937287311618904E-2</v>
      </c>
      <c r="B106" s="47">
        <v>0.121333333333333</v>
      </c>
      <c r="C106" s="47">
        <v>0.245</v>
      </c>
      <c r="D106" s="15">
        <f t="shared" si="1"/>
        <v>4.672937935504809E-2</v>
      </c>
    </row>
    <row r="107" spans="1:4" x14ac:dyDescent="0.25">
      <c r="A107" s="47">
        <v>7.6417760188849507E-2</v>
      </c>
      <c r="B107" s="47">
        <v>0.121333333333333</v>
      </c>
      <c r="C107" s="47">
        <v>0.23499999999999999</v>
      </c>
      <c r="D107" s="15">
        <f t="shared" si="1"/>
        <v>3.7248906477817478E-2</v>
      </c>
    </row>
    <row r="108" spans="1:4" x14ac:dyDescent="0.25">
      <c r="A108" s="47">
        <v>7.6545940690325706E-2</v>
      </c>
      <c r="B108" s="47">
        <v>0.121333333333333</v>
      </c>
      <c r="C108" s="47">
        <v>0.23499999999999999</v>
      </c>
      <c r="D108" s="15">
        <f t="shared" si="1"/>
        <v>3.7120725976341279E-2</v>
      </c>
    </row>
    <row r="109" spans="1:4" x14ac:dyDescent="0.25">
      <c r="A109" s="47">
        <v>7.7779396462018702E-2</v>
      </c>
      <c r="B109" s="47">
        <v>0.121333333333333</v>
      </c>
      <c r="C109" s="47">
        <v>0.23499999999999999</v>
      </c>
      <c r="D109" s="15">
        <f t="shared" si="1"/>
        <v>3.5887270204648269E-2</v>
      </c>
    </row>
    <row r="110" spans="1:4" x14ac:dyDescent="0.25">
      <c r="A110" s="47">
        <v>7.6893718801996705E-2</v>
      </c>
      <c r="B110" s="47">
        <v>0.12</v>
      </c>
      <c r="C110" s="47">
        <v>0.23499999999999999</v>
      </c>
      <c r="D110" s="15">
        <f t="shared" si="1"/>
        <v>3.81062811980033E-2</v>
      </c>
    </row>
    <row r="111" spans="1:4" x14ac:dyDescent="0.25">
      <c r="A111" s="47">
        <v>7.6236540465439401E-2</v>
      </c>
      <c r="B111" s="47">
        <v>0.12</v>
      </c>
      <c r="C111" s="47">
        <v>0.23499999999999999</v>
      </c>
      <c r="D111" s="15">
        <f t="shared" si="1"/>
        <v>3.876345953456059E-2</v>
      </c>
    </row>
    <row r="112" spans="1:4" x14ac:dyDescent="0.25">
      <c r="A112" s="47">
        <v>7.6236540465439401E-2</v>
      </c>
      <c r="B112" s="47">
        <v>0.12</v>
      </c>
      <c r="C112" s="47">
        <v>0.23499999999999999</v>
      </c>
      <c r="D112" s="15">
        <f t="shared" si="1"/>
        <v>3.876345953456059E-2</v>
      </c>
    </row>
    <row r="113" spans="1:4" x14ac:dyDescent="0.25">
      <c r="A113" s="47">
        <v>7.6236540465439401E-2</v>
      </c>
      <c r="B113" s="47">
        <v>0.12</v>
      </c>
      <c r="C113" s="47">
        <v>0.23499999999999999</v>
      </c>
      <c r="D113" s="15">
        <f t="shared" si="1"/>
        <v>3.876345953456059E-2</v>
      </c>
    </row>
    <row r="114" spans="1:4" x14ac:dyDescent="0.25">
      <c r="A114" s="47">
        <v>7.5796890184645305E-2</v>
      </c>
      <c r="B114" s="47">
        <v>0.12</v>
      </c>
      <c r="C114" s="47">
        <v>0.23499999999999999</v>
      </c>
      <c r="D114" s="15">
        <f t="shared" si="1"/>
        <v>3.9203109815354686E-2</v>
      </c>
    </row>
    <row r="115" spans="1:4" x14ac:dyDescent="0.25">
      <c r="A115" s="47">
        <v>7.5893738272291303E-2</v>
      </c>
      <c r="B115" s="47">
        <v>0.12</v>
      </c>
      <c r="C115" s="47">
        <v>0.23499999999999999</v>
      </c>
      <c r="D115" s="15">
        <f t="shared" si="1"/>
        <v>3.9106261727708702E-2</v>
      </c>
    </row>
    <row r="116" spans="1:4" x14ac:dyDescent="0.25">
      <c r="A116" s="47">
        <v>7.5630000695749003E-2</v>
      </c>
      <c r="B116" s="47">
        <v>0.118666666666667</v>
      </c>
      <c r="C116" s="47">
        <v>0.23499999999999999</v>
      </c>
      <c r="D116" s="15">
        <f t="shared" si="1"/>
        <v>4.0703332637583967E-2</v>
      </c>
    </row>
    <row r="117" spans="1:4" x14ac:dyDescent="0.25">
      <c r="A117" s="47">
        <v>7.61801933375061E-2</v>
      </c>
      <c r="B117" s="47">
        <v>0.11600000000000001</v>
      </c>
      <c r="C117" s="47">
        <v>0.23499999999999999</v>
      </c>
      <c r="D117" s="15">
        <f t="shared" si="1"/>
        <v>4.2819806662493881E-2</v>
      </c>
    </row>
    <row r="118" spans="1:4" x14ac:dyDescent="0.25">
      <c r="A118" s="47">
        <v>7.6657621930007705E-2</v>
      </c>
      <c r="B118" s="47">
        <v>0.11600000000000001</v>
      </c>
      <c r="C118" s="47">
        <v>0.23499999999999999</v>
      </c>
      <c r="D118" s="15">
        <f t="shared" si="1"/>
        <v>4.2342378069992276E-2</v>
      </c>
    </row>
    <row r="119" spans="1:4" x14ac:dyDescent="0.25">
      <c r="A119" s="47">
        <v>7.6657621930007705E-2</v>
      </c>
      <c r="B119" s="47">
        <v>0.11600000000000001</v>
      </c>
      <c r="C119" s="47">
        <v>0.23499999999999999</v>
      </c>
      <c r="D119" s="15">
        <f t="shared" si="1"/>
        <v>4.2342378069992276E-2</v>
      </c>
    </row>
    <row r="120" spans="1:4" x14ac:dyDescent="0.25">
      <c r="A120" s="47">
        <v>7.6657621930007705E-2</v>
      </c>
      <c r="B120" s="47">
        <v>0.11600000000000001</v>
      </c>
      <c r="C120" s="47">
        <v>0.23499999999999999</v>
      </c>
      <c r="D120" s="15">
        <f t="shared" si="1"/>
        <v>4.2342378069992276E-2</v>
      </c>
    </row>
    <row r="121" spans="1:4" x14ac:dyDescent="0.25">
      <c r="A121" s="47">
        <v>7.5718412808910507E-2</v>
      </c>
      <c r="B121" s="47">
        <v>0.11600000000000001</v>
      </c>
      <c r="C121" s="47">
        <v>0.23300000000000001</v>
      </c>
      <c r="D121" s="15">
        <f t="shared" si="1"/>
        <v>4.1281587191089514E-2</v>
      </c>
    </row>
    <row r="122" spans="1:4" x14ac:dyDescent="0.25">
      <c r="A122" s="47">
        <v>7.5949609701700602E-2</v>
      </c>
      <c r="B122" s="47">
        <v>0.11600000000000001</v>
      </c>
      <c r="C122" s="47">
        <v>0.23</v>
      </c>
      <c r="D122" s="15">
        <f t="shared" si="1"/>
        <v>3.8050390298299402E-2</v>
      </c>
    </row>
    <row r="123" spans="1:4" x14ac:dyDescent="0.25">
      <c r="A123" s="47">
        <v>7.6206416591272905E-2</v>
      </c>
      <c r="B123" s="47">
        <v>0.11600000000000001</v>
      </c>
      <c r="C123" s="47">
        <v>0.22800000000000001</v>
      </c>
      <c r="D123" s="15">
        <f t="shared" si="1"/>
        <v>3.5793583408727098E-2</v>
      </c>
    </row>
    <row r="124" spans="1:4" x14ac:dyDescent="0.25">
      <c r="A124" s="47">
        <v>7.6866518198900405E-2</v>
      </c>
      <c r="B124" s="47">
        <v>0.11600000000000001</v>
      </c>
      <c r="C124" s="47">
        <v>0.22800000000000001</v>
      </c>
      <c r="D124" s="15">
        <f t="shared" si="1"/>
        <v>3.5133481801099598E-2</v>
      </c>
    </row>
    <row r="125" spans="1:4" x14ac:dyDescent="0.25">
      <c r="A125" s="47">
        <v>7.7514784665692602E-2</v>
      </c>
      <c r="B125" s="47">
        <v>0.11600000000000001</v>
      </c>
      <c r="C125" s="47">
        <v>0.22800000000000001</v>
      </c>
      <c r="D125" s="15">
        <f t="shared" si="1"/>
        <v>3.4485215334307401E-2</v>
      </c>
    </row>
    <row r="126" spans="1:4" x14ac:dyDescent="0.25">
      <c r="A126" s="47">
        <v>7.7514784665692602E-2</v>
      </c>
      <c r="B126" s="47">
        <v>0.11600000000000001</v>
      </c>
      <c r="C126" s="47">
        <v>0.22800000000000001</v>
      </c>
      <c r="D126" s="15">
        <f t="shared" si="1"/>
        <v>3.4485215334307401E-2</v>
      </c>
    </row>
    <row r="127" spans="1:4" x14ac:dyDescent="0.25">
      <c r="A127" s="47">
        <v>7.7514784665692602E-2</v>
      </c>
      <c r="B127" s="47">
        <v>0.11600000000000001</v>
      </c>
      <c r="C127" s="47">
        <v>0.22800000000000001</v>
      </c>
      <c r="D127" s="15">
        <f t="shared" si="1"/>
        <v>3.4485215334307401E-2</v>
      </c>
    </row>
    <row r="128" spans="1:4" x14ac:dyDescent="0.25">
      <c r="A128" s="47">
        <v>7.7647877522616607E-2</v>
      </c>
      <c r="B128" s="47">
        <v>0.11600000000000001</v>
      </c>
      <c r="C128" s="47">
        <v>0.22500000000000001</v>
      </c>
      <c r="D128" s="15">
        <f t="shared" si="1"/>
        <v>3.1352122477383393E-2</v>
      </c>
    </row>
    <row r="129" spans="1:5" x14ac:dyDescent="0.25">
      <c r="A129" s="47">
        <v>7.7428591285009396E-2</v>
      </c>
      <c r="B129" s="47">
        <v>0.11600000000000001</v>
      </c>
      <c r="C129" s="47">
        <v>0.22500000000000001</v>
      </c>
      <c r="D129" s="15">
        <f t="shared" si="1"/>
        <v>3.1571408714990618E-2</v>
      </c>
    </row>
    <row r="130" spans="1:5" x14ac:dyDescent="0.25">
      <c r="A130" s="47">
        <v>7.7144941634241307E-2</v>
      </c>
      <c r="B130" s="47">
        <v>0.117333333333333</v>
      </c>
      <c r="C130" s="47">
        <v>0.22500000000000001</v>
      </c>
      <c r="D130" s="15">
        <f t="shared" si="1"/>
        <v>3.0521725032425701E-2</v>
      </c>
    </row>
    <row r="131" spans="1:5" x14ac:dyDescent="0.25">
      <c r="A131" s="47">
        <v>7.6947010209042294E-2</v>
      </c>
      <c r="B131" s="47">
        <v>0.133333333333333</v>
      </c>
      <c r="C131" s="47">
        <v>0.22500000000000001</v>
      </c>
      <c r="D131" s="15">
        <f t="shared" ref="D131:D137" si="2">C131-(A131+B131)</f>
        <v>1.4719656457624714E-2</v>
      </c>
    </row>
    <row r="132" spans="1:5" x14ac:dyDescent="0.25">
      <c r="A132" s="47">
        <v>7.8075053808234401E-2</v>
      </c>
      <c r="B132" s="47">
        <v>0.133333333333333</v>
      </c>
      <c r="C132" s="47">
        <v>0.22800000000000001</v>
      </c>
      <c r="D132" s="15">
        <f t="shared" si="2"/>
        <v>1.6591612858432608E-2</v>
      </c>
    </row>
    <row r="133" spans="1:5" x14ac:dyDescent="0.25">
      <c r="A133" s="47">
        <v>7.8075053808234401E-2</v>
      </c>
      <c r="B133" s="47">
        <v>0.133333333333333</v>
      </c>
      <c r="C133" s="47">
        <v>0.22800000000000001</v>
      </c>
      <c r="D133" s="15">
        <f t="shared" si="2"/>
        <v>1.6591612858432608E-2</v>
      </c>
    </row>
    <row r="134" spans="1:5" x14ac:dyDescent="0.25">
      <c r="A134" s="47">
        <v>7.8075053808234401E-2</v>
      </c>
      <c r="B134" s="47">
        <v>0.133333333333333</v>
      </c>
      <c r="C134" s="47">
        <v>0.22800000000000001</v>
      </c>
      <c r="D134" s="15">
        <f t="shared" si="2"/>
        <v>1.6591612858432608E-2</v>
      </c>
    </row>
    <row r="135" spans="1:5" x14ac:dyDescent="0.25">
      <c r="A135" s="47">
        <v>7.9727905358385504E-2</v>
      </c>
      <c r="B135" s="47">
        <v>0.133333333333333</v>
      </c>
      <c r="C135" s="47">
        <v>0.23799999999999999</v>
      </c>
      <c r="D135" s="15">
        <f t="shared" si="2"/>
        <v>2.4938761308281487E-2</v>
      </c>
    </row>
    <row r="136" spans="1:5" x14ac:dyDescent="0.25">
      <c r="A136" s="47">
        <v>7.9489256658090507E-2</v>
      </c>
      <c r="B136" s="47">
        <v>0.133333333333333</v>
      </c>
      <c r="C136" s="47">
        <v>0.23799999999999999</v>
      </c>
      <c r="D136" s="15">
        <f t="shared" si="2"/>
        <v>2.5177410008576484E-2</v>
      </c>
    </row>
    <row r="137" spans="1:5" x14ac:dyDescent="0.25">
      <c r="A137" s="47">
        <v>7.9064258423063596E-2</v>
      </c>
      <c r="B137" s="47">
        <v>0.133333333333333</v>
      </c>
      <c r="C137" s="47">
        <v>0.23799999999999999</v>
      </c>
      <c r="D137" s="15">
        <f t="shared" si="2"/>
        <v>2.5602408243603381E-2</v>
      </c>
    </row>
    <row r="138" spans="1:5" x14ac:dyDescent="0.25">
      <c r="D138">
        <f xml:space="preserve"> AVERAGE(D2:D137)</f>
        <v>5.504342333025071E-2</v>
      </c>
      <c r="E138">
        <v>5.5043423330250703E-2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eate a new document." ma:contentTypeScope="" ma:versionID="fbdfaaaee675021c2f9e5ee23dad9b2e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2395792d8eeba243887473f18fec5fd9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8AD795-0DDC-4A17-9E3C-23BCC8E00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66a12d-422f-46eb-8711-8734656fa1ad"/>
    <ds:schemaRef ds:uri="9127e09c-edc9-4337-a757-fe205fcf4165"/>
    <ds:schemaRef ds:uri="09278d32-0650-4b18-af85-79262d9789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EE9DA9-A79F-41B6-8401-F368AA5C5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589C6-B74B-43D3-8529-BD8564F59676}">
  <ds:schemaRefs>
    <ds:schemaRef ds:uri="http://schemas.microsoft.com/office/2006/metadata/properties"/>
    <ds:schemaRef ds:uri="http://schemas.microsoft.com/office/infopath/2007/PartnerControls"/>
    <ds:schemaRef ds:uri="bc66a12d-422f-46eb-8711-8734656fa1ad"/>
    <ds:schemaRef ds:uri="09278d32-0650-4b18-af85-79262d9789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Décomposition Cellule TOPCON</vt:lpstr>
      <vt:lpstr>Chaîne de valeur Solaire</vt:lpstr>
      <vt:lpstr>Décomposition Module</vt:lpstr>
      <vt:lpstr>Calcule Offset cell-estimated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2025-05-06T08:41:40Z</cp:lastPrinted>
  <dcterms:created xsi:type="dcterms:W3CDTF">2025-01-29T10:07:54Z</dcterms:created>
  <dcterms:modified xsi:type="dcterms:W3CDTF">2025-07-17T14:42:58Z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