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C37FCB1A-C7BF-46F1-88B0-F0873409746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C47" i="1" s="1"/>
  <c r="E48" i="1"/>
  <c r="E42" i="1"/>
  <c r="E43" i="1"/>
  <c r="E44" i="1"/>
  <c r="E45" i="1"/>
  <c r="E46" i="1"/>
  <c r="E41" i="1"/>
  <c r="B15" i="1"/>
  <c r="B12" i="1"/>
  <c r="B13" i="1" s="1"/>
  <c r="B14" i="1" s="1"/>
  <c r="B16" i="1" s="1"/>
  <c r="B17" i="1" s="1"/>
  <c r="E49" i="1" l="1"/>
</calcChain>
</file>

<file path=xl/sharedStrings.xml><?xml version="1.0" encoding="utf-8"?>
<sst xmlns="http://schemas.openxmlformats.org/spreadsheetml/2006/main" count="54" uniqueCount="46">
  <si>
    <t>Paramètre</t>
  </si>
  <si>
    <t>Valeur</t>
  </si>
  <si>
    <t>Prix (USD/W)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</si>
  <si>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</si>
  <si>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</si>
  <si>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</si>
  <si>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</si>
  <si>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</si>
  <si>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</si>
  <si>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</si>
  <si>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Prix (USD/mg)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</si>
  <si>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</si>
  <si>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</si>
  <si>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</si>
  <si>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</si>
  <si>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</si>
  <si>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Prix Total (USD)</t>
  </si>
  <si>
    <t>Masse (g)</t>
  </si>
  <si>
    <t>Coefficient de conversion</t>
  </si>
  <si>
    <t>-</t>
  </si>
  <si>
    <t>Various</t>
  </si>
  <si>
    <t>Other Encapsulation Layers</t>
  </si>
  <si>
    <t>Aluminum (Al) (Metallization)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</si>
  <si>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</si>
  <si>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</si>
  <si>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</si>
  <si>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</si>
  <si>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</si>
  <si>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</si>
  <si>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</si>
  <si>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</si>
  <si>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</si>
  <si>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</si>
  <si>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Mass (mg)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</si>
  <si>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</si>
  <si>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</si>
  <si>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</si>
  <si>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</si>
  <si>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</si>
  <si>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</si>
  <si>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</si>
  <si>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</si>
  <si>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</si>
  <si>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</si>
  <si>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Rhofa Energy (https://rhofaenergy.com/144-TOP-CON-GLASS-GLASS-EN.pdf)</t>
  </si>
  <si>
    <t>Rear Metal Contact (Ag)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</si>
</sst>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3" fillId="9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175203</xdr:colOff>
      <xdr:row>3</xdr:row>
      <xdr:rowOff>85915</xdr:rowOff>
    </xdr:from>
    <xdr:to>
      <xdr:col>4</xdr:col>
      <xdr:colOff>1164166</xdr:colOff>
      <xdr:row>32</xdr:row>
      <xdr:rowOff>158660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8FEDE4-A631-EAD7-E232-E54F6097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051" y="663188"/>
          <a:ext cx="4760479" cy="5653048"/>
        </a:xfrm>
        <a:prstGeom prst="rect">
          <a:avLst/>
        </a:prstGeom>
      </xdr:spPr>
    </xdr:pic>
    <xdr:clientData/>
  </xdr:twoCellAnchor>
  <xdr:twoCellAnchor editAs="oneCell">
    <xdr:from>
      <xdr:col>0</xdr:col>
      <xdr:colOff>246918</xdr:colOff>
      <xdr:row>51</xdr:row>
      <xdr:rowOff>80595</xdr:rowOff>
    </xdr:from>
    <xdr:to>
      <xdr:col>3</xdr:col>
      <xdr:colOff>1261123</xdr:colOff>
      <xdr:row>68</xdr:row>
      <xdr:rowOff>52020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8C18F5-F77A-0BC3-4803-ABE53DD4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918" y="9796095"/>
          <a:ext cx="7696359" cy="32099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161925</xdr:rowOff>
    </xdr:from>
    <xdr:to>
      <xdr:col>15</xdr:col>
      <xdr:colOff>0</xdr:colOff>
      <xdr:row>36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3BF610-D210-6B2A-8050-7BE8E13876CE}"/>
            </a:ext>
          </a:extLst>
        </xdr:cNvPr>
        <xdr:cNvSpPr/>
      </xdr:nvSpPr>
      <xdr:spPr>
        <a:xfrm>
          <a:off x="9525" y="5495925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4F1037-27F2-4E2B-A187-20EDC4C1E345}"/>
            </a:ext>
          </a:extLst>
        </xdr:cNvPr>
        <xdr:cNvSpPr/>
      </xdr:nvSpPr>
      <xdr:spPr>
        <a:xfrm>
          <a:off x="0" y="0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69"/>
  <sheetViews>
    <sheetView tabSelected="1" topLeftCell="A19" zoomScale="99" zoomScaleNormal="99" workbookViewId="0">
      <selection activeCell="F37" sqref="F37"/>
    </sheetView>
  </sheetViews>
  <sheetFormatPr baseColWidth="10" defaultColWidth="9.140625" defaultRowHeight="15" x14ac:dyDescent="0.25"/>
  <cols>
    <col min="1" max="1" width="41.85546875" style="10" customWidth="1"/>
    <col min="2" max="2" width="21" style="10" customWidth="1"/>
    <col min="3" max="3" width="37.42578125" customWidth="1"/>
    <col min="4" max="5" width="19.140625" customWidth="1"/>
    <col min="6" max="6" width="129.28515625" customWidth="1"/>
  </cols>
  <sheetData>
    <row r="5" spans="1:6" x14ac:dyDescent="0.25">
      <c r="A5" s="16" t="s">
        <v>0</v>
      </c>
      <c r="B5" s="16" t="s">
        <v>1</v>
      </c>
    </row>
    <row r="6" spans="1:6" x14ac:dyDescent="0.25">
      <c r="A6" s="11" t="s">
        <v>2</v>
      </c>
      <c r="B6" s="11">
        <v>0.04</v>
      </c>
    </row>
    <row r="7" spans="1:6" x14ac:dyDescent="0.25">
      <c r="A7" s="11" t="s">
        <v>3</v>
      </c>
      <c r="B7" s="11">
        <v>8.4499999999999993</v>
      </c>
    </row>
    <row r="8" spans="1:6" x14ac:dyDescent="0.25">
      <c r="A8" s="11" t="s">
        <v>4</v>
      </c>
      <c r="B8" s="11">
        <v>182.2</v>
      </c>
    </row>
    <row r="9" spans="1:6" x14ac:dyDescent="0.25">
      <c r="A9" s="11" t="s">
        <v>5</v>
      </c>
      <c r="B9" s="11">
        <v>183.75</v>
      </c>
      <c r="F9" s="4" t="s">
        <v>11</v>
      </c>
    </row>
    <row r="10" spans="1:6" x14ac:dyDescent="0.25">
      <c r="A10" s="11" t="s">
        <v>6</v>
      </c>
      <c r="B10" s="11">
        <v>0.13</v>
      </c>
      <c r="F10" s="3" t="s">
        <v>12</v>
      </c>
    </row>
    <row r="11" spans="1:6" x14ac:dyDescent="0.25">
      <c r="A11" s="11" t="s">
        <v>7</v>
      </c>
      <c r="B11" s="11">
        <v>2.33</v>
      </c>
      <c r="F11" s="2" t="s">
        <v>13</v>
      </c>
    </row>
    <row r="12" spans="1:6" x14ac:dyDescent="0.25">
      <c r="A12" s="6" t="s">
        <v>8</v>
      </c>
      <c r="B12" s="5">
        <f>B8*B9</f>
        <v>33479.25</v>
      </c>
      <c r="F12" s="1" t="s">
        <v>14</v>
      </c>
    </row>
    <row r="13" spans="1:6" x14ac:dyDescent="0.25">
      <c r="A13" s="7" t="s">
        <v>9</v>
      </c>
      <c r="B13" s="5">
        <f>B12*B10</f>
        <v>4352.3024999999998</v>
      </c>
      <c r="F13" s="1" t="s">
        <v>15</v>
      </c>
    </row>
    <row r="14" spans="1:6" x14ac:dyDescent="0.25">
      <c r="A14" s="8" t="s">
        <v>17</v>
      </c>
      <c r="B14" s="5">
        <f>(B13*B11)/1000</f>
        <v>10.140864825000001</v>
      </c>
    </row>
    <row r="15" spans="1:6" x14ac:dyDescent="0.25">
      <c r="A15" s="12" t="s">
        <v>16</v>
      </c>
      <c r="B15" s="5">
        <f>B6*B7</f>
        <v>0.33799999999999997</v>
      </c>
    </row>
    <row r="16" spans="1:6" x14ac:dyDescent="0.25">
      <c r="A16" s="13" t="s">
        <v>18</v>
      </c>
      <c r="B16" s="5">
        <f>B7/B14</f>
        <v>0.83326226567663553</v>
      </c>
    </row>
    <row r="17" spans="1:2" x14ac:dyDescent="0.25">
      <c r="A17" s="9" t="s">
        <v>10</v>
      </c>
      <c r="B17" s="9">
        <f>B6*B16</f>
        <v>3.3330490627065425E-2</v>
      </c>
    </row>
    <row r="40" spans="1:6" x14ac:dyDescent="0.25">
      <c r="A40" s="16" t="s">
        <v>37</v>
      </c>
      <c r="B40" s="16" t="s">
        <v>36</v>
      </c>
      <c r="C40" s="16" t="s">
        <v>35</v>
      </c>
      <c r="D40" s="16" t="s">
        <v>34</v>
      </c>
      <c r="E40" s="16" t="s">
        <v>33</v>
      </c>
      <c r="F40" s="16" t="s">
        <v>38</v>
      </c>
    </row>
    <row r="41" spans="1:6" x14ac:dyDescent="0.25">
      <c r="A41" s="14" t="s">
        <v>32</v>
      </c>
      <c r="B41" s="14" t="s">
        <v>24</v>
      </c>
      <c r="C41" s="14">
        <v>7.4999999999999993E-5</v>
      </c>
      <c r="D41" s="14">
        <v>3.44</v>
      </c>
      <c r="E41" s="14">
        <f>C41*D41*$B$12</f>
        <v>8.6376464999999989</v>
      </c>
      <c r="F41" s="14" t="s">
        <v>39</v>
      </c>
    </row>
    <row r="42" spans="1:6" x14ac:dyDescent="0.25">
      <c r="A42" s="14" t="s">
        <v>31</v>
      </c>
      <c r="B42" s="14" t="s">
        <v>28</v>
      </c>
      <c r="C42" s="14">
        <v>1.0000000000000001E-5</v>
      </c>
      <c r="D42" s="14">
        <v>2.65</v>
      </c>
      <c r="E42" s="14">
        <f t="shared" ref="E42:E48" si="0">C42*D42*$B$12</f>
        <v>0.88720012500000001</v>
      </c>
      <c r="F42" s="14" t="s">
        <v>40</v>
      </c>
    </row>
    <row r="43" spans="1:6" x14ac:dyDescent="0.25">
      <c r="A43" s="14" t="s">
        <v>30</v>
      </c>
      <c r="B43" s="14" t="s">
        <v>26</v>
      </c>
      <c r="C43" s="14">
        <v>0.13</v>
      </c>
      <c r="D43" s="14">
        <v>2.33</v>
      </c>
      <c r="E43" s="14">
        <f t="shared" si="0"/>
        <v>10140.864825000001</v>
      </c>
      <c r="F43" s="14" t="s">
        <v>41</v>
      </c>
    </row>
    <row r="44" spans="1:6" x14ac:dyDescent="0.25">
      <c r="A44" s="14" t="s">
        <v>29</v>
      </c>
      <c r="B44" s="14" t="s">
        <v>28</v>
      </c>
      <c r="C44" s="14">
        <v>1.1999999999999999E-6</v>
      </c>
      <c r="D44" s="14">
        <v>2.65</v>
      </c>
      <c r="E44" s="14">
        <f t="shared" si="0"/>
        <v>0.10646401499999998</v>
      </c>
      <c r="F44" s="14" t="s">
        <v>42</v>
      </c>
    </row>
    <row r="45" spans="1:6" x14ac:dyDescent="0.25">
      <c r="A45" s="14" t="s">
        <v>27</v>
      </c>
      <c r="B45" s="14" t="s">
        <v>26</v>
      </c>
      <c r="C45" s="14">
        <v>1.5E-5</v>
      </c>
      <c r="D45" s="14">
        <v>2.33</v>
      </c>
      <c r="E45" s="14">
        <f t="shared" si="0"/>
        <v>1.1700997875000001</v>
      </c>
      <c r="F45" s="14" t="s">
        <v>39</v>
      </c>
    </row>
    <row r="46" spans="1:6" x14ac:dyDescent="0.25">
      <c r="A46" s="14" t="s">
        <v>25</v>
      </c>
      <c r="B46" s="14" t="s">
        <v>24</v>
      </c>
      <c r="C46" s="14">
        <v>7.4999999999999993E-5</v>
      </c>
      <c r="D46" s="14">
        <v>3.44</v>
      </c>
      <c r="E46" s="14">
        <f t="shared" si="0"/>
        <v>8.6376464999999989</v>
      </c>
      <c r="F46" s="14" t="s">
        <v>39</v>
      </c>
    </row>
    <row r="47" spans="1:6" x14ac:dyDescent="0.25">
      <c r="A47" s="14" t="s">
        <v>45</v>
      </c>
      <c r="B47" s="14" t="s">
        <v>23</v>
      </c>
      <c r="C47" s="14">
        <f>D47/E47</f>
        <v>7.3024712843717379E-2</v>
      </c>
      <c r="D47" s="14">
        <v>10.49</v>
      </c>
      <c r="E47" s="14">
        <f>17*B7</f>
        <v>143.64999999999998</v>
      </c>
      <c r="F47" s="14" t="s">
        <v>43</v>
      </c>
    </row>
    <row r="48" spans="1:6" x14ac:dyDescent="0.25">
      <c r="A48" s="15" t="s">
        <v>22</v>
      </c>
      <c r="B48" s="15" t="s">
        <v>20</v>
      </c>
      <c r="C48" s="14">
        <v>6.9999999999999999E-4</v>
      </c>
      <c r="D48" s="15">
        <v>2.7</v>
      </c>
      <c r="E48" s="14">
        <f t="shared" si="0"/>
        <v>63.275782500000005</v>
      </c>
      <c r="F48" s="14" t="s">
        <v>42</v>
      </c>
    </row>
    <row r="49" spans="1:6" x14ac:dyDescent="0.25">
      <c r="A49" s="15" t="s">
        <v>21</v>
      </c>
      <c r="B49" s="15" t="s">
        <v>20</v>
      </c>
      <c r="C49" s="15" t="s">
        <v>19</v>
      </c>
      <c r="D49" s="15" t="s">
        <v>19</v>
      </c>
      <c r="E49" s="15">
        <f>SUM(E41:E48)-(B14*1000)</f>
        <v>226.36483942749874</v>
      </c>
      <c r="F49" s="14" t="s">
        <v>44</v>
      </c>
    </row>
    <row r="60" spans="1:6" x14ac:dyDescent="0.25">
      <c r="A60" s="17"/>
      <c r="B60" s="17"/>
      <c r="C60" s="17"/>
      <c r="D60" s="17"/>
      <c r="E60" s="17"/>
      <c r="F60" s="17"/>
    </row>
    <row r="61" spans="1:6" x14ac:dyDescent="0.25">
      <c r="A61" s="18"/>
      <c r="B61" s="18"/>
      <c r="C61" s="18"/>
      <c r="D61" s="18"/>
      <c r="E61" s="18"/>
      <c r="F61" s="18"/>
    </row>
    <row r="62" spans="1:6" x14ac:dyDescent="0.25">
      <c r="A62" s="18"/>
      <c r="B62" s="18"/>
      <c r="C62" s="18"/>
      <c r="D62" s="18"/>
      <c r="E62" s="18"/>
      <c r="F62" s="18"/>
    </row>
    <row r="63" spans="1:6" x14ac:dyDescent="0.25">
      <c r="A63" s="18"/>
      <c r="B63" s="18"/>
      <c r="C63" s="18"/>
      <c r="D63" s="18"/>
      <c r="E63" s="18"/>
      <c r="F63" s="18"/>
    </row>
    <row r="64" spans="1:6" x14ac:dyDescent="0.25">
      <c r="A64" s="18"/>
      <c r="B64" s="18"/>
      <c r="C64" s="18"/>
      <c r="D64" s="18"/>
      <c r="E64" s="18"/>
      <c r="F64" s="18"/>
    </row>
    <row r="65" spans="1:6" x14ac:dyDescent="0.25">
      <c r="A65" s="18"/>
      <c r="B65" s="18"/>
      <c r="C65" s="18"/>
      <c r="D65" s="18"/>
      <c r="E65" s="18"/>
      <c r="F65" s="18"/>
    </row>
    <row r="66" spans="1:6" x14ac:dyDescent="0.25">
      <c r="A66" s="18"/>
      <c r="B66" s="18"/>
      <c r="C66" s="18"/>
      <c r="D66" s="18"/>
      <c r="E66" s="18"/>
      <c r="F66" s="18"/>
    </row>
    <row r="67" spans="1:6" x14ac:dyDescent="0.25">
      <c r="A67" s="18"/>
      <c r="B67" s="18"/>
      <c r="C67" s="18"/>
      <c r="D67" s="18"/>
      <c r="E67" s="18"/>
      <c r="F67" s="18"/>
    </row>
    <row r="68" spans="1:6" x14ac:dyDescent="0.25">
      <c r="A68" s="18"/>
      <c r="B68" s="18"/>
      <c r="C68" s="18"/>
      <c r="D68" s="18"/>
      <c r="E68" s="18"/>
      <c r="F68" s="18"/>
    </row>
    <row r="69" spans="1:6" x14ac:dyDescent="0.25">
      <c r="A69" s="18"/>
      <c r="B69" s="18"/>
      <c r="C69" s="18"/>
      <c r="D69" s="18"/>
      <c r="E69" s="18"/>
      <c r="F6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2025-02-17T16:33:14Z</dcterms:modified>
</cp:coreProperties>
</file>