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/Drive/CS Jobs/ANN/Nathan/GridSearch/"/>
    </mc:Choice>
  </mc:AlternateContent>
  <xr:revisionPtr revIDLastSave="0" documentId="13_ncr:1_{FD580043-3A09-CD46-9170-65F7E11F752E}" xr6:coauthVersionLast="47" xr6:coauthVersionMax="47" xr10:uidLastSave="{00000000-0000-0000-0000-000000000000}"/>
  <bookViews>
    <workbookView xWindow="0" yWindow="500" windowWidth="28800" windowHeight="16260" xr2:uid="{BF93003E-BE96-134A-A1B3-5AB416D802C8}"/>
  </bookViews>
  <sheets>
    <sheet name="Set 1" sheetId="1" r:id="rId1"/>
    <sheet name="Pseudodata 2, Sets 1-100" sheetId="2" r:id="rId2"/>
    <sheet name="Pseudodata 1, Sets 1-15" sheetId="3" r:id="rId3"/>
  </sheets>
  <definedNames>
    <definedName name="local_fit_bootstrapping_output" localSheetId="0">'Set 1'!$A$1:$L$21</definedName>
    <definedName name="local_fit_bootstrapping_output_1" localSheetId="0">'Set 1'!$A$23:$H$45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0" i="3" l="1"/>
  <c r="AM20" i="3"/>
  <c r="AJ20" i="3"/>
  <c r="AI20" i="3"/>
  <c r="AF20" i="3"/>
  <c r="AE20" i="3"/>
  <c r="AN19" i="3"/>
  <c r="AM19" i="3"/>
  <c r="AJ19" i="3"/>
  <c r="AI19" i="3"/>
  <c r="AF19" i="3"/>
  <c r="AE19" i="3"/>
  <c r="AN18" i="3"/>
  <c r="AM18" i="3"/>
  <c r="AJ18" i="3"/>
  <c r="AI18" i="3"/>
  <c r="AF18" i="3"/>
  <c r="AE18" i="3"/>
  <c r="AN17" i="3"/>
  <c r="AM17" i="3"/>
  <c r="AJ17" i="3"/>
  <c r="AI17" i="3"/>
  <c r="AF17" i="3"/>
  <c r="AE17" i="3"/>
  <c r="AN16" i="3"/>
  <c r="AM16" i="3"/>
  <c r="AJ16" i="3"/>
  <c r="AI16" i="3"/>
  <c r="AF16" i="3"/>
  <c r="AE16" i="3"/>
  <c r="AN15" i="3"/>
  <c r="AM15" i="3"/>
  <c r="AJ15" i="3"/>
  <c r="AI15" i="3"/>
  <c r="AF15" i="3"/>
  <c r="AE15" i="3"/>
  <c r="AN14" i="3"/>
  <c r="AM14" i="3"/>
  <c r="AJ14" i="3"/>
  <c r="AI14" i="3"/>
  <c r="AF14" i="3"/>
  <c r="AE14" i="3"/>
  <c r="AN13" i="3"/>
  <c r="AM13" i="3"/>
  <c r="AJ13" i="3"/>
  <c r="AI13" i="3"/>
  <c r="AF13" i="3"/>
  <c r="AE13" i="3"/>
  <c r="AN12" i="3"/>
  <c r="AM12" i="3"/>
  <c r="AJ12" i="3"/>
  <c r="AI12" i="3"/>
  <c r="AF12" i="3"/>
  <c r="AE12" i="3"/>
  <c r="AN11" i="3"/>
  <c r="AM11" i="3"/>
  <c r="AJ11" i="3"/>
  <c r="AI11" i="3"/>
  <c r="AF11" i="3"/>
  <c r="AE11" i="3"/>
  <c r="AN10" i="3"/>
  <c r="AM10" i="3"/>
  <c r="AJ10" i="3"/>
  <c r="AI10" i="3"/>
  <c r="AF10" i="3"/>
  <c r="AE10" i="3"/>
  <c r="AN9" i="3"/>
  <c r="AM9" i="3"/>
  <c r="AJ9" i="3"/>
  <c r="AI9" i="3"/>
  <c r="AF9" i="3"/>
  <c r="AE9" i="3"/>
  <c r="AN8" i="3"/>
  <c r="AM8" i="3"/>
  <c r="AJ8" i="3"/>
  <c r="AI8" i="3"/>
  <c r="AF8" i="3"/>
  <c r="AE8" i="3"/>
  <c r="AN7" i="3"/>
  <c r="AM7" i="3"/>
  <c r="AJ7" i="3"/>
  <c r="AI7" i="3"/>
  <c r="AF7" i="3"/>
  <c r="AE7" i="3"/>
  <c r="AN6" i="3"/>
  <c r="AM6" i="3"/>
  <c r="AJ6" i="3"/>
  <c r="AI6" i="3"/>
  <c r="AF6" i="3"/>
  <c r="AE6" i="3"/>
  <c r="S6" i="3"/>
  <c r="T6" i="3"/>
  <c r="W6" i="3"/>
  <c r="X6" i="3"/>
  <c r="AA6" i="3"/>
  <c r="AB6" i="3"/>
  <c r="S7" i="3"/>
  <c r="T7" i="3"/>
  <c r="W7" i="3"/>
  <c r="X7" i="3"/>
  <c r="AA7" i="3"/>
  <c r="AB7" i="3"/>
  <c r="S8" i="3"/>
  <c r="T8" i="3"/>
  <c r="W8" i="3"/>
  <c r="X8" i="3"/>
  <c r="AA8" i="3"/>
  <c r="AB8" i="3"/>
  <c r="S9" i="3"/>
  <c r="T9" i="3"/>
  <c r="W9" i="3"/>
  <c r="X9" i="3"/>
  <c r="AA9" i="3"/>
  <c r="AB9" i="3"/>
  <c r="S10" i="3"/>
  <c r="T10" i="3"/>
  <c r="W10" i="3"/>
  <c r="X10" i="3"/>
  <c r="AA10" i="3"/>
  <c r="AB10" i="3"/>
  <c r="S11" i="3"/>
  <c r="T11" i="3"/>
  <c r="W11" i="3"/>
  <c r="X11" i="3"/>
  <c r="AA11" i="3"/>
  <c r="AB11" i="3"/>
  <c r="S12" i="3"/>
  <c r="T12" i="3"/>
  <c r="W12" i="3"/>
  <c r="X12" i="3"/>
  <c r="AA12" i="3"/>
  <c r="AB12" i="3"/>
  <c r="S13" i="3"/>
  <c r="T13" i="3"/>
  <c r="W13" i="3"/>
  <c r="X13" i="3"/>
  <c r="AA13" i="3"/>
  <c r="AB13" i="3"/>
  <c r="S14" i="3"/>
  <c r="T14" i="3"/>
  <c r="W14" i="3"/>
  <c r="X14" i="3"/>
  <c r="AA14" i="3"/>
  <c r="AB14" i="3"/>
  <c r="S15" i="3"/>
  <c r="T15" i="3"/>
  <c r="W15" i="3"/>
  <c r="X15" i="3"/>
  <c r="AA15" i="3"/>
  <c r="AB15" i="3"/>
  <c r="S16" i="3"/>
  <c r="T16" i="3"/>
  <c r="W16" i="3"/>
  <c r="X16" i="3"/>
  <c r="AA16" i="3"/>
  <c r="AB16" i="3"/>
  <c r="S17" i="3"/>
  <c r="T17" i="3"/>
  <c r="W17" i="3"/>
  <c r="X17" i="3"/>
  <c r="AA17" i="3"/>
  <c r="AB17" i="3"/>
  <c r="S18" i="3"/>
  <c r="T18" i="3"/>
  <c r="W18" i="3"/>
  <c r="X18" i="3"/>
  <c r="AA18" i="3"/>
  <c r="AB18" i="3"/>
  <c r="S19" i="3"/>
  <c r="T19" i="3"/>
  <c r="W19" i="3"/>
  <c r="X19" i="3"/>
  <c r="AA19" i="3"/>
  <c r="AB19" i="3"/>
  <c r="S20" i="3"/>
  <c r="T20" i="3"/>
  <c r="W20" i="3"/>
  <c r="X20" i="3"/>
  <c r="AA20" i="3"/>
  <c r="AB20" i="3"/>
  <c r="P20" i="3"/>
  <c r="O20" i="3"/>
  <c r="L20" i="3"/>
  <c r="K20" i="3"/>
  <c r="H20" i="3"/>
  <c r="G20" i="3"/>
  <c r="P19" i="3"/>
  <c r="O19" i="3"/>
  <c r="L19" i="3"/>
  <c r="K19" i="3"/>
  <c r="H19" i="3"/>
  <c r="G19" i="3"/>
  <c r="P18" i="3"/>
  <c r="O18" i="3"/>
  <c r="L18" i="3"/>
  <c r="K18" i="3"/>
  <c r="H18" i="3"/>
  <c r="G18" i="3"/>
  <c r="P17" i="3"/>
  <c r="O17" i="3"/>
  <c r="L17" i="3"/>
  <c r="K17" i="3"/>
  <c r="H17" i="3"/>
  <c r="G17" i="3"/>
  <c r="P16" i="3"/>
  <c r="O16" i="3"/>
  <c r="L16" i="3"/>
  <c r="K16" i="3"/>
  <c r="H16" i="3"/>
  <c r="G16" i="3"/>
  <c r="P15" i="3"/>
  <c r="O15" i="3"/>
  <c r="L15" i="3"/>
  <c r="K15" i="3"/>
  <c r="H15" i="3"/>
  <c r="G15" i="3"/>
  <c r="P14" i="3"/>
  <c r="O14" i="3"/>
  <c r="L14" i="3"/>
  <c r="K14" i="3"/>
  <c r="H14" i="3"/>
  <c r="G14" i="3"/>
  <c r="P13" i="3"/>
  <c r="O13" i="3"/>
  <c r="L13" i="3"/>
  <c r="K13" i="3"/>
  <c r="H13" i="3"/>
  <c r="G13" i="3"/>
  <c r="P12" i="3"/>
  <c r="O12" i="3"/>
  <c r="L12" i="3"/>
  <c r="K12" i="3"/>
  <c r="H12" i="3"/>
  <c r="G12" i="3"/>
  <c r="P11" i="3"/>
  <c r="O11" i="3"/>
  <c r="L11" i="3"/>
  <c r="K11" i="3"/>
  <c r="H11" i="3"/>
  <c r="G11" i="3"/>
  <c r="P10" i="3"/>
  <c r="O10" i="3"/>
  <c r="L10" i="3"/>
  <c r="K10" i="3"/>
  <c r="H10" i="3"/>
  <c r="G10" i="3"/>
  <c r="P9" i="3"/>
  <c r="O9" i="3"/>
  <c r="L9" i="3"/>
  <c r="K9" i="3"/>
  <c r="H9" i="3"/>
  <c r="G9" i="3"/>
  <c r="P8" i="3"/>
  <c r="O8" i="3"/>
  <c r="L8" i="3"/>
  <c r="K8" i="3"/>
  <c r="H8" i="3"/>
  <c r="G8" i="3"/>
  <c r="P7" i="3"/>
  <c r="O7" i="3"/>
  <c r="L7" i="3"/>
  <c r="K7" i="3"/>
  <c r="H7" i="3"/>
  <c r="G7" i="3"/>
  <c r="P6" i="3"/>
  <c r="O6" i="3"/>
  <c r="L6" i="3"/>
  <c r="K6" i="3"/>
  <c r="H6" i="3"/>
  <c r="G6" i="3"/>
  <c r="D5" i="3"/>
  <c r="C5" i="3"/>
  <c r="B5" i="3"/>
  <c r="AA7" i="2"/>
  <c r="AB7" i="2"/>
  <c r="AA8" i="2"/>
  <c r="AB8" i="2"/>
  <c r="AA9" i="2"/>
  <c r="AB9" i="2"/>
  <c r="AA10" i="2"/>
  <c r="AB10" i="2"/>
  <c r="AA11" i="2"/>
  <c r="AB11" i="2"/>
  <c r="AA12" i="2"/>
  <c r="AB12" i="2"/>
  <c r="AA13" i="2"/>
  <c r="AB13" i="2"/>
  <c r="AA14" i="2"/>
  <c r="AB14" i="2"/>
  <c r="AA15" i="2"/>
  <c r="AB15" i="2"/>
  <c r="AA16" i="2"/>
  <c r="AB16" i="2"/>
  <c r="AA17" i="2"/>
  <c r="AB17" i="2"/>
  <c r="AA18" i="2"/>
  <c r="AB18" i="2"/>
  <c r="AA19" i="2"/>
  <c r="AB19" i="2"/>
  <c r="AA20" i="2"/>
  <c r="AB20" i="2"/>
  <c r="AA21" i="2"/>
  <c r="AB21" i="2"/>
  <c r="AA22" i="2"/>
  <c r="AB22" i="2"/>
  <c r="AA23" i="2"/>
  <c r="AB23" i="2"/>
  <c r="AA24" i="2"/>
  <c r="AB24" i="2"/>
  <c r="AA25" i="2"/>
  <c r="AB25" i="2"/>
  <c r="AA26" i="2"/>
  <c r="AB26" i="2"/>
  <c r="AA27" i="2"/>
  <c r="AB27" i="2"/>
  <c r="AA28" i="2"/>
  <c r="AB28" i="2"/>
  <c r="AA29" i="2"/>
  <c r="AB29" i="2"/>
  <c r="AA30" i="2"/>
  <c r="AB30" i="2"/>
  <c r="AA31" i="2"/>
  <c r="AB31" i="2"/>
  <c r="AA32" i="2"/>
  <c r="AB32" i="2"/>
  <c r="AA33" i="2"/>
  <c r="AB33" i="2"/>
  <c r="AA34" i="2"/>
  <c r="AB34" i="2"/>
  <c r="AA35" i="2"/>
  <c r="AB35" i="2"/>
  <c r="AA36" i="2"/>
  <c r="AB36" i="2"/>
  <c r="AA37" i="2"/>
  <c r="AB37" i="2"/>
  <c r="AA38" i="2"/>
  <c r="AB38" i="2"/>
  <c r="AA39" i="2"/>
  <c r="AB39" i="2"/>
  <c r="AA40" i="2"/>
  <c r="AB40" i="2"/>
  <c r="AA41" i="2"/>
  <c r="AB41" i="2"/>
  <c r="AA42" i="2"/>
  <c r="AB42" i="2"/>
  <c r="AA43" i="2"/>
  <c r="AB43" i="2"/>
  <c r="AA44" i="2"/>
  <c r="AB44" i="2"/>
  <c r="AA45" i="2"/>
  <c r="AB45" i="2"/>
  <c r="AA46" i="2"/>
  <c r="AB46" i="2"/>
  <c r="AA47" i="2"/>
  <c r="AB47" i="2"/>
  <c r="AA48" i="2"/>
  <c r="AB48" i="2"/>
  <c r="AA49" i="2"/>
  <c r="AB49" i="2"/>
  <c r="AA50" i="2"/>
  <c r="AB50" i="2"/>
  <c r="AA51" i="2"/>
  <c r="AB51" i="2"/>
  <c r="AA52" i="2"/>
  <c r="AB52" i="2"/>
  <c r="AA53" i="2"/>
  <c r="AB53" i="2"/>
  <c r="AA54" i="2"/>
  <c r="AB54" i="2"/>
  <c r="AA55" i="2"/>
  <c r="AB55" i="2"/>
  <c r="AA56" i="2"/>
  <c r="AB56" i="2"/>
  <c r="AA57" i="2"/>
  <c r="AB57" i="2"/>
  <c r="AA58" i="2"/>
  <c r="AB58" i="2"/>
  <c r="AA59" i="2"/>
  <c r="AB59" i="2"/>
  <c r="AA60" i="2"/>
  <c r="AB60" i="2"/>
  <c r="AA61" i="2"/>
  <c r="AB61" i="2"/>
  <c r="AA62" i="2"/>
  <c r="AB62" i="2"/>
  <c r="AA63" i="2"/>
  <c r="AB63" i="2"/>
  <c r="AA64" i="2"/>
  <c r="AB64" i="2"/>
  <c r="AA65" i="2"/>
  <c r="AB65" i="2"/>
  <c r="AA66" i="2"/>
  <c r="AB66" i="2"/>
  <c r="AA67" i="2"/>
  <c r="AB67" i="2"/>
  <c r="AA68" i="2"/>
  <c r="AB68" i="2"/>
  <c r="AA69" i="2"/>
  <c r="AB69" i="2"/>
  <c r="AA70" i="2"/>
  <c r="AB70" i="2"/>
  <c r="AA71" i="2"/>
  <c r="AB71" i="2"/>
  <c r="AA72" i="2"/>
  <c r="AB72" i="2"/>
  <c r="AA73" i="2"/>
  <c r="AB73" i="2"/>
  <c r="AA74" i="2"/>
  <c r="AB74" i="2"/>
  <c r="AA75" i="2"/>
  <c r="AB75" i="2"/>
  <c r="AA76" i="2"/>
  <c r="AB76" i="2"/>
  <c r="AA77" i="2"/>
  <c r="AB77" i="2"/>
  <c r="AA78" i="2"/>
  <c r="AB78" i="2"/>
  <c r="AA79" i="2"/>
  <c r="AB79" i="2"/>
  <c r="AA80" i="2"/>
  <c r="AB80" i="2"/>
  <c r="AA81" i="2"/>
  <c r="AB81" i="2"/>
  <c r="AA82" i="2"/>
  <c r="AB82" i="2"/>
  <c r="AA83" i="2"/>
  <c r="AB83" i="2"/>
  <c r="AA84" i="2"/>
  <c r="AB84" i="2"/>
  <c r="AA85" i="2"/>
  <c r="AB85" i="2"/>
  <c r="AA86" i="2"/>
  <c r="AB86" i="2"/>
  <c r="AA87" i="2"/>
  <c r="AB87" i="2"/>
  <c r="AA88" i="2"/>
  <c r="AB88" i="2"/>
  <c r="AA89" i="2"/>
  <c r="AB89" i="2"/>
  <c r="AA90" i="2"/>
  <c r="AB90" i="2"/>
  <c r="AA91" i="2"/>
  <c r="AB91" i="2"/>
  <c r="AA92" i="2"/>
  <c r="AB92" i="2"/>
  <c r="AA93" i="2"/>
  <c r="AB93" i="2"/>
  <c r="AA94" i="2"/>
  <c r="AB94" i="2"/>
  <c r="AA95" i="2"/>
  <c r="AB95" i="2"/>
  <c r="AA96" i="2"/>
  <c r="AB96" i="2"/>
  <c r="AA97" i="2"/>
  <c r="AB97" i="2"/>
  <c r="AA98" i="2"/>
  <c r="AB98" i="2"/>
  <c r="AA99" i="2"/>
  <c r="AB99" i="2"/>
  <c r="AA100" i="2"/>
  <c r="AB100" i="2"/>
  <c r="AA101" i="2"/>
  <c r="AB101" i="2"/>
  <c r="AA102" i="2"/>
  <c r="AB102" i="2"/>
  <c r="AA103" i="2"/>
  <c r="AB103" i="2"/>
  <c r="AA104" i="2"/>
  <c r="AB104" i="2"/>
  <c r="AA105" i="2"/>
  <c r="AB105" i="2"/>
  <c r="W7" i="2"/>
  <c r="X7" i="2"/>
  <c r="W8" i="2"/>
  <c r="X8" i="2"/>
  <c r="W9" i="2"/>
  <c r="X9" i="2"/>
  <c r="W10" i="2"/>
  <c r="X10" i="2"/>
  <c r="W11" i="2"/>
  <c r="X11" i="2"/>
  <c r="W12" i="2"/>
  <c r="X12" i="2"/>
  <c r="W13" i="2"/>
  <c r="X13" i="2"/>
  <c r="W14" i="2"/>
  <c r="X14" i="2"/>
  <c r="W15" i="2"/>
  <c r="X15" i="2"/>
  <c r="W16" i="2"/>
  <c r="X16" i="2"/>
  <c r="W17" i="2"/>
  <c r="X17" i="2"/>
  <c r="W18" i="2"/>
  <c r="X18" i="2"/>
  <c r="W19" i="2"/>
  <c r="X19" i="2"/>
  <c r="W20" i="2"/>
  <c r="X20" i="2"/>
  <c r="W21" i="2"/>
  <c r="X21" i="2"/>
  <c r="W22" i="2"/>
  <c r="X22" i="2"/>
  <c r="W23" i="2"/>
  <c r="X23" i="2"/>
  <c r="W24" i="2"/>
  <c r="X24" i="2"/>
  <c r="W25" i="2"/>
  <c r="X25" i="2"/>
  <c r="W26" i="2"/>
  <c r="X26" i="2"/>
  <c r="W27" i="2"/>
  <c r="X27" i="2"/>
  <c r="W28" i="2"/>
  <c r="X28" i="2"/>
  <c r="W29" i="2"/>
  <c r="X29" i="2"/>
  <c r="W30" i="2"/>
  <c r="X30" i="2"/>
  <c r="W31" i="2"/>
  <c r="X31" i="2"/>
  <c r="W32" i="2"/>
  <c r="X32" i="2"/>
  <c r="W33" i="2"/>
  <c r="X33" i="2"/>
  <c r="W34" i="2"/>
  <c r="X34" i="2"/>
  <c r="W35" i="2"/>
  <c r="X35" i="2"/>
  <c r="W36" i="2"/>
  <c r="X36" i="2"/>
  <c r="W37" i="2"/>
  <c r="X37" i="2"/>
  <c r="W38" i="2"/>
  <c r="X38" i="2"/>
  <c r="W39" i="2"/>
  <c r="X39" i="2"/>
  <c r="W40" i="2"/>
  <c r="X40" i="2"/>
  <c r="W41" i="2"/>
  <c r="X41" i="2"/>
  <c r="W42" i="2"/>
  <c r="X42" i="2"/>
  <c r="W43" i="2"/>
  <c r="X43" i="2"/>
  <c r="W44" i="2"/>
  <c r="X44" i="2"/>
  <c r="W45" i="2"/>
  <c r="X45" i="2"/>
  <c r="W46" i="2"/>
  <c r="X46" i="2"/>
  <c r="W47" i="2"/>
  <c r="X47" i="2"/>
  <c r="W48" i="2"/>
  <c r="X48" i="2"/>
  <c r="W49" i="2"/>
  <c r="X49" i="2"/>
  <c r="W50" i="2"/>
  <c r="X50" i="2"/>
  <c r="W51" i="2"/>
  <c r="X51" i="2"/>
  <c r="W52" i="2"/>
  <c r="X52" i="2"/>
  <c r="W53" i="2"/>
  <c r="X53" i="2"/>
  <c r="W54" i="2"/>
  <c r="X54" i="2"/>
  <c r="W55" i="2"/>
  <c r="X55" i="2"/>
  <c r="W56" i="2"/>
  <c r="X56" i="2"/>
  <c r="W57" i="2"/>
  <c r="X57" i="2"/>
  <c r="W58" i="2"/>
  <c r="X58" i="2"/>
  <c r="W59" i="2"/>
  <c r="X59" i="2"/>
  <c r="W60" i="2"/>
  <c r="X60" i="2"/>
  <c r="W61" i="2"/>
  <c r="X61" i="2"/>
  <c r="W62" i="2"/>
  <c r="X62" i="2"/>
  <c r="W63" i="2"/>
  <c r="X63" i="2"/>
  <c r="W64" i="2"/>
  <c r="X64" i="2"/>
  <c r="W65" i="2"/>
  <c r="X65" i="2"/>
  <c r="W66" i="2"/>
  <c r="X66" i="2"/>
  <c r="W67" i="2"/>
  <c r="X67" i="2"/>
  <c r="W68" i="2"/>
  <c r="X68" i="2"/>
  <c r="W69" i="2"/>
  <c r="X69" i="2"/>
  <c r="W70" i="2"/>
  <c r="X70" i="2"/>
  <c r="W71" i="2"/>
  <c r="X71" i="2"/>
  <c r="W72" i="2"/>
  <c r="X72" i="2"/>
  <c r="W73" i="2"/>
  <c r="X73" i="2"/>
  <c r="W74" i="2"/>
  <c r="X74" i="2"/>
  <c r="W75" i="2"/>
  <c r="X75" i="2"/>
  <c r="W76" i="2"/>
  <c r="X76" i="2"/>
  <c r="W77" i="2"/>
  <c r="X77" i="2"/>
  <c r="W78" i="2"/>
  <c r="X78" i="2"/>
  <c r="W79" i="2"/>
  <c r="X79" i="2"/>
  <c r="W80" i="2"/>
  <c r="X80" i="2"/>
  <c r="W81" i="2"/>
  <c r="X81" i="2"/>
  <c r="W82" i="2"/>
  <c r="X82" i="2"/>
  <c r="W83" i="2"/>
  <c r="X83" i="2"/>
  <c r="W84" i="2"/>
  <c r="X84" i="2"/>
  <c r="W85" i="2"/>
  <c r="X85" i="2"/>
  <c r="W86" i="2"/>
  <c r="X86" i="2"/>
  <c r="W87" i="2"/>
  <c r="X87" i="2"/>
  <c r="W88" i="2"/>
  <c r="X88" i="2"/>
  <c r="W89" i="2"/>
  <c r="X89" i="2"/>
  <c r="W90" i="2"/>
  <c r="X90" i="2"/>
  <c r="W91" i="2"/>
  <c r="X91" i="2"/>
  <c r="W92" i="2"/>
  <c r="X92" i="2"/>
  <c r="W93" i="2"/>
  <c r="X93" i="2"/>
  <c r="W94" i="2"/>
  <c r="X94" i="2"/>
  <c r="W95" i="2"/>
  <c r="X95" i="2"/>
  <c r="W96" i="2"/>
  <c r="X96" i="2"/>
  <c r="W97" i="2"/>
  <c r="X97" i="2"/>
  <c r="W98" i="2"/>
  <c r="X98" i="2"/>
  <c r="W99" i="2"/>
  <c r="X99" i="2"/>
  <c r="W100" i="2"/>
  <c r="X100" i="2"/>
  <c r="W101" i="2"/>
  <c r="X101" i="2"/>
  <c r="W102" i="2"/>
  <c r="X102" i="2"/>
  <c r="W103" i="2"/>
  <c r="X103" i="2"/>
  <c r="W104" i="2"/>
  <c r="X104" i="2"/>
  <c r="W105" i="2"/>
  <c r="X105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D5" i="2" l="1"/>
  <c r="C5" i="2"/>
  <c r="B5" i="2"/>
  <c r="X6" i="2"/>
  <c r="AB6" i="2"/>
  <c r="T6" i="2"/>
  <c r="S6" i="2"/>
  <c r="AA6" i="2"/>
  <c r="W6" i="2"/>
  <c r="P6" i="2"/>
  <c r="O6" i="2"/>
  <c r="G6" i="2"/>
  <c r="L6" i="2"/>
  <c r="K6" i="2"/>
  <c r="H6" i="2"/>
  <c r="O56" i="1" l="1"/>
  <c r="N56" i="1"/>
  <c r="J56" i="1"/>
  <c r="I56" i="1"/>
  <c r="E56" i="1"/>
  <c r="D56" i="1"/>
  <c r="N46" i="1" l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N2" i="1"/>
  <c r="M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J2" i="1"/>
  <c r="I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3BD8A6-DCCC-8D4A-A54D-28F6F9220070}" name="local_fit_bootstrapping_output" type="6" refreshedVersion="7" background="1" saveData="1">
    <textPr sourceFile="/Users/nathan/Drive/CS Jobs/ANN/Nathan/GridSearch/local_fit_bootstrapping_output.csv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EF492C23-D3C3-8F4A-990A-AAA41FF835D5}" name="local_fit_bootstrapping_output1" type="6" refreshedVersion="7" background="1" saveData="1">
    <textPr sourceFile="/Users/nathan/Drive/CS Jobs/ANN/Nathan/GridSearch/local_fit_bootstrapping_output.csv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<sst xmlns="http://schemas.openxmlformats.org/spreadsheetml/2006/main" count="141" uniqueCount="28">
  <si>
    <t>attempts</t>
  </si>
  <si>
    <t>indexes/attempt</t>
  </si>
  <si>
    <t>ReH mean</t>
  </si>
  <si>
    <t>ReH stddev</t>
  </si>
  <si>
    <t>ReE mean</t>
  </si>
  <si>
    <t>ReE stddev</t>
  </si>
  <si>
    <t>ReHtilde mean</t>
  </si>
  <si>
    <t>ReHtilde stddev</t>
  </si>
  <si>
    <t>ReH</t>
  </si>
  <si>
    <t>ReE</t>
  </si>
  <si>
    <t>% Error</t>
  </si>
  <si>
    <t>#StdDevs Off</t>
  </si>
  <si>
    <t>ReHtilde</t>
  </si>
  <si>
    <t>Actual</t>
  </si>
  <si>
    <t>Mean</t>
  </si>
  <si>
    <t>StdDev</t>
  </si>
  <si>
    <t>Original grid search:</t>
  </si>
  <si>
    <t>True values</t>
  </si>
  <si>
    <t>ReH true</t>
  </si>
  <si>
    <t>ReE true</t>
  </si>
  <si>
    <t>ReHTilde true</t>
  </si>
  <si>
    <t>Set</t>
  </si>
  <si>
    <t>True Values</t>
  </si>
  <si>
    <t>Stddev</t>
  </si>
  <si>
    <t>Bootstrapping</t>
  </si>
  <si>
    <t>Traditional</t>
  </si>
  <si>
    <t>Bootstrapping (200 indices/attempt)</t>
  </si>
  <si>
    <t>Bootstrapping (100 indices/attempt)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</si>
</sst>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164" fontId="0" fillId="0" borderId="9" xfId="0" applyNumberForma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0" fillId="0" borderId="11" xfId="1" applyNumberFormat="1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164" fontId="0" fillId="0" borderId="19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0" xfId="0" applyProtection="1">
      <protection locked="0"/>
    </xf>
    <xf numFmtId="165" fontId="0" fillId="0" borderId="0" xfId="0" applyNumberFormat="1" applyBorder="1"/>
    <xf numFmtId="165" fontId="0" fillId="0" borderId="0" xfId="1" applyNumberFormat="1" applyFon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20" xfId="0" applyNumberFormat="1" applyBorder="1"/>
    <xf numFmtId="165" fontId="0" fillId="0" borderId="21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1" xfId="1" applyNumberFormat="1" applyFon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23" xfId="0" applyBorder="1" applyAlignment="1">
      <alignment horizontal="center" vertical="center"/>
    </xf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Predicted</a:t>
            </a:r>
            <a:r>
              <a:rPr lang="en-US" sz="1600" baseline="0">
                <a:solidFill>
                  <a:schemeClr val="tx1"/>
                </a:solidFill>
              </a:rPr>
              <a:t> CFF values</a:t>
            </a:r>
            <a:r>
              <a:rPr lang="en-US" sz="1600">
                <a:solidFill>
                  <a:schemeClr val="tx1"/>
                </a:solidFill>
              </a:rPr>
              <a:t> vs. #indexes per attempt (#attempts = 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ReH 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 1'!$B$2:$B$21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'Set 1'!$C$2:$C$21</c:f>
              <c:numCache>
                <c:formatCode>General</c:formatCode>
                <c:ptCount val="20"/>
                <c:pt idx="0">
                  <c:v>3.0710760000000001</c:v>
                </c:pt>
                <c:pt idx="1">
                  <c:v>0.20524899999999999</c:v>
                </c:pt>
                <c:pt idx="2">
                  <c:v>0.32315199999999999</c:v>
                </c:pt>
                <c:pt idx="3">
                  <c:v>0.56146799999999997</c:v>
                </c:pt>
                <c:pt idx="4">
                  <c:v>0.63281100000000001</c:v>
                </c:pt>
                <c:pt idx="5">
                  <c:v>0.44884000000000002</c:v>
                </c:pt>
                <c:pt idx="6">
                  <c:v>0.55918800000000002</c:v>
                </c:pt>
                <c:pt idx="7">
                  <c:v>0.48537400000000003</c:v>
                </c:pt>
                <c:pt idx="8">
                  <c:v>0.54004399999999997</c:v>
                </c:pt>
                <c:pt idx="9">
                  <c:v>0.68455200000000005</c:v>
                </c:pt>
                <c:pt idx="10">
                  <c:v>0.51900100000000005</c:v>
                </c:pt>
                <c:pt idx="11">
                  <c:v>0.56893300000000002</c:v>
                </c:pt>
                <c:pt idx="12">
                  <c:v>0.59786099999999998</c:v>
                </c:pt>
                <c:pt idx="13">
                  <c:v>0.59051900000000002</c:v>
                </c:pt>
                <c:pt idx="14">
                  <c:v>0.50582800000000006</c:v>
                </c:pt>
                <c:pt idx="15">
                  <c:v>0.532864</c:v>
                </c:pt>
                <c:pt idx="16">
                  <c:v>0.45367400000000002</c:v>
                </c:pt>
                <c:pt idx="17">
                  <c:v>0.54094900000000001</c:v>
                </c:pt>
                <c:pt idx="18">
                  <c:v>0.508552</c:v>
                </c:pt>
                <c:pt idx="19">
                  <c:v>0.54749400000000004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4-6B4B-A7C5-D3B4CEDB167A}"/>
            </c:ext>
          </c:extLst>
        </c:ser>
        <c:ser>
          <c:idx val="1"/>
          <c:order val="1"/>
          <c:tx>
            <c:v>ReE mean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 1'!$B$2:$B$21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'Set 1'!$G$2:$G$21</c:f>
              <c:numCache>
                <c:formatCode>General</c:formatCode>
                <c:ptCount val="20"/>
                <c:pt idx="0">
                  <c:v>-18.044017</c:v>
                </c:pt>
                <c:pt idx="1">
                  <c:v>10.078554</c:v>
                </c:pt>
                <c:pt idx="2">
                  <c:v>2.447079</c:v>
                </c:pt>
                <c:pt idx="3">
                  <c:v>1.0164770000000001</c:v>
                </c:pt>
                <c:pt idx="4">
                  <c:v>0.48344900000000002</c:v>
                </c:pt>
                <c:pt idx="5">
                  <c:v>1.3208569999999999</c:v>
                </c:pt>
                <c:pt idx="6">
                  <c:v>-1.232858</c:v>
                </c:pt>
                <c:pt idx="7">
                  <c:v>3.342511</c:v>
                </c:pt>
                <c:pt idx="8">
                  <c:v>2.4110870000000002</c:v>
                </c:pt>
                <c:pt idx="9">
                  <c:v>-2.6987290000000002</c:v>
                </c:pt>
                <c:pt idx="10">
                  <c:v>-0.85122299999999995</c:v>
                </c:pt>
                <c:pt idx="11">
                  <c:v>1.3113980000000001</c:v>
                </c:pt>
                <c:pt idx="12">
                  <c:v>-3.724335</c:v>
                </c:pt>
                <c:pt idx="13">
                  <c:v>-2.0780479999999999</c:v>
                </c:pt>
                <c:pt idx="14">
                  <c:v>2.311099</c:v>
                </c:pt>
                <c:pt idx="15">
                  <c:v>1.729449</c:v>
                </c:pt>
                <c:pt idx="16">
                  <c:v>1.779487</c:v>
                </c:pt>
                <c:pt idx="17">
                  <c:v>2.441309</c:v>
                </c:pt>
                <c:pt idx="18">
                  <c:v>2.558287</c:v>
                </c:pt>
                <c:pt idx="19">
                  <c:v>0.26370700000000002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94-6B4B-A7C5-D3B4CEDB167A}"/>
            </c:ext>
          </c:extLst>
        </c:ser>
        <c:ser>
          <c:idx val="2"/>
          <c:order val="2"/>
          <c:tx>
            <c:v>ReHtilde mean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 1'!$B$2:$B$21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'Set 1'!$K$2:$K$21</c:f>
              <c:numCache>
                <c:formatCode>General</c:formatCode>
                <c:ptCount val="20"/>
                <c:pt idx="0">
                  <c:v>1.7992030000000001</c:v>
                </c:pt>
                <c:pt idx="1">
                  <c:v>2.2392539999999999</c:v>
                </c:pt>
                <c:pt idx="2">
                  <c:v>2.4254859999999998</c:v>
                </c:pt>
                <c:pt idx="3">
                  <c:v>2.9055260000000001</c:v>
                </c:pt>
                <c:pt idx="4">
                  <c:v>3.3876689999999998</c:v>
                </c:pt>
                <c:pt idx="5">
                  <c:v>2.6476959999999998</c:v>
                </c:pt>
                <c:pt idx="6">
                  <c:v>2.8886280000000002</c:v>
                </c:pt>
                <c:pt idx="7">
                  <c:v>2.7470979999999998</c:v>
                </c:pt>
                <c:pt idx="8">
                  <c:v>2.8989889999999998</c:v>
                </c:pt>
                <c:pt idx="9">
                  <c:v>3.406984</c:v>
                </c:pt>
                <c:pt idx="10">
                  <c:v>2.9119480000000002</c:v>
                </c:pt>
                <c:pt idx="11">
                  <c:v>3.0882999999999998</c:v>
                </c:pt>
                <c:pt idx="12">
                  <c:v>2.8618510000000001</c:v>
                </c:pt>
                <c:pt idx="13">
                  <c:v>3.004677</c:v>
                </c:pt>
                <c:pt idx="14">
                  <c:v>2.8651080000000002</c:v>
                </c:pt>
                <c:pt idx="15">
                  <c:v>3.0654059999999999</c:v>
                </c:pt>
                <c:pt idx="16">
                  <c:v>2.713603</c:v>
                </c:pt>
                <c:pt idx="17">
                  <c:v>2.8908160000000001</c:v>
                </c:pt>
                <c:pt idx="18">
                  <c:v>2.7415940000000001</c:v>
                </c:pt>
                <c:pt idx="19">
                  <c:v>2.869685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94-6B4B-A7C5-D3B4CEDB167A}"/>
            </c:ext>
          </c:extLst>
        </c:ser>
        <c:ser>
          <c:idx val="3"/>
          <c:order val="3"/>
          <c:tx>
            <c:strRef>
              <c:f>'Set 1'!$B$63</c:f>
              <c:strCache>
                <c:ptCount val="1"/>
                <c:pt idx="0">
                  <c:v>ReH true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'Set 1'!$A$64:$A$65</c:f>
              <c:numCache>
                <c:formatCode>General</c:formatCode>
                <c:ptCount val="2"/>
                <c:pt idx="0">
                  <c:v>-1000</c:v>
                </c:pt>
                <c:pt idx="1">
                  <c:v>1000</c:v>
                </c:pt>
              </c:numCache>
            </c:numRef>
          </c:xVal>
          <c:yVal>
            <c:numRef>
              <c:f>'Set 1'!$B$64:$B$65</c:f>
              <c:numCache>
                <c:formatCode>General</c:formatCode>
                <c:ptCount val="2"/>
                <c:pt idx="0">
                  <c:v>0.74351500000000004</c:v>
                </c:pt>
                <c:pt idx="1">
                  <c:v>0.74351500000000004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94-6B4B-A7C5-D3B4CEDB167A}"/>
            </c:ext>
          </c:extLst>
        </c:ser>
        <c:ser>
          <c:idx val="4"/>
          <c:order val="4"/>
          <c:tx>
            <c:strRef>
              <c:f>'Set 1'!$C$63</c:f>
              <c:strCache>
                <c:ptCount val="1"/>
                <c:pt idx="0">
                  <c:v>ReE true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'Set 1'!$A$64:$A$65</c:f>
              <c:numCache>
                <c:formatCode>General</c:formatCode>
                <c:ptCount val="2"/>
                <c:pt idx="0">
                  <c:v>-1000</c:v>
                </c:pt>
                <c:pt idx="1">
                  <c:v>1000</c:v>
                </c:pt>
              </c:numCache>
            </c:numRef>
          </c:xVal>
          <c:yVal>
            <c:numRef>
              <c:f>'Set 1'!$C$64:$C$65</c:f>
              <c:numCache>
                <c:formatCode>General</c:formatCode>
                <c:ptCount val="2"/>
                <c:pt idx="0">
                  <c:v>-1.58545</c:v>
                </c:pt>
                <c:pt idx="1">
                  <c:v>-1.58545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94-6B4B-A7C5-D3B4CEDB167A}"/>
            </c:ext>
          </c:extLst>
        </c:ser>
        <c:ser>
          <c:idx val="5"/>
          <c:order val="5"/>
          <c:tx>
            <c:strRef>
              <c:f>'Set 1'!$D$63</c:f>
              <c:strCache>
                <c:ptCount val="1"/>
                <c:pt idx="0">
                  <c:v>ReHTilde true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'Set 1'!$A$64:$A$65</c:f>
              <c:numCache>
                <c:formatCode>General</c:formatCode>
                <c:ptCount val="2"/>
                <c:pt idx="0">
                  <c:v>-1000</c:v>
                </c:pt>
                <c:pt idx="1">
                  <c:v>1000</c:v>
                </c:pt>
              </c:numCache>
            </c:numRef>
          </c:xVal>
          <c:yVal>
            <c:numRef>
              <c:f>'Set 1'!$D$64:$D$65</c:f>
              <c:numCache>
                <c:formatCode>General</c:formatCode>
                <c:ptCount val="2"/>
                <c:pt idx="0">
                  <c:v>3.3492899999999999</c:v>
                </c:pt>
                <c:pt idx="1">
                  <c:v>3.3492899999999999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94-6B4B-A7C5-D3B4CEDB1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80880"/>
        <c:axId val="270035487"/>
      </c:scatterChart>
      <c:valAx>
        <c:axId val="15945808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indexes/attempt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35487"/>
        <c:crosses val="autoZero"/>
        <c:crossBetween val="midCat"/>
      </c:valAx>
      <c:valAx>
        <c:axId val="27003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Predicted CFF</a:t>
                </a:r>
                <a:r>
                  <a:rPr lang="en-US" baseline="0">
                    <a:solidFill>
                      <a:schemeClr val="tx1"/>
                    </a:solidFill>
                  </a:rPr>
                  <a:t> Mean Values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58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>
                <a:solidFill>
                  <a:schemeClr val="tx1"/>
                </a:solidFill>
              </a:rPr>
              <a:t>Standard Deviation of ReH Guess by </a:t>
            </a:r>
            <a:r>
              <a:rPr lang="en-US" sz="1600" b="1" i="0" u="none" strike="noStrike" baseline="0">
                <a:effectLst/>
              </a:rPr>
              <a:t>Grid Search </a:t>
            </a:r>
            <a:r>
              <a:rPr lang="en-US" sz="1600" b="1" baseline="0">
                <a:solidFill>
                  <a:schemeClr val="tx1"/>
                </a:solidFill>
              </a:rPr>
              <a:t>Method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'Pseudodata 2, Sets 1-100'!$E$3:$P$3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'Pseudodata 2, Sets 1-100'!$A$6:$A$105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'Pseudodata 2, Sets 1-100'!$F$6:$F$105</c:f>
              <c:numCache>
                <c:formatCode>0.000</c:formatCode>
                <c:ptCount val="100"/>
                <c:pt idx="0">
                  <c:v>0.58091499999999996</c:v>
                </c:pt>
                <c:pt idx="1">
                  <c:v>0.86498299999999995</c:v>
                </c:pt>
                <c:pt idx="2">
                  <c:v>6.0119999999999996</c:v>
                </c:pt>
                <c:pt idx="3">
                  <c:v>4.0318680000000002</c:v>
                </c:pt>
                <c:pt idx="4">
                  <c:v>0.18180199999999999</c:v>
                </c:pt>
                <c:pt idx="5">
                  <c:v>0.93130400000000002</c:v>
                </c:pt>
                <c:pt idx="6">
                  <c:v>0.18234800000000001</c:v>
                </c:pt>
                <c:pt idx="7">
                  <c:v>4.792675</c:v>
                </c:pt>
                <c:pt idx="8">
                  <c:v>0.97683799999999998</c:v>
                </c:pt>
                <c:pt idx="9">
                  <c:v>0.80143600000000004</c:v>
                </c:pt>
                <c:pt idx="10">
                  <c:v>8.0874939999999995</c:v>
                </c:pt>
                <c:pt idx="11">
                  <c:v>0.912663</c:v>
                </c:pt>
                <c:pt idx="12">
                  <c:v>1.020521</c:v>
                </c:pt>
                <c:pt idx="13">
                  <c:v>2.2390500000000002</c:v>
                </c:pt>
                <c:pt idx="14">
                  <c:v>1.6165689999999999</c:v>
                </c:pt>
                <c:pt idx="15">
                  <c:v>2.7395130000000001</c:v>
                </c:pt>
                <c:pt idx="16">
                  <c:v>0.68494699999999997</c:v>
                </c:pt>
                <c:pt idx="17">
                  <c:v>9.5098680000000009</c:v>
                </c:pt>
                <c:pt idx="18">
                  <c:v>0.78069900000000003</c:v>
                </c:pt>
                <c:pt idx="19">
                  <c:v>0.637374</c:v>
                </c:pt>
                <c:pt idx="20">
                  <c:v>1.561879</c:v>
                </c:pt>
                <c:pt idx="21">
                  <c:v>9.5612569999999995</c:v>
                </c:pt>
                <c:pt idx="22">
                  <c:v>1.1275379999999999</c:v>
                </c:pt>
                <c:pt idx="23">
                  <c:v>0.64886500000000003</c:v>
                </c:pt>
                <c:pt idx="24">
                  <c:v>0.85972400000000004</c:v>
                </c:pt>
                <c:pt idx="25">
                  <c:v>0.53815299999999999</c:v>
                </c:pt>
                <c:pt idx="26">
                  <c:v>0.63199000000000005</c:v>
                </c:pt>
                <c:pt idx="27">
                  <c:v>0.75525699999999996</c:v>
                </c:pt>
                <c:pt idx="28">
                  <c:v>0.29369499999999998</c:v>
                </c:pt>
                <c:pt idx="29">
                  <c:v>4.528645</c:v>
                </c:pt>
                <c:pt idx="30">
                  <c:v>0.46407100000000001</c:v>
                </c:pt>
                <c:pt idx="31">
                  <c:v>0.96274800000000005</c:v>
                </c:pt>
                <c:pt idx="32">
                  <c:v>1.6651199999999999</c:v>
                </c:pt>
                <c:pt idx="33">
                  <c:v>0.57321500000000003</c:v>
                </c:pt>
                <c:pt idx="34">
                  <c:v>0.46084599999999998</c:v>
                </c:pt>
                <c:pt idx="35">
                  <c:v>2.2288009999999998</c:v>
                </c:pt>
                <c:pt idx="36">
                  <c:v>1.8093950000000001</c:v>
                </c:pt>
                <c:pt idx="37">
                  <c:v>0.24396200000000001</c:v>
                </c:pt>
                <c:pt idx="38">
                  <c:v>1.270883</c:v>
                </c:pt>
                <c:pt idx="39">
                  <c:v>8.6232340000000001</c:v>
                </c:pt>
                <c:pt idx="40">
                  <c:v>0.61518300000000004</c:v>
                </c:pt>
                <c:pt idx="41">
                  <c:v>6.6455719999999996</c:v>
                </c:pt>
                <c:pt idx="42">
                  <c:v>2.6909749999999999</c:v>
                </c:pt>
                <c:pt idx="43">
                  <c:v>0.28158</c:v>
                </c:pt>
                <c:pt idx="44">
                  <c:v>1.3855010000000001</c:v>
                </c:pt>
                <c:pt idx="45">
                  <c:v>2.8680880000000002</c:v>
                </c:pt>
                <c:pt idx="46">
                  <c:v>0.92264599999999997</c:v>
                </c:pt>
                <c:pt idx="47">
                  <c:v>1.2385949999999999</c:v>
                </c:pt>
                <c:pt idx="48">
                  <c:v>1.815015</c:v>
                </c:pt>
                <c:pt idx="49">
                  <c:v>0.59203600000000001</c:v>
                </c:pt>
                <c:pt idx="50">
                  <c:v>0.90552500000000002</c:v>
                </c:pt>
                <c:pt idx="51">
                  <c:v>1.3147230000000001</c:v>
                </c:pt>
                <c:pt idx="52">
                  <c:v>3.1071770000000001</c:v>
                </c:pt>
                <c:pt idx="53">
                  <c:v>0.52262200000000003</c:v>
                </c:pt>
                <c:pt idx="54">
                  <c:v>0.24321799999999999</c:v>
                </c:pt>
                <c:pt idx="55">
                  <c:v>2.0394030000000001</c:v>
                </c:pt>
                <c:pt idx="56">
                  <c:v>1.7718309999999999</c:v>
                </c:pt>
                <c:pt idx="57">
                  <c:v>10.502751999999999</c:v>
                </c:pt>
                <c:pt idx="58">
                  <c:v>1.017247</c:v>
                </c:pt>
                <c:pt idx="59">
                  <c:v>0.76517100000000005</c:v>
                </c:pt>
                <c:pt idx="60">
                  <c:v>1.651683</c:v>
                </c:pt>
                <c:pt idx="61">
                  <c:v>0.21673600000000001</c:v>
                </c:pt>
                <c:pt idx="62">
                  <c:v>0.90275799999999995</c:v>
                </c:pt>
                <c:pt idx="63">
                  <c:v>0.90961499999999995</c:v>
                </c:pt>
                <c:pt idx="64">
                  <c:v>4.1653659999999997</c:v>
                </c:pt>
                <c:pt idx="65">
                  <c:v>2.1564260000000002</c:v>
                </c:pt>
                <c:pt idx="66">
                  <c:v>0.77056500000000006</c:v>
                </c:pt>
                <c:pt idx="67">
                  <c:v>1.9763790000000001</c:v>
                </c:pt>
                <c:pt idx="68">
                  <c:v>0.71647799999999995</c:v>
                </c:pt>
                <c:pt idx="69">
                  <c:v>0.65641700000000003</c:v>
                </c:pt>
                <c:pt idx="70">
                  <c:v>2.5107759999999999</c:v>
                </c:pt>
                <c:pt idx="71">
                  <c:v>3.58609</c:v>
                </c:pt>
                <c:pt idx="72">
                  <c:v>2.783175</c:v>
                </c:pt>
                <c:pt idx="73">
                  <c:v>2.0832470000000001</c:v>
                </c:pt>
                <c:pt idx="74">
                  <c:v>4.8729279999999999</c:v>
                </c:pt>
                <c:pt idx="75">
                  <c:v>1.3183370000000001</c:v>
                </c:pt>
                <c:pt idx="76">
                  <c:v>0.551145</c:v>
                </c:pt>
                <c:pt idx="77">
                  <c:v>6.7926E-2</c:v>
                </c:pt>
                <c:pt idx="78">
                  <c:v>0.86858800000000003</c:v>
                </c:pt>
                <c:pt idx="79">
                  <c:v>0.32235000000000003</c:v>
                </c:pt>
                <c:pt idx="80">
                  <c:v>0.17998600000000001</c:v>
                </c:pt>
                <c:pt idx="81">
                  <c:v>1.7391509999999999</c:v>
                </c:pt>
                <c:pt idx="82">
                  <c:v>3.0677430000000001</c:v>
                </c:pt>
                <c:pt idx="83">
                  <c:v>0.65670099999999998</c:v>
                </c:pt>
                <c:pt idx="84">
                  <c:v>1.23584</c:v>
                </c:pt>
                <c:pt idx="85">
                  <c:v>1.904633</c:v>
                </c:pt>
                <c:pt idx="86">
                  <c:v>0.21213399999999999</c:v>
                </c:pt>
                <c:pt idx="87">
                  <c:v>0.35950199999999999</c:v>
                </c:pt>
                <c:pt idx="88">
                  <c:v>0.15481</c:v>
                </c:pt>
                <c:pt idx="89">
                  <c:v>0.39662399999999998</c:v>
                </c:pt>
                <c:pt idx="90">
                  <c:v>1.734947</c:v>
                </c:pt>
                <c:pt idx="91">
                  <c:v>1.4914879999999999</c:v>
                </c:pt>
                <c:pt idx="92">
                  <c:v>0.56926500000000002</c:v>
                </c:pt>
                <c:pt idx="93">
                  <c:v>0.141793</c:v>
                </c:pt>
                <c:pt idx="94">
                  <c:v>1.0203</c:v>
                </c:pt>
                <c:pt idx="95">
                  <c:v>0.13834399999999999</c:v>
                </c:pt>
                <c:pt idx="96">
                  <c:v>2.0394139999999998</c:v>
                </c:pt>
                <c:pt idx="97">
                  <c:v>4.6768530000000004</c:v>
                </c:pt>
                <c:pt idx="98">
                  <c:v>1.1029119999999999</c:v>
                </c:pt>
                <c:pt idx="99">
                  <c:v>8.5496669999999995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66-0144-9561-6E8896A37FAA}"/>
            </c:ext>
          </c:extLst>
        </c:ser>
        <c:ser>
          <c:idx val="1"/>
          <c:order val="1"/>
          <c:tx>
            <c:strRef>
              <c:f>'Pseudodata 2, Sets 1-100'!$Q$3:$AB$3</c:f>
              <c:strCache>
                <c:ptCount val="1"/>
                <c:pt idx="0">
                  <c:v>Bootstrapping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'Pseudodata 2, Sets 1-100'!$R$6:$R$105</c:f>
              <c:numCache>
                <c:formatCode>0.000</c:formatCode>
                <c:ptCount val="100"/>
                <c:pt idx="0">
                  <c:v>0.35705199999999998</c:v>
                </c:pt>
                <c:pt idx="1">
                  <c:v>0.465646</c:v>
                </c:pt>
                <c:pt idx="2">
                  <c:v>3.1011850000000001</c:v>
                </c:pt>
                <c:pt idx="3">
                  <c:v>2.6469710000000002</c:v>
                </c:pt>
                <c:pt idx="4">
                  <c:v>9.4863000000000003E-2</c:v>
                </c:pt>
                <c:pt idx="5">
                  <c:v>0.75924700000000001</c:v>
                </c:pt>
                <c:pt idx="6">
                  <c:v>0.14536199999999999</c:v>
                </c:pt>
                <c:pt idx="7">
                  <c:v>3.5367670000000002</c:v>
                </c:pt>
                <c:pt idx="8">
                  <c:v>0.49143900000000001</c:v>
                </c:pt>
                <c:pt idx="9">
                  <c:v>0.45988699999999999</c:v>
                </c:pt>
                <c:pt idx="10">
                  <c:v>4.8945910000000001</c:v>
                </c:pt>
                <c:pt idx="11">
                  <c:v>0.33353899999999997</c:v>
                </c:pt>
                <c:pt idx="12">
                  <c:v>0.39823799999999998</c:v>
                </c:pt>
                <c:pt idx="13">
                  <c:v>1.273385</c:v>
                </c:pt>
                <c:pt idx="14">
                  <c:v>1.0750249999999999</c:v>
                </c:pt>
                <c:pt idx="15">
                  <c:v>2.0817109999999999</c:v>
                </c:pt>
                <c:pt idx="16">
                  <c:v>0.37568299999999999</c:v>
                </c:pt>
                <c:pt idx="17">
                  <c:v>4.2492150000000004</c:v>
                </c:pt>
                <c:pt idx="18">
                  <c:v>0.32883200000000001</c:v>
                </c:pt>
                <c:pt idx="19">
                  <c:v>0.375581</c:v>
                </c:pt>
                <c:pt idx="20">
                  <c:v>0.98507400000000001</c:v>
                </c:pt>
                <c:pt idx="21">
                  <c:v>5.9809840000000003</c:v>
                </c:pt>
                <c:pt idx="22">
                  <c:v>0.54392300000000005</c:v>
                </c:pt>
                <c:pt idx="23">
                  <c:v>0.33546100000000001</c:v>
                </c:pt>
                <c:pt idx="24">
                  <c:v>0.34282099999999999</c:v>
                </c:pt>
                <c:pt idx="25">
                  <c:v>0.45311600000000002</c:v>
                </c:pt>
                <c:pt idx="26">
                  <c:v>0.22376299999999999</c:v>
                </c:pt>
                <c:pt idx="27">
                  <c:v>0.49768600000000002</c:v>
                </c:pt>
                <c:pt idx="28">
                  <c:v>0.18767300000000001</c:v>
                </c:pt>
                <c:pt idx="29">
                  <c:v>2.702321</c:v>
                </c:pt>
                <c:pt idx="30">
                  <c:v>0.31598999999999999</c:v>
                </c:pt>
                <c:pt idx="31">
                  <c:v>0.320378</c:v>
                </c:pt>
                <c:pt idx="32">
                  <c:v>0.91802799999999996</c:v>
                </c:pt>
                <c:pt idx="33">
                  <c:v>0.34917700000000002</c:v>
                </c:pt>
                <c:pt idx="34">
                  <c:v>0.31803399999999998</c:v>
                </c:pt>
                <c:pt idx="35">
                  <c:v>1.307812</c:v>
                </c:pt>
                <c:pt idx="36">
                  <c:v>1.1044959999999999</c:v>
                </c:pt>
                <c:pt idx="37">
                  <c:v>0.16148999999999999</c:v>
                </c:pt>
                <c:pt idx="38">
                  <c:v>0.45730700000000002</c:v>
                </c:pt>
                <c:pt idx="39">
                  <c:v>4.7864979999999999</c:v>
                </c:pt>
                <c:pt idx="40">
                  <c:v>0.34662399999999999</c:v>
                </c:pt>
                <c:pt idx="41">
                  <c:v>4.2777799999999999</c:v>
                </c:pt>
                <c:pt idx="42">
                  <c:v>1.6980690000000001</c:v>
                </c:pt>
                <c:pt idx="43">
                  <c:v>0.18408099999999999</c:v>
                </c:pt>
                <c:pt idx="44">
                  <c:v>0.83596999999999999</c:v>
                </c:pt>
                <c:pt idx="45">
                  <c:v>1.607712</c:v>
                </c:pt>
                <c:pt idx="46">
                  <c:v>0.38986900000000002</c:v>
                </c:pt>
                <c:pt idx="47">
                  <c:v>0.21262700000000001</c:v>
                </c:pt>
                <c:pt idx="48">
                  <c:v>0.78342500000000004</c:v>
                </c:pt>
                <c:pt idx="49">
                  <c:v>0.39548499999999998</c:v>
                </c:pt>
                <c:pt idx="50">
                  <c:v>0.46453299999999997</c:v>
                </c:pt>
                <c:pt idx="51">
                  <c:v>0.55213999999999996</c:v>
                </c:pt>
                <c:pt idx="52">
                  <c:v>1.9723759999999999</c:v>
                </c:pt>
                <c:pt idx="53">
                  <c:v>0.25058200000000003</c:v>
                </c:pt>
                <c:pt idx="54">
                  <c:v>0.18590100000000001</c:v>
                </c:pt>
                <c:pt idx="55">
                  <c:v>1.177786</c:v>
                </c:pt>
                <c:pt idx="56">
                  <c:v>1.372139</c:v>
                </c:pt>
                <c:pt idx="57">
                  <c:v>6.8249430000000002</c:v>
                </c:pt>
                <c:pt idx="58">
                  <c:v>0.70927700000000005</c:v>
                </c:pt>
                <c:pt idx="59">
                  <c:v>0.46201799999999998</c:v>
                </c:pt>
                <c:pt idx="60">
                  <c:v>1.3625160000000001</c:v>
                </c:pt>
                <c:pt idx="61">
                  <c:v>9.4069E-2</c:v>
                </c:pt>
                <c:pt idx="62">
                  <c:v>0.570218</c:v>
                </c:pt>
                <c:pt idx="63">
                  <c:v>0.382739</c:v>
                </c:pt>
                <c:pt idx="64">
                  <c:v>2.8317600000000001</c:v>
                </c:pt>
                <c:pt idx="65">
                  <c:v>1.4023300000000001</c:v>
                </c:pt>
                <c:pt idx="66">
                  <c:v>0.39171299999999998</c:v>
                </c:pt>
                <c:pt idx="67">
                  <c:v>1.6788590000000001</c:v>
                </c:pt>
                <c:pt idx="68">
                  <c:v>0.44264199999999998</c:v>
                </c:pt>
                <c:pt idx="69">
                  <c:v>0.46307199999999998</c:v>
                </c:pt>
                <c:pt idx="70">
                  <c:v>1.920995</c:v>
                </c:pt>
                <c:pt idx="71">
                  <c:v>2.1141990000000002</c:v>
                </c:pt>
                <c:pt idx="72">
                  <c:v>1.805385</c:v>
                </c:pt>
                <c:pt idx="73">
                  <c:v>0.85820799999999997</c:v>
                </c:pt>
                <c:pt idx="74">
                  <c:v>2.7374520000000002</c:v>
                </c:pt>
                <c:pt idx="75">
                  <c:v>1.0080389999999999</c:v>
                </c:pt>
                <c:pt idx="76">
                  <c:v>0.39204600000000001</c:v>
                </c:pt>
                <c:pt idx="77">
                  <c:v>4.7699999999999999E-2</c:v>
                </c:pt>
                <c:pt idx="78">
                  <c:v>0.47014299999999998</c:v>
                </c:pt>
                <c:pt idx="79">
                  <c:v>0.13825100000000001</c:v>
                </c:pt>
                <c:pt idx="80">
                  <c:v>0.122491</c:v>
                </c:pt>
                <c:pt idx="81">
                  <c:v>1.0827690000000001</c:v>
                </c:pt>
                <c:pt idx="82">
                  <c:v>1.9401330000000001</c:v>
                </c:pt>
                <c:pt idx="83">
                  <c:v>0.380054</c:v>
                </c:pt>
                <c:pt idx="84">
                  <c:v>0.638046</c:v>
                </c:pt>
                <c:pt idx="85">
                  <c:v>1.5440560000000001</c:v>
                </c:pt>
                <c:pt idx="86">
                  <c:v>0.138602</c:v>
                </c:pt>
                <c:pt idx="87">
                  <c:v>0.28429300000000002</c:v>
                </c:pt>
                <c:pt idx="88">
                  <c:v>9.6866999999999995E-2</c:v>
                </c:pt>
                <c:pt idx="89">
                  <c:v>0.21865299999999999</c:v>
                </c:pt>
                <c:pt idx="90">
                  <c:v>0.94266099999999997</c:v>
                </c:pt>
                <c:pt idx="91">
                  <c:v>0.88810900000000004</c:v>
                </c:pt>
                <c:pt idx="92">
                  <c:v>0.37140600000000001</c:v>
                </c:pt>
                <c:pt idx="93">
                  <c:v>8.1345000000000001E-2</c:v>
                </c:pt>
                <c:pt idx="94">
                  <c:v>0.61844699999999997</c:v>
                </c:pt>
                <c:pt idx="95">
                  <c:v>6.1116999999999998E-2</c:v>
                </c:pt>
                <c:pt idx="96">
                  <c:v>1.0827910000000001</c:v>
                </c:pt>
                <c:pt idx="97">
                  <c:v>2.2985419999999999</c:v>
                </c:pt>
                <c:pt idx="98">
                  <c:v>0.66233200000000003</c:v>
                </c:pt>
                <c:pt idx="99">
                  <c:v>4.9930339999999998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66-0144-9561-6E8896A37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01024"/>
        <c:axId val="293155744"/>
      </c:scatterChart>
      <c:valAx>
        <c:axId val="292801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55744"/>
        <c:crosses val="autoZero"/>
        <c:crossBetween val="midCat"/>
      </c:valAx>
      <c:valAx>
        <c:axId val="2931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baseline="0">
                    <a:effectLst/>
                  </a:rPr>
                  <a:t>Standard Deviation 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0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%</a:t>
            </a:r>
            <a:r>
              <a:rPr lang="en-US" sz="1600" b="1" baseline="0">
                <a:solidFill>
                  <a:schemeClr val="tx1"/>
                </a:solidFill>
              </a:rPr>
              <a:t> Error in ReE by </a:t>
            </a:r>
            <a:r>
              <a:rPr lang="en-US" sz="1600" b="1" i="0" u="none" strike="noStrike" baseline="0">
                <a:effectLst/>
              </a:rPr>
              <a:t>Grid Search </a:t>
            </a:r>
            <a:r>
              <a:rPr lang="en-US" sz="1600" b="1" baseline="0">
                <a:solidFill>
                  <a:schemeClr val="tx1"/>
                </a:solidFill>
              </a:rPr>
              <a:t>Method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'Pseudodata 2, Sets 1-100'!$E$3:$P$3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'Pseudodata 2, Sets 1-100'!$A$6:$A$105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'Pseudodata 2, Sets 1-100'!$K$6:$K$105</c:f>
              <c:numCache>
                <c:formatCode>0.000</c:formatCode>
                <c:ptCount val="100"/>
                <c:pt idx="0">
                  <c:v>1.2253461162445993</c:v>
                </c:pt>
                <c:pt idx="1">
                  <c:v>1.6291043524914492</c:v>
                </c:pt>
                <c:pt idx="2">
                  <c:v>5.4127228135539749</c:v>
                </c:pt>
                <c:pt idx="3">
                  <c:v>1.5592362529536625</c:v>
                </c:pt>
                <c:pt idx="4">
                  <c:v>1.5129914393267736</c:v>
                </c:pt>
                <c:pt idx="5">
                  <c:v>2.4473432956927446</c:v>
                </c:pt>
                <c:pt idx="6">
                  <c:v>1.6846383359950141</c:v>
                </c:pt>
                <c:pt idx="7">
                  <c:v>0.87781713835879083</c:v>
                </c:pt>
                <c:pt idx="8">
                  <c:v>1.7396338166625709</c:v>
                </c:pt>
                <c:pt idx="9">
                  <c:v>1.0366603408684312</c:v>
                </c:pt>
                <c:pt idx="10">
                  <c:v>3.9151575842050419</c:v>
                </c:pt>
                <c:pt idx="11">
                  <c:v>0.91741750126454225</c:v>
                </c:pt>
                <c:pt idx="12">
                  <c:v>0.35322931199757035</c:v>
                </c:pt>
                <c:pt idx="13">
                  <c:v>2.0823000150908921</c:v>
                </c:pt>
                <c:pt idx="14">
                  <c:v>1.6856904626591387</c:v>
                </c:pt>
                <c:pt idx="15">
                  <c:v>1.6632327235596471</c:v>
                </c:pt>
                <c:pt idx="16">
                  <c:v>2.2761713634766685</c:v>
                </c:pt>
                <c:pt idx="17">
                  <c:v>1.0489203121643875</c:v>
                </c:pt>
                <c:pt idx="18">
                  <c:v>4.0540078284963523E-3</c:v>
                </c:pt>
                <c:pt idx="19">
                  <c:v>1.1882183686972043</c:v>
                </c:pt>
                <c:pt idx="20">
                  <c:v>1.4728831777984071</c:v>
                </c:pt>
                <c:pt idx="21">
                  <c:v>4.0922294253277212</c:v>
                </c:pt>
                <c:pt idx="22">
                  <c:v>3.328568961050177</c:v>
                </c:pt>
                <c:pt idx="23">
                  <c:v>1.5272856680134339</c:v>
                </c:pt>
                <c:pt idx="24">
                  <c:v>1.9772077651402371</c:v>
                </c:pt>
                <c:pt idx="25">
                  <c:v>0.44117911446877695</c:v>
                </c:pt>
                <c:pt idx="26">
                  <c:v>0.19621897190022455</c:v>
                </c:pt>
                <c:pt idx="27">
                  <c:v>9.1737510319744781E-2</c:v>
                </c:pt>
                <c:pt idx="28">
                  <c:v>3.6352924017316708</c:v>
                </c:pt>
                <c:pt idx="29">
                  <c:v>3.5859927833826073</c:v>
                </c:pt>
                <c:pt idx="30">
                  <c:v>1.4620290126454876</c:v>
                </c:pt>
                <c:pt idx="31">
                  <c:v>0.49995649494253713</c:v>
                </c:pt>
                <c:pt idx="32">
                  <c:v>0.91325756881994191</c:v>
                </c:pt>
                <c:pt idx="33">
                  <c:v>0.48825287986834887</c:v>
                </c:pt>
                <c:pt idx="34">
                  <c:v>0.25187430745750666</c:v>
                </c:pt>
                <c:pt idx="35">
                  <c:v>0.54499142115736388</c:v>
                </c:pt>
                <c:pt idx="36">
                  <c:v>4.2109092811962396</c:v>
                </c:pt>
                <c:pt idx="37">
                  <c:v>1.3681211600847263</c:v>
                </c:pt>
                <c:pt idx="38">
                  <c:v>0.34121969140337988</c:v>
                </c:pt>
                <c:pt idx="39">
                  <c:v>1.666865157459487</c:v>
                </c:pt>
                <c:pt idx="40">
                  <c:v>1.4999629837352777</c:v>
                </c:pt>
                <c:pt idx="41">
                  <c:v>0.50560618647885691</c:v>
                </c:pt>
                <c:pt idx="42">
                  <c:v>9.0762506528645676E-2</c:v>
                </c:pt>
                <c:pt idx="43">
                  <c:v>4.2495173905255967</c:v>
                </c:pt>
                <c:pt idx="44">
                  <c:v>0.39645617250411558</c:v>
                </c:pt>
                <c:pt idx="45">
                  <c:v>0.74549115101969821</c:v>
                </c:pt>
                <c:pt idx="46">
                  <c:v>0.35696285152181456</c:v>
                </c:pt>
                <c:pt idx="47">
                  <c:v>1.108592994386336</c:v>
                </c:pt>
                <c:pt idx="48">
                  <c:v>0.690925522322277</c:v>
                </c:pt>
                <c:pt idx="49">
                  <c:v>1.9083111802176858</c:v>
                </c:pt>
                <c:pt idx="50">
                  <c:v>0.92441886661068673</c:v>
                </c:pt>
                <c:pt idx="51">
                  <c:v>0.56247354061342103</c:v>
                </c:pt>
                <c:pt idx="52">
                  <c:v>0.98369195476773175</c:v>
                </c:pt>
                <c:pt idx="53">
                  <c:v>0.87956498806982286</c:v>
                </c:pt>
                <c:pt idx="54">
                  <c:v>0.55328238251348338</c:v>
                </c:pt>
                <c:pt idx="55">
                  <c:v>0.52073353261495292</c:v>
                </c:pt>
                <c:pt idx="56">
                  <c:v>2.7827679676682271</c:v>
                </c:pt>
                <c:pt idx="57">
                  <c:v>0.8295077546970383</c:v>
                </c:pt>
                <c:pt idx="58">
                  <c:v>1.0280726681599046</c:v>
                </c:pt>
                <c:pt idx="59">
                  <c:v>0.80959393661001378</c:v>
                </c:pt>
                <c:pt idx="60">
                  <c:v>0.43622004962411592</c:v>
                </c:pt>
                <c:pt idx="61">
                  <c:v>2.6095243064614313</c:v>
                </c:pt>
                <c:pt idx="62">
                  <c:v>2.1038406340930331</c:v>
                </c:pt>
                <c:pt idx="63">
                  <c:v>0.73208602732314354</c:v>
                </c:pt>
                <c:pt idx="64">
                  <c:v>1.9588926073810784</c:v>
                </c:pt>
                <c:pt idx="65">
                  <c:v>0.21318930024638652</c:v>
                </c:pt>
                <c:pt idx="66">
                  <c:v>0.51629340341007779</c:v>
                </c:pt>
                <c:pt idx="67">
                  <c:v>1.2720289500841888</c:v>
                </c:pt>
                <c:pt idx="68">
                  <c:v>1.8195565714285717</c:v>
                </c:pt>
                <c:pt idx="69">
                  <c:v>1.5674396620735467</c:v>
                </c:pt>
                <c:pt idx="70">
                  <c:v>1.0470729540294186</c:v>
                </c:pt>
                <c:pt idx="71">
                  <c:v>4.1287401977062004</c:v>
                </c:pt>
                <c:pt idx="72">
                  <c:v>0.8191441690074045</c:v>
                </c:pt>
                <c:pt idx="73">
                  <c:v>1.9463814451894788</c:v>
                </c:pt>
                <c:pt idx="74">
                  <c:v>1.7437081370065581</c:v>
                </c:pt>
                <c:pt idx="75">
                  <c:v>0.73444433106515072</c:v>
                </c:pt>
                <c:pt idx="76">
                  <c:v>0.68396558543338037</c:v>
                </c:pt>
                <c:pt idx="77">
                  <c:v>3.0475920065336122</c:v>
                </c:pt>
                <c:pt idx="78">
                  <c:v>0.39077571949280915</c:v>
                </c:pt>
                <c:pt idx="79">
                  <c:v>2.8533185034082673</c:v>
                </c:pt>
                <c:pt idx="80">
                  <c:v>5.9273798957693268E-2</c:v>
                </c:pt>
                <c:pt idx="81">
                  <c:v>0.80308609697242994</c:v>
                </c:pt>
                <c:pt idx="82">
                  <c:v>0.5207559265211007</c:v>
                </c:pt>
                <c:pt idx="83">
                  <c:v>0.22910224574504723</c:v>
                </c:pt>
                <c:pt idx="84">
                  <c:v>1.8463481751795834</c:v>
                </c:pt>
                <c:pt idx="85">
                  <c:v>3.74219331815087</c:v>
                </c:pt>
                <c:pt idx="86">
                  <c:v>3.1971306532599457</c:v>
                </c:pt>
                <c:pt idx="87">
                  <c:v>0.12300413007738878</c:v>
                </c:pt>
                <c:pt idx="88">
                  <c:v>1.4381338093953044</c:v>
                </c:pt>
                <c:pt idx="89">
                  <c:v>3.8451863448443702E-2</c:v>
                </c:pt>
                <c:pt idx="90">
                  <c:v>1.7745606437973716</c:v>
                </c:pt>
                <c:pt idx="91">
                  <c:v>0.71312592355924764</c:v>
                </c:pt>
                <c:pt idx="92">
                  <c:v>0.66138671823955253</c:v>
                </c:pt>
                <c:pt idx="93">
                  <c:v>7.5769998234688964</c:v>
                </c:pt>
                <c:pt idx="94">
                  <c:v>1.7306588256657749</c:v>
                </c:pt>
                <c:pt idx="95">
                  <c:v>1.4324181962291942</c:v>
                </c:pt>
                <c:pt idx="96">
                  <c:v>0.93173874286462</c:v>
                </c:pt>
                <c:pt idx="97">
                  <c:v>5.6405125817020645</c:v>
                </c:pt>
                <c:pt idx="98">
                  <c:v>1.332802979912199</c:v>
                </c:pt>
                <c:pt idx="99">
                  <c:v>12.096380725101623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53-0F46-A73C-76FDFC65D838}"/>
            </c:ext>
          </c:extLst>
        </c:ser>
        <c:ser>
          <c:idx val="1"/>
          <c:order val="1"/>
          <c:tx>
            <c:strRef>
              <c:f>'Pseudodata 2, Sets 1-100'!$Q$3:$AB$3</c:f>
              <c:strCache>
                <c:ptCount val="1"/>
                <c:pt idx="0">
                  <c:v>Bootstrapping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'Pseudodata 2, Sets 1-100'!$W$6:$W$105</c:f>
              <c:numCache>
                <c:formatCode>0.000</c:formatCode>
                <c:ptCount val="100"/>
                <c:pt idx="0">
                  <c:v>2.0283162509066823</c:v>
                </c:pt>
                <c:pt idx="1">
                  <c:v>1.6006605861444572</c:v>
                </c:pt>
                <c:pt idx="2">
                  <c:v>0.79970479316742671</c:v>
                </c:pt>
                <c:pt idx="3">
                  <c:v>1.0229404461532299</c:v>
                </c:pt>
                <c:pt idx="4">
                  <c:v>1.3581348197026293</c:v>
                </c:pt>
                <c:pt idx="5">
                  <c:v>1.8628552753172403</c:v>
                </c:pt>
                <c:pt idx="6">
                  <c:v>1.6722027032290736</c:v>
                </c:pt>
                <c:pt idx="7">
                  <c:v>2.1269437990155624</c:v>
                </c:pt>
                <c:pt idx="8">
                  <c:v>0.2290824936511838</c:v>
                </c:pt>
                <c:pt idx="9">
                  <c:v>0.24140151909741883</c:v>
                </c:pt>
                <c:pt idx="10">
                  <c:v>6.970483240185664</c:v>
                </c:pt>
                <c:pt idx="11">
                  <c:v>1.6887473950429945</c:v>
                </c:pt>
                <c:pt idx="12">
                  <c:v>0.82996972371705435</c:v>
                </c:pt>
                <c:pt idx="13">
                  <c:v>3.1804980810095396</c:v>
                </c:pt>
                <c:pt idx="14">
                  <c:v>1.3002119777817418</c:v>
                </c:pt>
                <c:pt idx="15">
                  <c:v>2.9080242640314289</c:v>
                </c:pt>
                <c:pt idx="16">
                  <c:v>0.86572251381362519</c:v>
                </c:pt>
                <c:pt idx="17">
                  <c:v>1.5006175270279944</c:v>
                </c:pt>
                <c:pt idx="18">
                  <c:v>0.85846596656518614</c:v>
                </c:pt>
                <c:pt idx="19">
                  <c:v>1.5834030865812188</c:v>
                </c:pt>
                <c:pt idx="20">
                  <c:v>1.6396015537206234</c:v>
                </c:pt>
                <c:pt idx="21">
                  <c:v>2.0952961616124277</c:v>
                </c:pt>
                <c:pt idx="22">
                  <c:v>2.8036229380775541</c:v>
                </c:pt>
                <c:pt idx="23">
                  <c:v>0.12789597504219319</c:v>
                </c:pt>
                <c:pt idx="24">
                  <c:v>0.97884237479902336</c:v>
                </c:pt>
                <c:pt idx="25">
                  <c:v>1.3708616237926747</c:v>
                </c:pt>
                <c:pt idx="26">
                  <c:v>3.0567906779146687</c:v>
                </c:pt>
                <c:pt idx="27">
                  <c:v>0.25229340056972421</c:v>
                </c:pt>
                <c:pt idx="28">
                  <c:v>1.8669384832633904</c:v>
                </c:pt>
                <c:pt idx="29">
                  <c:v>3.9185856656965266</c:v>
                </c:pt>
                <c:pt idx="30">
                  <c:v>0.39316523397955422</c:v>
                </c:pt>
                <c:pt idx="31">
                  <c:v>1.1477540514084761</c:v>
                </c:pt>
                <c:pt idx="32">
                  <c:v>0.60466400483525329</c:v>
                </c:pt>
                <c:pt idx="33">
                  <c:v>0.53694802523313212</c:v>
                </c:pt>
                <c:pt idx="34">
                  <c:v>0.19147153519683874</c:v>
                </c:pt>
                <c:pt idx="35">
                  <c:v>1.5426720613328166</c:v>
                </c:pt>
                <c:pt idx="36">
                  <c:v>5.6113259505883732</c:v>
                </c:pt>
                <c:pt idx="37">
                  <c:v>1.1651642481359834</c:v>
                </c:pt>
                <c:pt idx="38">
                  <c:v>2.114396677113167</c:v>
                </c:pt>
                <c:pt idx="39">
                  <c:v>0.82433310902604084</c:v>
                </c:pt>
                <c:pt idx="40">
                  <c:v>0.37668648345485151</c:v>
                </c:pt>
                <c:pt idx="41">
                  <c:v>8.8746708989985323E-2</c:v>
                </c:pt>
                <c:pt idx="42">
                  <c:v>0.59729154476589164</c:v>
                </c:pt>
                <c:pt idx="43">
                  <c:v>2.7206846531292777</c:v>
                </c:pt>
                <c:pt idx="44">
                  <c:v>0.15516206725973744</c:v>
                </c:pt>
                <c:pt idx="45">
                  <c:v>1.1157220507022654</c:v>
                </c:pt>
                <c:pt idx="46">
                  <c:v>0.5790894572387455</c:v>
                </c:pt>
                <c:pt idx="47">
                  <c:v>1.6437357290285268</c:v>
                </c:pt>
                <c:pt idx="48">
                  <c:v>1.2986280321379327</c:v>
                </c:pt>
                <c:pt idx="49">
                  <c:v>0.82839862232699668</c:v>
                </c:pt>
                <c:pt idx="50">
                  <c:v>4.8375557239505512E-2</c:v>
                </c:pt>
                <c:pt idx="51">
                  <c:v>1.0151286134685724</c:v>
                </c:pt>
                <c:pt idx="52">
                  <c:v>0.41307322881871633</c:v>
                </c:pt>
                <c:pt idx="53">
                  <c:v>0.45876679643350493</c:v>
                </c:pt>
                <c:pt idx="54">
                  <c:v>3.7434376754061285</c:v>
                </c:pt>
                <c:pt idx="55">
                  <c:v>0.37882682540968587</c:v>
                </c:pt>
                <c:pt idx="56">
                  <c:v>2.0148110636507308</c:v>
                </c:pt>
                <c:pt idx="57">
                  <c:v>1.500230807394465</c:v>
                </c:pt>
                <c:pt idx="58">
                  <c:v>1.2114406437882745</c:v>
                </c:pt>
                <c:pt idx="59">
                  <c:v>0.86080385852090024</c:v>
                </c:pt>
                <c:pt idx="60">
                  <c:v>0.24751138762359737</c:v>
                </c:pt>
                <c:pt idx="61">
                  <c:v>2.3933304345305388</c:v>
                </c:pt>
                <c:pt idx="62">
                  <c:v>0.53157496280496641</c:v>
                </c:pt>
                <c:pt idx="63">
                  <c:v>2.0914600297578794</c:v>
                </c:pt>
                <c:pt idx="64">
                  <c:v>1.1709640639785814</c:v>
                </c:pt>
                <c:pt idx="65">
                  <c:v>0.74834110480654248</c:v>
                </c:pt>
                <c:pt idx="66">
                  <c:v>0.98343540407124963</c:v>
                </c:pt>
                <c:pt idx="67">
                  <c:v>0.69447477051762541</c:v>
                </c:pt>
                <c:pt idx="68">
                  <c:v>0.24786438095238095</c:v>
                </c:pt>
                <c:pt idx="69">
                  <c:v>0.46487072269251084</c:v>
                </c:pt>
                <c:pt idx="70">
                  <c:v>0.34384028760406737</c:v>
                </c:pt>
                <c:pt idx="71">
                  <c:v>2.4012426881912692</c:v>
                </c:pt>
                <c:pt idx="72">
                  <c:v>1.1484489800924846</c:v>
                </c:pt>
                <c:pt idx="73">
                  <c:v>0.71743619591303021</c:v>
                </c:pt>
                <c:pt idx="74">
                  <c:v>1.3263049441535091</c:v>
                </c:pt>
                <c:pt idx="75">
                  <c:v>0.10337380974119094</c:v>
                </c:pt>
                <c:pt idx="76">
                  <c:v>1.7664809543108714E-2</c:v>
                </c:pt>
                <c:pt idx="77">
                  <c:v>5.0147363585319793</c:v>
                </c:pt>
                <c:pt idx="78">
                  <c:v>0.48003457633287477</c:v>
                </c:pt>
                <c:pt idx="79">
                  <c:v>2.07418993072702</c:v>
                </c:pt>
                <c:pt idx="80">
                  <c:v>1.0432619876652784</c:v>
                </c:pt>
                <c:pt idx="81">
                  <c:v>0.51773222483941062</c:v>
                </c:pt>
                <c:pt idx="82">
                  <c:v>1.8497888412909482</c:v>
                </c:pt>
                <c:pt idx="83">
                  <c:v>0.92302160555364232</c:v>
                </c:pt>
                <c:pt idx="84">
                  <c:v>0.42808726417903936</c:v>
                </c:pt>
                <c:pt idx="85">
                  <c:v>2.653803676660484</c:v>
                </c:pt>
                <c:pt idx="86">
                  <c:v>2.8213578117831553</c:v>
                </c:pt>
                <c:pt idx="87">
                  <c:v>0.2624246798552104</c:v>
                </c:pt>
                <c:pt idx="88">
                  <c:v>1.7365495194403502</c:v>
                </c:pt>
                <c:pt idx="89">
                  <c:v>0.44156356395914387</c:v>
                </c:pt>
                <c:pt idx="90">
                  <c:v>1.8982587131583615</c:v>
                </c:pt>
                <c:pt idx="91">
                  <c:v>0.44462039218818639</c:v>
                </c:pt>
                <c:pt idx="92">
                  <c:v>0.4913833207014609</c:v>
                </c:pt>
                <c:pt idx="93">
                  <c:v>5.0894562233301066</c:v>
                </c:pt>
                <c:pt idx="94">
                  <c:v>1.1009519552448335</c:v>
                </c:pt>
                <c:pt idx="95">
                  <c:v>0.70292265541624299</c:v>
                </c:pt>
                <c:pt idx="96">
                  <c:v>0.52302908127381864</c:v>
                </c:pt>
                <c:pt idx="97">
                  <c:v>6.9110823756382338</c:v>
                </c:pt>
                <c:pt idx="98">
                  <c:v>2.8882288146867103</c:v>
                </c:pt>
                <c:pt idx="99">
                  <c:v>4.3833337043583569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53-0F46-A73C-76FDFC65D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01024"/>
        <c:axId val="293155744"/>
      </c:scatterChart>
      <c:valAx>
        <c:axId val="292801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55744"/>
        <c:crosses val="autoZero"/>
        <c:crossBetween val="midCat"/>
      </c:valAx>
      <c:valAx>
        <c:axId val="2931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error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0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>
                <a:solidFill>
                  <a:schemeClr val="tx1"/>
                </a:solidFill>
              </a:rPr>
              <a:t>Standard Deviation of ReE Guess by </a:t>
            </a:r>
            <a:r>
              <a:rPr lang="en-US" sz="1600" b="1" i="0" u="none" strike="noStrike" baseline="0">
                <a:effectLst/>
              </a:rPr>
              <a:t>Grid Search </a:t>
            </a:r>
            <a:r>
              <a:rPr lang="en-US" sz="1600" b="1" baseline="0">
                <a:solidFill>
                  <a:schemeClr val="tx1"/>
                </a:solidFill>
              </a:rPr>
              <a:t>Method - Pseudodataset 2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'Pseudodata 2, Sets 1-100'!$E$3:$P$3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'Pseudodata 2, Sets 1-100'!$A$6:$A$105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'Pseudodata 2, Sets 1-100'!$J$6:$J$105</c:f>
              <c:numCache>
                <c:formatCode>0.000</c:formatCode>
                <c:ptCount val="100"/>
                <c:pt idx="0">
                  <c:v>24.294249000000001</c:v>
                </c:pt>
                <c:pt idx="1">
                  <c:v>22.590145</c:v>
                </c:pt>
                <c:pt idx="2">
                  <c:v>54.480871</c:v>
                </c:pt>
                <c:pt idx="3">
                  <c:v>43.379868999999999</c:v>
                </c:pt>
                <c:pt idx="4">
                  <c:v>1.340387</c:v>
                </c:pt>
                <c:pt idx="5">
                  <c:v>56.014944</c:v>
                </c:pt>
                <c:pt idx="6">
                  <c:v>1.3314969999999999</c:v>
                </c:pt>
                <c:pt idx="7">
                  <c:v>37.005020999999999</c:v>
                </c:pt>
                <c:pt idx="8">
                  <c:v>20.94172</c:v>
                </c:pt>
                <c:pt idx="9">
                  <c:v>18.253026999999999</c:v>
                </c:pt>
                <c:pt idx="10">
                  <c:v>74.633326999999994</c:v>
                </c:pt>
                <c:pt idx="11">
                  <c:v>28.489671999999999</c:v>
                </c:pt>
                <c:pt idx="12">
                  <c:v>27.913589999999999</c:v>
                </c:pt>
                <c:pt idx="13">
                  <c:v>30.136144999999999</c:v>
                </c:pt>
                <c:pt idx="14">
                  <c:v>24.806428</c:v>
                </c:pt>
                <c:pt idx="15">
                  <c:v>30.493404999999999</c:v>
                </c:pt>
                <c:pt idx="16">
                  <c:v>23.861166000000001</c:v>
                </c:pt>
                <c:pt idx="17">
                  <c:v>101.793487</c:v>
                </c:pt>
                <c:pt idx="18">
                  <c:v>21.399175</c:v>
                </c:pt>
                <c:pt idx="19">
                  <c:v>16.521457000000002</c:v>
                </c:pt>
                <c:pt idx="20">
                  <c:v>21.351230000000001</c:v>
                </c:pt>
                <c:pt idx="21">
                  <c:v>126.35903500000001</c:v>
                </c:pt>
                <c:pt idx="22">
                  <c:v>20.364878999999998</c:v>
                </c:pt>
                <c:pt idx="23">
                  <c:v>22.530746000000001</c:v>
                </c:pt>
                <c:pt idx="24">
                  <c:v>21.685421999999999</c:v>
                </c:pt>
                <c:pt idx="25">
                  <c:v>16.066400999999999</c:v>
                </c:pt>
                <c:pt idx="26">
                  <c:v>24.880448000000001</c:v>
                </c:pt>
                <c:pt idx="27">
                  <c:v>10.030718</c:v>
                </c:pt>
                <c:pt idx="28">
                  <c:v>19.373443999999999</c:v>
                </c:pt>
                <c:pt idx="29">
                  <c:v>38.096809999999998</c:v>
                </c:pt>
                <c:pt idx="30">
                  <c:v>14.594536</c:v>
                </c:pt>
                <c:pt idx="31">
                  <c:v>21.502013000000002</c:v>
                </c:pt>
                <c:pt idx="32">
                  <c:v>20.525842000000001</c:v>
                </c:pt>
                <c:pt idx="33">
                  <c:v>9.2068100000000008</c:v>
                </c:pt>
                <c:pt idx="34">
                  <c:v>12.431277</c:v>
                </c:pt>
                <c:pt idx="35">
                  <c:v>17.180216999999999</c:v>
                </c:pt>
                <c:pt idx="36">
                  <c:v>17.60219</c:v>
                </c:pt>
                <c:pt idx="37">
                  <c:v>35.657133999999999</c:v>
                </c:pt>
                <c:pt idx="38">
                  <c:v>22.327666000000001</c:v>
                </c:pt>
                <c:pt idx="39">
                  <c:v>52.587974000000003</c:v>
                </c:pt>
                <c:pt idx="40">
                  <c:v>13.018227</c:v>
                </c:pt>
                <c:pt idx="41">
                  <c:v>49.130803</c:v>
                </c:pt>
                <c:pt idx="42">
                  <c:v>22.335353000000001</c:v>
                </c:pt>
                <c:pt idx="43">
                  <c:v>8.6536480000000005</c:v>
                </c:pt>
                <c:pt idx="44">
                  <c:v>24.095932999999999</c:v>
                </c:pt>
                <c:pt idx="45">
                  <c:v>24.567525</c:v>
                </c:pt>
                <c:pt idx="46">
                  <c:v>16.757117000000001</c:v>
                </c:pt>
                <c:pt idx="47">
                  <c:v>24.883700000000001</c:v>
                </c:pt>
                <c:pt idx="48">
                  <c:v>24.199231000000001</c:v>
                </c:pt>
                <c:pt idx="49">
                  <c:v>8.3983360000000005</c:v>
                </c:pt>
                <c:pt idx="50">
                  <c:v>12.191478999999999</c:v>
                </c:pt>
                <c:pt idx="51">
                  <c:v>24.390726999999998</c:v>
                </c:pt>
                <c:pt idx="52">
                  <c:v>25.574151000000001</c:v>
                </c:pt>
                <c:pt idx="53">
                  <c:v>16.7666</c:v>
                </c:pt>
                <c:pt idx="54">
                  <c:v>48.797438</c:v>
                </c:pt>
                <c:pt idx="55">
                  <c:v>19.481228000000002</c:v>
                </c:pt>
                <c:pt idx="56">
                  <c:v>16.455984000000001</c:v>
                </c:pt>
                <c:pt idx="57">
                  <c:v>77.419163999999995</c:v>
                </c:pt>
                <c:pt idx="58">
                  <c:v>10.612731</c:v>
                </c:pt>
                <c:pt idx="59">
                  <c:v>18.734902000000002</c:v>
                </c:pt>
                <c:pt idx="60">
                  <c:v>16.755783000000001</c:v>
                </c:pt>
                <c:pt idx="61">
                  <c:v>21.799811999999999</c:v>
                </c:pt>
                <c:pt idx="62">
                  <c:v>10.562004999999999</c:v>
                </c:pt>
                <c:pt idx="63">
                  <c:v>22.065052999999999</c:v>
                </c:pt>
                <c:pt idx="64">
                  <c:v>33.220610000000001</c:v>
                </c:pt>
                <c:pt idx="65">
                  <c:v>19.370070999999999</c:v>
                </c:pt>
                <c:pt idx="66">
                  <c:v>10.968249</c:v>
                </c:pt>
                <c:pt idx="67">
                  <c:v>17.188144999999999</c:v>
                </c:pt>
                <c:pt idx="68">
                  <c:v>34.864759999999997</c:v>
                </c:pt>
                <c:pt idx="69">
                  <c:v>28.621271</c:v>
                </c:pt>
                <c:pt idx="70">
                  <c:v>27.166885000000001</c:v>
                </c:pt>
                <c:pt idx="71">
                  <c:v>23.997672999999999</c:v>
                </c:pt>
                <c:pt idx="72">
                  <c:v>26.777552</c:v>
                </c:pt>
                <c:pt idx="73">
                  <c:v>25.152702999999999</c:v>
                </c:pt>
                <c:pt idx="74">
                  <c:v>29.012350000000001</c:v>
                </c:pt>
                <c:pt idx="75">
                  <c:v>11.43892</c:v>
                </c:pt>
                <c:pt idx="76">
                  <c:v>9.4256209999999996</c:v>
                </c:pt>
                <c:pt idx="77">
                  <c:v>20.121217999999999</c:v>
                </c:pt>
                <c:pt idx="78">
                  <c:v>14.124333999999999</c:v>
                </c:pt>
                <c:pt idx="79">
                  <c:v>19.206948000000001</c:v>
                </c:pt>
                <c:pt idx="80">
                  <c:v>12.61247</c:v>
                </c:pt>
                <c:pt idx="81">
                  <c:v>14.254405</c:v>
                </c:pt>
                <c:pt idx="82">
                  <c:v>27.304190999999999</c:v>
                </c:pt>
                <c:pt idx="83">
                  <c:v>9.8723880000000008</c:v>
                </c:pt>
                <c:pt idx="84">
                  <c:v>20.040807999999998</c:v>
                </c:pt>
                <c:pt idx="85">
                  <c:v>15.411761</c:v>
                </c:pt>
                <c:pt idx="86">
                  <c:v>6.9344489999999999</c:v>
                </c:pt>
                <c:pt idx="87">
                  <c:v>4.2932860000000002</c:v>
                </c:pt>
                <c:pt idx="88">
                  <c:v>2.2003379999999999</c:v>
                </c:pt>
                <c:pt idx="89">
                  <c:v>21.529367000000001</c:v>
                </c:pt>
                <c:pt idx="90">
                  <c:v>21.851493999999999</c:v>
                </c:pt>
                <c:pt idx="91">
                  <c:v>18.726216000000001</c:v>
                </c:pt>
                <c:pt idx="92">
                  <c:v>10.341067000000001</c:v>
                </c:pt>
                <c:pt idx="93">
                  <c:v>36.252119</c:v>
                </c:pt>
                <c:pt idx="94">
                  <c:v>10.989678</c:v>
                </c:pt>
                <c:pt idx="95">
                  <c:v>8.480397</c:v>
                </c:pt>
                <c:pt idx="96">
                  <c:v>18.764737</c:v>
                </c:pt>
                <c:pt idx="97">
                  <c:v>46.079289000000003</c:v>
                </c:pt>
                <c:pt idx="98">
                  <c:v>12.758913</c:v>
                </c:pt>
                <c:pt idx="99">
                  <c:v>55.626711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CE-404C-80E8-BB66D34DCCC8}"/>
            </c:ext>
          </c:extLst>
        </c:ser>
        <c:ser>
          <c:idx val="1"/>
          <c:order val="1"/>
          <c:tx>
            <c:strRef>
              <c:f>'Pseudodata 2, Sets 1-100'!$Q$3:$AB$3</c:f>
              <c:strCache>
                <c:ptCount val="1"/>
                <c:pt idx="0">
                  <c:v>Bootstrapping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'Pseudodata 2, Sets 1-100'!$V$6:$V$105</c:f>
              <c:numCache>
                <c:formatCode>0.000</c:formatCode>
                <c:ptCount val="100"/>
                <c:pt idx="0">
                  <c:v>15.730454</c:v>
                </c:pt>
                <c:pt idx="1">
                  <c:v>12.863733</c:v>
                </c:pt>
                <c:pt idx="2">
                  <c:v>28.279866999999999</c:v>
                </c:pt>
                <c:pt idx="3">
                  <c:v>28.662738000000001</c:v>
                </c:pt>
                <c:pt idx="4">
                  <c:v>0.82886599999999999</c:v>
                </c:pt>
                <c:pt idx="5">
                  <c:v>36.312944999999999</c:v>
                </c:pt>
                <c:pt idx="6">
                  <c:v>1.3197840000000001</c:v>
                </c:pt>
                <c:pt idx="7">
                  <c:v>27.625246000000001</c:v>
                </c:pt>
                <c:pt idx="8">
                  <c:v>11.777666</c:v>
                </c:pt>
                <c:pt idx="9">
                  <c:v>10.668455</c:v>
                </c:pt>
                <c:pt idx="10">
                  <c:v>45.156016999999999</c:v>
                </c:pt>
                <c:pt idx="11">
                  <c:v>10.15856</c:v>
                </c:pt>
                <c:pt idx="12">
                  <c:v>10.533547</c:v>
                </c:pt>
                <c:pt idx="13">
                  <c:v>17.178415999999999</c:v>
                </c:pt>
                <c:pt idx="14">
                  <c:v>16.432669000000001</c:v>
                </c:pt>
                <c:pt idx="15">
                  <c:v>23.06981</c:v>
                </c:pt>
                <c:pt idx="16">
                  <c:v>13.063255</c:v>
                </c:pt>
                <c:pt idx="17">
                  <c:v>45.519539000000002</c:v>
                </c:pt>
                <c:pt idx="18">
                  <c:v>9.2170579999999998</c:v>
                </c:pt>
                <c:pt idx="19">
                  <c:v>9.5868649999999995</c:v>
                </c:pt>
                <c:pt idx="20">
                  <c:v>13.316976</c:v>
                </c:pt>
                <c:pt idx="21">
                  <c:v>78.728882999999996</c:v>
                </c:pt>
                <c:pt idx="22">
                  <c:v>9.7702489999999997</c:v>
                </c:pt>
                <c:pt idx="23">
                  <c:v>12.117956</c:v>
                </c:pt>
                <c:pt idx="24">
                  <c:v>8.6074640000000002</c:v>
                </c:pt>
                <c:pt idx="25">
                  <c:v>13.858174</c:v>
                </c:pt>
                <c:pt idx="26">
                  <c:v>8.7472340000000006</c:v>
                </c:pt>
                <c:pt idx="27">
                  <c:v>6.4786080000000004</c:v>
                </c:pt>
                <c:pt idx="28">
                  <c:v>12.058721999999999</c:v>
                </c:pt>
                <c:pt idx="29">
                  <c:v>22.505756000000002</c:v>
                </c:pt>
                <c:pt idx="30">
                  <c:v>10.177887999999999</c:v>
                </c:pt>
                <c:pt idx="31">
                  <c:v>7.1127450000000003</c:v>
                </c:pt>
                <c:pt idx="32">
                  <c:v>11.122308</c:v>
                </c:pt>
                <c:pt idx="33">
                  <c:v>5.5523369999999996</c:v>
                </c:pt>
                <c:pt idx="34">
                  <c:v>8.7283530000000003</c:v>
                </c:pt>
                <c:pt idx="35">
                  <c:v>10.155773999999999</c:v>
                </c:pt>
                <c:pt idx="36">
                  <c:v>10.762432</c:v>
                </c:pt>
                <c:pt idx="37">
                  <c:v>23.749372999999999</c:v>
                </c:pt>
                <c:pt idx="38">
                  <c:v>8.0091350000000006</c:v>
                </c:pt>
                <c:pt idx="39">
                  <c:v>29.254010000000001</c:v>
                </c:pt>
                <c:pt idx="40">
                  <c:v>7.1209559999999996</c:v>
                </c:pt>
                <c:pt idx="41">
                  <c:v>31.545921</c:v>
                </c:pt>
                <c:pt idx="42">
                  <c:v>14.250337999999999</c:v>
                </c:pt>
                <c:pt idx="43">
                  <c:v>5.3957670000000002</c:v>
                </c:pt>
                <c:pt idx="44">
                  <c:v>13.971159999999999</c:v>
                </c:pt>
                <c:pt idx="45">
                  <c:v>13.703284999999999</c:v>
                </c:pt>
                <c:pt idx="46">
                  <c:v>6.9782929999999999</c:v>
                </c:pt>
                <c:pt idx="47">
                  <c:v>3.4974569999999998</c:v>
                </c:pt>
                <c:pt idx="48">
                  <c:v>10.508709</c:v>
                </c:pt>
                <c:pt idx="49">
                  <c:v>5.5121460000000004</c:v>
                </c:pt>
                <c:pt idx="50">
                  <c:v>6.3473030000000001</c:v>
                </c:pt>
                <c:pt idx="51">
                  <c:v>9.299137</c:v>
                </c:pt>
                <c:pt idx="52">
                  <c:v>16.301962</c:v>
                </c:pt>
                <c:pt idx="53">
                  <c:v>8.1130569999999995</c:v>
                </c:pt>
                <c:pt idx="54">
                  <c:v>31.748591000000001</c:v>
                </c:pt>
                <c:pt idx="55">
                  <c:v>11.235690999999999</c:v>
                </c:pt>
                <c:pt idx="56">
                  <c:v>12.462526</c:v>
                </c:pt>
                <c:pt idx="57">
                  <c:v>50.159261999999998</c:v>
                </c:pt>
                <c:pt idx="58">
                  <c:v>7.391972</c:v>
                </c:pt>
                <c:pt idx="59">
                  <c:v>10.594377</c:v>
                </c:pt>
                <c:pt idx="60">
                  <c:v>13.793708000000001</c:v>
                </c:pt>
                <c:pt idx="61">
                  <c:v>9.1237630000000003</c:v>
                </c:pt>
                <c:pt idx="62">
                  <c:v>6.9389900000000004</c:v>
                </c:pt>
                <c:pt idx="63">
                  <c:v>9.0415589999999995</c:v>
                </c:pt>
                <c:pt idx="64">
                  <c:v>22.571825</c:v>
                </c:pt>
                <c:pt idx="65">
                  <c:v>12.363716</c:v>
                </c:pt>
                <c:pt idx="66">
                  <c:v>5.6086650000000002</c:v>
                </c:pt>
                <c:pt idx="67">
                  <c:v>14.490028000000001</c:v>
                </c:pt>
                <c:pt idx="68">
                  <c:v>23.822963000000001</c:v>
                </c:pt>
                <c:pt idx="69">
                  <c:v>16.621089000000001</c:v>
                </c:pt>
                <c:pt idx="70">
                  <c:v>19.843122000000001</c:v>
                </c:pt>
                <c:pt idx="71">
                  <c:v>14.221121</c:v>
                </c:pt>
                <c:pt idx="72">
                  <c:v>17.607330999999999</c:v>
                </c:pt>
                <c:pt idx="73">
                  <c:v>10.382222000000001</c:v>
                </c:pt>
                <c:pt idx="74">
                  <c:v>16.396449</c:v>
                </c:pt>
                <c:pt idx="75">
                  <c:v>8.7639169999999993</c:v>
                </c:pt>
                <c:pt idx="76">
                  <c:v>6.5657129999999997</c:v>
                </c:pt>
                <c:pt idx="77">
                  <c:v>14.955367000000001</c:v>
                </c:pt>
                <c:pt idx="78">
                  <c:v>8.0338320000000003</c:v>
                </c:pt>
                <c:pt idx="79">
                  <c:v>7.6456910000000002</c:v>
                </c:pt>
                <c:pt idx="80">
                  <c:v>8.2420500000000008</c:v>
                </c:pt>
                <c:pt idx="81">
                  <c:v>8.8374249999999996</c:v>
                </c:pt>
                <c:pt idx="82">
                  <c:v>17.269127999999998</c:v>
                </c:pt>
                <c:pt idx="83">
                  <c:v>5.7242509999999998</c:v>
                </c:pt>
                <c:pt idx="84">
                  <c:v>10.449043</c:v>
                </c:pt>
                <c:pt idx="85">
                  <c:v>12.435866000000001</c:v>
                </c:pt>
                <c:pt idx="86">
                  <c:v>4.3194280000000003</c:v>
                </c:pt>
                <c:pt idx="87">
                  <c:v>3.5643729999999998</c:v>
                </c:pt>
                <c:pt idx="88">
                  <c:v>2.0403579999999999</c:v>
                </c:pt>
                <c:pt idx="89">
                  <c:v>11.047124</c:v>
                </c:pt>
                <c:pt idx="90">
                  <c:v>11.622165000000001</c:v>
                </c:pt>
                <c:pt idx="91">
                  <c:v>11.212534</c:v>
                </c:pt>
                <c:pt idx="92">
                  <c:v>6.5625900000000001</c:v>
                </c:pt>
                <c:pt idx="93">
                  <c:v>18.780837999999999</c:v>
                </c:pt>
                <c:pt idx="94">
                  <c:v>6.6525910000000001</c:v>
                </c:pt>
                <c:pt idx="95">
                  <c:v>3.6242860000000001</c:v>
                </c:pt>
                <c:pt idx="96">
                  <c:v>10.137544</c:v>
                </c:pt>
                <c:pt idx="97">
                  <c:v>22.617678000000002</c:v>
                </c:pt>
                <c:pt idx="98">
                  <c:v>7.6925860000000004</c:v>
                </c:pt>
                <c:pt idx="99">
                  <c:v>32.317822999999997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CE-404C-80E8-BB66D34DC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01024"/>
        <c:axId val="293155744"/>
      </c:scatterChart>
      <c:valAx>
        <c:axId val="292801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55744"/>
        <c:crosses val="autoZero"/>
        <c:crossBetween val="midCat"/>
      </c:valAx>
      <c:valAx>
        <c:axId val="2931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baseline="0">
                    <a:effectLst/>
                  </a:rPr>
                  <a:t>Standard Deviation 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0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>
                <a:solidFill>
                  <a:schemeClr val="tx1"/>
                </a:solidFill>
              </a:rPr>
              <a:t># Standard Devations Off in ReE by </a:t>
            </a:r>
            <a:r>
              <a:rPr lang="en-US" sz="1600" b="1" i="0" u="none" strike="noStrike" baseline="0">
                <a:effectLst/>
              </a:rPr>
              <a:t>Grid Search </a:t>
            </a:r>
            <a:r>
              <a:rPr lang="en-US" sz="1600" b="1" baseline="0">
                <a:solidFill>
                  <a:schemeClr val="tx1"/>
                </a:solidFill>
              </a:rPr>
              <a:t>Method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'Pseudodata 2, Sets 1-100'!$E$3:$P$3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'Pseudodata 2, Sets 1-100'!$A$6:$A$105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'Pseudodata 2, Sets 1-100'!$L$6:$L$105</c:f>
              <c:numCache>
                <c:formatCode>0.000</c:formatCode>
                <c:ptCount val="100"/>
                <c:pt idx="0">
                  <c:v>7.996645625884545E-2</c:v>
                </c:pt>
                <c:pt idx="1">
                  <c:v>0.17205077700917812</c:v>
                </c:pt>
                <c:pt idx="2">
                  <c:v>0.26452570848215695</c:v>
                </c:pt>
                <c:pt idx="3">
                  <c:v>8.9748011917693896E-2</c:v>
                </c:pt>
                <c:pt idx="4">
                  <c:v>3.1065162523957635</c:v>
                </c:pt>
                <c:pt idx="5">
                  <c:v>9.6921707178712888E-2</c:v>
                </c:pt>
                <c:pt idx="6">
                  <c:v>3.2482025870129636</c:v>
                </c:pt>
                <c:pt idx="7">
                  <c:v>5.6048610268320073E-2</c:v>
                </c:pt>
                <c:pt idx="8">
                  <c:v>0.20280769678899346</c:v>
                </c:pt>
                <c:pt idx="9">
                  <c:v>0.12539465371962691</c:v>
                </c:pt>
                <c:pt idx="10">
                  <c:v>0.116295927689248</c:v>
                </c:pt>
                <c:pt idx="11">
                  <c:v>7.9578592551012864E-2</c:v>
                </c:pt>
                <c:pt idx="12">
                  <c:v>2.6666079139229321E-2</c:v>
                </c:pt>
                <c:pt idx="13">
                  <c:v>0.16941131654363889</c:v>
                </c:pt>
                <c:pt idx="14">
                  <c:v>0.16381141210657171</c:v>
                </c:pt>
                <c:pt idx="15">
                  <c:v>0.12606430800364865</c:v>
                </c:pt>
                <c:pt idx="16">
                  <c:v>0.17920205575871689</c:v>
                </c:pt>
                <c:pt idx="17">
                  <c:v>2.8784297368651887E-2</c:v>
                </c:pt>
                <c:pt idx="18">
                  <c:v>3.8767849695140496E-4</c:v>
                </c:pt>
                <c:pt idx="19">
                  <c:v>9.3482675287052452E-2</c:v>
                </c:pt>
                <c:pt idx="20">
                  <c:v>0.16942630471406095</c:v>
                </c:pt>
                <c:pt idx="21">
                  <c:v>7.0088870178535323E-2</c:v>
                </c:pt>
                <c:pt idx="22">
                  <c:v>0.26495664423049115</c:v>
                </c:pt>
                <c:pt idx="23">
                  <c:v>0.15905207932307258</c:v>
                </c:pt>
                <c:pt idx="24">
                  <c:v>0.12249058376636619</c:v>
                </c:pt>
                <c:pt idx="25">
                  <c:v>5.7429289857759698E-2</c:v>
                </c:pt>
                <c:pt idx="26">
                  <c:v>1.299454093431115E-2</c:v>
                </c:pt>
                <c:pt idx="27">
                  <c:v>1.229642783298265E-2</c:v>
                </c:pt>
                <c:pt idx="28">
                  <c:v>0.28303516917281202</c:v>
                </c:pt>
                <c:pt idx="29">
                  <c:v>0.24547469985019746</c:v>
                </c:pt>
                <c:pt idx="30">
                  <c:v>0.1711925613805057</c:v>
                </c:pt>
                <c:pt idx="31">
                  <c:v>5.1307940330982037E-2</c:v>
                </c:pt>
                <c:pt idx="32">
                  <c:v>9.7171068548613015E-2</c:v>
                </c:pt>
                <c:pt idx="33">
                  <c:v>7.734144616865124E-2</c:v>
                </c:pt>
                <c:pt idx="34">
                  <c:v>3.8764802682781513E-2</c:v>
                </c:pt>
                <c:pt idx="35">
                  <c:v>6.7113354854598184E-2</c:v>
                </c:pt>
                <c:pt idx="36">
                  <c:v>0.36572699192543656</c:v>
                </c:pt>
                <c:pt idx="37">
                  <c:v>9.473753555179168E-2</c:v>
                </c:pt>
                <c:pt idx="38">
                  <c:v>3.05749826246953E-2</c:v>
                </c:pt>
                <c:pt idx="39">
                  <c:v>7.4893910155200125E-2</c:v>
                </c:pt>
                <c:pt idx="40">
                  <c:v>0.20543765291540855</c:v>
                </c:pt>
                <c:pt idx="41">
                  <c:v>2.4898819585749493E-2</c:v>
                </c:pt>
                <c:pt idx="42">
                  <c:v>1.0347900030950947E-2</c:v>
                </c:pt>
                <c:pt idx="43">
                  <c:v>0.44414910336080227</c:v>
                </c:pt>
                <c:pt idx="44">
                  <c:v>4.057796807452943E-2</c:v>
                </c:pt>
                <c:pt idx="45">
                  <c:v>6.9783423442125334E-2</c:v>
                </c:pt>
                <c:pt idx="46">
                  <c:v>4.6017999396912958E-2</c:v>
                </c:pt>
                <c:pt idx="47">
                  <c:v>8.9361228434678128E-2</c:v>
                </c:pt>
                <c:pt idx="48">
                  <c:v>7.0610549566637065E-2</c:v>
                </c:pt>
                <c:pt idx="49">
                  <c:v>0.27181098731939279</c:v>
                </c:pt>
                <c:pt idx="50">
                  <c:v>0.11106921481798887</c:v>
                </c:pt>
                <c:pt idx="51">
                  <c:v>5.8067723852593671E-2</c:v>
                </c:pt>
                <c:pt idx="52">
                  <c:v>8.7860551069710982E-2</c:v>
                </c:pt>
                <c:pt idx="53">
                  <c:v>0.1044334569918767</c:v>
                </c:pt>
                <c:pt idx="54">
                  <c:v>2.7876238092663798E-2</c:v>
                </c:pt>
                <c:pt idx="55">
                  <c:v>6.26842927971481E-2</c:v>
                </c:pt>
                <c:pt idx="56">
                  <c:v>0.34561585621376395</c:v>
                </c:pt>
                <c:pt idx="57">
                  <c:v>1.9868543142625514E-2</c:v>
                </c:pt>
                <c:pt idx="58">
                  <c:v>0.15612899262216295</c:v>
                </c:pt>
                <c:pt idx="59">
                  <c:v>9.4075005036055162E-2</c:v>
                </c:pt>
                <c:pt idx="60">
                  <c:v>5.6239687515647591E-2</c:v>
                </c:pt>
                <c:pt idx="61">
                  <c:v>0.20647141360668614</c:v>
                </c:pt>
                <c:pt idx="62">
                  <c:v>0.30257285430181102</c:v>
                </c:pt>
                <c:pt idx="63">
                  <c:v>6.1322218441986071E-2</c:v>
                </c:pt>
                <c:pt idx="64">
                  <c:v>0.12774139306894122</c:v>
                </c:pt>
                <c:pt idx="65">
                  <c:v>2.7427467870406886E-2</c:v>
                </c:pt>
                <c:pt idx="66">
                  <c:v>8.400921605627297E-2</c:v>
                </c:pt>
                <c:pt idx="67">
                  <c:v>0.16350333325673014</c:v>
                </c:pt>
                <c:pt idx="68">
                  <c:v>0.13699609577120281</c:v>
                </c:pt>
                <c:pt idx="69">
                  <c:v>0.12861196835039226</c:v>
                </c:pt>
                <c:pt idx="70">
                  <c:v>9.3700842036177498E-2</c:v>
                </c:pt>
                <c:pt idx="71">
                  <c:v>0.4041293087042232</c:v>
                </c:pt>
                <c:pt idx="72">
                  <c:v>7.481904992659523E-2</c:v>
                </c:pt>
                <c:pt idx="73">
                  <c:v>9.705557291397271E-2</c:v>
                </c:pt>
                <c:pt idx="74">
                  <c:v>0.13737756507142648</c:v>
                </c:pt>
                <c:pt idx="75">
                  <c:v>0.11955044707017796</c:v>
                </c:pt>
                <c:pt idx="76">
                  <c:v>0.14860994304778433</c:v>
                </c:pt>
                <c:pt idx="77">
                  <c:v>0.23738274690925767</c:v>
                </c:pt>
                <c:pt idx="78">
                  <c:v>5.1690791225979235E-2</c:v>
                </c:pt>
                <c:pt idx="79">
                  <c:v>0.32189091155971267</c:v>
                </c:pt>
                <c:pt idx="80">
                  <c:v>8.2602376854018274E-3</c:v>
                </c:pt>
                <c:pt idx="81">
                  <c:v>0.11744025794131707</c:v>
                </c:pt>
                <c:pt idx="82">
                  <c:v>4.4032214688213979E-2</c:v>
                </c:pt>
                <c:pt idx="83">
                  <c:v>5.1212735966212022E-2</c:v>
                </c:pt>
                <c:pt idx="84">
                  <c:v>0.23201230209879764</c:v>
                </c:pt>
                <c:pt idx="85">
                  <c:v>0.5171091090758545</c:v>
                </c:pt>
                <c:pt idx="86">
                  <c:v>0.36278628626441706</c:v>
                </c:pt>
                <c:pt idx="87">
                  <c:v>7.8596208125897002E-2</c:v>
                </c:pt>
                <c:pt idx="88">
                  <c:v>1.5742858597179163</c:v>
                </c:pt>
                <c:pt idx="89">
                  <c:v>4.700231084360274E-3</c:v>
                </c:pt>
                <c:pt idx="90">
                  <c:v>0.15096702312436852</c:v>
                </c:pt>
                <c:pt idx="91">
                  <c:v>9.5352739709933923E-2</c:v>
                </c:pt>
                <c:pt idx="92">
                  <c:v>0.12235990734805217</c:v>
                </c:pt>
                <c:pt idx="93">
                  <c:v>0.34335283959539026</c:v>
                </c:pt>
                <c:pt idx="94">
                  <c:v>0.2254788538845269</c:v>
                </c:pt>
                <c:pt idx="95">
                  <c:v>0.13532255624353434</c:v>
                </c:pt>
                <c:pt idx="96">
                  <c:v>0.12143111837911717</c:v>
                </c:pt>
                <c:pt idx="97">
                  <c:v>0.14720153342643807</c:v>
                </c:pt>
                <c:pt idx="98">
                  <c:v>0.19630747540954313</c:v>
                </c:pt>
                <c:pt idx="99">
                  <c:v>0.48841345302619099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20-4949-A87C-436A1648188B}"/>
            </c:ext>
          </c:extLst>
        </c:ser>
        <c:ser>
          <c:idx val="1"/>
          <c:order val="1"/>
          <c:tx>
            <c:strRef>
              <c:f>'Pseudodata 2, Sets 1-100'!$Q$3:$AB$3</c:f>
              <c:strCache>
                <c:ptCount val="1"/>
                <c:pt idx="0">
                  <c:v>Bootstrapping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'Pseudodata 2, Sets 1-100'!$X$6:$X$105</c:f>
              <c:numCache>
                <c:formatCode>0.000</c:formatCode>
                <c:ptCount val="100"/>
                <c:pt idx="0">
                  <c:v>0.20443109906427365</c:v>
                </c:pt>
                <c:pt idx="1">
                  <c:v>0.29686499245592241</c:v>
                </c:pt>
                <c:pt idx="2">
                  <c:v>7.5291938254165067E-2</c:v>
                </c:pt>
                <c:pt idx="3">
                  <c:v>8.9111514747823445E-2</c:v>
                </c:pt>
                <c:pt idx="4">
                  <c:v>4.5094743903115821</c:v>
                </c:pt>
                <c:pt idx="5">
                  <c:v>0.1138014281133078</c:v>
                </c:pt>
                <c:pt idx="6">
                  <c:v>3.2528398586435356</c:v>
                </c:pt>
                <c:pt idx="7">
                  <c:v>0.18191617189580864</c:v>
                </c:pt>
                <c:pt idx="8">
                  <c:v>4.7486658222435585E-2</c:v>
                </c:pt>
                <c:pt idx="9">
                  <c:v>4.9959249019656551E-2</c:v>
                </c:pt>
                <c:pt idx="10">
                  <c:v>0.34221206888109734</c:v>
                </c:pt>
                <c:pt idx="11">
                  <c:v>0.4108177733852042</c:v>
                </c:pt>
                <c:pt idx="12">
                  <c:v>0.16603732816685587</c:v>
                </c:pt>
                <c:pt idx="13">
                  <c:v>0.45394039822996485</c:v>
                </c:pt>
                <c:pt idx="14">
                  <c:v>0.19073773104052663</c:v>
                </c:pt>
                <c:pt idx="15">
                  <c:v>0.29133928714627472</c:v>
                </c:pt>
                <c:pt idx="16">
                  <c:v>0.12449645972615554</c:v>
                </c:pt>
                <c:pt idx="17">
                  <c:v>9.2088476555089879E-2</c:v>
                </c:pt>
                <c:pt idx="18">
                  <c:v>0.19059650053194849</c:v>
                </c:pt>
                <c:pt idx="19">
                  <c:v>0.21468321500302756</c:v>
                </c:pt>
                <c:pt idx="20">
                  <c:v>0.30239049766253234</c:v>
                </c:pt>
                <c:pt idx="21">
                  <c:v>5.7597908508367893E-2</c:v>
                </c:pt>
                <c:pt idx="22">
                  <c:v>0.46517146082970862</c:v>
                </c:pt>
                <c:pt idx="23">
                  <c:v>2.4764077374105041E-2</c:v>
                </c:pt>
                <c:pt idx="24">
                  <c:v>0.15277624164329934</c:v>
                </c:pt>
                <c:pt idx="25">
                  <c:v>0.20688295586417085</c:v>
                </c:pt>
                <c:pt idx="26">
                  <c:v>0.57580190492217298</c:v>
                </c:pt>
                <c:pt idx="27">
                  <c:v>5.235862395131792E-2</c:v>
                </c:pt>
                <c:pt idx="28">
                  <c:v>0.23352673691291667</c:v>
                </c:pt>
                <c:pt idx="29">
                  <c:v>0.45406881688400069</c:v>
                </c:pt>
                <c:pt idx="30">
                  <c:v>6.6014088581049429E-2</c:v>
                </c:pt>
                <c:pt idx="31">
                  <c:v>0.35607631090387748</c:v>
                </c:pt>
                <c:pt idx="32">
                  <c:v>0.11873093246473661</c:v>
                </c:pt>
                <c:pt idx="33">
                  <c:v>0.14103700838043512</c:v>
                </c:pt>
                <c:pt idx="34">
                  <c:v>4.1970231955559052E-2</c:v>
                </c:pt>
                <c:pt idx="35">
                  <c:v>0.32137235428830935</c:v>
                </c:pt>
                <c:pt idx="36">
                  <c:v>0.79708183057509663</c:v>
                </c:pt>
                <c:pt idx="37">
                  <c:v>0.1211375980325881</c:v>
                </c:pt>
                <c:pt idx="38">
                  <c:v>0.52817314229314394</c:v>
                </c:pt>
                <c:pt idx="39">
                  <c:v>6.658092343579565E-2</c:v>
                </c:pt>
                <c:pt idx="40">
                  <c:v>9.4317673076480216E-2</c:v>
                </c:pt>
                <c:pt idx="41">
                  <c:v>6.8065852317324895E-3</c:v>
                </c:pt>
                <c:pt idx="42">
                  <c:v>0.10673325783570888</c:v>
                </c:pt>
                <c:pt idx="43">
                  <c:v>0.456051011839466</c:v>
                </c:pt>
                <c:pt idx="44">
                  <c:v>2.73899948178963E-2</c:v>
                </c:pt>
                <c:pt idx="45">
                  <c:v>0.18724167234352931</c:v>
                </c:pt>
                <c:pt idx="46">
                  <c:v>0.17926704997912812</c:v>
                </c:pt>
                <c:pt idx="47">
                  <c:v>0.9426957929718649</c:v>
                </c:pt>
                <c:pt idx="48">
                  <c:v>0.30561546618143104</c:v>
                </c:pt>
                <c:pt idx="49">
                  <c:v>0.17977517286370862</c:v>
                </c:pt>
                <c:pt idx="50">
                  <c:v>1.1163954202280883E-2</c:v>
                </c:pt>
                <c:pt idx="51">
                  <c:v>0.27487539972795322</c:v>
                </c:pt>
                <c:pt idx="52">
                  <c:v>5.7879290848549397E-2</c:v>
                </c:pt>
                <c:pt idx="53">
                  <c:v>0.11257039116081645</c:v>
                </c:pt>
                <c:pt idx="54">
                  <c:v>0.2898881717302037</c:v>
                </c:pt>
                <c:pt idx="55">
                  <c:v>7.90679451757796E-2</c:v>
                </c:pt>
                <c:pt idx="56">
                  <c:v>0.33042185829742704</c:v>
                </c:pt>
                <c:pt idx="57">
                  <c:v>5.5462697995835746E-2</c:v>
                </c:pt>
                <c:pt idx="58">
                  <c:v>0.26413668774719384</c:v>
                </c:pt>
                <c:pt idx="59">
                  <c:v>0.17688345430788427</c:v>
                </c:pt>
                <c:pt idx="60">
                  <c:v>3.8762891022486479E-2</c:v>
                </c:pt>
                <c:pt idx="61">
                  <c:v>0.45245980194794622</c:v>
                </c:pt>
                <c:pt idx="62">
                  <c:v>0.1163675116983884</c:v>
                </c:pt>
                <c:pt idx="63">
                  <c:v>0.42753036285003509</c:v>
                </c:pt>
                <c:pt idx="64">
                  <c:v>0.11238426666873413</c:v>
                </c:pt>
                <c:pt idx="65">
                  <c:v>0.15083499168049477</c:v>
                </c:pt>
                <c:pt idx="66">
                  <c:v>0.31293489627210752</c:v>
                </c:pt>
                <c:pt idx="67">
                  <c:v>0.10588778710434514</c:v>
                </c:pt>
                <c:pt idx="68">
                  <c:v>2.7311632058531089E-2</c:v>
                </c:pt>
                <c:pt idx="69">
                  <c:v>6.5682880345565811E-2</c:v>
                </c:pt>
                <c:pt idx="70">
                  <c:v>4.2126284361906366E-2</c:v>
                </c:pt>
                <c:pt idx="71">
                  <c:v>0.39661957731742803</c:v>
                </c:pt>
                <c:pt idx="72">
                  <c:v>0.15952945963246784</c:v>
                </c:pt>
                <c:pt idx="73">
                  <c:v>8.6670271546880798E-2</c:v>
                </c:pt>
                <c:pt idx="74">
                  <c:v>0.18489216781023746</c:v>
                </c:pt>
                <c:pt idx="75">
                  <c:v>2.1962896271153658E-2</c:v>
                </c:pt>
                <c:pt idx="76">
                  <c:v>5.509988024149144E-3</c:v>
                </c:pt>
                <c:pt idx="77">
                  <c:v>0.52553013242670676</c:v>
                </c:pt>
                <c:pt idx="78">
                  <c:v>0.11163576733991948</c:v>
                </c:pt>
                <c:pt idx="79">
                  <c:v>0.58782574393864473</c:v>
                </c:pt>
                <c:pt idx="80">
                  <c:v>0.22247850959409368</c:v>
                </c:pt>
                <c:pt idx="81">
                  <c:v>0.12211905617303681</c:v>
                </c:pt>
                <c:pt idx="82">
                  <c:v>0.24729615762880441</c:v>
                </c:pt>
                <c:pt idx="83">
                  <c:v>0.35584760346812189</c:v>
                </c:pt>
                <c:pt idx="84">
                  <c:v>0.10317356335886457</c:v>
                </c:pt>
                <c:pt idx="85">
                  <c:v>0.45446557561813544</c:v>
                </c:pt>
                <c:pt idx="86">
                  <c:v>0.51396596956819274</c:v>
                </c:pt>
                <c:pt idx="87">
                  <c:v>0.20197296972006021</c:v>
                </c:pt>
                <c:pt idx="88">
                  <c:v>2.0500029896714205</c:v>
                </c:pt>
                <c:pt idx="89">
                  <c:v>0.10519063604246677</c:v>
                </c:pt>
                <c:pt idx="90">
                  <c:v>0.30362725017240755</c:v>
                </c:pt>
                <c:pt idx="91">
                  <c:v>9.9289331029007347E-2</c:v>
                </c:pt>
                <c:pt idx="92">
                  <c:v>0.14324984495450727</c:v>
                </c:pt>
                <c:pt idx="93">
                  <c:v>0.44517747291148568</c:v>
                </c:pt>
                <c:pt idx="94">
                  <c:v>0.23695008456103792</c:v>
                </c:pt>
                <c:pt idx="95">
                  <c:v>0.15538232909875219</c:v>
                </c:pt>
                <c:pt idx="96">
                  <c:v>0.1261744461972249</c:v>
                </c:pt>
                <c:pt idx="97">
                  <c:v>0.36744943490662485</c:v>
                </c:pt>
                <c:pt idx="98">
                  <c:v>0.70557599226059997</c:v>
                </c:pt>
                <c:pt idx="99">
                  <c:v>0.30463373105298591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20-4949-A87C-436A16481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01024"/>
        <c:axId val="293155744"/>
      </c:scatterChart>
      <c:valAx>
        <c:axId val="292801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55744"/>
        <c:crosses val="autoZero"/>
        <c:crossBetween val="midCat"/>
      </c:valAx>
      <c:valAx>
        <c:axId val="2931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baseline="0">
                    <a:effectLst/>
                  </a:rPr>
                  <a:t># Standard Devations Off 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0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%</a:t>
            </a:r>
            <a:r>
              <a:rPr lang="en-US" sz="1600" b="1" baseline="0">
                <a:solidFill>
                  <a:schemeClr val="tx1"/>
                </a:solidFill>
              </a:rPr>
              <a:t> Error in ReH by Grid Search Method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'Pseudodata 1, Sets 1-15'!$E$3:$P$3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'Pseudodata 1, Sets 1-15'!$A$6:$A$20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'Pseudodata 1, Sets 1-15'!$G$6:$G$20</c:f>
              <c:numCache>
                <c:formatCode>0.000</c:formatCode>
                <c:ptCount val="15"/>
                <c:pt idx="0">
                  <c:v>4.6407846561575976E-2</c:v>
                </c:pt>
                <c:pt idx="1">
                  <c:v>8.8870560498291437E-2</c:v>
                </c:pt>
                <c:pt idx="2">
                  <c:v>0.13172264487337082</c:v>
                </c:pt>
                <c:pt idx="3">
                  <c:v>0.18229949612686733</c:v>
                </c:pt>
                <c:pt idx="4">
                  <c:v>7.8888561438163529E-2</c:v>
                </c:pt>
                <c:pt idx="5">
                  <c:v>4.0790726775411651E-2</c:v>
                </c:pt>
                <c:pt idx="6">
                  <c:v>0.14082172879883487</c:v>
                </c:pt>
                <c:pt idx="7">
                  <c:v>0.19812563376159059</c:v>
                </c:pt>
                <c:pt idx="8">
                  <c:v>7.3616914511465667E-2</c:v>
                </c:pt>
                <c:pt idx="9">
                  <c:v>0.17223417556729914</c:v>
                </c:pt>
                <c:pt idx="10">
                  <c:v>7.1490149828909305E-2</c:v>
                </c:pt>
                <c:pt idx="11">
                  <c:v>0.10275655602967348</c:v>
                </c:pt>
                <c:pt idx="12">
                  <c:v>0.15289364733753535</c:v>
                </c:pt>
                <c:pt idx="13">
                  <c:v>5.9112515641783811E-2</c:v>
                </c:pt>
                <c:pt idx="14">
                  <c:v>0.11512021871885934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DE-6343-901F-408750CEE10B}"/>
            </c:ext>
          </c:extLst>
        </c:ser>
        <c:ser>
          <c:idx val="1"/>
          <c:order val="1"/>
          <c:tx>
            <c:strRef>
              <c:f>'Pseudodata 1, Sets 1-15'!$Q$3:$AB$3</c:f>
              <c:strCache>
                <c:ptCount val="1"/>
                <c:pt idx="0">
                  <c:v>Bootstrapping (200 indices/attempt)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'Pseudodata 1, Sets 1-15'!$S$6:$S$20</c:f>
              <c:numCache>
                <c:formatCode>0.000</c:formatCode>
                <c:ptCount val="15"/>
                <c:pt idx="0">
                  <c:v>4.6035816596963673E-2</c:v>
                </c:pt>
                <c:pt idx="1">
                  <c:v>0.1050058542879673</c:v>
                </c:pt>
                <c:pt idx="2">
                  <c:v>8.7278108147016212E-2</c:v>
                </c:pt>
                <c:pt idx="3">
                  <c:v>0.26134054297034243</c:v>
                </c:pt>
                <c:pt idx="4">
                  <c:v>9.0098845868943664E-2</c:v>
                </c:pt>
                <c:pt idx="5">
                  <c:v>5.0853792232816157E-2</c:v>
                </c:pt>
                <c:pt idx="6">
                  <c:v>0.14508172147413789</c:v>
                </c:pt>
                <c:pt idx="7">
                  <c:v>0.22347113183286468</c:v>
                </c:pt>
                <c:pt idx="8">
                  <c:v>7.4286294594142585E-2</c:v>
                </c:pt>
                <c:pt idx="9">
                  <c:v>0.15259322417004509</c:v>
                </c:pt>
                <c:pt idx="10">
                  <c:v>4.7355984851001634E-2</c:v>
                </c:pt>
                <c:pt idx="11">
                  <c:v>0.13330974099530696</c:v>
                </c:pt>
                <c:pt idx="12">
                  <c:v>0.13854271874383062</c:v>
                </c:pt>
                <c:pt idx="13">
                  <c:v>5.6447598640133712E-2</c:v>
                </c:pt>
                <c:pt idx="14">
                  <c:v>0.10856495558337796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DE-6343-901F-408750CEE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01024"/>
        <c:axId val="293155744"/>
      </c:scatterChart>
      <c:valAx>
        <c:axId val="2928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55744"/>
        <c:crosses val="autoZero"/>
        <c:crossBetween val="midCat"/>
      </c:valAx>
      <c:valAx>
        <c:axId val="2931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error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0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03303395669294"/>
          <c:y val="0.11094384267956352"/>
          <c:w val="0.24441488270997375"/>
          <c:h val="6.852839841720292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>
                <a:solidFill>
                  <a:schemeClr val="tx1"/>
                </a:solidFill>
              </a:rPr>
              <a:t># Standard Devations Off in ReH by </a:t>
            </a:r>
            <a:r>
              <a:rPr lang="en-US" sz="1600" b="1" i="0" u="none" strike="noStrike" baseline="0">
                <a:effectLst/>
              </a:rPr>
              <a:t>Grid Search </a:t>
            </a:r>
            <a:r>
              <a:rPr lang="en-US" sz="1600" b="1" baseline="0">
                <a:solidFill>
                  <a:schemeClr val="tx1"/>
                </a:solidFill>
              </a:rPr>
              <a:t>Method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'Pseudodata 1, Sets 1-15'!$E$3:$P$3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'Pseudodata 1, Sets 1-15'!$A$6:$A$20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'Pseudodata 1, Sets 1-15'!$H$6:$H$20</c:f>
              <c:numCache>
                <c:formatCode>0.000</c:formatCode>
                <c:ptCount val="15"/>
                <c:pt idx="0">
                  <c:v>0.53610817143484035</c:v>
                </c:pt>
                <c:pt idx="1">
                  <c:v>0.46318354964265751</c:v>
                </c:pt>
                <c:pt idx="2">
                  <c:v>0.35162653823400425</c:v>
                </c:pt>
                <c:pt idx="3">
                  <c:v>0.47626780900086618</c:v>
                </c:pt>
                <c:pt idx="4">
                  <c:v>0.74519953863204191</c:v>
                </c:pt>
                <c:pt idx="5">
                  <c:v>0.14712825254681725</c:v>
                </c:pt>
                <c:pt idx="6">
                  <c:v>0.5284482452784417</c:v>
                </c:pt>
                <c:pt idx="7">
                  <c:v>0.56606288368008806</c:v>
                </c:pt>
                <c:pt idx="8">
                  <c:v>1.1106487345194638</c:v>
                </c:pt>
                <c:pt idx="9">
                  <c:v>0.99394029956715269</c:v>
                </c:pt>
                <c:pt idx="10">
                  <c:v>0.3042502139922979</c:v>
                </c:pt>
                <c:pt idx="11">
                  <c:v>0.57439675188926376</c:v>
                </c:pt>
                <c:pt idx="12">
                  <c:v>1.1017316418950536</c:v>
                </c:pt>
                <c:pt idx="13">
                  <c:v>0.26447416743926239</c:v>
                </c:pt>
                <c:pt idx="14">
                  <c:v>0.76901474320716079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F7-AD47-89EC-0FC9A5CBD7BB}"/>
            </c:ext>
          </c:extLst>
        </c:ser>
        <c:ser>
          <c:idx val="1"/>
          <c:order val="1"/>
          <c:tx>
            <c:strRef>
              <c:f>'Pseudodata 1, Sets 1-15'!$Q$3:$AB$3</c:f>
              <c:strCache>
                <c:ptCount val="1"/>
                <c:pt idx="0">
                  <c:v>Bootstrapping (200 indices/attempt)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'Pseudodata 1, Sets 1-15'!$T$6:$T$20</c:f>
              <c:numCache>
                <c:formatCode>0.000</c:formatCode>
                <c:ptCount val="15"/>
                <c:pt idx="0">
                  <c:v>0.82526648806965486</c:v>
                </c:pt>
                <c:pt idx="1">
                  <c:v>0.95727008353997511</c:v>
                </c:pt>
                <c:pt idx="2">
                  <c:v>0.4456039474930284</c:v>
                </c:pt>
                <c:pt idx="3">
                  <c:v>1.2896840929594298</c:v>
                </c:pt>
                <c:pt idx="4">
                  <c:v>1.5719528684566362</c:v>
                </c:pt>
                <c:pt idx="5">
                  <c:v>0.34552746124125772</c:v>
                </c:pt>
                <c:pt idx="6">
                  <c:v>0.95970187262035034</c:v>
                </c:pt>
                <c:pt idx="7">
                  <c:v>1.3399625159448274</c:v>
                </c:pt>
                <c:pt idx="8">
                  <c:v>2.3454867354560309</c:v>
                </c:pt>
                <c:pt idx="9">
                  <c:v>2.0526514305947896</c:v>
                </c:pt>
                <c:pt idx="10">
                  <c:v>0.37145400947877599</c:v>
                </c:pt>
                <c:pt idx="11">
                  <c:v>1.2972238038288404</c:v>
                </c:pt>
                <c:pt idx="12">
                  <c:v>1.3752204623105304</c:v>
                </c:pt>
                <c:pt idx="13">
                  <c:v>0.43196872129987485</c:v>
                </c:pt>
                <c:pt idx="14">
                  <c:v>1.4091079433337559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F7-AD47-89EC-0FC9A5CBD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01024"/>
        <c:axId val="293155744"/>
      </c:scatterChart>
      <c:valAx>
        <c:axId val="2928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55744"/>
        <c:crosses val="autoZero"/>
        <c:crossBetween val="midCat"/>
      </c:valAx>
      <c:valAx>
        <c:axId val="2931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baseline="0">
                    <a:effectLst/>
                  </a:rPr>
                  <a:t># Standard Devations Off 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0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701161681204436"/>
          <c:y val="0.11094384267956353"/>
          <c:w val="0.30636369673049418"/>
          <c:h val="6.852839841720292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>
                <a:solidFill>
                  <a:schemeClr val="tx1"/>
                </a:solidFill>
              </a:rPr>
              <a:t>Standard Deviation of ReH Guess by </a:t>
            </a:r>
            <a:r>
              <a:rPr lang="en-US" sz="1600" b="1" i="0" u="none" strike="noStrike" baseline="0">
                <a:effectLst/>
              </a:rPr>
              <a:t>Grid Search </a:t>
            </a:r>
            <a:r>
              <a:rPr lang="en-US" sz="1600" b="1" baseline="0">
                <a:solidFill>
                  <a:schemeClr val="tx1"/>
                </a:solidFill>
              </a:rPr>
              <a:t>Method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'Pseudodata 1, Sets 1-15'!$E$3:$P$3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'Pseudodata 1, Sets 1-15'!$A$6:$A$20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'Pseudodata 1, Sets 1-15'!$F$6:$F$20</c:f>
              <c:numCache>
                <c:formatCode>General</c:formatCode>
                <c:ptCount val="15"/>
                <c:pt idx="0">
                  <c:v>1.1301319999999999</c:v>
                </c:pt>
                <c:pt idx="1">
                  <c:v>2.4088959999999999</c:v>
                </c:pt>
                <c:pt idx="2">
                  <c:v>2.7062689999999998</c:v>
                </c:pt>
                <c:pt idx="3">
                  <c:v>2.9292069999999999</c:v>
                </c:pt>
                <c:pt idx="4">
                  <c:v>1.329091</c:v>
                </c:pt>
                <c:pt idx="5">
                  <c:v>2.0028920000000001</c:v>
                </c:pt>
                <c:pt idx="6">
                  <c:v>3.128787</c:v>
                </c:pt>
                <c:pt idx="7">
                  <c:v>2.6785009999999998</c:v>
                </c:pt>
                <c:pt idx="8">
                  <c:v>0.83217399999999997</c:v>
                </c:pt>
                <c:pt idx="9">
                  <c:v>1.2112810000000001</c:v>
                </c:pt>
                <c:pt idx="10">
                  <c:v>1.6974910000000001</c:v>
                </c:pt>
                <c:pt idx="11">
                  <c:v>2.1004209999999999</c:v>
                </c:pt>
                <c:pt idx="12">
                  <c:v>0.97006199999999998</c:v>
                </c:pt>
                <c:pt idx="13">
                  <c:v>1.614687</c:v>
                </c:pt>
                <c:pt idx="14">
                  <c:v>1.7576229999999999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3A-F041-B050-2C917893F731}"/>
            </c:ext>
          </c:extLst>
        </c:ser>
        <c:ser>
          <c:idx val="1"/>
          <c:order val="1"/>
          <c:tx>
            <c:strRef>
              <c:f>'Pseudodata 1, Sets 1-15'!$Q$3:$AB$3</c:f>
              <c:strCache>
                <c:ptCount val="1"/>
                <c:pt idx="0">
                  <c:v>Bootstrapping (200 indices/attempt)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'Pseudodata 1, Sets 1-15'!$R$6:$R$20</c:f>
              <c:numCache>
                <c:formatCode>0.000</c:formatCode>
                <c:ptCount val="15"/>
                <c:pt idx="0" formatCode="General">
                  <c:v>0.72826900000000006</c:v>
                </c:pt>
                <c:pt idx="1">
                  <c:v>1.3771850000000001</c:v>
                </c:pt>
                <c:pt idx="2">
                  <c:v>1.414974</c:v>
                </c:pt>
                <c:pt idx="3">
                  <c:v>1.5507409999999999</c:v>
                </c:pt>
                <c:pt idx="4">
                  <c:v>0.71960299999999999</c:v>
                </c:pt>
                <c:pt idx="5">
                  <c:v>1.0632440000000001</c:v>
                </c:pt>
                <c:pt idx="6">
                  <c:v>1.7749459999999999</c:v>
                </c:pt>
                <c:pt idx="7">
                  <c:v>1.276276</c:v>
                </c:pt>
                <c:pt idx="8">
                  <c:v>0.39763900000000002</c:v>
                </c:pt>
                <c:pt idx="9">
                  <c:v>0.51964399999999999</c:v>
                </c:pt>
                <c:pt idx="10">
                  <c:v>0.92100499999999996</c:v>
                </c:pt>
                <c:pt idx="11">
                  <c:v>1.2065790000000001</c:v>
                </c:pt>
                <c:pt idx="12">
                  <c:v>0.70420199999999999</c:v>
                </c:pt>
                <c:pt idx="13">
                  <c:v>0.94402900000000001</c:v>
                </c:pt>
                <c:pt idx="14">
                  <c:v>0.90459500000000004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A-F041-B050-2C917893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01024"/>
        <c:axId val="293155744"/>
      </c:scatterChart>
      <c:valAx>
        <c:axId val="2928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55744"/>
        <c:crosses val="autoZero"/>
        <c:crossBetween val="midCat"/>
      </c:valAx>
      <c:valAx>
        <c:axId val="2931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baseline="0">
                    <a:effectLst/>
                  </a:rPr>
                  <a:t>Standard Deviation 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0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05110411074069"/>
          <c:y val="0.10688292897397977"/>
          <c:w val="0.25329925061054942"/>
          <c:h val="6.852839841720292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%</a:t>
            </a:r>
            <a:r>
              <a:rPr lang="en-US" sz="1600" b="1" baseline="0">
                <a:solidFill>
                  <a:schemeClr val="tx1"/>
                </a:solidFill>
              </a:rPr>
              <a:t> Error in ReE by </a:t>
            </a:r>
            <a:r>
              <a:rPr lang="en-US" sz="1600" b="1" i="0" u="none" strike="noStrike" baseline="0">
                <a:effectLst/>
              </a:rPr>
              <a:t>Grid Search </a:t>
            </a:r>
            <a:r>
              <a:rPr lang="en-US" sz="1600" b="1" baseline="0">
                <a:solidFill>
                  <a:schemeClr val="tx1"/>
                </a:solidFill>
              </a:rPr>
              <a:t>Method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'Pseudodata 1, Sets 1-15'!$E$3:$P$3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'Pseudodata 1, Sets 1-15'!$A$6:$A$20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'Pseudodata 1, Sets 1-15'!$K$6:$K$20</c:f>
              <c:numCache>
                <c:formatCode>0.000</c:formatCode>
                <c:ptCount val="15"/>
                <c:pt idx="0">
                  <c:v>6.0930706393694155E-2</c:v>
                </c:pt>
                <c:pt idx="1">
                  <c:v>0.1204840081514759</c:v>
                </c:pt>
                <c:pt idx="2">
                  <c:v>0.12062595025431888</c:v>
                </c:pt>
                <c:pt idx="3">
                  <c:v>0.14962849953937546</c:v>
                </c:pt>
                <c:pt idx="4">
                  <c:v>9.9895271420933282E-2</c:v>
                </c:pt>
                <c:pt idx="5">
                  <c:v>3.8707929409074283E-2</c:v>
                </c:pt>
                <c:pt idx="6">
                  <c:v>0.18275879329971728</c:v>
                </c:pt>
                <c:pt idx="7">
                  <c:v>0.16053268754970848</c:v>
                </c:pt>
                <c:pt idx="8">
                  <c:v>9.1784781247799929E-2</c:v>
                </c:pt>
                <c:pt idx="9">
                  <c:v>0.15192883181776584</c:v>
                </c:pt>
                <c:pt idx="10">
                  <c:v>6.3887964221733887E-2</c:v>
                </c:pt>
                <c:pt idx="11">
                  <c:v>0.12734746652081227</c:v>
                </c:pt>
                <c:pt idx="12">
                  <c:v>0.13441635578558034</c:v>
                </c:pt>
                <c:pt idx="13">
                  <c:v>5.2586258740222221E-2</c:v>
                </c:pt>
                <c:pt idx="14">
                  <c:v>0.14457495105438431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1C-CB4E-8405-068990AD25BC}"/>
            </c:ext>
          </c:extLst>
        </c:ser>
        <c:ser>
          <c:idx val="1"/>
          <c:order val="1"/>
          <c:tx>
            <c:strRef>
              <c:f>'Pseudodata 1, Sets 1-15'!$Q$3:$AB$3</c:f>
              <c:strCache>
                <c:ptCount val="1"/>
                <c:pt idx="0">
                  <c:v>Bootstrapping (200 indices/attempt)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'Pseudodata 1, Sets 1-15'!$W$6:$W$20</c:f>
              <c:numCache>
                <c:formatCode>0.000</c:formatCode>
                <c:ptCount val="15"/>
                <c:pt idx="0">
                  <c:v>6.061671385005115E-2</c:v>
                </c:pt>
                <c:pt idx="1">
                  <c:v>0.13998180949825811</c:v>
                </c:pt>
                <c:pt idx="2">
                  <c:v>8.0593212801910938E-2</c:v>
                </c:pt>
                <c:pt idx="3">
                  <c:v>0.21356953540932611</c:v>
                </c:pt>
                <c:pt idx="4">
                  <c:v>0.11388806752557805</c:v>
                </c:pt>
                <c:pt idx="5">
                  <c:v>4.6986989721371747E-2</c:v>
                </c:pt>
                <c:pt idx="6">
                  <c:v>0.18731453332070647</c:v>
                </c:pt>
                <c:pt idx="7">
                  <c:v>0.18211977495503917</c:v>
                </c:pt>
                <c:pt idx="8">
                  <c:v>9.2877105655229206E-2</c:v>
                </c:pt>
                <c:pt idx="9">
                  <c:v>0.13354440616214916</c:v>
                </c:pt>
                <c:pt idx="10">
                  <c:v>4.4190055098868843E-2</c:v>
                </c:pt>
                <c:pt idx="11">
                  <c:v>0.16780319707157376</c:v>
                </c:pt>
                <c:pt idx="12">
                  <c:v>0.12123134447468731</c:v>
                </c:pt>
                <c:pt idx="13">
                  <c:v>5.2275528224935579E-2</c:v>
                </c:pt>
                <c:pt idx="14">
                  <c:v>0.13625620638138736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1C-CB4E-8405-068990AD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01024"/>
        <c:axId val="293155744"/>
      </c:scatterChart>
      <c:valAx>
        <c:axId val="2928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55744"/>
        <c:crosses val="autoZero"/>
        <c:crossBetween val="midCat"/>
      </c:valAx>
      <c:valAx>
        <c:axId val="2931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error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0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33647063648299"/>
          <c:y val="0.11864375074943045"/>
          <c:w val="0.23250727936351706"/>
          <c:h val="7.343315080538791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>
                <a:solidFill>
                  <a:schemeClr val="tx1"/>
                </a:solidFill>
              </a:rPr>
              <a:t>Standard Deviation of ReE Guess by </a:t>
            </a:r>
            <a:r>
              <a:rPr lang="en-US" sz="1600" b="1" i="0" u="none" strike="noStrike" baseline="0">
                <a:effectLst/>
              </a:rPr>
              <a:t>Grid Search </a:t>
            </a:r>
            <a:r>
              <a:rPr lang="en-US" sz="1600" b="1" baseline="0">
                <a:solidFill>
                  <a:schemeClr val="tx1"/>
                </a:solidFill>
              </a:rPr>
              <a:t>Method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'Pseudodata 1, Sets 1-15'!$E$3:$P$3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'Pseudodata 1, Sets 1-15'!$A$6:$A$20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'Pseudodata 1, Sets 1-15'!$J$6:$J$20</c:f>
              <c:numCache>
                <c:formatCode>General</c:formatCode>
                <c:ptCount val="15"/>
                <c:pt idx="0">
                  <c:v>5.8302319999999996</c:v>
                </c:pt>
                <c:pt idx="1">
                  <c:v>12.745329</c:v>
                </c:pt>
                <c:pt idx="2">
                  <c:v>15.55016</c:v>
                </c:pt>
                <c:pt idx="3">
                  <c:v>14.718201000000001</c:v>
                </c:pt>
                <c:pt idx="4">
                  <c:v>6.808408</c:v>
                </c:pt>
                <c:pt idx="5">
                  <c:v>11.392276000000001</c:v>
                </c:pt>
                <c:pt idx="6">
                  <c:v>17.791822</c:v>
                </c:pt>
                <c:pt idx="7">
                  <c:v>13.451302999999999</c:v>
                </c:pt>
                <c:pt idx="8">
                  <c:v>4.2771429999999997</c:v>
                </c:pt>
                <c:pt idx="9">
                  <c:v>7.4876630000000004</c:v>
                </c:pt>
                <c:pt idx="10">
                  <c:v>9.6282359999999994</c:v>
                </c:pt>
                <c:pt idx="11">
                  <c:v>11.778117999999999</c:v>
                </c:pt>
                <c:pt idx="12">
                  <c:v>6.0235289999999999</c:v>
                </c:pt>
                <c:pt idx="13">
                  <c:v>9.1411580000000008</c:v>
                </c:pt>
                <c:pt idx="14">
                  <c:v>9.7831740000000007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F-6F4E-A1CA-C678EBADBF1D}"/>
            </c:ext>
          </c:extLst>
        </c:ser>
        <c:ser>
          <c:idx val="1"/>
          <c:order val="1"/>
          <c:tx>
            <c:strRef>
              <c:f>'Pseudodata 1, Sets 1-15'!$Q$3:$AB$3</c:f>
              <c:strCache>
                <c:ptCount val="1"/>
                <c:pt idx="0">
                  <c:v>Bootstrapping (200 indices/attempt)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'Pseudodata 1, Sets 1-15'!$V$6:$V$20</c:f>
              <c:numCache>
                <c:formatCode>0.000</c:formatCode>
                <c:ptCount val="15"/>
                <c:pt idx="0" formatCode="General">
                  <c:v>3.7438769999999999</c:v>
                </c:pt>
                <c:pt idx="1">
                  <c:v>7.2126770000000002</c:v>
                </c:pt>
                <c:pt idx="2">
                  <c:v>8.1399790000000003</c:v>
                </c:pt>
                <c:pt idx="3">
                  <c:v>7.8383849999999997</c:v>
                </c:pt>
                <c:pt idx="4">
                  <c:v>3.7111360000000002</c:v>
                </c:pt>
                <c:pt idx="5">
                  <c:v>6.0538629999999998</c:v>
                </c:pt>
                <c:pt idx="6">
                  <c:v>10.143373</c:v>
                </c:pt>
                <c:pt idx="7">
                  <c:v>6.4233190000000002</c:v>
                </c:pt>
                <c:pt idx="8">
                  <c:v>2.0404800000000001</c:v>
                </c:pt>
                <c:pt idx="9">
                  <c:v>3.228335</c:v>
                </c:pt>
                <c:pt idx="10">
                  <c:v>5.2481770000000001</c:v>
                </c:pt>
                <c:pt idx="11">
                  <c:v>6.7815279999999998</c:v>
                </c:pt>
                <c:pt idx="12">
                  <c:v>4.3545049999999996</c:v>
                </c:pt>
                <c:pt idx="13">
                  <c:v>5.3524190000000003</c:v>
                </c:pt>
                <c:pt idx="14">
                  <c:v>5.0324859999999996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0F-6F4E-A1CA-C678EBADB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01024"/>
        <c:axId val="293155744"/>
      </c:scatterChart>
      <c:valAx>
        <c:axId val="2928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55744"/>
        <c:crosses val="autoZero"/>
        <c:crossBetween val="midCat"/>
      </c:valAx>
      <c:valAx>
        <c:axId val="2931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baseline="0">
                    <a:effectLst/>
                  </a:rPr>
                  <a:t>Standard Deviation 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0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23307189298803"/>
          <c:y val="9.2247811663136031E-2"/>
          <c:w val="0.22367298090421256"/>
          <c:h val="7.343315080538791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>
                <a:solidFill>
                  <a:schemeClr val="tx1"/>
                </a:solidFill>
              </a:rPr>
              <a:t># Standard Devations Off in ReE by </a:t>
            </a:r>
            <a:r>
              <a:rPr lang="en-US" sz="1600" b="1" i="0" u="none" strike="noStrike" baseline="0">
                <a:effectLst/>
              </a:rPr>
              <a:t>Grid Search </a:t>
            </a:r>
            <a:r>
              <a:rPr lang="en-US" sz="1600" b="1" baseline="0">
                <a:solidFill>
                  <a:schemeClr val="tx1"/>
                </a:solidFill>
              </a:rPr>
              <a:t>Method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'Pseudodata 1, Sets 1-15'!$E$3:$P$3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'Pseudodata 1, Sets 1-15'!$A$6:$A$20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'Pseudodata 1, Sets 1-15'!$L$6:$L$20</c:f>
              <c:numCache>
                <c:formatCode>0.000</c:formatCode>
                <c:ptCount val="15"/>
                <c:pt idx="0">
                  <c:v>0.55447244637949245</c:v>
                </c:pt>
                <c:pt idx="1">
                  <c:v>0.49681142008966594</c:v>
                </c:pt>
                <c:pt idx="2">
                  <c:v>0.36632832073753618</c:v>
                </c:pt>
                <c:pt idx="3">
                  <c:v>0.48444792947181498</c:v>
                </c:pt>
                <c:pt idx="4">
                  <c:v>0.77110331813252186</c:v>
                </c:pt>
                <c:pt idx="5">
                  <c:v>0.1604552944468696</c:v>
                </c:pt>
                <c:pt idx="6">
                  <c:v>0.53148806232436463</c:v>
                </c:pt>
                <c:pt idx="7">
                  <c:v>0.56870445933750768</c:v>
                </c:pt>
                <c:pt idx="8">
                  <c:v>1.1277948855111932</c:v>
                </c:pt>
                <c:pt idx="9">
                  <c:v>0.95345517019128634</c:v>
                </c:pt>
                <c:pt idx="10">
                  <c:v>0.31335521896222795</c:v>
                </c:pt>
                <c:pt idx="11">
                  <c:v>0.55943555668231548</c:v>
                </c:pt>
                <c:pt idx="12">
                  <c:v>1.0485942708999987</c:v>
                </c:pt>
                <c:pt idx="13">
                  <c:v>0.27166623747232049</c:v>
                </c:pt>
                <c:pt idx="14">
                  <c:v>0.76462577482522587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C-0846-BA39-A5F62677C4B5}"/>
            </c:ext>
          </c:extLst>
        </c:ser>
        <c:ser>
          <c:idx val="1"/>
          <c:order val="1"/>
          <c:tx>
            <c:strRef>
              <c:f>'Pseudodata 1, Sets 1-15'!$Q$3:$AB$3</c:f>
              <c:strCache>
                <c:ptCount val="1"/>
                <c:pt idx="0">
                  <c:v>Bootstrapping (200 indices/attempt)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'Pseudodata 1, Sets 1-15'!$X$6:$X$20</c:f>
              <c:numCache>
                <c:formatCode>0.000</c:formatCode>
                <c:ptCount val="15"/>
                <c:pt idx="0">
                  <c:v>0.85901433193451704</c:v>
                </c:pt>
                <c:pt idx="1">
                  <c:v>1.0199721961762611</c:v>
                </c:pt>
                <c:pt idx="2">
                  <c:v>0.46756263130408598</c:v>
                </c:pt>
                <c:pt idx="3">
                  <c:v>1.2983752392871739</c:v>
                </c:pt>
                <c:pt idx="4">
                  <c:v>1.6128150517792941</c:v>
                </c:pt>
                <c:pt idx="5">
                  <c:v>0.3665300982199306</c:v>
                </c:pt>
                <c:pt idx="6">
                  <c:v>0.95548689770158357</c:v>
                </c:pt>
                <c:pt idx="7">
                  <c:v>1.3510926360655597</c:v>
                </c:pt>
                <c:pt idx="8">
                  <c:v>2.3921562573512141</c:v>
                </c:pt>
                <c:pt idx="9">
                  <c:v>1.9438084957106387</c:v>
                </c:pt>
                <c:pt idx="10">
                  <c:v>0.39763140610539666</c:v>
                </c:pt>
                <c:pt idx="11">
                  <c:v>1.2802899287594192</c:v>
                </c:pt>
                <c:pt idx="12">
                  <c:v>1.308225159920589</c:v>
                </c:pt>
                <c:pt idx="13">
                  <c:v>0.46122510214540435</c:v>
                </c:pt>
                <c:pt idx="14">
                  <c:v>1.4009072255740012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6C-0846-BA39-A5F62677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01024"/>
        <c:axId val="293155744"/>
      </c:scatterChart>
      <c:valAx>
        <c:axId val="2928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55744"/>
        <c:crosses val="autoZero"/>
        <c:crossBetween val="midCat"/>
      </c:valAx>
      <c:valAx>
        <c:axId val="2931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baseline="0">
                    <a:effectLst/>
                  </a:rPr>
                  <a:t># Standard Devations Off 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0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0342870770375"/>
          <c:y val="0.11703521323793917"/>
          <c:w val="0.29729568593551525"/>
          <c:h val="6.852839841720292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Stddev values vs. number of indexes per attempt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ReH stddev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 1'!$B$2:$B$21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'Set 1'!$D$2:$D$21</c:f>
              <c:numCache>
                <c:formatCode>General</c:formatCode>
                <c:ptCount val="20"/>
                <c:pt idx="0">
                  <c:v>19.565996999999999</c:v>
                </c:pt>
                <c:pt idx="1">
                  <c:v>3.8009719999999998</c:v>
                </c:pt>
                <c:pt idx="2">
                  <c:v>2.0592790000000001</c:v>
                </c:pt>
                <c:pt idx="3">
                  <c:v>1.26122</c:v>
                </c:pt>
                <c:pt idx="4">
                  <c:v>1.0533330000000001</c:v>
                </c:pt>
                <c:pt idx="5">
                  <c:v>1.1543330000000001</c:v>
                </c:pt>
                <c:pt idx="6">
                  <c:v>1.0197229999999999</c:v>
                </c:pt>
                <c:pt idx="7">
                  <c:v>0.83703899999999998</c:v>
                </c:pt>
                <c:pt idx="8">
                  <c:v>0.81345000000000001</c:v>
                </c:pt>
                <c:pt idx="9">
                  <c:v>0.78119000000000005</c:v>
                </c:pt>
                <c:pt idx="10">
                  <c:v>0.63226000000000004</c:v>
                </c:pt>
                <c:pt idx="11">
                  <c:v>0.67701599999999995</c:v>
                </c:pt>
                <c:pt idx="12">
                  <c:v>0.68767999999999996</c:v>
                </c:pt>
                <c:pt idx="13">
                  <c:v>0.67030100000000004</c:v>
                </c:pt>
                <c:pt idx="14">
                  <c:v>0.59137700000000004</c:v>
                </c:pt>
                <c:pt idx="15">
                  <c:v>0.70596000000000003</c:v>
                </c:pt>
                <c:pt idx="16">
                  <c:v>0.56828100000000004</c:v>
                </c:pt>
                <c:pt idx="17">
                  <c:v>0.535354</c:v>
                </c:pt>
                <c:pt idx="18">
                  <c:v>0.61543800000000004</c:v>
                </c:pt>
                <c:pt idx="19">
                  <c:v>0.49913800000000003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EB-8748-9D61-65342E672E9F}"/>
            </c:ext>
          </c:extLst>
        </c:ser>
        <c:ser>
          <c:idx val="1"/>
          <c:order val="1"/>
          <c:tx>
            <c:v>ReE stddev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 1'!$B$2:$B$21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'Set 1'!$H$2:$H$21</c:f>
              <c:numCache>
                <c:formatCode>General</c:formatCode>
                <c:ptCount val="20"/>
                <c:pt idx="0">
                  <c:v>343.42363999999998</c:v>
                </c:pt>
                <c:pt idx="1">
                  <c:v>103.78731500000001</c:v>
                </c:pt>
                <c:pt idx="2">
                  <c:v>70.401363000000003</c:v>
                </c:pt>
                <c:pt idx="3">
                  <c:v>55.662892999999997</c:v>
                </c:pt>
                <c:pt idx="4">
                  <c:v>44.997208999999998</c:v>
                </c:pt>
                <c:pt idx="5">
                  <c:v>48.115769</c:v>
                </c:pt>
                <c:pt idx="6">
                  <c:v>39.472230000000003</c:v>
                </c:pt>
                <c:pt idx="7">
                  <c:v>37.667009999999998</c:v>
                </c:pt>
                <c:pt idx="8">
                  <c:v>33.226410000000001</c:v>
                </c:pt>
                <c:pt idx="9">
                  <c:v>32.600717000000003</c:v>
                </c:pt>
                <c:pt idx="10">
                  <c:v>29.693372</c:v>
                </c:pt>
                <c:pt idx="11">
                  <c:v>29.066234999999999</c:v>
                </c:pt>
                <c:pt idx="12">
                  <c:v>27.621656999999999</c:v>
                </c:pt>
                <c:pt idx="13">
                  <c:v>23.900852</c:v>
                </c:pt>
                <c:pt idx="14">
                  <c:v>24.012353999999998</c:v>
                </c:pt>
                <c:pt idx="15">
                  <c:v>25.956496999999999</c:v>
                </c:pt>
                <c:pt idx="16">
                  <c:v>23.118304999999999</c:v>
                </c:pt>
                <c:pt idx="17">
                  <c:v>21.176988000000001</c:v>
                </c:pt>
                <c:pt idx="18">
                  <c:v>25.432905000000002</c:v>
                </c:pt>
                <c:pt idx="19">
                  <c:v>20.753653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EB-8748-9D61-65342E672E9F}"/>
            </c:ext>
          </c:extLst>
        </c:ser>
        <c:ser>
          <c:idx val="2"/>
          <c:order val="2"/>
          <c:tx>
            <c:v>ReHtilde stddev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 1'!$B$2:$B$21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'Set 1'!$L$2:$L$21</c:f>
              <c:numCache>
                <c:formatCode>General</c:formatCode>
                <c:ptCount val="20"/>
                <c:pt idx="0">
                  <c:v>42.749094999999997</c:v>
                </c:pt>
                <c:pt idx="1">
                  <c:v>8.1973500000000001</c:v>
                </c:pt>
                <c:pt idx="2">
                  <c:v>3.9337909999999998</c:v>
                </c:pt>
                <c:pt idx="3">
                  <c:v>2.5476420000000002</c:v>
                </c:pt>
                <c:pt idx="4">
                  <c:v>2.174439</c:v>
                </c:pt>
                <c:pt idx="5">
                  <c:v>2.2642229999999999</c:v>
                </c:pt>
                <c:pt idx="6">
                  <c:v>1.9860580000000001</c:v>
                </c:pt>
                <c:pt idx="7">
                  <c:v>1.618692</c:v>
                </c:pt>
                <c:pt idx="8">
                  <c:v>1.6531480000000001</c:v>
                </c:pt>
                <c:pt idx="9">
                  <c:v>1.628277</c:v>
                </c:pt>
                <c:pt idx="10">
                  <c:v>1.3326499999999999</c:v>
                </c:pt>
                <c:pt idx="11">
                  <c:v>1.3230420000000001</c:v>
                </c:pt>
                <c:pt idx="12">
                  <c:v>1.4195789999999999</c:v>
                </c:pt>
                <c:pt idx="13">
                  <c:v>1.3557600000000001</c:v>
                </c:pt>
                <c:pt idx="14">
                  <c:v>1.235311</c:v>
                </c:pt>
                <c:pt idx="15">
                  <c:v>1.347591</c:v>
                </c:pt>
                <c:pt idx="16">
                  <c:v>1.117631</c:v>
                </c:pt>
                <c:pt idx="17">
                  <c:v>1.171243</c:v>
                </c:pt>
                <c:pt idx="18">
                  <c:v>1.146344</c:v>
                </c:pt>
                <c:pt idx="19">
                  <c:v>1.044203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EB-8748-9D61-65342E672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80880"/>
        <c:axId val="270035487"/>
      </c:scatterChart>
      <c:valAx>
        <c:axId val="159458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35487"/>
        <c:crosses val="autoZero"/>
        <c:crossBetween val="midCat"/>
      </c:valAx>
      <c:valAx>
        <c:axId val="27003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58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solidFill>
                  <a:schemeClr val="tx1"/>
                </a:solidFill>
                <a:effectLst/>
              </a:rPr>
              <a:t>Predicted CFF values vs. #indexes per attempt (#attempts = 10)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 1'!$B$23:$B$32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'Set 1'!$C$23:$C$32</c:f>
              <c:numCache>
                <c:formatCode>General</c:formatCode>
                <c:ptCount val="10"/>
                <c:pt idx="0">
                  <c:v>0.41475499999999998</c:v>
                </c:pt>
                <c:pt idx="1">
                  <c:v>0.66320800000000002</c:v>
                </c:pt>
                <c:pt idx="2">
                  <c:v>0.52741800000000005</c:v>
                </c:pt>
                <c:pt idx="3">
                  <c:v>0.530339</c:v>
                </c:pt>
                <c:pt idx="4">
                  <c:v>0.68117700000000003</c:v>
                </c:pt>
                <c:pt idx="5">
                  <c:v>0.51272899999999999</c:v>
                </c:pt>
                <c:pt idx="6">
                  <c:v>0.57664700000000002</c:v>
                </c:pt>
                <c:pt idx="7">
                  <c:v>0.64761800000000003</c:v>
                </c:pt>
                <c:pt idx="8">
                  <c:v>0.54378800000000005</c:v>
                </c:pt>
                <c:pt idx="9">
                  <c:v>0.57258299999999995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D6-6441-9F30-A78B82F13A5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 1'!$B$23:$B$32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'Set 1'!$G$23:$G$32</c:f>
              <c:numCache>
                <c:formatCode>General</c:formatCode>
                <c:ptCount val="10"/>
                <c:pt idx="0">
                  <c:v>5.004899</c:v>
                </c:pt>
                <c:pt idx="1">
                  <c:v>-5.2353249999999996</c:v>
                </c:pt>
                <c:pt idx="2">
                  <c:v>-2.1493250000000002</c:v>
                </c:pt>
                <c:pt idx="3">
                  <c:v>-3.0971009999999999</c:v>
                </c:pt>
                <c:pt idx="4">
                  <c:v>-2.8799980000000001</c:v>
                </c:pt>
                <c:pt idx="5">
                  <c:v>-0.57954899999999998</c:v>
                </c:pt>
                <c:pt idx="6">
                  <c:v>-0.75754900000000003</c:v>
                </c:pt>
                <c:pt idx="7">
                  <c:v>-4.396998</c:v>
                </c:pt>
                <c:pt idx="8">
                  <c:v>1.3746750000000001</c:v>
                </c:pt>
                <c:pt idx="9">
                  <c:v>-0.64232500000000003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D6-6441-9F30-A78B82F13A5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 1'!$B$23:$B$32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'Set 1'!$K$23:$K$32</c:f>
              <c:numCache>
                <c:formatCode>General</c:formatCode>
                <c:ptCount val="10"/>
                <c:pt idx="0">
                  <c:v>2.7232509999999999</c:v>
                </c:pt>
                <c:pt idx="1">
                  <c:v>3.1495190000000002</c:v>
                </c:pt>
                <c:pt idx="2">
                  <c:v>2.9264760000000001</c:v>
                </c:pt>
                <c:pt idx="3">
                  <c:v>2.903994</c:v>
                </c:pt>
                <c:pt idx="4">
                  <c:v>2.917926</c:v>
                </c:pt>
                <c:pt idx="5">
                  <c:v>2.7556219999999998</c:v>
                </c:pt>
                <c:pt idx="6">
                  <c:v>2.870142</c:v>
                </c:pt>
                <c:pt idx="7">
                  <c:v>3.16526</c:v>
                </c:pt>
                <c:pt idx="8">
                  <c:v>2.9620320000000002</c:v>
                </c:pt>
                <c:pt idx="9">
                  <c:v>2.7897240000000001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D6-6441-9F30-A78B82F13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80880"/>
        <c:axId val="270035487"/>
      </c:scatterChart>
      <c:valAx>
        <c:axId val="159458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indexes/attempt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35487"/>
        <c:crosses val="autoZero"/>
        <c:crossBetween val="midCat"/>
      </c:valAx>
      <c:valAx>
        <c:axId val="27003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Predicted CFF Mean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58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Stddev values vs. number of indexes per attempt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 1'!$B$23:$B$32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'Set 1'!$D$23:$D$32</c:f>
              <c:numCache>
                <c:formatCode>General</c:formatCode>
                <c:ptCount val="10"/>
                <c:pt idx="0">
                  <c:v>0.52792499999999998</c:v>
                </c:pt>
                <c:pt idx="1">
                  <c:v>0.424674</c:v>
                </c:pt>
                <c:pt idx="2">
                  <c:v>0.29449399999999998</c:v>
                </c:pt>
                <c:pt idx="3">
                  <c:v>0.21738399999999999</c:v>
                </c:pt>
                <c:pt idx="4">
                  <c:v>0.16553699999999999</c:v>
                </c:pt>
                <c:pt idx="5">
                  <c:v>0.21382300000000001</c:v>
                </c:pt>
                <c:pt idx="6">
                  <c:v>0.16184799999999999</c:v>
                </c:pt>
                <c:pt idx="7">
                  <c:v>0.191412</c:v>
                </c:pt>
                <c:pt idx="8">
                  <c:v>0.22798599999999999</c:v>
                </c:pt>
                <c:pt idx="9">
                  <c:v>9.1203000000000006E-2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0-604C-A952-3CA4A692C9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 1'!$B$23:$B$32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'Set 1'!$H$23:$H$32</c:f>
              <c:numCache>
                <c:formatCode>General</c:formatCode>
                <c:ptCount val="10"/>
                <c:pt idx="0">
                  <c:v>18.177845000000001</c:v>
                </c:pt>
                <c:pt idx="1">
                  <c:v>17.435321999999999</c:v>
                </c:pt>
                <c:pt idx="2">
                  <c:v>9.2943979999999993</c:v>
                </c:pt>
                <c:pt idx="3">
                  <c:v>12.840418</c:v>
                </c:pt>
                <c:pt idx="4">
                  <c:v>5.5632539999999997</c:v>
                </c:pt>
                <c:pt idx="5">
                  <c:v>8.3007639999999991</c:v>
                </c:pt>
                <c:pt idx="6">
                  <c:v>8.7493599999999994</c:v>
                </c:pt>
                <c:pt idx="7">
                  <c:v>8.0031370000000006</c:v>
                </c:pt>
                <c:pt idx="8">
                  <c:v>7.955635</c:v>
                </c:pt>
                <c:pt idx="9">
                  <c:v>5.9165520000000003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C0-604C-A952-3CA4A692C9C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 1'!$B$23:$B$32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'Set 1'!$L$23:$L$32</c:f>
              <c:numCache>
                <c:formatCode>General</c:formatCode>
                <c:ptCount val="10"/>
                <c:pt idx="0">
                  <c:v>1.3056639999999999</c:v>
                </c:pt>
                <c:pt idx="1">
                  <c:v>1.013536</c:v>
                </c:pt>
                <c:pt idx="2">
                  <c:v>0.588422</c:v>
                </c:pt>
                <c:pt idx="3">
                  <c:v>0.43908599999999998</c:v>
                </c:pt>
                <c:pt idx="4">
                  <c:v>0.37036000000000002</c:v>
                </c:pt>
                <c:pt idx="5">
                  <c:v>0.49876199999999998</c:v>
                </c:pt>
                <c:pt idx="6">
                  <c:v>0.31112000000000001</c:v>
                </c:pt>
                <c:pt idx="7">
                  <c:v>0.41484599999999999</c:v>
                </c:pt>
                <c:pt idx="8">
                  <c:v>0.37108600000000003</c:v>
                </c:pt>
                <c:pt idx="9">
                  <c:v>0.182169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C0-604C-A952-3CA4A692C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80880"/>
        <c:axId val="270035487"/>
      </c:scatterChart>
      <c:valAx>
        <c:axId val="159458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35487"/>
        <c:crosses val="autoZero"/>
        <c:crossBetween val="midCat"/>
      </c:valAx>
      <c:valAx>
        <c:axId val="27003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58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Predicted</a:t>
            </a:r>
            <a:r>
              <a:rPr lang="en-US" sz="1600" baseline="0">
                <a:solidFill>
                  <a:schemeClr val="tx1"/>
                </a:solidFill>
              </a:rPr>
              <a:t> CFF values</a:t>
            </a:r>
            <a:r>
              <a:rPr lang="en-US" sz="1600">
                <a:solidFill>
                  <a:schemeClr val="tx1"/>
                </a:solidFill>
              </a:rPr>
              <a:t> vs. #attempts (#</a:t>
            </a:r>
            <a:r>
              <a:rPr lang="en-US" sz="1600" b="0" i="0" u="none" strike="noStrike" baseline="0">
                <a:effectLst/>
              </a:rPr>
              <a:t>indexes per attempt</a:t>
            </a:r>
            <a:r>
              <a:rPr lang="en-US" sz="1600">
                <a:solidFill>
                  <a:schemeClr val="tx1"/>
                </a:solidFill>
              </a:rPr>
              <a:t> = 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ReH 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 1'!$A$37:$A$46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'Set 1'!$C$37:$C$46</c:f>
              <c:numCache>
                <c:formatCode>General</c:formatCode>
                <c:ptCount val="10"/>
                <c:pt idx="0">
                  <c:v>0.54749400000000004</c:v>
                </c:pt>
                <c:pt idx="1">
                  <c:v>0.60412399999999999</c:v>
                </c:pt>
                <c:pt idx="2">
                  <c:v>0.53538399999999997</c:v>
                </c:pt>
                <c:pt idx="3">
                  <c:v>0.53887300000000005</c:v>
                </c:pt>
                <c:pt idx="4">
                  <c:v>0.52856099999999995</c:v>
                </c:pt>
                <c:pt idx="5">
                  <c:v>0.56604100000000002</c:v>
                </c:pt>
                <c:pt idx="6">
                  <c:v>0.53093999999999997</c:v>
                </c:pt>
                <c:pt idx="7">
                  <c:v>0.60206700000000002</c:v>
                </c:pt>
                <c:pt idx="8">
                  <c:v>0.54599600000000004</c:v>
                </c:pt>
                <c:pt idx="9">
                  <c:v>0.56582500000000002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3-EA4E-BF3C-84B1E1BAD8BA}"/>
            </c:ext>
          </c:extLst>
        </c:ser>
        <c:ser>
          <c:idx val="1"/>
          <c:order val="1"/>
          <c:tx>
            <c:v>ReE mean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 1'!$A$37:$A$46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'Set 1'!$G$37:$G$46</c:f>
              <c:numCache>
                <c:formatCode>General</c:formatCode>
                <c:ptCount val="10"/>
                <c:pt idx="0">
                  <c:v>0.26370700000000002</c:v>
                </c:pt>
                <c:pt idx="1">
                  <c:v>-0.67419399999999996</c:v>
                </c:pt>
                <c:pt idx="2">
                  <c:v>-0.47851300000000002</c:v>
                </c:pt>
                <c:pt idx="3">
                  <c:v>-0.169178</c:v>
                </c:pt>
                <c:pt idx="4">
                  <c:v>1.6099140000000001</c:v>
                </c:pt>
                <c:pt idx="5">
                  <c:v>-0.94580699999999995</c:v>
                </c:pt>
                <c:pt idx="6">
                  <c:v>-0.33269700000000002</c:v>
                </c:pt>
                <c:pt idx="7">
                  <c:v>-1.6728479999999999</c:v>
                </c:pt>
                <c:pt idx="8">
                  <c:v>-0.150834</c:v>
                </c:pt>
                <c:pt idx="9">
                  <c:v>-0.80622000000000005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3-EA4E-BF3C-84B1E1BAD8BA}"/>
            </c:ext>
          </c:extLst>
        </c:ser>
        <c:ser>
          <c:idx val="2"/>
          <c:order val="2"/>
          <c:tx>
            <c:v>ReHtilde mean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 1'!$A$37:$A$46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'Set 1'!$K$37:$K$46</c:f>
              <c:numCache>
                <c:formatCode>General</c:formatCode>
                <c:ptCount val="10"/>
                <c:pt idx="0">
                  <c:v>2.869685</c:v>
                </c:pt>
                <c:pt idx="1">
                  <c:v>3.0341749999999998</c:v>
                </c:pt>
                <c:pt idx="2">
                  <c:v>2.8715769999999998</c:v>
                </c:pt>
                <c:pt idx="3">
                  <c:v>2.8713039999999999</c:v>
                </c:pt>
                <c:pt idx="4">
                  <c:v>2.89744</c:v>
                </c:pt>
                <c:pt idx="5">
                  <c:v>2.9182980000000001</c:v>
                </c:pt>
                <c:pt idx="6">
                  <c:v>2.9168249999999998</c:v>
                </c:pt>
                <c:pt idx="7">
                  <c:v>2.991317</c:v>
                </c:pt>
                <c:pt idx="8">
                  <c:v>2.890787</c:v>
                </c:pt>
                <c:pt idx="9">
                  <c:v>2.9697659999999999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63-EA4E-BF3C-84B1E1BAD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80880"/>
        <c:axId val="270035487"/>
      </c:scatterChart>
      <c:valAx>
        <c:axId val="159458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attempts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35487"/>
        <c:crosses val="autoZero"/>
        <c:crossBetween val="midCat"/>
      </c:valAx>
      <c:valAx>
        <c:axId val="27003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Predicted CFF</a:t>
                </a:r>
                <a:r>
                  <a:rPr lang="en-US" baseline="0">
                    <a:solidFill>
                      <a:schemeClr val="tx1"/>
                    </a:solidFill>
                  </a:rPr>
                  <a:t> Mean Values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58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#standard deviations the true value was from the estimated one</a:t>
            </a:r>
            <a:endParaRPr lang="en-US" sz="16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>
                <a:solidFill>
                  <a:sysClr val="windowText" lastClr="000000"/>
                </a:solidFill>
              </a:defRPr>
            </a:pPr>
            <a:r>
              <a:rPr lang="en-US" sz="1600">
                <a:solidFill>
                  <a:schemeClr val="tx1"/>
                </a:solidFill>
              </a:rPr>
              <a:t>vs. #indexes per attempt (#attempts = 100)</a:t>
            </a:r>
          </a:p>
        </c:rich>
      </c:tx>
      <c:layout>
        <c:manualLayout>
          <c:xMode val="edge"/>
          <c:yMode val="edge"/>
          <c:x val="0.22080910335305462"/>
          <c:y val="1.1601675208818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 1'!$B$2:$B$21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'Set 1'!$F$2:$F$21</c:f>
              <c:numCache>
                <c:formatCode>0.00000</c:formatCode>
                <c:ptCount val="20"/>
                <c:pt idx="0">
                  <c:v>0.11895948874979385</c:v>
                </c:pt>
                <c:pt idx="1">
                  <c:v>0.14161272432419919</c:v>
                </c:pt>
                <c:pt idx="2">
                  <c:v>0.20413115464198878</c:v>
                </c:pt>
                <c:pt idx="3">
                  <c:v>0.14434198633069573</c:v>
                </c:pt>
                <c:pt idx="4">
                  <c:v>0.10509876743631882</c:v>
                </c:pt>
                <c:pt idx="5">
                  <c:v>0.25527729000210514</c:v>
                </c:pt>
                <c:pt idx="6">
                  <c:v>0.18076183434128684</c:v>
                </c:pt>
                <c:pt idx="7">
                  <c:v>0.30839781658919119</c:v>
                </c:pt>
                <c:pt idx="8">
                  <c:v>0.25013338250660772</c:v>
                </c:pt>
                <c:pt idx="9">
                  <c:v>7.5478436743941918E-2</c:v>
                </c:pt>
                <c:pt idx="10">
                  <c:v>0.35509758643595984</c:v>
                </c:pt>
                <c:pt idx="11">
                  <c:v>0.25786982877804959</c:v>
                </c:pt>
                <c:pt idx="12">
                  <c:v>0.21180490926012108</c:v>
                </c:pt>
                <c:pt idx="13">
                  <c:v>0.22824969677801468</c:v>
                </c:pt>
                <c:pt idx="14">
                  <c:v>0.40192127864289612</c:v>
                </c:pt>
                <c:pt idx="15">
                  <c:v>0.29838942716301209</c:v>
                </c:pt>
                <c:pt idx="16">
                  <c:v>0.51003112896612768</c:v>
                </c:pt>
                <c:pt idx="17">
                  <c:v>0.37837767159673791</c:v>
                </c:pt>
                <c:pt idx="18">
                  <c:v>0.38178175543271625</c:v>
                </c:pt>
                <c:pt idx="19">
                  <c:v>0.39271904763812809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39-504A-87B3-567FA04BC36F}"/>
            </c:ext>
          </c:extLst>
        </c:ser>
        <c:ser>
          <c:idx val="1"/>
          <c:order val="1"/>
          <c:tx>
            <c:v>ReE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 1'!$B$2:$B$21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'Set 1'!$J$2:$J$21</c:f>
              <c:numCache>
                <c:formatCode>0.00000</c:formatCode>
                <c:ptCount val="20"/>
                <c:pt idx="0">
                  <c:v>4.7924968123918318E-2</c:v>
                </c:pt>
                <c:pt idx="1">
                  <c:v>0.11238371471504008</c:v>
                </c:pt>
                <c:pt idx="2">
                  <c:v>5.7279132507704431E-2</c:v>
                </c:pt>
                <c:pt idx="3">
                  <c:v>4.6744372413413726E-2</c:v>
                </c:pt>
                <c:pt idx="4">
                  <c:v>4.5978385014946152E-2</c:v>
                </c:pt>
                <c:pt idx="5">
                  <c:v>6.040238076627228E-2</c:v>
                </c:pt>
                <c:pt idx="6">
                  <c:v>8.9326597458517041E-3</c:v>
                </c:pt>
                <c:pt idx="7">
                  <c:v>0.1308296304909787</c:v>
                </c:pt>
                <c:pt idx="8">
                  <c:v>0.12028193837372138</c:v>
                </c:pt>
                <c:pt idx="9">
                  <c:v>3.4148911510136416E-2</c:v>
                </c:pt>
                <c:pt idx="10">
                  <c:v>2.4726966004399907E-2</c:v>
                </c:pt>
                <c:pt idx="11">
                  <c:v>9.9663681931973655E-2</c:v>
                </c:pt>
                <c:pt idx="12">
                  <c:v>7.7435072052339224E-2</c:v>
                </c:pt>
                <c:pt idx="13">
                  <c:v>2.0610060260613298E-2</c:v>
                </c:pt>
                <c:pt idx="14">
                  <c:v>0.16227267847208984</c:v>
                </c:pt>
                <c:pt idx="15">
                  <c:v>0.12770979843697708</c:v>
                </c:pt>
                <c:pt idx="16">
                  <c:v>0.14555292872898773</c:v>
                </c:pt>
                <c:pt idx="17">
                  <c:v>0.190147862387229</c:v>
                </c:pt>
                <c:pt idx="18">
                  <c:v>0.16292818299757733</c:v>
                </c:pt>
                <c:pt idx="19">
                  <c:v>8.9100314050736026E-2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39-504A-87B3-567FA04BC36F}"/>
            </c:ext>
          </c:extLst>
        </c:ser>
        <c:ser>
          <c:idx val="2"/>
          <c:order val="2"/>
          <c:tx>
            <c:v>ReHtilde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 1'!$B$2:$B$21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'Set 1'!$N$2:$N$21</c:f>
              <c:numCache>
                <c:formatCode>0.00000</c:formatCode>
                <c:ptCount val="20"/>
                <c:pt idx="0">
                  <c:v>3.626011264098105E-2</c:v>
                </c:pt>
                <c:pt idx="1">
                  <c:v>0.13541400574575929</c:v>
                </c:pt>
                <c:pt idx="2">
                  <c:v>0.23483809892289653</c:v>
                </c:pt>
                <c:pt idx="3">
                  <c:v>0.17418616901432768</c:v>
                </c:pt>
                <c:pt idx="4">
                  <c:v>1.7650069742126562E-2</c:v>
                </c:pt>
                <c:pt idx="5">
                  <c:v>0.30986082201267284</c:v>
                </c:pt>
                <c:pt idx="6">
                  <c:v>0.2319479088727518</c:v>
                </c:pt>
                <c:pt idx="7">
                  <c:v>0.37202383158747931</c:v>
                </c:pt>
                <c:pt idx="8">
                  <c:v>0.27239000984787815</c:v>
                </c:pt>
                <c:pt idx="9">
                  <c:v>3.5432546182252854E-2</c:v>
                </c:pt>
                <c:pt idx="10">
                  <c:v>0.32817468952838308</c:v>
                </c:pt>
                <c:pt idx="11">
                  <c:v>0.19726509060181011</c:v>
                </c:pt>
                <c:pt idx="12">
                  <c:v>0.34336870297461414</c:v>
                </c:pt>
                <c:pt idx="13">
                  <c:v>0.25418436891485208</c:v>
                </c:pt>
                <c:pt idx="14">
                  <c:v>0.39195150047235039</c:v>
                </c:pt>
                <c:pt idx="15">
                  <c:v>0.21066035614663503</c:v>
                </c:pt>
                <c:pt idx="16">
                  <c:v>0.56878075142869144</c:v>
                </c:pt>
                <c:pt idx="17">
                  <c:v>0.39144225408390898</c:v>
                </c:pt>
                <c:pt idx="18">
                  <c:v>0.53011661421004497</c:v>
                </c:pt>
                <c:pt idx="19">
                  <c:v>0.45930245364167682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39-504A-87B3-567FA04BC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80880"/>
        <c:axId val="270035487"/>
      </c:scatterChart>
      <c:valAx>
        <c:axId val="15945808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indexes/attempt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35487"/>
        <c:crosses val="autoZero"/>
        <c:crossBetween val="midCat"/>
      </c:valAx>
      <c:valAx>
        <c:axId val="27003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standard deviations the true value</a:t>
                </a:r>
                <a:r>
                  <a:rPr lang="en-US" baseline="0">
                    <a:solidFill>
                      <a:schemeClr val="tx1"/>
                    </a:solidFill>
                  </a:rPr>
                  <a:t> was from the estimated one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58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#standard deviations the true value was from the estimated one</a:t>
            </a:r>
            <a:endParaRPr lang="en-US" sz="16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>
                <a:solidFill>
                  <a:sysClr val="windowText" lastClr="000000"/>
                </a:solidFill>
              </a:defRPr>
            </a:pPr>
            <a:r>
              <a:rPr lang="en-US" sz="1600">
                <a:solidFill>
                  <a:schemeClr val="tx1"/>
                </a:solidFill>
              </a:rPr>
              <a:t>vs. #indexes per attempt (#attempts = 10)</a:t>
            </a:r>
          </a:p>
        </c:rich>
      </c:tx>
      <c:layout>
        <c:manualLayout>
          <c:xMode val="edge"/>
          <c:yMode val="edge"/>
          <c:x val="0.22080910335305462"/>
          <c:y val="1.1601675208818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 1'!$B$23:$B$32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'Set 1'!$F$23:$F$32</c:f>
              <c:numCache>
                <c:formatCode>0.00000</c:formatCode>
                <c:ptCount val="10"/>
                <c:pt idx="0">
                  <c:v>0.6227399725339775</c:v>
                </c:pt>
                <c:pt idx="1">
                  <c:v>0.18910269995337603</c:v>
                </c:pt>
                <c:pt idx="2">
                  <c:v>0.73379084123954985</c:v>
                </c:pt>
                <c:pt idx="3">
                  <c:v>0.98064254958966635</c:v>
                </c:pt>
                <c:pt idx="4">
                  <c:v>0.3765804623739708</c:v>
                </c:pt>
                <c:pt idx="5">
                  <c:v>1.0793319708356914</c:v>
                </c:pt>
                <c:pt idx="6">
                  <c:v>1.0310167564628543</c:v>
                </c:pt>
                <c:pt idx="7">
                  <c:v>0.50099784757486476</c:v>
                </c:pt>
                <c:pt idx="8">
                  <c:v>0.87604940654250696</c:v>
                </c:pt>
                <c:pt idx="9">
                  <c:v>1.8741927348881076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69-F640-8AD8-C8E434910F81}"/>
            </c:ext>
          </c:extLst>
        </c:ser>
        <c:ser>
          <c:idx val="1"/>
          <c:order val="1"/>
          <c:tx>
            <c:v>ReE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 1'!$B$23:$B$32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'Set 1'!$J$23:$J$32</c:f>
              <c:numCache>
                <c:formatCode>0.00000</c:formatCode>
                <c:ptCount val="10"/>
                <c:pt idx="0">
                  <c:v>0.36254842089367573</c:v>
                </c:pt>
                <c:pt idx="1">
                  <c:v>0.2093379749453437</c:v>
                </c:pt>
                <c:pt idx="2">
                  <c:v>6.0668264905376357E-2</c:v>
                </c:pt>
                <c:pt idx="3">
                  <c:v>0.11772599614747743</c:v>
                </c:pt>
                <c:pt idx="4">
                  <c:v>0.23269618823803481</c:v>
                </c:pt>
                <c:pt idx="5">
                  <c:v>0.1211817370063768</c:v>
                </c:pt>
                <c:pt idx="6">
                  <c:v>9.4624178225607369E-2</c:v>
                </c:pt>
                <c:pt idx="7">
                  <c:v>0.35130574423504185</c:v>
                </c:pt>
                <c:pt idx="8">
                  <c:v>0.37207903580292462</c:v>
                </c:pt>
                <c:pt idx="9">
                  <c:v>0.15940449775477339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69-F640-8AD8-C8E434910F81}"/>
            </c:ext>
          </c:extLst>
        </c:ser>
        <c:ser>
          <c:idx val="2"/>
          <c:order val="2"/>
          <c:tx>
            <c:v>ReHtilde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 1'!$B$23:$B$32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'Set 1'!$N$23:$N$32</c:f>
              <c:numCache>
                <c:formatCode>0.00000</c:formatCode>
                <c:ptCount val="10"/>
                <c:pt idx="0">
                  <c:v>0.47947940664673305</c:v>
                </c:pt>
                <c:pt idx="1">
                  <c:v>0.19710301360780447</c:v>
                </c:pt>
                <c:pt idx="2">
                  <c:v>0.71855573041116716</c:v>
                </c:pt>
                <c:pt idx="3">
                  <c:v>1.0141430152635245</c:v>
                </c:pt>
                <c:pt idx="4">
                  <c:v>1.1647154120315364</c:v>
                </c:pt>
                <c:pt idx="5">
                  <c:v>1.1902831410572581</c:v>
                </c:pt>
                <c:pt idx="6">
                  <c:v>1.5400745692980198</c:v>
                </c:pt>
                <c:pt idx="7">
                  <c:v>0.44361040000385665</c:v>
                </c:pt>
                <c:pt idx="8">
                  <c:v>1.0435801943484788</c:v>
                </c:pt>
                <c:pt idx="9">
                  <c:v>3.0716861815127698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69-F640-8AD8-C8E434910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80880"/>
        <c:axId val="270035487"/>
      </c:scatterChart>
      <c:valAx>
        <c:axId val="159458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indexes/attempt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35487"/>
        <c:crosses val="autoZero"/>
        <c:crossBetween val="midCat"/>
      </c:valAx>
      <c:valAx>
        <c:axId val="27003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standard deviations the true value</a:t>
                </a:r>
                <a:r>
                  <a:rPr lang="en-US" baseline="0">
                    <a:solidFill>
                      <a:schemeClr val="tx1"/>
                    </a:solidFill>
                  </a:rPr>
                  <a:t> was from the estimated one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58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%</a:t>
            </a:r>
            <a:r>
              <a:rPr lang="en-US" sz="1600" b="1" baseline="0">
                <a:solidFill>
                  <a:schemeClr val="tx1"/>
                </a:solidFill>
              </a:rPr>
              <a:t> Error in ReH by Grid Search Method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'Pseudodata 2, Sets 1-100'!$E$3:$P$3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'Pseudodata 2, Sets 1-100'!$A$6:$A$105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'Pseudodata 2, Sets 1-100'!$G$6:$G$105</c:f>
              <c:numCache>
                <c:formatCode>0.000</c:formatCode>
                <c:ptCount val="100"/>
                <c:pt idx="0">
                  <c:v>0.22348708499492281</c:v>
                </c:pt>
                <c:pt idx="1">
                  <c:v>0.17983583697369035</c:v>
                </c:pt>
                <c:pt idx="2">
                  <c:v>0.85668051067378426</c:v>
                </c:pt>
                <c:pt idx="3">
                  <c:v>0.14156259585469513</c:v>
                </c:pt>
                <c:pt idx="4">
                  <c:v>2.0824775419597128E-2</c:v>
                </c:pt>
                <c:pt idx="5">
                  <c:v>0.10347028538839546</c:v>
                </c:pt>
                <c:pt idx="6">
                  <c:v>0.19432879054914748</c:v>
                </c:pt>
                <c:pt idx="7">
                  <c:v>0.2819910418806344</c:v>
                </c:pt>
                <c:pt idx="8">
                  <c:v>2.9021441238110565E-2</c:v>
                </c:pt>
                <c:pt idx="9">
                  <c:v>0.24821910228923164</c:v>
                </c:pt>
                <c:pt idx="10">
                  <c:v>0.8336119710237595</c:v>
                </c:pt>
                <c:pt idx="11">
                  <c:v>3.1939834669650065E-2</c:v>
                </c:pt>
                <c:pt idx="12">
                  <c:v>3.9060539775468965E-2</c:v>
                </c:pt>
                <c:pt idx="13">
                  <c:v>0.30807961851072463</c:v>
                </c:pt>
                <c:pt idx="14">
                  <c:v>0.19705572804294055</c:v>
                </c:pt>
                <c:pt idx="15">
                  <c:v>0.19267493631791252</c:v>
                </c:pt>
                <c:pt idx="16">
                  <c:v>7.7229761999522292E-2</c:v>
                </c:pt>
                <c:pt idx="17">
                  <c:v>4.371779767713492E-2</c:v>
                </c:pt>
                <c:pt idx="18">
                  <c:v>0.17409298274360321</c:v>
                </c:pt>
                <c:pt idx="19">
                  <c:v>0.17469718912513979</c:v>
                </c:pt>
                <c:pt idx="20">
                  <c:v>0.33818475107647883</c:v>
                </c:pt>
                <c:pt idx="21">
                  <c:v>0.9778075690078688</c:v>
                </c:pt>
                <c:pt idx="22">
                  <c:v>0.29734425593079661</c:v>
                </c:pt>
                <c:pt idx="23">
                  <c:v>0.17049697020410151</c:v>
                </c:pt>
                <c:pt idx="24">
                  <c:v>0.23075727600081433</c:v>
                </c:pt>
                <c:pt idx="25">
                  <c:v>8.0402405486895867E-2</c:v>
                </c:pt>
                <c:pt idx="26">
                  <c:v>0.12415977279415553</c:v>
                </c:pt>
                <c:pt idx="27">
                  <c:v>0.15368253501204429</c:v>
                </c:pt>
                <c:pt idx="28">
                  <c:v>0.21998187675928615</c:v>
                </c:pt>
                <c:pt idx="29">
                  <c:v>0.59492655367231639</c:v>
                </c:pt>
                <c:pt idx="30">
                  <c:v>6.0700528898408809E-2</c:v>
                </c:pt>
                <c:pt idx="31">
                  <c:v>0.15048994601837959</c:v>
                </c:pt>
                <c:pt idx="32">
                  <c:v>0.19238893822348324</c:v>
                </c:pt>
                <c:pt idx="33">
                  <c:v>0.22610819231062748</c:v>
                </c:pt>
                <c:pt idx="34">
                  <c:v>4.6708782596304656E-2</c:v>
                </c:pt>
                <c:pt idx="35">
                  <c:v>5.8195977179028087E-2</c:v>
                </c:pt>
                <c:pt idx="36">
                  <c:v>0.91377796647434761</c:v>
                </c:pt>
                <c:pt idx="37">
                  <c:v>8.4384112173229428E-2</c:v>
                </c:pt>
                <c:pt idx="38">
                  <c:v>0.20452381172511344</c:v>
                </c:pt>
                <c:pt idx="39">
                  <c:v>0.49848660984916027</c:v>
                </c:pt>
                <c:pt idx="40">
                  <c:v>0.10104254908703568</c:v>
                </c:pt>
                <c:pt idx="41">
                  <c:v>0.13117645070803327</c:v>
                </c:pt>
                <c:pt idx="42">
                  <c:v>0.10272078284729134</c:v>
                </c:pt>
                <c:pt idx="43">
                  <c:v>0.22538873486818312</c:v>
                </c:pt>
                <c:pt idx="44">
                  <c:v>0.19393191654285891</c:v>
                </c:pt>
                <c:pt idx="45">
                  <c:v>0.14383597651800581</c:v>
                </c:pt>
                <c:pt idx="46">
                  <c:v>0.17174615148871963</c:v>
                </c:pt>
                <c:pt idx="47">
                  <c:v>1.1022788460660959E-2</c:v>
                </c:pt>
                <c:pt idx="48">
                  <c:v>2.4807135969141875E-2</c:v>
                </c:pt>
                <c:pt idx="49">
                  <c:v>0.25096954868133053</c:v>
                </c:pt>
                <c:pt idx="50">
                  <c:v>4.6336043052434703E-2</c:v>
                </c:pt>
                <c:pt idx="51">
                  <c:v>2.9590003714506603E-2</c:v>
                </c:pt>
                <c:pt idx="52">
                  <c:v>0.22959404008399686</c:v>
                </c:pt>
                <c:pt idx="53">
                  <c:v>1.3384607261655385E-2</c:v>
                </c:pt>
                <c:pt idx="54">
                  <c:v>6.6325505063355522E-2</c:v>
                </c:pt>
                <c:pt idx="55">
                  <c:v>0.21467344027280008</c:v>
                </c:pt>
                <c:pt idx="56">
                  <c:v>0.57601991319887669</c:v>
                </c:pt>
                <c:pt idx="57">
                  <c:v>0.23482307183202025</c:v>
                </c:pt>
                <c:pt idx="58">
                  <c:v>0.20609858661669939</c:v>
                </c:pt>
                <c:pt idx="59">
                  <c:v>0.15206746714162866</c:v>
                </c:pt>
                <c:pt idx="60">
                  <c:v>0.13727271265735286</c:v>
                </c:pt>
                <c:pt idx="61">
                  <c:v>8.9935344046744595E-2</c:v>
                </c:pt>
                <c:pt idx="62">
                  <c:v>0.30803889602239121</c:v>
                </c:pt>
                <c:pt idx="63">
                  <c:v>0.17733538390832707</c:v>
                </c:pt>
                <c:pt idx="64">
                  <c:v>0.43353168234529182</c:v>
                </c:pt>
                <c:pt idx="65">
                  <c:v>8.0067571787217448E-2</c:v>
                </c:pt>
                <c:pt idx="66">
                  <c:v>0.12926477294868027</c:v>
                </c:pt>
                <c:pt idx="67">
                  <c:v>0.29712657140626225</c:v>
                </c:pt>
                <c:pt idx="68">
                  <c:v>0.10290819181617814</c:v>
                </c:pt>
                <c:pt idx="69">
                  <c:v>0.18632906944053981</c:v>
                </c:pt>
                <c:pt idx="70">
                  <c:v>0.27288194630512841</c:v>
                </c:pt>
                <c:pt idx="71">
                  <c:v>0.96271523817395377</c:v>
                </c:pt>
                <c:pt idx="72">
                  <c:v>0.24428626540769927</c:v>
                </c:pt>
                <c:pt idx="73">
                  <c:v>0.39122738424125753</c:v>
                </c:pt>
                <c:pt idx="74">
                  <c:v>0.47511537282063171</c:v>
                </c:pt>
                <c:pt idx="75">
                  <c:v>0.20431331773492412</c:v>
                </c:pt>
                <c:pt idx="76">
                  <c:v>9.9019248235869439E-2</c:v>
                </c:pt>
                <c:pt idx="77">
                  <c:v>8.0601445040235115E-2</c:v>
                </c:pt>
                <c:pt idx="78">
                  <c:v>0.18874149369528168</c:v>
                </c:pt>
                <c:pt idx="79">
                  <c:v>0.10358154911838781</c:v>
                </c:pt>
                <c:pt idx="80">
                  <c:v>2.1313171299283298E-2</c:v>
                </c:pt>
                <c:pt idx="81">
                  <c:v>0.24141171309497703</c:v>
                </c:pt>
                <c:pt idx="82">
                  <c:v>2.0776652088873263E-2</c:v>
                </c:pt>
                <c:pt idx="83">
                  <c:v>8.2593004744903567E-2</c:v>
                </c:pt>
                <c:pt idx="84">
                  <c:v>0.14371154928184107</c:v>
                </c:pt>
                <c:pt idx="85">
                  <c:v>0.71350859120688948</c:v>
                </c:pt>
                <c:pt idx="86">
                  <c:v>0.32547819545046502</c:v>
                </c:pt>
                <c:pt idx="87">
                  <c:v>0.14155345602329497</c:v>
                </c:pt>
                <c:pt idx="88">
                  <c:v>5.4461862732182835E-2</c:v>
                </c:pt>
                <c:pt idx="89">
                  <c:v>9.2016183793571779E-2</c:v>
                </c:pt>
                <c:pt idx="90">
                  <c:v>0.33294169278195451</c:v>
                </c:pt>
                <c:pt idx="91">
                  <c:v>4.1241172426723458E-3</c:v>
                </c:pt>
                <c:pt idx="92">
                  <c:v>6.8733626136538689E-2</c:v>
                </c:pt>
                <c:pt idx="93">
                  <c:v>8.5337234464051628E-2</c:v>
                </c:pt>
                <c:pt idx="94">
                  <c:v>0.44194104939614054</c:v>
                </c:pt>
                <c:pt idx="95">
                  <c:v>5.2593184643881102E-2</c:v>
                </c:pt>
                <c:pt idx="96">
                  <c:v>9.6875143364595032E-2</c:v>
                </c:pt>
                <c:pt idx="97">
                  <c:v>1.5935139765857032</c:v>
                </c:pt>
                <c:pt idx="98">
                  <c:v>0.13769097489124243</c:v>
                </c:pt>
                <c:pt idx="99">
                  <c:v>3.3756561121613107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45-FE4F-819D-17583A13CB5F}"/>
            </c:ext>
          </c:extLst>
        </c:ser>
        <c:ser>
          <c:idx val="1"/>
          <c:order val="1"/>
          <c:tx>
            <c:strRef>
              <c:f>'Pseudodata 2, Sets 1-100'!$Q$3:$AB$3</c:f>
              <c:strCache>
                <c:ptCount val="1"/>
                <c:pt idx="0">
                  <c:v>Bootstrapping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'Pseudodata 2, Sets 1-100'!$S$6:$S$105</c:f>
              <c:numCache>
                <c:formatCode>0.000</c:formatCode>
                <c:ptCount val="100"/>
                <c:pt idx="0">
                  <c:v>0.28116177884777038</c:v>
                </c:pt>
                <c:pt idx="1">
                  <c:v>0.17750821145572426</c:v>
                </c:pt>
                <c:pt idx="2">
                  <c:v>0.12843105519863493</c:v>
                </c:pt>
                <c:pt idx="3">
                  <c:v>0.23008694998967125</c:v>
                </c:pt>
                <c:pt idx="4">
                  <c:v>1.6664592020911966E-3</c:v>
                </c:pt>
                <c:pt idx="5">
                  <c:v>0.27076819712346001</c:v>
                </c:pt>
                <c:pt idx="6">
                  <c:v>0.2045992054490143</c:v>
                </c:pt>
                <c:pt idx="7">
                  <c:v>0.52049954353531902</c:v>
                </c:pt>
                <c:pt idx="8">
                  <c:v>8.852748669998399E-2</c:v>
                </c:pt>
                <c:pt idx="9">
                  <c:v>0.15115767956904971</c:v>
                </c:pt>
                <c:pt idx="10">
                  <c:v>1.3819974579509213</c:v>
                </c:pt>
                <c:pt idx="11">
                  <c:v>1.3033749766921596E-3</c:v>
                </c:pt>
                <c:pt idx="12">
                  <c:v>5.3937337150577564E-3</c:v>
                </c:pt>
                <c:pt idx="13">
                  <c:v>0.43398974200565038</c:v>
                </c:pt>
                <c:pt idx="14">
                  <c:v>0.17341538178182392</c:v>
                </c:pt>
                <c:pt idx="15">
                  <c:v>0.37683992524119803</c:v>
                </c:pt>
                <c:pt idx="16">
                  <c:v>4.8563241264029257E-2</c:v>
                </c:pt>
                <c:pt idx="17">
                  <c:v>9.7506737522310913E-2</c:v>
                </c:pt>
                <c:pt idx="18">
                  <c:v>0.19696870391610685</c:v>
                </c:pt>
                <c:pt idx="19">
                  <c:v>0.20249325258376666</c:v>
                </c:pt>
                <c:pt idx="20">
                  <c:v>0.37371635597299374</c:v>
                </c:pt>
                <c:pt idx="21">
                  <c:v>0.62341729464174189</c:v>
                </c:pt>
                <c:pt idx="22">
                  <c:v>0.25728242631236103</c:v>
                </c:pt>
                <c:pt idx="23">
                  <c:v>0.10249077812410644</c:v>
                </c:pt>
                <c:pt idx="24">
                  <c:v>0.15261301948400116</c:v>
                </c:pt>
                <c:pt idx="25">
                  <c:v>0.11023491600675929</c:v>
                </c:pt>
                <c:pt idx="26">
                  <c:v>4.8729674559391617E-2</c:v>
                </c:pt>
                <c:pt idx="27">
                  <c:v>5.6582937909788494E-2</c:v>
                </c:pt>
                <c:pt idx="28">
                  <c:v>0.17879768225970319</c:v>
                </c:pt>
                <c:pt idx="29">
                  <c:v>0.64999209039548012</c:v>
                </c:pt>
                <c:pt idx="30">
                  <c:v>7.5935349786939782E-3</c:v>
                </c:pt>
                <c:pt idx="31">
                  <c:v>0.19994974912632002</c:v>
                </c:pt>
                <c:pt idx="32">
                  <c:v>6.8589929979802179E-3</c:v>
                </c:pt>
                <c:pt idx="33">
                  <c:v>0.20307269633817324</c:v>
                </c:pt>
                <c:pt idx="34">
                  <c:v>9.1274402697953359E-3</c:v>
                </c:pt>
                <c:pt idx="35">
                  <c:v>0.27116062133011287</c:v>
                </c:pt>
                <c:pt idx="36">
                  <c:v>1.2551330942615182</c:v>
                </c:pt>
                <c:pt idx="37">
                  <c:v>5.8963842896625145E-2</c:v>
                </c:pt>
                <c:pt idx="38">
                  <c:v>0.36538770906334073</c:v>
                </c:pt>
                <c:pt idx="39">
                  <c:v>0.27730699283243598</c:v>
                </c:pt>
                <c:pt idx="40">
                  <c:v>4.7126489805161863E-3</c:v>
                </c:pt>
                <c:pt idx="41">
                  <c:v>4.9268309168947104E-3</c:v>
                </c:pt>
                <c:pt idx="42">
                  <c:v>0.2408706262292693</c:v>
                </c:pt>
                <c:pt idx="43">
                  <c:v>0.11689884570569223</c:v>
                </c:pt>
                <c:pt idx="44">
                  <c:v>0.11173632194302693</c:v>
                </c:pt>
                <c:pt idx="45">
                  <c:v>0.23239799643681172</c:v>
                </c:pt>
                <c:pt idx="46">
                  <c:v>0.18500514706460164</c:v>
                </c:pt>
                <c:pt idx="47">
                  <c:v>0.28598924917634821</c:v>
                </c:pt>
                <c:pt idx="48">
                  <c:v>0.10111785007359286</c:v>
                </c:pt>
                <c:pt idx="49">
                  <c:v>5.9483684118542941E-2</c:v>
                </c:pt>
                <c:pt idx="50">
                  <c:v>9.2059289247795717E-2</c:v>
                </c:pt>
                <c:pt idx="51">
                  <c:v>0.1404820333574878</c:v>
                </c:pt>
                <c:pt idx="52">
                  <c:v>8.7871659976106936E-2</c:v>
                </c:pt>
                <c:pt idx="53">
                  <c:v>3.7322902550203312E-2</c:v>
                </c:pt>
                <c:pt idx="54">
                  <c:v>6.0892575441453246E-2</c:v>
                </c:pt>
                <c:pt idx="55">
                  <c:v>6.5470614843940206E-2</c:v>
                </c:pt>
                <c:pt idx="56">
                  <c:v>0.43572291719853634</c:v>
                </c:pt>
                <c:pt idx="57">
                  <c:v>0.42572008812409906</c:v>
                </c:pt>
                <c:pt idx="58">
                  <c:v>0.25414697243531897</c:v>
                </c:pt>
                <c:pt idx="59">
                  <c:v>0.16854425132047654</c:v>
                </c:pt>
                <c:pt idx="60">
                  <c:v>0.10192199482323448</c:v>
                </c:pt>
                <c:pt idx="61">
                  <c:v>7.6437631543409781E-2</c:v>
                </c:pt>
                <c:pt idx="62">
                  <c:v>2.003087443913841E-2</c:v>
                </c:pt>
                <c:pt idx="63">
                  <c:v>0.27242148803017258</c:v>
                </c:pt>
                <c:pt idx="64">
                  <c:v>0.25068928339217955</c:v>
                </c:pt>
                <c:pt idx="65">
                  <c:v>0.17953861334199317</c:v>
                </c:pt>
                <c:pt idx="66">
                  <c:v>0.18688136035953096</c:v>
                </c:pt>
                <c:pt idx="67">
                  <c:v>0.1823900991645194</c:v>
                </c:pt>
                <c:pt idx="68">
                  <c:v>0.11771181891894984</c:v>
                </c:pt>
                <c:pt idx="69">
                  <c:v>0.15170016868147324</c:v>
                </c:pt>
                <c:pt idx="70">
                  <c:v>8.9469347837736454E-2</c:v>
                </c:pt>
                <c:pt idx="71">
                  <c:v>0.54918106179574078</c:v>
                </c:pt>
                <c:pt idx="72">
                  <c:v>0.28014786331813385</c:v>
                </c:pt>
                <c:pt idx="73">
                  <c:v>8.8351299909343553E-2</c:v>
                </c:pt>
                <c:pt idx="74">
                  <c:v>0.36940095888464219</c:v>
                </c:pt>
                <c:pt idx="75">
                  <c:v>1.0841708716168776E-2</c:v>
                </c:pt>
                <c:pt idx="76">
                  <c:v>4.3804583246000263E-2</c:v>
                </c:pt>
                <c:pt idx="77">
                  <c:v>9.0340536415677561E-2</c:v>
                </c:pt>
                <c:pt idx="78">
                  <c:v>9.6253780722710625E-2</c:v>
                </c:pt>
                <c:pt idx="79">
                  <c:v>6.1450724181360113E-2</c:v>
                </c:pt>
                <c:pt idx="80">
                  <c:v>1.6689667540772783E-2</c:v>
                </c:pt>
                <c:pt idx="81">
                  <c:v>0.18660057030050453</c:v>
                </c:pt>
                <c:pt idx="82">
                  <c:v>0.23667010966309926</c:v>
                </c:pt>
                <c:pt idx="83">
                  <c:v>4.044837019520562E-2</c:v>
                </c:pt>
                <c:pt idx="84">
                  <c:v>3.1768408426232526E-3</c:v>
                </c:pt>
                <c:pt idx="85">
                  <c:v>0.4721438872635873</c:v>
                </c:pt>
                <c:pt idx="86">
                  <c:v>0.286477508549913</c:v>
                </c:pt>
                <c:pt idx="87">
                  <c:v>8.490693509023696E-2</c:v>
                </c:pt>
                <c:pt idx="88">
                  <c:v>6.7843498880252914E-2</c:v>
                </c:pt>
                <c:pt idx="89">
                  <c:v>9.8665119963784631E-2</c:v>
                </c:pt>
                <c:pt idx="90">
                  <c:v>0.33644408842909879</c:v>
                </c:pt>
                <c:pt idx="91">
                  <c:v>0.12443472282982317</c:v>
                </c:pt>
                <c:pt idx="92">
                  <c:v>3.6430883032824858E-2</c:v>
                </c:pt>
                <c:pt idx="93">
                  <c:v>8.5829752217244246E-2</c:v>
                </c:pt>
                <c:pt idx="94">
                  <c:v>0.32705551447667924</c:v>
                </c:pt>
                <c:pt idx="95">
                  <c:v>3.2763695414985859E-3</c:v>
                </c:pt>
                <c:pt idx="96">
                  <c:v>2.5248553246429759E-2</c:v>
                </c:pt>
                <c:pt idx="97">
                  <c:v>1.9570858309185346</c:v>
                </c:pt>
                <c:pt idx="98">
                  <c:v>0.39623264761730642</c:v>
                </c:pt>
                <c:pt idx="99">
                  <c:v>1.2765752993068682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45-FE4F-819D-17583A13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01024"/>
        <c:axId val="293155744"/>
      </c:scatterChart>
      <c:valAx>
        <c:axId val="292801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55744"/>
        <c:crosses val="autoZero"/>
        <c:crossBetween val="midCat"/>
      </c:valAx>
      <c:valAx>
        <c:axId val="2931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error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0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>
                <a:solidFill>
                  <a:schemeClr val="tx1"/>
                </a:solidFill>
              </a:rPr>
              <a:t># Standard Devations Off in ReH by </a:t>
            </a:r>
            <a:r>
              <a:rPr lang="en-US" sz="1600" b="1" i="0" u="none" strike="noStrike" baseline="0">
                <a:effectLst/>
              </a:rPr>
              <a:t>Grid Search </a:t>
            </a:r>
            <a:r>
              <a:rPr lang="en-US" sz="1600" b="1" baseline="0">
                <a:solidFill>
                  <a:schemeClr val="tx1"/>
                </a:solidFill>
              </a:rPr>
              <a:t>Method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'Pseudodata 2, Sets 1-100'!$E$3:$P$3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'Pseudodata 2, Sets 1-100'!$A$6:$A$105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'Pseudodata 2, Sets 1-100'!$H$6:$H$105</c:f>
              <c:numCache>
                <c:formatCode>0.000</c:formatCode>
                <c:ptCount val="100"/>
                <c:pt idx="0">
                  <c:v>0.28604184777463149</c:v>
                </c:pt>
                <c:pt idx="1">
                  <c:v>0.31458999772249874</c:v>
                </c:pt>
                <c:pt idx="2">
                  <c:v>0.25972438456420494</c:v>
                </c:pt>
                <c:pt idx="3">
                  <c:v>5.6088641790852239E-2</c:v>
                </c:pt>
                <c:pt idx="4">
                  <c:v>0.22085015566385435</c:v>
                </c:pt>
                <c:pt idx="5">
                  <c:v>0.14221242472919701</c:v>
                </c:pt>
                <c:pt idx="6">
                  <c:v>1.8321670651720876</c:v>
                </c:pt>
                <c:pt idx="7">
                  <c:v>8.2495474865289201E-2</c:v>
                </c:pt>
                <c:pt idx="8">
                  <c:v>4.607212250137685E-2</c:v>
                </c:pt>
                <c:pt idx="9">
                  <c:v>0.4030390449143787</c:v>
                </c:pt>
                <c:pt idx="10">
                  <c:v>0.1321854458253694</c:v>
                </c:pt>
                <c:pt idx="11">
                  <c:v>5.6305558568715934E-2</c:v>
                </c:pt>
                <c:pt idx="12">
                  <c:v>4.7594317020424021E-2</c:v>
                </c:pt>
                <c:pt idx="13">
                  <c:v>0.2138085348696992</c:v>
                </c:pt>
                <c:pt idx="14">
                  <c:v>0.18531346326695611</c:v>
                </c:pt>
                <c:pt idx="15">
                  <c:v>9.7465133401447621E-2</c:v>
                </c:pt>
                <c:pt idx="16">
                  <c:v>0.11332117667498344</c:v>
                </c:pt>
                <c:pt idx="17">
                  <c:v>9.0918191503814808E-3</c:v>
                </c:pt>
                <c:pt idx="18">
                  <c:v>0.25857981116922135</c:v>
                </c:pt>
                <c:pt idx="19">
                  <c:v>0.1665474274131043</c:v>
                </c:pt>
                <c:pt idx="20">
                  <c:v>0.33288878331804195</c:v>
                </c:pt>
                <c:pt idx="21">
                  <c:v>0.12281837001139077</c:v>
                </c:pt>
                <c:pt idx="22">
                  <c:v>0.22144530827342407</c:v>
                </c:pt>
                <c:pt idx="23">
                  <c:v>0.3768241467793762</c:v>
                </c:pt>
                <c:pt idx="24">
                  <c:v>0.17270775272064054</c:v>
                </c:pt>
                <c:pt idx="25">
                  <c:v>0.18036692167469137</c:v>
                </c:pt>
                <c:pt idx="26">
                  <c:v>0.1682305099764238</c:v>
                </c:pt>
                <c:pt idx="27">
                  <c:v>0.11479800915449966</c:v>
                </c:pt>
                <c:pt idx="28">
                  <c:v>0.55959413677454506</c:v>
                </c:pt>
                <c:pt idx="29">
                  <c:v>0.23252429810682887</c:v>
                </c:pt>
                <c:pt idx="30">
                  <c:v>0.11504705099004257</c:v>
                </c:pt>
                <c:pt idx="31">
                  <c:v>0.20530294531902418</c:v>
                </c:pt>
                <c:pt idx="32">
                  <c:v>0.14702423849332191</c:v>
                </c:pt>
                <c:pt idx="33">
                  <c:v>0.26360440672348062</c:v>
                </c:pt>
                <c:pt idx="34">
                  <c:v>0.10669073833775297</c:v>
                </c:pt>
                <c:pt idx="35">
                  <c:v>3.1350039774748879E-2</c:v>
                </c:pt>
                <c:pt idx="36">
                  <c:v>0.33305718209677815</c:v>
                </c:pt>
                <c:pt idx="37">
                  <c:v>0.54566284913224117</c:v>
                </c:pt>
                <c:pt idx="38">
                  <c:v>0.17406401690792933</c:v>
                </c:pt>
                <c:pt idx="39">
                  <c:v>8.1054625213695927E-2</c:v>
                </c:pt>
                <c:pt idx="40">
                  <c:v>0.15666232649471784</c:v>
                </c:pt>
                <c:pt idx="41">
                  <c:v>2.9202753352156871E-2</c:v>
                </c:pt>
                <c:pt idx="42">
                  <c:v>6.288204089595778E-2</c:v>
                </c:pt>
                <c:pt idx="43">
                  <c:v>0.27890475175793733</c:v>
                </c:pt>
                <c:pt idx="44">
                  <c:v>0.2166912907316558</c:v>
                </c:pt>
                <c:pt idx="45">
                  <c:v>6.8684085007154602E-2</c:v>
                </c:pt>
                <c:pt idx="46">
                  <c:v>0.23688283480338065</c:v>
                </c:pt>
                <c:pt idx="47">
                  <c:v>9.7513715136909439E-3</c:v>
                </c:pt>
                <c:pt idx="48">
                  <c:v>2.1543623606416581E-2</c:v>
                </c:pt>
                <c:pt idx="49">
                  <c:v>0.20374605598308207</c:v>
                </c:pt>
                <c:pt idx="50">
                  <c:v>3.3317688633665465E-2</c:v>
                </c:pt>
                <c:pt idx="51">
                  <c:v>3.6960637335773303E-2</c:v>
                </c:pt>
                <c:pt idx="52">
                  <c:v>9.9581388507960777E-2</c:v>
                </c:pt>
                <c:pt idx="53">
                  <c:v>2.9103252446318648E-2</c:v>
                </c:pt>
                <c:pt idx="54">
                  <c:v>0.42870593459365652</c:v>
                </c:pt>
                <c:pt idx="55">
                  <c:v>0.15125750035672206</c:v>
                </c:pt>
                <c:pt idx="56">
                  <c:v>0.38202345483288197</c:v>
                </c:pt>
                <c:pt idx="57">
                  <c:v>1.9728733954681592E-2</c:v>
                </c:pt>
                <c:pt idx="58">
                  <c:v>0.15851312414782254</c:v>
                </c:pt>
                <c:pt idx="59">
                  <c:v>0.25886631877057525</c:v>
                </c:pt>
                <c:pt idx="60">
                  <c:v>0.10339151035640622</c:v>
                </c:pt>
                <c:pt idx="61">
                  <c:v>0.37794828731728902</c:v>
                </c:pt>
                <c:pt idx="62">
                  <c:v>0.23650967368885129</c:v>
                </c:pt>
                <c:pt idx="63">
                  <c:v>0.1849507758777065</c:v>
                </c:pt>
                <c:pt idx="64">
                  <c:v>0.12646043588966732</c:v>
                </c:pt>
                <c:pt idx="65">
                  <c:v>5.9454393519647687E-2</c:v>
                </c:pt>
                <c:pt idx="66">
                  <c:v>0.15669930505538135</c:v>
                </c:pt>
                <c:pt idx="67">
                  <c:v>0.19253898164269101</c:v>
                </c:pt>
                <c:pt idx="68">
                  <c:v>0.25153459003626089</c:v>
                </c:pt>
                <c:pt idx="69">
                  <c:v>0.4038728430250893</c:v>
                </c:pt>
                <c:pt idx="70">
                  <c:v>0.16225262627968409</c:v>
                </c:pt>
                <c:pt idx="71">
                  <c:v>0.38976907997289528</c:v>
                </c:pt>
                <c:pt idx="72">
                  <c:v>0.13878502070477064</c:v>
                </c:pt>
                <c:pt idx="73">
                  <c:v>8.7418342616117986E-2</c:v>
                </c:pt>
                <c:pt idx="74">
                  <c:v>0.13035591742787908</c:v>
                </c:pt>
                <c:pt idx="75">
                  <c:v>0.14591944244908553</c:v>
                </c:pt>
                <c:pt idx="76">
                  <c:v>0.20571900316613587</c:v>
                </c:pt>
                <c:pt idx="77">
                  <c:v>0.92987957483143535</c:v>
                </c:pt>
                <c:pt idx="78">
                  <c:v>0.21129235034331578</c:v>
                </c:pt>
                <c:pt idx="79">
                  <c:v>0.40822087792771788</c:v>
                </c:pt>
                <c:pt idx="80">
                  <c:v>0.10828620003778075</c:v>
                </c:pt>
                <c:pt idx="81">
                  <c:v>0.15820880418089062</c:v>
                </c:pt>
                <c:pt idx="82">
                  <c:v>9.2452333849347874E-3</c:v>
                </c:pt>
                <c:pt idx="83">
                  <c:v>0.16274834361452184</c:v>
                </c:pt>
                <c:pt idx="84">
                  <c:v>0.18807369886069394</c:v>
                </c:pt>
                <c:pt idx="85">
                  <c:v>0.45457943866351153</c:v>
                </c:pt>
                <c:pt idx="86">
                  <c:v>0.42216240678061978</c:v>
                </c:pt>
                <c:pt idx="87">
                  <c:v>0.75183170051905102</c:v>
                </c:pt>
                <c:pt idx="88">
                  <c:v>0.53409986434984802</c:v>
                </c:pt>
                <c:pt idx="89">
                  <c:v>0.40998779700673704</c:v>
                </c:pt>
                <c:pt idx="90">
                  <c:v>0.18015593559918544</c:v>
                </c:pt>
                <c:pt idx="91">
                  <c:v>4.424440558690396E-3</c:v>
                </c:pt>
                <c:pt idx="92">
                  <c:v>0.12535813724715189</c:v>
                </c:pt>
                <c:pt idx="93">
                  <c:v>0.49367740297475865</c:v>
                </c:pt>
                <c:pt idx="94">
                  <c:v>0.2688797412525728</c:v>
                </c:pt>
                <c:pt idx="95">
                  <c:v>0.11986063725206721</c:v>
                </c:pt>
                <c:pt idx="96">
                  <c:v>7.2479153325416046E-2</c:v>
                </c:pt>
                <c:pt idx="97">
                  <c:v>0.13204434691447431</c:v>
                </c:pt>
                <c:pt idx="98">
                  <c:v>0.12018547263970286</c:v>
                </c:pt>
                <c:pt idx="99">
                  <c:v>0.50127484497349439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1-2F49-9AC7-0A09A7D86644}"/>
            </c:ext>
          </c:extLst>
        </c:ser>
        <c:ser>
          <c:idx val="1"/>
          <c:order val="1"/>
          <c:tx>
            <c:strRef>
              <c:f>'Pseudodata 2, Sets 1-100'!$Q$3:$AB$3</c:f>
              <c:strCache>
                <c:ptCount val="1"/>
                <c:pt idx="0">
                  <c:v>Bootstrapping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'Pseudodata 2, Sets 1-100'!$T$6:$T$105</c:f>
              <c:numCache>
                <c:formatCode>0.000</c:formatCode>
                <c:ptCount val="100"/>
                <c:pt idx="0">
                  <c:v>0.5854833469634676</c:v>
                </c:pt>
                <c:pt idx="1">
                  <c:v>0.57681801196617188</c:v>
                </c:pt>
                <c:pt idx="2">
                  <c:v>7.5484048839395232E-2</c:v>
                </c:pt>
                <c:pt idx="3">
                  <c:v>0.13885947371542798</c:v>
                </c:pt>
                <c:pt idx="4">
                  <c:v>3.3869896587709752E-2</c:v>
                </c:pt>
                <c:pt idx="5">
                  <c:v>0.45648649253800155</c:v>
                </c:pt>
                <c:pt idx="6">
                  <c:v>2.4198139816458215</c:v>
                </c:pt>
                <c:pt idx="7">
                  <c:v>0.20634155430651779</c:v>
                </c:pt>
                <c:pt idx="8">
                  <c:v>0.27935104865507249</c:v>
                </c:pt>
                <c:pt idx="9">
                  <c:v>0.42772028780983173</c:v>
                </c:pt>
                <c:pt idx="10">
                  <c:v>0.3620966491377931</c:v>
                </c:pt>
                <c:pt idx="11">
                  <c:v>6.2871208464377951E-3</c:v>
                </c:pt>
                <c:pt idx="12">
                  <c:v>1.6841687634027939E-2</c:v>
                </c:pt>
                <c:pt idx="13">
                  <c:v>0.52959709749997064</c:v>
                </c:pt>
                <c:pt idx="14">
                  <c:v>0.24523429687681686</c:v>
                </c:pt>
                <c:pt idx="15">
                  <c:v>0.25086143081340295</c:v>
                </c:pt>
                <c:pt idx="16">
                  <c:v>0.12991804260506853</c:v>
                </c:pt>
                <c:pt idx="17">
                  <c:v>4.5382970736947872E-2</c:v>
                </c:pt>
                <c:pt idx="18">
                  <c:v>0.69457656189178674</c:v>
                </c:pt>
                <c:pt idx="19">
                  <c:v>0.32760709407557881</c:v>
                </c:pt>
                <c:pt idx="20">
                  <c:v>0.58326481056245527</c:v>
                </c:pt>
                <c:pt idx="21">
                  <c:v>0.12517890032810652</c:v>
                </c:pt>
                <c:pt idx="22">
                  <c:v>0.39720144211588765</c:v>
                </c:pt>
                <c:pt idx="23">
                  <c:v>0.43814631208992938</c:v>
                </c:pt>
                <c:pt idx="24">
                  <c:v>0.28644394596597067</c:v>
                </c:pt>
                <c:pt idx="25">
                  <c:v>0.29369962658568682</c:v>
                </c:pt>
                <c:pt idx="26">
                  <c:v>0.18648301998096195</c:v>
                </c:pt>
                <c:pt idx="27">
                  <c:v>6.4140843825223143E-2</c:v>
                </c:pt>
                <c:pt idx="28">
                  <c:v>0.71177526868542651</c:v>
                </c:pt>
                <c:pt idx="29">
                  <c:v>0.42573994725275049</c:v>
                </c:pt>
                <c:pt idx="30">
                  <c:v>2.1136744833697239E-2</c:v>
                </c:pt>
                <c:pt idx="31">
                  <c:v>0.81970672143530443</c:v>
                </c:pt>
                <c:pt idx="32">
                  <c:v>9.507335288248122E-3</c:v>
                </c:pt>
                <c:pt idx="33">
                  <c:v>0.38865102798867063</c:v>
                </c:pt>
                <c:pt idx="34">
                  <c:v>3.021060641315099E-2</c:v>
                </c:pt>
                <c:pt idx="35">
                  <c:v>0.24894174392037999</c:v>
                </c:pt>
                <c:pt idx="36">
                  <c:v>0.74944046877489823</c:v>
                </c:pt>
                <c:pt idx="37">
                  <c:v>0.57600470617375665</c:v>
                </c:pt>
                <c:pt idx="38">
                  <c:v>0.86420500888899565</c:v>
                </c:pt>
                <c:pt idx="39">
                  <c:v>8.1233920916711999E-2</c:v>
                </c:pt>
                <c:pt idx="40">
                  <c:v>1.2967942208271865E-2</c:v>
                </c:pt>
                <c:pt idx="41">
                  <c:v>1.7039211927681833E-3</c:v>
                </c:pt>
                <c:pt idx="42">
                  <c:v>0.23367189436942779</c:v>
                </c:pt>
                <c:pt idx="43">
                  <c:v>0.22127215736550754</c:v>
                </c:pt>
                <c:pt idx="44">
                  <c:v>0.20692010478844935</c:v>
                </c:pt>
                <c:pt idx="45">
                  <c:v>0.19797264684222041</c:v>
                </c:pt>
                <c:pt idx="46">
                  <c:v>0.60387463481323234</c:v>
                </c:pt>
                <c:pt idx="47">
                  <c:v>1.473787430570906</c:v>
                </c:pt>
                <c:pt idx="48">
                  <c:v>0.20344768165427451</c:v>
                </c:pt>
                <c:pt idx="49">
                  <c:v>7.2290984487401566E-2</c:v>
                </c:pt>
                <c:pt idx="50">
                  <c:v>0.12903496629948794</c:v>
                </c:pt>
                <c:pt idx="51">
                  <c:v>0.41783062266816395</c:v>
                </c:pt>
                <c:pt idx="52">
                  <c:v>6.0040276296203177E-2</c:v>
                </c:pt>
                <c:pt idx="53">
                  <c:v>0.16925796745177238</c:v>
                </c:pt>
                <c:pt idx="54">
                  <c:v>0.51494074803255396</c:v>
                </c:pt>
                <c:pt idx="55">
                  <c:v>7.9876989537997461E-2</c:v>
                </c:pt>
                <c:pt idx="56">
                  <c:v>0.37315315722386733</c:v>
                </c:pt>
                <c:pt idx="57">
                  <c:v>5.5041045764045206E-2</c:v>
                </c:pt>
                <c:pt idx="58">
                  <c:v>0.28034040297373236</c:v>
                </c:pt>
                <c:pt idx="59">
                  <c:v>0.47517412741494908</c:v>
                </c:pt>
                <c:pt idx="60">
                  <c:v>9.3057989777734829E-2</c:v>
                </c:pt>
                <c:pt idx="61">
                  <c:v>0.74010566711669146</c:v>
                </c:pt>
                <c:pt idx="62">
                  <c:v>2.4348582471966876E-2</c:v>
                </c:pt>
                <c:pt idx="63">
                  <c:v>0.67523821716626742</c:v>
                </c:pt>
                <c:pt idx="64">
                  <c:v>0.10756384721869083</c:v>
                </c:pt>
                <c:pt idx="65">
                  <c:v>0.20500738057375936</c:v>
                </c:pt>
                <c:pt idx="66">
                  <c:v>0.4456502592459276</c:v>
                </c:pt>
                <c:pt idx="67">
                  <c:v>0.13913437638300774</c:v>
                </c:pt>
                <c:pt idx="68">
                  <c:v>0.46571269784611519</c:v>
                </c:pt>
                <c:pt idx="69">
                  <c:v>0.46610246354778551</c:v>
                </c:pt>
                <c:pt idx="70">
                  <c:v>6.9530113300659294E-2</c:v>
                </c:pt>
                <c:pt idx="71">
                  <c:v>0.37713810289381466</c:v>
                </c:pt>
                <c:pt idx="72">
                  <c:v>0.2453587461954099</c:v>
                </c:pt>
                <c:pt idx="73">
                  <c:v>4.7921948991386666E-2</c:v>
                </c:pt>
                <c:pt idx="74">
                  <c:v>0.18041521823944309</c:v>
                </c:pt>
                <c:pt idx="75">
                  <c:v>1.0126592324304908E-2</c:v>
                </c:pt>
                <c:pt idx="76">
                  <c:v>0.12793906837462987</c:v>
                </c:pt>
                <c:pt idx="77">
                  <c:v>1.4841719077568145</c:v>
                </c:pt>
                <c:pt idx="78">
                  <c:v>0.19907560040243066</c:v>
                </c:pt>
                <c:pt idx="79">
                  <c:v>0.56467584321270647</c:v>
                </c:pt>
                <c:pt idx="80">
                  <c:v>0.12459690916067301</c:v>
                </c:pt>
                <c:pt idx="81">
                  <c:v>0.19642047380373839</c:v>
                </c:pt>
                <c:pt idx="82">
                  <c:v>0.16652260437815353</c:v>
                </c:pt>
                <c:pt idx="83">
                  <c:v>0.13771990296115807</c:v>
                </c:pt>
                <c:pt idx="84">
                  <c:v>8.0527109330673103E-3</c:v>
                </c:pt>
                <c:pt idx="85">
                  <c:v>0.371050661374976</c:v>
                </c:pt>
                <c:pt idx="86">
                  <c:v>0.56870752225797605</c:v>
                </c:pt>
                <c:pt idx="87">
                  <c:v>0.57026729465727344</c:v>
                </c:pt>
                <c:pt idx="88">
                  <c:v>1.0633136155759959</c:v>
                </c:pt>
                <c:pt idx="89">
                  <c:v>0.79743246148006308</c:v>
                </c:pt>
                <c:pt idx="90">
                  <c:v>0.33506106649155948</c:v>
                </c:pt>
                <c:pt idx="91">
                  <c:v>0.22419320151017505</c:v>
                </c:pt>
                <c:pt idx="92">
                  <c:v>0.10184003489442842</c:v>
                </c:pt>
                <c:pt idx="93">
                  <c:v>0.86549880140143853</c:v>
                </c:pt>
                <c:pt idx="94">
                  <c:v>0.32827711994722264</c:v>
                </c:pt>
                <c:pt idx="95">
                  <c:v>1.6902007624719901E-2</c:v>
                </c:pt>
                <c:pt idx="96">
                  <c:v>3.5579350031538788E-2</c:v>
                </c:pt>
                <c:pt idx="97">
                  <c:v>0.32997047693711923</c:v>
                </c:pt>
                <c:pt idx="98">
                  <c:v>0.57591962943055741</c:v>
                </c:pt>
                <c:pt idx="99">
                  <c:v>0.32460023304467789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1-2F49-9AC7-0A09A7D86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01024"/>
        <c:axId val="293155744"/>
      </c:scatterChart>
      <c:valAx>
        <c:axId val="292801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55744"/>
        <c:crosses val="autoZero"/>
        <c:crossBetween val="midCat"/>
      </c:valAx>
      <c:valAx>
        <c:axId val="2931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baseline="0">
                    <a:effectLst/>
                  </a:rPr>
                  <a:t># Standard Devations Off 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0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783073</xdr:colOff>
      <xdr:row>0</xdr:row>
      <xdr:rowOff>145911</xdr:rowOff>
    </xdr:from>
    <xdr:to>
      <xdr:col>25</xdr:col>
      <xdr:colOff>668773</xdr:colOff>
      <xdr:row>32</xdr:row>
      <xdr:rowOff>177661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1BD94-F0BE-F24F-B3F6-F65A4C326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683846</xdr:colOff>
      <xdr:row>34</xdr:row>
      <xdr:rowOff>0</xdr:rowOff>
    </xdr:from>
    <xdr:to>
      <xdr:col>26</xdr:col>
      <xdr:colOff>111090</xdr:colOff>
      <xdr:row>66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4EE822-583A-E942-81DA-F1F959E6A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195386</xdr:colOff>
      <xdr:row>0</xdr:row>
      <xdr:rowOff>153517</xdr:rowOff>
    </xdr:from>
    <xdr:to>
      <xdr:col>37</xdr:col>
      <xdr:colOff>83179</xdr:colOff>
      <xdr:row>32</xdr:row>
      <xdr:rowOff>185267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51C62A-83DF-B74A-B02A-3AFB76F34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181429</xdr:colOff>
      <xdr:row>33</xdr:row>
      <xdr:rowOff>167472</xdr:rowOff>
    </xdr:from>
    <xdr:to>
      <xdr:col>37</xdr:col>
      <xdr:colOff>69222</xdr:colOff>
      <xdr:row>65</xdr:row>
      <xdr:rowOff>199222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C530B9-8BFC-CB4C-9838-5621A3801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68</xdr:row>
      <xdr:rowOff>0</xdr:rowOff>
    </xdr:from>
    <xdr:to>
      <xdr:col>25</xdr:col>
      <xdr:colOff>709107</xdr:colOff>
      <xdr:row>100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BB9D2E-3E17-CC4D-AAFC-35CD103E6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135467</xdr:colOff>
      <xdr:row>101</xdr:row>
      <xdr:rowOff>169334</xdr:rowOff>
    </xdr:from>
    <xdr:to>
      <xdr:col>26</xdr:col>
      <xdr:colOff>21167</xdr:colOff>
      <xdr:row>134</xdr:row>
      <xdr:rowOff>31751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1F50DF-7B2D-5247-8C9A-352C6B15D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287867</xdr:colOff>
      <xdr:row>101</xdr:row>
      <xdr:rowOff>169332</xdr:rowOff>
    </xdr:from>
    <xdr:to>
      <xdr:col>37</xdr:col>
      <xdr:colOff>173567</xdr:colOff>
      <xdr:row>134</xdr:row>
      <xdr:rowOff>31749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6C01CC-E99E-7540-9583-A4498A571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106</xdr:row>
      <xdr:rowOff>107950</xdr:rowOff>
    </xdr:from>
    <xdr:to>
      <xdr:col>14</xdr:col>
      <xdr:colOff>317500</xdr:colOff>
      <xdr:row>137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4E28F-F3B3-8749-A843-F25DAF978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106</xdr:row>
      <xdr:rowOff>139700</xdr:rowOff>
    </xdr:from>
    <xdr:to>
      <xdr:col>40</xdr:col>
      <xdr:colOff>647700</xdr:colOff>
      <xdr:row>137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A61D46-9DD9-0049-80AE-38C2395A5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482600</xdr:colOff>
      <xdr:row>106</xdr:row>
      <xdr:rowOff>127000</xdr:rowOff>
    </xdr:from>
    <xdr:to>
      <xdr:col>27</xdr:col>
      <xdr:colOff>571500</xdr:colOff>
      <xdr:row>137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B6676F-5B80-6444-912B-E6D07C004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444500</xdr:colOff>
      <xdr:row>138</xdr:row>
      <xdr:rowOff>139700</xdr:rowOff>
    </xdr:from>
    <xdr:to>
      <xdr:col>14</xdr:col>
      <xdr:colOff>292100</xdr:colOff>
      <xdr:row>169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F07F6B-FE3A-2340-BFE6-B9136FC1E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139</xdr:row>
      <xdr:rowOff>0</xdr:rowOff>
    </xdr:from>
    <xdr:to>
      <xdr:col>27</xdr:col>
      <xdr:colOff>673100</xdr:colOff>
      <xdr:row>169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F1AA49-58E1-9E4F-B9EC-2FCBE40BA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139</xdr:row>
      <xdr:rowOff>0</xdr:rowOff>
    </xdr:from>
    <xdr:to>
      <xdr:col>40</xdr:col>
      <xdr:colOff>647700</xdr:colOff>
      <xdr:row>169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67C6EF-756E-544C-845D-C6B43CD15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21</xdr:row>
      <xdr:rowOff>107950</xdr:rowOff>
    </xdr:from>
    <xdr:to>
      <xdr:col>14</xdr:col>
      <xdr:colOff>317500</xdr:colOff>
      <xdr:row>52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B306F-9A78-2E45-AE32-482C4F585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21</xdr:row>
      <xdr:rowOff>139700</xdr:rowOff>
    </xdr:from>
    <xdr:to>
      <xdr:col>40</xdr:col>
      <xdr:colOff>647700</xdr:colOff>
      <xdr:row>52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25EF60-CC85-BB49-97E9-72C141C96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482600</xdr:colOff>
      <xdr:row>21</xdr:row>
      <xdr:rowOff>127000</xdr:rowOff>
    </xdr:from>
    <xdr:to>
      <xdr:col>27</xdr:col>
      <xdr:colOff>571500</xdr:colOff>
      <xdr:row>52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6AA3B2-BB9F-6F4D-80E3-961B253BA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444500</xdr:colOff>
      <xdr:row>53</xdr:row>
      <xdr:rowOff>139700</xdr:rowOff>
    </xdr:from>
    <xdr:to>
      <xdr:col>14</xdr:col>
      <xdr:colOff>292100</xdr:colOff>
      <xdr:row>84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3E5643-19F9-284F-BC93-501FB71EA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54</xdr:row>
      <xdr:rowOff>0</xdr:rowOff>
    </xdr:from>
    <xdr:to>
      <xdr:col>27</xdr:col>
      <xdr:colOff>673100</xdr:colOff>
      <xdr:row>84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4DE359-E98B-7D4A-9CE8-FEF3389D7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54</xdr:row>
      <xdr:rowOff>0</xdr:rowOff>
    </xdr:from>
    <xdr:to>
      <xdr:col>40</xdr:col>
      <xdr:colOff>647700</xdr:colOff>
      <xdr:row>84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EE4A4F-C91B-474D-A432-B3DF24873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cal_fit_bootstrapping_output" connectionId="1" xr16:uid="{E6E6BD12-8070-454D-9934-51ADB9288AE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cal_fit_bootstrapping_output_1" connectionId="2" xr16:uid="{D758B6AF-2998-E948-8C62-4740F211B12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0457-14D4-8145-8DD5-CF1B92A67CD3}">
  <dimension ref="A1:O65"/>
  <sheetViews>
    <sheetView tabSelected="1" zoomScale="80" zoomScaleNormal="80" workbookViewId="0">
      <selection activeCell="H23" sqref="H23"/>
    </sheetView>
  </sheetViews>
  <sheetFormatPr baseColWidth="10" defaultRowHeight="16" x14ac:dyDescent="0.2"/>
  <cols>
    <col min="1" max="1" width="8.83203125" bestFit="1" customWidth="1"/>
    <col min="2" max="2" width="15" bestFit="1" customWidth="1"/>
    <col min="3" max="3" width="10" bestFit="1" customWidth="1"/>
    <col min="4" max="4" width="11.1640625" bestFit="1" customWidth="1"/>
    <col min="5" max="5" width="9.5" bestFit="1" customWidth="1"/>
    <col min="6" max="6" width="11.83203125" bestFit="1" customWidth="1"/>
    <col min="7" max="7" width="11.6640625" bestFit="1" customWidth="1"/>
    <col min="8" max="8" width="12.33203125" bestFit="1" customWidth="1"/>
    <col min="9" max="9" width="9.5" bestFit="1" customWidth="1"/>
    <col min="10" max="10" width="11.83203125" bestFit="1" customWidth="1"/>
    <col min="11" max="11" width="13.33203125" bestFit="1" customWidth="1"/>
    <col min="12" max="12" width="14.33203125" bestFit="1" customWidth="1"/>
    <col min="13" max="13" width="8.33203125" bestFit="1" customWidth="1"/>
    <col min="14" max="14" width="11.83203125" bestFit="1" customWidth="1"/>
  </cols>
  <sheetData>
    <row r="1" spans="1:14" ht="17" thickBot="1" x14ac:dyDescent="0.25">
      <c r="A1" t="s">
        <v>0</v>
      </c>
      <c r="B1" t="s">
        <v>1</v>
      </c>
      <c r="C1" s="15" t="s">
        <v>2</v>
      </c>
      <c r="D1" s="16" t="s">
        <v>3</v>
      </c>
      <c r="E1" s="17" t="s">
        <v>10</v>
      </c>
      <c r="F1" s="18" t="s">
        <v>11</v>
      </c>
      <c r="G1" s="15" t="s">
        <v>4</v>
      </c>
      <c r="H1" s="16" t="s">
        <v>5</v>
      </c>
      <c r="I1" s="17" t="s">
        <v>10</v>
      </c>
      <c r="J1" s="18" t="s">
        <v>11</v>
      </c>
      <c r="K1" s="15" t="s">
        <v>6</v>
      </c>
      <c r="L1" s="16" t="s">
        <v>7</v>
      </c>
      <c r="M1" s="17" t="s">
        <v>10</v>
      </c>
      <c r="N1" s="18" t="s">
        <v>11</v>
      </c>
    </row>
    <row r="2" spans="1:14" x14ac:dyDescent="0.2">
      <c r="A2">
        <v>100</v>
      </c>
      <c r="B2">
        <v>5</v>
      </c>
      <c r="C2" s="9">
        <v>3.0710760000000001</v>
      </c>
      <c r="D2" s="6">
        <v>19.565996999999999</v>
      </c>
      <c r="E2" s="5">
        <f>ABS((0.743515-C2)/0.743515)</f>
        <v>3.1304829088854969</v>
      </c>
      <c r="F2" s="10">
        <f>ABS((0.743515-C2)/D2)</f>
        <v>0.11895948874979385</v>
      </c>
      <c r="G2" s="9">
        <v>-18.044017</v>
      </c>
      <c r="H2" s="6">
        <v>343.42363999999998</v>
      </c>
      <c r="I2" s="5">
        <f>ABS((-1.58545-G2)/-1.58545)</f>
        <v>10.381006654262196</v>
      </c>
      <c r="J2" s="10">
        <f>ABS((-1.58545-G2)/H2)</f>
        <v>4.7924968123918318E-2</v>
      </c>
      <c r="K2" s="9">
        <v>1.7992030000000001</v>
      </c>
      <c r="L2" s="6">
        <v>42.749094999999997</v>
      </c>
      <c r="M2" s="5">
        <f>ABS((3.34929-K2)/3.34929)</f>
        <v>0.46281062553556124</v>
      </c>
      <c r="N2" s="10">
        <f>ABS((3.34929-K2)/L2)</f>
        <v>3.626011264098105E-2</v>
      </c>
    </row>
    <row r="3" spans="1:14" x14ac:dyDescent="0.2">
      <c r="A3">
        <v>100</v>
      </c>
      <c r="B3">
        <v>10</v>
      </c>
      <c r="C3" s="9">
        <v>0.20524899999999999</v>
      </c>
      <c r="D3" s="6">
        <v>3.8009719999999998</v>
      </c>
      <c r="E3" s="5">
        <f t="shared" ref="E3:E21" si="0">ABS((0.743515-C3)/0.743515)</f>
        <v>0.72394773474644092</v>
      </c>
      <c r="F3" s="10">
        <f t="shared" ref="F3:F21" si="1">ABS((0.743515-C3)/D3)</f>
        <v>0.14161272432419919</v>
      </c>
      <c r="G3" s="9">
        <v>10.078554</v>
      </c>
      <c r="H3" s="6">
        <v>103.78731500000001</v>
      </c>
      <c r="I3" s="5">
        <f t="shared" ref="I3:I32" si="2">ABS((-1.58545-G3)/-1.58545)</f>
        <v>7.3569043489230186</v>
      </c>
      <c r="J3" s="10">
        <f t="shared" ref="J3:J32" si="3">ABS((-1.58545-G3)/H3)</f>
        <v>0.11238371471504008</v>
      </c>
      <c r="K3" s="9">
        <v>2.2392539999999999</v>
      </c>
      <c r="L3" s="6">
        <v>8.1973500000000001</v>
      </c>
      <c r="M3" s="5">
        <f t="shared" ref="M3:M32" si="4">ABS((3.34929-K3)/3.34929)</f>
        <v>0.33142427200988867</v>
      </c>
      <c r="N3" s="10">
        <f t="shared" ref="N3:N32" si="5">ABS((3.34929-K3)/L3)</f>
        <v>0.13541400574575929</v>
      </c>
    </row>
    <row r="4" spans="1:14" x14ac:dyDescent="0.2">
      <c r="A4">
        <v>100</v>
      </c>
      <c r="B4">
        <v>15</v>
      </c>
      <c r="C4" s="9">
        <v>0.32315199999999999</v>
      </c>
      <c r="D4" s="6">
        <v>2.0592790000000001</v>
      </c>
      <c r="E4" s="5">
        <f t="shared" si="0"/>
        <v>0.56537258831361847</v>
      </c>
      <c r="F4" s="10">
        <f t="shared" si="1"/>
        <v>0.20413115464198878</v>
      </c>
      <c r="G4" s="9">
        <v>2.447079</v>
      </c>
      <c r="H4" s="6">
        <v>70.401363000000003</v>
      </c>
      <c r="I4" s="5">
        <f t="shared" si="2"/>
        <v>2.5434602163423636</v>
      </c>
      <c r="J4" s="10">
        <f t="shared" si="3"/>
        <v>5.7279132507704431E-2</v>
      </c>
      <c r="K4" s="9">
        <v>2.4254859999999998</v>
      </c>
      <c r="L4" s="6">
        <v>3.9337909999999998</v>
      </c>
      <c r="M4" s="5">
        <f t="shared" si="4"/>
        <v>0.27582084561205511</v>
      </c>
      <c r="N4" s="10">
        <f t="shared" si="5"/>
        <v>0.23483809892289653</v>
      </c>
    </row>
    <row r="5" spans="1:14" x14ac:dyDescent="0.2">
      <c r="A5">
        <v>100</v>
      </c>
      <c r="B5">
        <v>20</v>
      </c>
      <c r="C5" s="9">
        <v>0.56146799999999997</v>
      </c>
      <c r="D5" s="6">
        <v>1.26122</v>
      </c>
      <c r="E5" s="5">
        <f t="shared" si="0"/>
        <v>0.24484643887480423</v>
      </c>
      <c r="F5" s="10">
        <f t="shared" si="1"/>
        <v>0.14434198633069573</v>
      </c>
      <c r="G5" s="9">
        <v>1.0164770000000001</v>
      </c>
      <c r="H5" s="6">
        <v>55.662892999999997</v>
      </c>
      <c r="I5" s="5">
        <f t="shared" si="2"/>
        <v>1.6411283862625752</v>
      </c>
      <c r="J5" s="10">
        <f t="shared" si="3"/>
        <v>4.6744372413413726E-2</v>
      </c>
      <c r="K5" s="9">
        <v>2.9055260000000001</v>
      </c>
      <c r="L5" s="6">
        <v>2.5476420000000002</v>
      </c>
      <c r="M5" s="5">
        <f t="shared" si="4"/>
        <v>0.13249494669019399</v>
      </c>
      <c r="N5" s="10">
        <f t="shared" si="5"/>
        <v>0.17418616901432768</v>
      </c>
    </row>
    <row r="6" spans="1:14" x14ac:dyDescent="0.2">
      <c r="A6">
        <v>100</v>
      </c>
      <c r="B6">
        <v>25</v>
      </c>
      <c r="C6" s="9">
        <v>0.63281100000000001</v>
      </c>
      <c r="D6" s="6">
        <v>1.0533330000000001</v>
      </c>
      <c r="E6" s="5">
        <f t="shared" si="0"/>
        <v>0.14889275939288382</v>
      </c>
      <c r="F6" s="10">
        <f t="shared" si="1"/>
        <v>0.10509876743631882</v>
      </c>
      <c r="G6" s="9">
        <v>0.48344900000000002</v>
      </c>
      <c r="H6" s="6">
        <v>44.997208999999998</v>
      </c>
      <c r="I6" s="5">
        <f t="shared" si="2"/>
        <v>1.3049285691759438</v>
      </c>
      <c r="J6" s="10">
        <f t="shared" si="3"/>
        <v>4.5978385014946152E-2</v>
      </c>
      <c r="K6" s="9">
        <v>3.3876689999999998</v>
      </c>
      <c r="L6" s="6">
        <v>2.174439</v>
      </c>
      <c r="M6" s="5">
        <f t="shared" si="4"/>
        <v>1.1458846501795886E-2</v>
      </c>
      <c r="N6" s="10">
        <f t="shared" si="5"/>
        <v>1.7650069742126562E-2</v>
      </c>
    </row>
    <row r="7" spans="1:14" x14ac:dyDescent="0.2">
      <c r="A7">
        <v>100</v>
      </c>
      <c r="B7">
        <v>30</v>
      </c>
      <c r="C7" s="9">
        <v>0.44884000000000002</v>
      </c>
      <c r="D7" s="6">
        <v>1.1543330000000001</v>
      </c>
      <c r="E7" s="5">
        <f t="shared" si="0"/>
        <v>0.39632690665285841</v>
      </c>
      <c r="F7" s="10">
        <f t="shared" si="1"/>
        <v>0.25527729000210514</v>
      </c>
      <c r="G7" s="9">
        <v>1.3208569999999999</v>
      </c>
      <c r="H7" s="6">
        <v>48.115769</v>
      </c>
      <c r="I7" s="5">
        <f t="shared" si="2"/>
        <v>1.8331117348386894</v>
      </c>
      <c r="J7" s="10">
        <f t="shared" si="3"/>
        <v>6.040238076627228E-2</v>
      </c>
      <c r="K7" s="9">
        <v>2.6476959999999998</v>
      </c>
      <c r="L7" s="6">
        <v>2.2642229999999999</v>
      </c>
      <c r="M7" s="5">
        <f t="shared" si="4"/>
        <v>0.20947544106362842</v>
      </c>
      <c r="N7" s="10">
        <f t="shared" si="5"/>
        <v>0.30986082201267284</v>
      </c>
    </row>
    <row r="8" spans="1:14" x14ac:dyDescent="0.2">
      <c r="A8">
        <v>100</v>
      </c>
      <c r="B8">
        <v>35</v>
      </c>
      <c r="C8" s="9">
        <v>0.55918800000000002</v>
      </c>
      <c r="D8" s="6">
        <v>1.0197229999999999</v>
      </c>
      <c r="E8" s="5">
        <f t="shared" si="0"/>
        <v>0.24791295400899782</v>
      </c>
      <c r="F8" s="10">
        <f t="shared" si="1"/>
        <v>0.18076183434128684</v>
      </c>
      <c r="G8" s="9">
        <v>-1.232858</v>
      </c>
      <c r="H8" s="6">
        <v>39.472230000000003</v>
      </c>
      <c r="I8" s="5">
        <f t="shared" si="2"/>
        <v>0.22239238071210068</v>
      </c>
      <c r="J8" s="10">
        <f t="shared" si="3"/>
        <v>8.9326597458517041E-3</v>
      </c>
      <c r="K8" s="9">
        <v>2.8886280000000002</v>
      </c>
      <c r="L8" s="6">
        <v>1.9860580000000001</v>
      </c>
      <c r="M8" s="5">
        <f t="shared" si="4"/>
        <v>0.13754019508612264</v>
      </c>
      <c r="N8" s="10">
        <f t="shared" si="5"/>
        <v>0.2319479088727518</v>
      </c>
    </row>
    <row r="9" spans="1:14" x14ac:dyDescent="0.2">
      <c r="A9">
        <v>100</v>
      </c>
      <c r="B9">
        <v>40</v>
      </c>
      <c r="C9" s="9">
        <v>0.48537400000000003</v>
      </c>
      <c r="D9" s="6">
        <v>0.83703899999999998</v>
      </c>
      <c r="E9" s="5">
        <f t="shared" si="0"/>
        <v>0.34719003651573943</v>
      </c>
      <c r="F9" s="10">
        <f t="shared" si="1"/>
        <v>0.30839781658919119</v>
      </c>
      <c r="G9" s="9">
        <v>3.342511</v>
      </c>
      <c r="H9" s="6">
        <v>37.667009999999998</v>
      </c>
      <c r="I9" s="5">
        <f t="shared" si="2"/>
        <v>3.1082411933520451</v>
      </c>
      <c r="J9" s="10">
        <f t="shared" si="3"/>
        <v>0.1308296304909787</v>
      </c>
      <c r="K9" s="9">
        <v>2.7470979999999998</v>
      </c>
      <c r="L9" s="6">
        <v>1.618692</v>
      </c>
      <c r="M9" s="5">
        <f t="shared" si="4"/>
        <v>0.17979691218138771</v>
      </c>
      <c r="N9" s="10">
        <f t="shared" si="5"/>
        <v>0.37202383158747931</v>
      </c>
    </row>
    <row r="10" spans="1:14" x14ac:dyDescent="0.2">
      <c r="A10">
        <v>100</v>
      </c>
      <c r="B10">
        <v>45</v>
      </c>
      <c r="C10" s="9">
        <v>0.54004399999999997</v>
      </c>
      <c r="D10" s="6">
        <v>0.81345000000000001</v>
      </c>
      <c r="E10" s="5">
        <f t="shared" si="0"/>
        <v>0.27366092143399939</v>
      </c>
      <c r="F10" s="10">
        <f t="shared" si="1"/>
        <v>0.25013338250660772</v>
      </c>
      <c r="G10" s="9">
        <v>2.4110870000000002</v>
      </c>
      <c r="H10" s="6">
        <v>33.226410000000001</v>
      </c>
      <c r="I10" s="5">
        <f t="shared" si="2"/>
        <v>2.5207587751111671</v>
      </c>
      <c r="J10" s="10">
        <f t="shared" si="3"/>
        <v>0.12028193837372138</v>
      </c>
      <c r="K10" s="9">
        <v>2.8989889999999998</v>
      </c>
      <c r="L10" s="6">
        <v>1.6531480000000001</v>
      </c>
      <c r="M10" s="5">
        <f t="shared" si="4"/>
        <v>0.13444670362972452</v>
      </c>
      <c r="N10" s="10">
        <f t="shared" si="5"/>
        <v>0.27239000984787815</v>
      </c>
    </row>
    <row r="11" spans="1:14" x14ac:dyDescent="0.2">
      <c r="A11">
        <v>100</v>
      </c>
      <c r="B11">
        <v>50</v>
      </c>
      <c r="C11" s="9">
        <v>0.68455200000000005</v>
      </c>
      <c r="D11" s="6">
        <v>0.78119000000000005</v>
      </c>
      <c r="E11" s="5">
        <f t="shared" si="0"/>
        <v>7.9303040288359994E-2</v>
      </c>
      <c r="F11" s="10">
        <f t="shared" si="1"/>
        <v>7.5478436743941918E-2</v>
      </c>
      <c r="G11" s="9">
        <v>-2.6987290000000002</v>
      </c>
      <c r="H11" s="6">
        <v>32.600717000000003</v>
      </c>
      <c r="I11" s="5">
        <f t="shared" si="2"/>
        <v>0.70218486864927943</v>
      </c>
      <c r="J11" s="10">
        <f t="shared" si="3"/>
        <v>3.4148911510136416E-2</v>
      </c>
      <c r="K11" s="9">
        <v>3.406984</v>
      </c>
      <c r="L11" s="6">
        <v>1.628277</v>
      </c>
      <c r="M11" s="5">
        <f t="shared" si="4"/>
        <v>1.7225740380797164E-2</v>
      </c>
      <c r="N11" s="10">
        <f t="shared" si="5"/>
        <v>3.5432546182252854E-2</v>
      </c>
    </row>
    <row r="12" spans="1:14" x14ac:dyDescent="0.2">
      <c r="A12">
        <v>100</v>
      </c>
      <c r="B12">
        <v>55</v>
      </c>
      <c r="C12" s="9">
        <v>0.51900100000000005</v>
      </c>
      <c r="D12" s="6">
        <v>0.63226000000000004</v>
      </c>
      <c r="E12" s="5">
        <f t="shared" si="0"/>
        <v>0.30196297317471738</v>
      </c>
      <c r="F12" s="10">
        <f t="shared" si="1"/>
        <v>0.35509758643595984</v>
      </c>
      <c r="G12" s="9">
        <v>-0.85122299999999995</v>
      </c>
      <c r="H12" s="6">
        <v>29.693372</v>
      </c>
      <c r="I12" s="5">
        <f t="shared" si="2"/>
        <v>0.46310321990602044</v>
      </c>
      <c r="J12" s="10">
        <f t="shared" si="3"/>
        <v>2.4726966004399907E-2</v>
      </c>
      <c r="K12" s="9">
        <v>2.9119480000000002</v>
      </c>
      <c r="L12" s="6">
        <v>1.3326499999999999</v>
      </c>
      <c r="M12" s="5">
        <f t="shared" si="4"/>
        <v>0.13057752538597722</v>
      </c>
      <c r="N12" s="10">
        <f t="shared" si="5"/>
        <v>0.32817468952838308</v>
      </c>
    </row>
    <row r="13" spans="1:14" x14ac:dyDescent="0.2">
      <c r="A13">
        <v>100</v>
      </c>
      <c r="B13">
        <v>60</v>
      </c>
      <c r="C13" s="9">
        <v>0.56893300000000002</v>
      </c>
      <c r="D13" s="6">
        <v>0.67701599999999995</v>
      </c>
      <c r="E13" s="5">
        <f t="shared" si="0"/>
        <v>0.23480629173587622</v>
      </c>
      <c r="F13" s="10">
        <f t="shared" si="1"/>
        <v>0.25786982877804959</v>
      </c>
      <c r="G13" s="9">
        <v>1.3113980000000001</v>
      </c>
      <c r="H13" s="6">
        <v>29.066234999999999</v>
      </c>
      <c r="I13" s="5">
        <f t="shared" si="2"/>
        <v>1.8271456053486395</v>
      </c>
      <c r="J13" s="10">
        <f t="shared" si="3"/>
        <v>9.9663681931973655E-2</v>
      </c>
      <c r="K13" s="9">
        <v>3.0882999999999998</v>
      </c>
      <c r="L13" s="6">
        <v>1.3230420000000001</v>
      </c>
      <c r="M13" s="5">
        <f t="shared" si="4"/>
        <v>7.7923977917707957E-2</v>
      </c>
      <c r="N13" s="10">
        <f t="shared" si="5"/>
        <v>0.19726509060181011</v>
      </c>
    </row>
    <row r="14" spans="1:14" x14ac:dyDescent="0.2">
      <c r="A14">
        <v>100</v>
      </c>
      <c r="B14">
        <v>65</v>
      </c>
      <c r="C14" s="9">
        <v>0.59786099999999998</v>
      </c>
      <c r="D14" s="6">
        <v>0.68767999999999996</v>
      </c>
      <c r="E14" s="5">
        <f t="shared" si="0"/>
        <v>0.19589920848940512</v>
      </c>
      <c r="F14" s="10">
        <f t="shared" si="1"/>
        <v>0.21180490926012108</v>
      </c>
      <c r="G14" s="9">
        <v>-3.724335</v>
      </c>
      <c r="H14" s="6">
        <v>27.621656999999999</v>
      </c>
      <c r="I14" s="5">
        <f t="shared" si="2"/>
        <v>1.3490712416033304</v>
      </c>
      <c r="J14" s="10">
        <f t="shared" si="3"/>
        <v>7.7435072052339224E-2</v>
      </c>
      <c r="K14" s="9">
        <v>2.8618510000000001</v>
      </c>
      <c r="L14" s="6">
        <v>1.4195789999999999</v>
      </c>
      <c r="M14" s="5">
        <f t="shared" si="4"/>
        <v>0.14553502384087366</v>
      </c>
      <c r="N14" s="10">
        <f t="shared" si="5"/>
        <v>0.34336870297461414</v>
      </c>
    </row>
    <row r="15" spans="1:14" x14ac:dyDescent="0.2">
      <c r="A15">
        <v>100</v>
      </c>
      <c r="B15">
        <v>70</v>
      </c>
      <c r="C15" s="9">
        <v>0.59051900000000002</v>
      </c>
      <c r="D15" s="6">
        <v>0.67030100000000004</v>
      </c>
      <c r="E15" s="5">
        <f t="shared" si="0"/>
        <v>0.20577392520661991</v>
      </c>
      <c r="F15" s="10">
        <f t="shared" si="1"/>
        <v>0.22824969677801468</v>
      </c>
      <c r="G15" s="9">
        <v>-2.0780479999999999</v>
      </c>
      <c r="H15" s="6">
        <v>23.900852</v>
      </c>
      <c r="I15" s="5">
        <f t="shared" si="2"/>
        <v>0.31069917058248436</v>
      </c>
      <c r="J15" s="10">
        <f t="shared" si="3"/>
        <v>2.0610060260613298E-2</v>
      </c>
      <c r="K15" s="9">
        <v>3.004677</v>
      </c>
      <c r="L15" s="6">
        <v>1.3557600000000001</v>
      </c>
      <c r="M15" s="5">
        <f t="shared" si="4"/>
        <v>0.10289135906415982</v>
      </c>
      <c r="N15" s="10">
        <f t="shared" si="5"/>
        <v>0.25418436891485208</v>
      </c>
    </row>
    <row r="16" spans="1:14" x14ac:dyDescent="0.2">
      <c r="A16">
        <v>100</v>
      </c>
      <c r="B16">
        <v>75</v>
      </c>
      <c r="C16" s="9">
        <v>0.50582800000000006</v>
      </c>
      <c r="D16" s="6">
        <v>0.59137700000000004</v>
      </c>
      <c r="E16" s="5">
        <f t="shared" si="0"/>
        <v>0.31968016785135467</v>
      </c>
      <c r="F16" s="10">
        <f t="shared" si="1"/>
        <v>0.40192127864289612</v>
      </c>
      <c r="G16" s="9">
        <v>2.311099</v>
      </c>
      <c r="H16" s="6">
        <v>24.012353999999998</v>
      </c>
      <c r="I16" s="5">
        <f t="shared" si="2"/>
        <v>2.4576927686145891</v>
      </c>
      <c r="J16" s="10">
        <f t="shared" si="3"/>
        <v>0.16227267847208984</v>
      </c>
      <c r="K16" s="9">
        <v>2.8651080000000002</v>
      </c>
      <c r="L16" s="6">
        <v>1.235311</v>
      </c>
      <c r="M16" s="5">
        <f t="shared" si="4"/>
        <v>0.14456257893463978</v>
      </c>
      <c r="N16" s="10">
        <f t="shared" si="5"/>
        <v>0.39195150047235039</v>
      </c>
    </row>
    <row r="17" spans="1:14" x14ac:dyDescent="0.2">
      <c r="A17">
        <v>100</v>
      </c>
      <c r="B17">
        <v>80</v>
      </c>
      <c r="C17" s="9">
        <v>0.532864</v>
      </c>
      <c r="D17" s="6">
        <v>0.70596000000000003</v>
      </c>
      <c r="E17" s="5">
        <f t="shared" si="0"/>
        <v>0.28331775418115307</v>
      </c>
      <c r="F17" s="10">
        <f t="shared" si="1"/>
        <v>0.29838942716301209</v>
      </c>
      <c r="G17" s="9">
        <v>1.729449</v>
      </c>
      <c r="H17" s="6">
        <v>25.956496999999999</v>
      </c>
      <c r="I17" s="5">
        <f t="shared" si="2"/>
        <v>2.0908253177331355</v>
      </c>
      <c r="J17" s="10">
        <f t="shared" si="3"/>
        <v>0.12770979843697708</v>
      </c>
      <c r="K17" s="9">
        <v>3.0654059999999999</v>
      </c>
      <c r="L17" s="6">
        <v>1.347591</v>
      </c>
      <c r="M17" s="5">
        <f t="shared" si="4"/>
        <v>8.4759456481821538E-2</v>
      </c>
      <c r="N17" s="10">
        <f t="shared" si="5"/>
        <v>0.21066035614663503</v>
      </c>
    </row>
    <row r="18" spans="1:14" x14ac:dyDescent="0.2">
      <c r="A18">
        <v>100</v>
      </c>
      <c r="B18">
        <v>85</v>
      </c>
      <c r="C18" s="9">
        <v>0.45367400000000002</v>
      </c>
      <c r="D18" s="6">
        <v>0.56828100000000004</v>
      </c>
      <c r="E18" s="5">
        <f t="shared" si="0"/>
        <v>0.38982535658325657</v>
      </c>
      <c r="F18" s="10">
        <f t="shared" si="1"/>
        <v>0.51003112896612768</v>
      </c>
      <c r="G18" s="9">
        <v>1.779487</v>
      </c>
      <c r="H18" s="6">
        <v>23.118304999999999</v>
      </c>
      <c r="I18" s="5">
        <f t="shared" si="2"/>
        <v>2.1223860733545683</v>
      </c>
      <c r="J18" s="10">
        <f t="shared" si="3"/>
        <v>0.14555292872898773</v>
      </c>
      <c r="K18" s="9">
        <v>2.713603</v>
      </c>
      <c r="L18" s="6">
        <v>1.117631</v>
      </c>
      <c r="M18" s="5">
        <f t="shared" si="4"/>
        <v>0.18979753917994557</v>
      </c>
      <c r="N18" s="10">
        <f t="shared" si="5"/>
        <v>0.56878075142869144</v>
      </c>
    </row>
    <row r="19" spans="1:14" x14ac:dyDescent="0.2">
      <c r="A19">
        <v>100</v>
      </c>
      <c r="B19">
        <v>90</v>
      </c>
      <c r="C19" s="9">
        <v>0.54094900000000001</v>
      </c>
      <c r="D19" s="6">
        <v>0.535354</v>
      </c>
      <c r="E19" s="5">
        <f t="shared" si="0"/>
        <v>0.27244373011976897</v>
      </c>
      <c r="F19" s="10">
        <f t="shared" si="1"/>
        <v>0.37837767159673791</v>
      </c>
      <c r="G19" s="9">
        <v>2.441309</v>
      </c>
      <c r="H19" s="6">
        <v>21.176988000000001</v>
      </c>
      <c r="I19" s="5">
        <f t="shared" si="2"/>
        <v>2.5398208710460755</v>
      </c>
      <c r="J19" s="10">
        <f t="shared" si="3"/>
        <v>0.190147862387229</v>
      </c>
      <c r="K19" s="9">
        <v>2.8908160000000001</v>
      </c>
      <c r="L19" s="6">
        <v>1.171243</v>
      </c>
      <c r="M19" s="5">
        <f t="shared" si="4"/>
        <v>0.13688692230293581</v>
      </c>
      <c r="N19" s="10">
        <f t="shared" si="5"/>
        <v>0.39144225408390898</v>
      </c>
    </row>
    <row r="20" spans="1:14" x14ac:dyDescent="0.2">
      <c r="A20">
        <v>100</v>
      </c>
      <c r="B20">
        <v>95</v>
      </c>
      <c r="C20" s="9">
        <v>0.508552</v>
      </c>
      <c r="D20" s="6">
        <v>0.61543800000000004</v>
      </c>
      <c r="E20" s="5">
        <f t="shared" si="0"/>
        <v>0.31601648924366021</v>
      </c>
      <c r="F20" s="10">
        <f t="shared" si="1"/>
        <v>0.38178175543271625</v>
      </c>
      <c r="G20" s="9">
        <v>2.558287</v>
      </c>
      <c r="H20" s="6">
        <v>25.432905000000002</v>
      </c>
      <c r="I20" s="5">
        <f t="shared" si="2"/>
        <v>2.6136030779904758</v>
      </c>
      <c r="J20" s="10">
        <f t="shared" si="3"/>
        <v>0.16292818299757733</v>
      </c>
      <c r="K20" s="9">
        <v>2.7415940000000001</v>
      </c>
      <c r="L20" s="6">
        <v>1.146344</v>
      </c>
      <c r="M20" s="5">
        <f t="shared" si="4"/>
        <v>0.18144024554457805</v>
      </c>
      <c r="N20" s="10">
        <f t="shared" si="5"/>
        <v>0.53011661421004497</v>
      </c>
    </row>
    <row r="21" spans="1:14" x14ac:dyDescent="0.2">
      <c r="A21">
        <v>100</v>
      </c>
      <c r="B21">
        <v>100</v>
      </c>
      <c r="C21" s="9">
        <v>0.54749400000000004</v>
      </c>
      <c r="D21" s="6">
        <v>0.49913800000000003</v>
      </c>
      <c r="E21" s="5">
        <f t="shared" si="0"/>
        <v>0.26364094873674371</v>
      </c>
      <c r="F21" s="10">
        <f t="shared" si="1"/>
        <v>0.39271904763812809</v>
      </c>
      <c r="G21" s="9">
        <v>0.26370700000000002</v>
      </c>
      <c r="H21" s="6">
        <v>20.753653</v>
      </c>
      <c r="I21" s="5">
        <f t="shared" si="2"/>
        <v>1.1663294332839256</v>
      </c>
      <c r="J21" s="10">
        <f t="shared" si="3"/>
        <v>8.9100314050736026E-2</v>
      </c>
      <c r="K21" s="9">
        <v>2.869685</v>
      </c>
      <c r="L21" s="6">
        <v>1.044203</v>
      </c>
      <c r="M21" s="5">
        <f t="shared" si="4"/>
        <v>0.14319602064915246</v>
      </c>
      <c r="N21" s="10">
        <f t="shared" si="5"/>
        <v>0.45930245364167682</v>
      </c>
    </row>
    <row r="22" spans="1:14" x14ac:dyDescent="0.2">
      <c r="C22" s="9"/>
      <c r="D22" s="6"/>
      <c r="E22" s="5"/>
      <c r="F22" s="10"/>
      <c r="G22" s="9"/>
      <c r="H22" s="6"/>
      <c r="I22" s="5"/>
      <c r="J22" s="10"/>
      <c r="K22" s="9"/>
      <c r="L22" s="6"/>
      <c r="M22" s="5"/>
      <c r="N22" s="10"/>
    </row>
    <row r="23" spans="1:14" x14ac:dyDescent="0.2">
      <c r="A23">
        <v>10</v>
      </c>
      <c r="B23">
        <v>100</v>
      </c>
      <c r="C23" s="9">
        <v>0.41475499999999998</v>
      </c>
      <c r="D23" s="6">
        <v>0.52792499999999998</v>
      </c>
      <c r="E23" s="5">
        <f t="shared" ref="E23:E32" si="6">ABS((0.743515-C23)/0.743515)</f>
        <v>0.44216996294627553</v>
      </c>
      <c r="F23" s="10">
        <f t="shared" ref="F23:F32" si="7">ABS((0.743515-C23)/D23)</f>
        <v>0.6227399725339775</v>
      </c>
      <c r="G23" s="9">
        <v>5.004899</v>
      </c>
      <c r="H23" s="6">
        <v>18.177845000000001</v>
      </c>
      <c r="I23" s="5">
        <f t="shared" si="2"/>
        <v>4.1567687407360685</v>
      </c>
      <c r="J23" s="10">
        <f t="shared" si="3"/>
        <v>0.36254842089367573</v>
      </c>
      <c r="K23" s="9">
        <v>2.7232509999999999</v>
      </c>
      <c r="L23" s="6">
        <v>1.3056639999999999</v>
      </c>
      <c r="M23" s="5">
        <f t="shared" si="4"/>
        <v>0.18691692866249265</v>
      </c>
      <c r="N23" s="10">
        <f t="shared" si="5"/>
        <v>0.47947940664673305</v>
      </c>
    </row>
    <row r="24" spans="1:14" x14ac:dyDescent="0.2">
      <c r="A24">
        <v>10</v>
      </c>
      <c r="B24">
        <v>200</v>
      </c>
      <c r="C24" s="9">
        <v>0.66320800000000002</v>
      </c>
      <c r="D24" s="6">
        <v>0.424674</v>
      </c>
      <c r="E24" s="5">
        <f t="shared" si="6"/>
        <v>0.1080099258253028</v>
      </c>
      <c r="F24" s="10">
        <f t="shared" si="7"/>
        <v>0.18910269995337603</v>
      </c>
      <c r="G24" s="9">
        <v>-5.2353249999999996</v>
      </c>
      <c r="H24" s="6">
        <v>17.435321999999999</v>
      </c>
      <c r="I24" s="5">
        <f t="shared" si="2"/>
        <v>2.3021066574158753</v>
      </c>
      <c r="J24" s="10">
        <f t="shared" si="3"/>
        <v>0.2093379749453437</v>
      </c>
      <c r="K24" s="9">
        <v>3.1495190000000002</v>
      </c>
      <c r="L24" s="6">
        <v>1.013536</v>
      </c>
      <c r="M24" s="5">
        <f t="shared" si="4"/>
        <v>5.9645775671858726E-2</v>
      </c>
      <c r="N24" s="10">
        <f t="shared" si="5"/>
        <v>0.19710301360780447</v>
      </c>
    </row>
    <row r="25" spans="1:14" x14ac:dyDescent="0.2">
      <c r="A25">
        <v>10</v>
      </c>
      <c r="B25">
        <v>300</v>
      </c>
      <c r="C25" s="9">
        <v>0.52741800000000005</v>
      </c>
      <c r="D25" s="6">
        <v>0.29449399999999998</v>
      </c>
      <c r="E25" s="5">
        <f t="shared" si="6"/>
        <v>0.29064242147098573</v>
      </c>
      <c r="F25" s="10">
        <f t="shared" si="7"/>
        <v>0.73379084123954985</v>
      </c>
      <c r="G25" s="9">
        <v>-2.1493250000000002</v>
      </c>
      <c r="H25" s="6">
        <v>9.2943979999999993</v>
      </c>
      <c r="I25" s="5">
        <f t="shared" si="2"/>
        <v>0.35565612286732479</v>
      </c>
      <c r="J25" s="10">
        <f t="shared" si="3"/>
        <v>6.0668264905376357E-2</v>
      </c>
      <c r="K25" s="9">
        <v>2.9264760000000001</v>
      </c>
      <c r="L25" s="6">
        <v>0.588422</v>
      </c>
      <c r="M25" s="5">
        <f t="shared" si="4"/>
        <v>0.12623988964825375</v>
      </c>
      <c r="N25" s="10">
        <f t="shared" si="5"/>
        <v>0.71855573041116716</v>
      </c>
    </row>
    <row r="26" spans="1:14" x14ac:dyDescent="0.2">
      <c r="A26">
        <v>10</v>
      </c>
      <c r="B26">
        <v>400</v>
      </c>
      <c r="C26" s="9">
        <v>0.530339</v>
      </c>
      <c r="D26" s="6">
        <v>0.21738399999999999</v>
      </c>
      <c r="E26" s="5">
        <f t="shared" si="6"/>
        <v>0.28671378519599472</v>
      </c>
      <c r="F26" s="10">
        <f t="shared" si="7"/>
        <v>0.98064254958966635</v>
      </c>
      <c r="G26" s="9">
        <v>-3.0971009999999999</v>
      </c>
      <c r="H26" s="6">
        <v>12.840418</v>
      </c>
      <c r="I26" s="5">
        <f t="shared" si="2"/>
        <v>0.95345233214544756</v>
      </c>
      <c r="J26" s="10">
        <f t="shared" si="3"/>
        <v>0.11772599614747743</v>
      </c>
      <c r="K26" s="9">
        <v>2.903994</v>
      </c>
      <c r="L26" s="6">
        <v>0.43908599999999998</v>
      </c>
      <c r="M26" s="5">
        <f t="shared" si="4"/>
        <v>0.13295235706672159</v>
      </c>
      <c r="N26" s="10">
        <f t="shared" si="5"/>
        <v>1.0141430152635245</v>
      </c>
    </row>
    <row r="27" spans="1:14" x14ac:dyDescent="0.2">
      <c r="A27">
        <v>10</v>
      </c>
      <c r="B27">
        <v>500</v>
      </c>
      <c r="C27" s="9">
        <v>0.68117700000000003</v>
      </c>
      <c r="D27" s="6">
        <v>0.16553699999999999</v>
      </c>
      <c r="E27" s="5">
        <f t="shared" si="6"/>
        <v>8.3842289664633529E-2</v>
      </c>
      <c r="F27" s="10">
        <f t="shared" si="7"/>
        <v>0.3765804623739708</v>
      </c>
      <c r="G27" s="9">
        <v>-2.8799980000000001</v>
      </c>
      <c r="H27" s="6">
        <v>5.5632539999999997</v>
      </c>
      <c r="I27" s="5">
        <f t="shared" si="2"/>
        <v>0.81651770790627265</v>
      </c>
      <c r="J27" s="10">
        <f t="shared" si="3"/>
        <v>0.23269618823803481</v>
      </c>
      <c r="K27" s="9">
        <v>2.917926</v>
      </c>
      <c r="L27" s="6">
        <v>0.37036000000000002</v>
      </c>
      <c r="M27" s="5">
        <f t="shared" si="4"/>
        <v>0.12879266949114584</v>
      </c>
      <c r="N27" s="10">
        <f t="shared" si="5"/>
        <v>1.1647154120315364</v>
      </c>
    </row>
    <row r="28" spans="1:14" x14ac:dyDescent="0.2">
      <c r="A28">
        <v>10</v>
      </c>
      <c r="B28">
        <v>600</v>
      </c>
      <c r="C28" s="9">
        <v>0.51272899999999999</v>
      </c>
      <c r="D28" s="6">
        <v>0.21382300000000001</v>
      </c>
      <c r="E28" s="5">
        <f t="shared" si="6"/>
        <v>0.31039857971930629</v>
      </c>
      <c r="F28" s="10">
        <f t="shared" si="7"/>
        <v>1.0793319708356914</v>
      </c>
      <c r="G28" s="9">
        <v>-0.57954899999999998</v>
      </c>
      <c r="H28" s="6">
        <v>8.3007639999999991</v>
      </c>
      <c r="I28" s="5">
        <f t="shared" si="2"/>
        <v>0.63445772493613806</v>
      </c>
      <c r="J28" s="10">
        <f t="shared" si="3"/>
        <v>0.1211817370063768</v>
      </c>
      <c r="K28" s="9">
        <v>2.7556219999999998</v>
      </c>
      <c r="L28" s="6">
        <v>0.49876199999999998</v>
      </c>
      <c r="M28" s="5">
        <f t="shared" si="4"/>
        <v>0.17725189517778397</v>
      </c>
      <c r="N28" s="10">
        <f t="shared" si="5"/>
        <v>1.1902831410572581</v>
      </c>
    </row>
    <row r="29" spans="1:14" x14ac:dyDescent="0.2">
      <c r="A29">
        <v>10</v>
      </c>
      <c r="B29">
        <v>700</v>
      </c>
      <c r="C29" s="9">
        <v>0.57664700000000002</v>
      </c>
      <c r="D29" s="6">
        <v>0.16184799999999999</v>
      </c>
      <c r="E29" s="5">
        <f t="shared" si="6"/>
        <v>0.22443124886518767</v>
      </c>
      <c r="F29" s="10">
        <f t="shared" si="7"/>
        <v>1.0310167564628543</v>
      </c>
      <c r="G29" s="9">
        <v>-0.75754900000000003</v>
      </c>
      <c r="H29" s="6">
        <v>8.7493599999999994</v>
      </c>
      <c r="I29" s="5">
        <f t="shared" si="2"/>
        <v>0.52218676085653914</v>
      </c>
      <c r="J29" s="10">
        <f t="shared" si="3"/>
        <v>9.4624178225607369E-2</v>
      </c>
      <c r="K29" s="9">
        <v>2.870142</v>
      </c>
      <c r="L29" s="6">
        <v>0.31112000000000001</v>
      </c>
      <c r="M29" s="5">
        <f t="shared" si="4"/>
        <v>0.14305957382012305</v>
      </c>
      <c r="N29" s="10">
        <f t="shared" si="5"/>
        <v>1.5400745692980198</v>
      </c>
    </row>
    <row r="30" spans="1:14" x14ac:dyDescent="0.2">
      <c r="A30">
        <v>10</v>
      </c>
      <c r="B30">
        <v>800</v>
      </c>
      <c r="C30" s="9">
        <v>0.64761800000000003</v>
      </c>
      <c r="D30" s="6">
        <v>0.191412</v>
      </c>
      <c r="E30" s="5">
        <f t="shared" si="6"/>
        <v>0.12897789553674102</v>
      </c>
      <c r="F30" s="10">
        <f t="shared" si="7"/>
        <v>0.50099784757486476</v>
      </c>
      <c r="G30" s="9">
        <v>-4.396998</v>
      </c>
      <c r="H30" s="6">
        <v>8.0031370000000006</v>
      </c>
      <c r="I30" s="5">
        <f t="shared" si="2"/>
        <v>1.7733438455958876</v>
      </c>
      <c r="J30" s="10">
        <f t="shared" si="3"/>
        <v>0.35130574423504185</v>
      </c>
      <c r="K30" s="9">
        <v>3.16526</v>
      </c>
      <c r="L30" s="6">
        <v>0.41484599999999999</v>
      </c>
      <c r="M30" s="5">
        <f t="shared" si="4"/>
        <v>5.4945973624260638E-2</v>
      </c>
      <c r="N30" s="10">
        <f t="shared" si="5"/>
        <v>0.44361040000385665</v>
      </c>
    </row>
    <row r="31" spans="1:14" x14ac:dyDescent="0.2">
      <c r="A31">
        <v>10</v>
      </c>
      <c r="B31">
        <v>900</v>
      </c>
      <c r="C31" s="9">
        <v>0.54378800000000005</v>
      </c>
      <c r="D31" s="6">
        <v>0.22798599999999999</v>
      </c>
      <c r="E31" s="5">
        <f t="shared" si="6"/>
        <v>0.26862538079258652</v>
      </c>
      <c r="F31" s="10">
        <f t="shared" si="7"/>
        <v>0.87604940654250696</v>
      </c>
      <c r="G31" s="9">
        <v>1.3746750000000001</v>
      </c>
      <c r="H31" s="6">
        <v>7.955635</v>
      </c>
      <c r="I31" s="5">
        <f t="shared" si="2"/>
        <v>1.8670566716074302</v>
      </c>
      <c r="J31" s="10">
        <f t="shared" si="3"/>
        <v>0.37207903580292462</v>
      </c>
      <c r="K31" s="9">
        <v>2.9620320000000002</v>
      </c>
      <c r="L31" s="6">
        <v>0.37108600000000003</v>
      </c>
      <c r="M31" s="5">
        <f t="shared" si="4"/>
        <v>0.11562390835072497</v>
      </c>
      <c r="N31" s="10">
        <f t="shared" si="5"/>
        <v>1.0435801943484788</v>
      </c>
    </row>
    <row r="32" spans="1:14" ht="17" thickBot="1" x14ac:dyDescent="0.25">
      <c r="A32">
        <v>10</v>
      </c>
      <c r="B32">
        <v>1000</v>
      </c>
      <c r="C32" s="11">
        <v>0.57258299999999995</v>
      </c>
      <c r="D32" s="12">
        <v>9.1203000000000006E-2</v>
      </c>
      <c r="E32" s="13">
        <f t="shared" si="6"/>
        <v>0.22989717759561015</v>
      </c>
      <c r="F32" s="14">
        <f t="shared" si="7"/>
        <v>1.8741927348881076</v>
      </c>
      <c r="G32" s="11">
        <v>-0.64232500000000003</v>
      </c>
      <c r="H32" s="12">
        <v>5.9165520000000003</v>
      </c>
      <c r="I32" s="13">
        <f t="shared" si="2"/>
        <v>0.59486265728972842</v>
      </c>
      <c r="J32" s="14">
        <f t="shared" si="3"/>
        <v>0.15940449775477339</v>
      </c>
      <c r="K32" s="11">
        <v>2.7897240000000001</v>
      </c>
      <c r="L32" s="12">
        <v>0.182169</v>
      </c>
      <c r="M32" s="13">
        <f t="shared" si="4"/>
        <v>0.16707003573891774</v>
      </c>
      <c r="N32" s="14">
        <f t="shared" si="5"/>
        <v>3.0716861815127698</v>
      </c>
    </row>
    <row r="33" spans="1:14" x14ac:dyDescent="0.2">
      <c r="D33" s="6"/>
      <c r="E33" s="6"/>
      <c r="F33" s="6"/>
      <c r="G33" s="6"/>
    </row>
    <row r="35" spans="1:14" ht="17" thickBot="1" x14ac:dyDescent="0.25"/>
    <row r="36" spans="1:14" ht="17" thickBot="1" x14ac:dyDescent="0.25">
      <c r="A36" t="s">
        <v>0</v>
      </c>
      <c r="B36" t="s">
        <v>1</v>
      </c>
      <c r="C36" s="15" t="s">
        <v>2</v>
      </c>
      <c r="D36" s="16" t="s">
        <v>3</v>
      </c>
      <c r="E36" s="17" t="s">
        <v>10</v>
      </c>
      <c r="F36" s="18" t="s">
        <v>11</v>
      </c>
      <c r="G36" s="15" t="s">
        <v>4</v>
      </c>
      <c r="H36" s="16" t="s">
        <v>5</v>
      </c>
      <c r="I36" s="17" t="s">
        <v>10</v>
      </c>
      <c r="J36" s="18" t="s">
        <v>11</v>
      </c>
      <c r="K36" s="15" t="s">
        <v>6</v>
      </c>
      <c r="L36" s="16" t="s">
        <v>7</v>
      </c>
      <c r="M36" s="17" t="s">
        <v>10</v>
      </c>
      <c r="N36" s="18" t="s">
        <v>11</v>
      </c>
    </row>
    <row r="37" spans="1:14" x14ac:dyDescent="0.2">
      <c r="A37">
        <v>100</v>
      </c>
      <c r="B37">
        <v>100</v>
      </c>
      <c r="C37" s="7">
        <v>0.54749400000000004</v>
      </c>
      <c r="D37" s="8">
        <v>0.49913800000000003</v>
      </c>
      <c r="E37" s="19">
        <f t="shared" ref="E37:E46" si="8">ABS((0.743515-C37)/0.743515)</f>
        <v>0.26364094873674371</v>
      </c>
      <c r="F37" s="20">
        <f t="shared" ref="F37:F46" si="9">ABS((0.743515-C37)/D37)</f>
        <v>0.39271904763812809</v>
      </c>
      <c r="G37" s="7">
        <v>0.26370700000000002</v>
      </c>
      <c r="H37" s="8">
        <v>20.753653</v>
      </c>
      <c r="I37" s="19">
        <f t="shared" ref="I37:I46" si="10">ABS((-1.58545-G37)/-1.58545)</f>
        <v>1.1663294332839256</v>
      </c>
      <c r="J37" s="20">
        <f t="shared" ref="J37:J46" si="11">ABS((-1.58545-G37)/H37)</f>
        <v>8.9100314050736026E-2</v>
      </c>
      <c r="K37" s="7">
        <v>2.869685</v>
      </c>
      <c r="L37" s="8">
        <v>1.044203</v>
      </c>
      <c r="M37" s="19">
        <f t="shared" ref="M37:M46" si="12">ABS((3.34929-K37)/3.34929)</f>
        <v>0.14319602064915246</v>
      </c>
      <c r="N37" s="20">
        <f t="shared" ref="N37:N46" si="13">ABS((3.34929-K37)/L37)</f>
        <v>0.45930245364167682</v>
      </c>
    </row>
    <row r="38" spans="1:14" x14ac:dyDescent="0.2">
      <c r="A38">
        <v>200</v>
      </c>
      <c r="B38">
        <v>100</v>
      </c>
      <c r="C38" s="9">
        <v>0.60412399999999999</v>
      </c>
      <c r="D38" s="6">
        <v>0.53466400000000003</v>
      </c>
      <c r="E38" s="5">
        <f t="shared" si="8"/>
        <v>0.18747570660981963</v>
      </c>
      <c r="F38" s="10">
        <f t="shared" si="9"/>
        <v>0.26070765938982243</v>
      </c>
      <c r="G38" s="9">
        <v>-0.67419399999999996</v>
      </c>
      <c r="H38" s="6">
        <v>22.937833000000001</v>
      </c>
      <c r="I38" s="5">
        <f t="shared" si="10"/>
        <v>0.57476173956920751</v>
      </c>
      <c r="J38" s="10">
        <f t="shared" si="11"/>
        <v>3.9727205268257029E-2</v>
      </c>
      <c r="K38" s="9">
        <v>3.0341749999999998</v>
      </c>
      <c r="L38" s="6">
        <v>1.1496599999999999</v>
      </c>
      <c r="M38" s="5">
        <f t="shared" si="12"/>
        <v>9.4084119320811288E-2</v>
      </c>
      <c r="N38" s="10">
        <f t="shared" si="13"/>
        <v>0.27409407998886631</v>
      </c>
    </row>
    <row r="39" spans="1:14" x14ac:dyDescent="0.2">
      <c r="A39">
        <v>300</v>
      </c>
      <c r="B39">
        <v>100</v>
      </c>
      <c r="C39" s="9">
        <v>0.53538399999999997</v>
      </c>
      <c r="D39" s="6">
        <v>0.55672500000000003</v>
      </c>
      <c r="E39" s="5">
        <f t="shared" si="8"/>
        <v>0.27992844798020222</v>
      </c>
      <c r="F39" s="10">
        <f t="shared" si="9"/>
        <v>0.37384884817459257</v>
      </c>
      <c r="G39" s="9">
        <v>-0.47851300000000002</v>
      </c>
      <c r="H39" s="6">
        <v>23.596001000000001</v>
      </c>
      <c r="I39" s="5">
        <f t="shared" si="10"/>
        <v>0.69818474250212881</v>
      </c>
      <c r="J39" s="10">
        <f t="shared" si="11"/>
        <v>4.6912059378197181E-2</v>
      </c>
      <c r="K39" s="9">
        <v>2.8715769999999998</v>
      </c>
      <c r="L39" s="6">
        <v>1.153308</v>
      </c>
      <c r="M39" s="5">
        <f t="shared" si="12"/>
        <v>0.14263112480555581</v>
      </c>
      <c r="N39" s="10">
        <f t="shared" si="13"/>
        <v>0.41421112140035449</v>
      </c>
    </row>
    <row r="40" spans="1:14" x14ac:dyDescent="0.2">
      <c r="A40">
        <v>400</v>
      </c>
      <c r="B40">
        <v>100</v>
      </c>
      <c r="C40" s="9">
        <v>0.53887300000000005</v>
      </c>
      <c r="D40" s="21">
        <v>0.53073800000000004</v>
      </c>
      <c r="E40" s="5">
        <f t="shared" si="8"/>
        <v>0.27523587284721895</v>
      </c>
      <c r="F40" s="10">
        <f t="shared" si="9"/>
        <v>0.38558007905972436</v>
      </c>
      <c r="G40" s="9">
        <v>-0.169178</v>
      </c>
      <c r="H40" s="21">
        <v>22.036714</v>
      </c>
      <c r="I40" s="5">
        <f t="shared" si="10"/>
        <v>0.89329338673562708</v>
      </c>
      <c r="J40" s="10">
        <f t="shared" si="11"/>
        <v>6.4268747146239674E-2</v>
      </c>
      <c r="K40" s="9">
        <v>2.8713039999999999</v>
      </c>
      <c r="L40" s="21">
        <v>1.0750360000000001</v>
      </c>
      <c r="M40" s="5">
        <f t="shared" si="12"/>
        <v>0.14271263461808326</v>
      </c>
      <c r="N40" s="10">
        <f t="shared" si="13"/>
        <v>0.44462324982605234</v>
      </c>
    </row>
    <row r="41" spans="1:14" x14ac:dyDescent="0.2">
      <c r="A41">
        <v>500</v>
      </c>
      <c r="B41">
        <v>100</v>
      </c>
      <c r="C41" s="9">
        <v>0.52856099999999995</v>
      </c>
      <c r="D41" s="6">
        <v>0.52959699999999998</v>
      </c>
      <c r="E41" s="5">
        <f t="shared" si="8"/>
        <v>0.28910512901555457</v>
      </c>
      <c r="F41" s="10">
        <f t="shared" si="9"/>
        <v>0.40588220854725404</v>
      </c>
      <c r="G41" s="9">
        <v>1.6099140000000001</v>
      </c>
      <c r="H41" s="6">
        <v>21.103826999999999</v>
      </c>
      <c r="I41" s="5">
        <f t="shared" si="10"/>
        <v>2.0154303194676593</v>
      </c>
      <c r="J41" s="10">
        <f t="shared" si="11"/>
        <v>0.15141158994527393</v>
      </c>
      <c r="K41" s="9">
        <v>2.89744</v>
      </c>
      <c r="L41" s="6">
        <v>1.1161669999999999</v>
      </c>
      <c r="M41" s="5">
        <f t="shared" si="12"/>
        <v>0.13490918970886365</v>
      </c>
      <c r="N41" s="10">
        <f t="shared" si="13"/>
        <v>0.40482293420249826</v>
      </c>
    </row>
    <row r="42" spans="1:14" x14ac:dyDescent="0.2">
      <c r="A42">
        <v>600</v>
      </c>
      <c r="B42">
        <v>100</v>
      </c>
      <c r="C42" s="9">
        <v>0.56604100000000002</v>
      </c>
      <c r="D42" s="6">
        <v>0.54958300000000004</v>
      </c>
      <c r="E42" s="5">
        <f t="shared" si="8"/>
        <v>0.23869592409030083</v>
      </c>
      <c r="F42" s="10">
        <f t="shared" si="9"/>
        <v>0.32292483573909675</v>
      </c>
      <c r="G42">
        <v>-0.94580699999999995</v>
      </c>
      <c r="H42">
        <v>22.821489</v>
      </c>
      <c r="I42" s="5">
        <f t="shared" si="10"/>
        <v>0.40344570942003849</v>
      </c>
      <c r="J42" s="10">
        <f t="shared" si="11"/>
        <v>2.802810105861191E-2</v>
      </c>
      <c r="K42">
        <v>2.9182980000000001</v>
      </c>
      <c r="L42">
        <v>1.102139</v>
      </c>
      <c r="M42" s="5">
        <f t="shared" si="12"/>
        <v>0.12868160117517438</v>
      </c>
      <c r="N42" s="10">
        <f t="shared" si="13"/>
        <v>0.39105049363102096</v>
      </c>
    </row>
    <row r="43" spans="1:14" x14ac:dyDescent="0.2">
      <c r="A43">
        <v>700</v>
      </c>
      <c r="B43">
        <v>100</v>
      </c>
      <c r="C43" s="9">
        <v>0.53093999999999997</v>
      </c>
      <c r="D43" s="21">
        <v>0.531972</v>
      </c>
      <c r="E43" s="5">
        <f t="shared" si="8"/>
        <v>0.28590546256632354</v>
      </c>
      <c r="F43" s="10">
        <f t="shared" si="9"/>
        <v>0.39959809914807559</v>
      </c>
      <c r="G43" s="9">
        <v>-0.33269700000000002</v>
      </c>
      <c r="H43" s="21">
        <v>22.729669000000001</v>
      </c>
      <c r="I43" s="5">
        <f t="shared" si="10"/>
        <v>0.79015610709893092</v>
      </c>
      <c r="J43" s="10">
        <f t="shared" si="11"/>
        <v>5.5115320861029694E-2</v>
      </c>
      <c r="K43" s="9">
        <v>2.9168249999999998</v>
      </c>
      <c r="L43" s="21">
        <v>1.0725720000000001</v>
      </c>
      <c r="M43" s="5">
        <f t="shared" si="12"/>
        <v>0.12912139587793237</v>
      </c>
      <c r="N43" s="10">
        <f t="shared" si="13"/>
        <v>0.40320370101028191</v>
      </c>
    </row>
    <row r="44" spans="1:14" x14ac:dyDescent="0.2">
      <c r="A44">
        <v>800</v>
      </c>
      <c r="B44">
        <v>100</v>
      </c>
      <c r="C44" s="9">
        <v>0.60206700000000002</v>
      </c>
      <c r="D44" s="6">
        <v>0.53243300000000005</v>
      </c>
      <c r="E44" s="5">
        <f t="shared" si="8"/>
        <v>0.19024229504448467</v>
      </c>
      <c r="F44" s="10">
        <f t="shared" si="9"/>
        <v>0.26566347315061239</v>
      </c>
      <c r="G44" s="9">
        <v>-1.6728479999999999</v>
      </c>
      <c r="H44" s="21">
        <v>22.543301</v>
      </c>
      <c r="I44" s="5">
        <f t="shared" si="10"/>
        <v>5.5125043363082951E-2</v>
      </c>
      <c r="J44" s="10">
        <f t="shared" si="11"/>
        <v>3.8768945151377728E-3</v>
      </c>
      <c r="K44" s="9">
        <v>2.991317</v>
      </c>
      <c r="L44" s="21">
        <v>1.10093</v>
      </c>
      <c r="M44" s="5">
        <f t="shared" si="12"/>
        <v>0.10688026417539237</v>
      </c>
      <c r="N44" s="10">
        <f t="shared" si="13"/>
        <v>0.32515509614598559</v>
      </c>
    </row>
    <row r="45" spans="1:14" x14ac:dyDescent="0.2">
      <c r="A45">
        <v>900</v>
      </c>
      <c r="B45">
        <v>100</v>
      </c>
      <c r="C45" s="9">
        <v>0.54599600000000004</v>
      </c>
      <c r="D45" s="21">
        <v>0.53091999999999995</v>
      </c>
      <c r="E45" s="5">
        <f t="shared" si="8"/>
        <v>0.26565570297842006</v>
      </c>
      <c r="F45" s="10">
        <f t="shared" si="9"/>
        <v>0.37203156784449637</v>
      </c>
      <c r="G45" s="9">
        <v>-0.150834</v>
      </c>
      <c r="H45" s="21">
        <v>22.385584000000001</v>
      </c>
      <c r="I45" s="5">
        <f t="shared" si="10"/>
        <v>0.90486360339335836</v>
      </c>
      <c r="J45" s="10">
        <f t="shared" si="11"/>
        <v>6.4086601448503644E-2</v>
      </c>
      <c r="K45" s="9">
        <v>2.890787</v>
      </c>
      <c r="L45" s="21">
        <v>1.0629379999999999</v>
      </c>
      <c r="M45" s="5">
        <f t="shared" si="12"/>
        <v>0.13689558085444972</v>
      </c>
      <c r="N45" s="10">
        <f t="shared" si="13"/>
        <v>0.43135441577965966</v>
      </c>
    </row>
    <row r="46" spans="1:14" ht="17" thickBot="1" x14ac:dyDescent="0.25">
      <c r="A46">
        <v>1000</v>
      </c>
      <c r="B46">
        <v>100</v>
      </c>
      <c r="C46" s="11">
        <v>0.56582500000000002</v>
      </c>
      <c r="D46" s="12">
        <v>0.54569100000000004</v>
      </c>
      <c r="E46" s="13">
        <f t="shared" si="8"/>
        <v>0.23898643605038231</v>
      </c>
      <c r="F46" s="14">
        <f t="shared" si="9"/>
        <v>0.32562384206446504</v>
      </c>
      <c r="G46" s="11">
        <v>-0.80622000000000005</v>
      </c>
      <c r="H46" s="12">
        <v>22.408550000000002</v>
      </c>
      <c r="I46" s="13">
        <f t="shared" si="10"/>
        <v>0.49148822100980794</v>
      </c>
      <c r="J46" s="14">
        <f t="shared" si="11"/>
        <v>3.4773780543587152E-2</v>
      </c>
      <c r="K46" s="11">
        <v>2.9697659999999999</v>
      </c>
      <c r="L46" s="12">
        <v>1.1131439999999999</v>
      </c>
      <c r="M46" s="13">
        <f t="shared" si="12"/>
        <v>0.11331476223318972</v>
      </c>
      <c r="N46" s="14">
        <f t="shared" si="13"/>
        <v>0.34094780190164076</v>
      </c>
    </row>
    <row r="52" spans="1:15" x14ac:dyDescent="0.2">
      <c r="A52" t="s">
        <v>16</v>
      </c>
    </row>
    <row r="54" spans="1:15" x14ac:dyDescent="0.2">
      <c r="A54" s="52" t="s">
        <v>8</v>
      </c>
      <c r="B54" s="53"/>
      <c r="C54" s="53"/>
      <c r="D54" s="53"/>
      <c r="E54" s="54"/>
      <c r="F54" s="53" t="s">
        <v>9</v>
      </c>
      <c r="G54" s="53"/>
      <c r="H54" s="53"/>
      <c r="I54" s="53"/>
      <c r="J54" s="54"/>
      <c r="K54" s="53" t="s">
        <v>12</v>
      </c>
      <c r="L54" s="53"/>
      <c r="M54" s="53"/>
      <c r="N54" s="53"/>
      <c r="O54" s="54"/>
    </row>
    <row r="55" spans="1:15" x14ac:dyDescent="0.2">
      <c r="A55" s="1" t="s">
        <v>13</v>
      </c>
      <c r="B55" s="1" t="s">
        <v>14</v>
      </c>
      <c r="C55" s="1" t="s">
        <v>15</v>
      </c>
      <c r="D55" s="1" t="s">
        <v>10</v>
      </c>
      <c r="E55" s="2" t="s">
        <v>11</v>
      </c>
      <c r="F55" s="1" t="s">
        <v>13</v>
      </c>
      <c r="G55" s="1" t="s">
        <v>14</v>
      </c>
      <c r="H55" s="1" t="s">
        <v>15</v>
      </c>
      <c r="I55" s="1" t="s">
        <v>10</v>
      </c>
      <c r="J55" s="2" t="s">
        <v>11</v>
      </c>
      <c r="K55" s="1" t="s">
        <v>13</v>
      </c>
      <c r="L55" s="1" t="s">
        <v>14</v>
      </c>
      <c r="M55" s="1" t="s">
        <v>15</v>
      </c>
      <c r="N55" s="1" t="s">
        <v>10</v>
      </c>
      <c r="O55" s="2" t="s">
        <v>11</v>
      </c>
    </row>
    <row r="56" spans="1:15" x14ac:dyDescent="0.2">
      <c r="A56" s="22">
        <v>0.74351500000000004</v>
      </c>
      <c r="B56">
        <v>0.55335500000000004</v>
      </c>
      <c r="C56">
        <v>0.29921799999999998</v>
      </c>
      <c r="D56" s="3">
        <f>ABS((A56-B56)/A56)</f>
        <v>0.25575812189397656</v>
      </c>
      <c r="E56" s="4">
        <f>ABS((A56-B56)/C56)</f>
        <v>0.63552326397476089</v>
      </c>
      <c r="F56" s="23">
        <v>-1.58545</v>
      </c>
      <c r="G56">
        <v>-1.7440340000000001</v>
      </c>
      <c r="H56">
        <v>13.259722999999999</v>
      </c>
      <c r="I56" s="3">
        <f>ABS((F56-G56)/F56)</f>
        <v>0.10002459869437702</v>
      </c>
      <c r="J56" s="4">
        <f>ABS((F56-G56)/H56)</f>
        <v>1.195982751675884E-2</v>
      </c>
      <c r="K56" s="23">
        <v>3.3492899999999999</v>
      </c>
      <c r="L56">
        <v>2.896684</v>
      </c>
      <c r="M56">
        <v>0.60099999999999998</v>
      </c>
      <c r="N56" s="3">
        <f>ABS((K56-L56)/K56)</f>
        <v>0.13513490918970883</v>
      </c>
      <c r="O56" s="4">
        <f>ABS((K56-L56)/M56)</f>
        <v>0.753088186356073</v>
      </c>
    </row>
    <row r="62" spans="1:15" x14ac:dyDescent="0.2">
      <c r="A62" t="s">
        <v>17</v>
      </c>
    </row>
    <row r="63" spans="1:15" x14ac:dyDescent="0.2">
      <c r="B63" t="s">
        <v>18</v>
      </c>
      <c r="C63" t="s">
        <v>19</v>
      </c>
      <c r="D63" t="s">
        <v>20</v>
      </c>
    </row>
    <row r="64" spans="1:15" x14ac:dyDescent="0.2">
      <c r="A64">
        <v>-1000</v>
      </c>
      <c r="B64">
        <v>0.74351500000000004</v>
      </c>
      <c r="C64">
        <v>-1.58545</v>
      </c>
      <c r="D64">
        <v>3.3492899999999999</v>
      </c>
    </row>
    <row r="65" spans="1:4" x14ac:dyDescent="0.2">
      <c r="A65">
        <v>1000</v>
      </c>
      <c r="B65">
        <v>0.74351500000000004</v>
      </c>
      <c r="C65">
        <v>-1.58545</v>
      </c>
      <c r="D65">
        <v>3.3492899999999999</v>
      </c>
    </row>
  </sheetData>
  <mergeCells count="3">
    <mergeCell ref="A54:E54"/>
    <mergeCell ref="F54:J54"/>
    <mergeCell ref="K54:O5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FE49-E797-2847-801E-CF99A6108111}">
  <dimension ref="A2:CA106"/>
  <sheetViews>
    <sheetView zoomScale="87" zoomScaleNormal="87" workbookViewId="0">
      <pane xSplit="1" topLeftCell="N1" activePane="topRight" state="frozen"/>
      <selection pane="topRight" activeCell="AQ117" sqref="AQ117"/>
    </sheetView>
  </sheetViews>
  <sheetFormatPr baseColWidth="10" defaultRowHeight="16" x14ac:dyDescent="0.2"/>
  <cols>
    <col min="1" max="1" width="4.5" style="24" bestFit="1" customWidth="1"/>
    <col min="2" max="2" width="6.1640625" bestFit="1" customWidth="1"/>
    <col min="3" max="3" width="6.83203125" bestFit="1" customWidth="1"/>
    <col min="4" max="4" width="8.1640625" bestFit="1" customWidth="1"/>
    <col min="5" max="5" width="6.1640625" bestFit="1" customWidth="1"/>
    <col min="6" max="7" width="7.1640625" bestFit="1" customWidth="1"/>
    <col min="8" max="8" width="12.1640625" bestFit="1" customWidth="1"/>
    <col min="9" max="9" width="7.83203125" bestFit="1" customWidth="1"/>
    <col min="10" max="10" width="8.1640625" bestFit="1" customWidth="1"/>
    <col min="11" max="11" width="7.1640625" bestFit="1" customWidth="1"/>
    <col min="12" max="12" width="12.1640625" bestFit="1" customWidth="1"/>
    <col min="13" max="13" width="7.83203125" bestFit="1" customWidth="1"/>
    <col min="14" max="15" width="7.1640625" bestFit="1" customWidth="1"/>
    <col min="16" max="16" width="12.1640625" bestFit="1" customWidth="1"/>
    <col min="17" max="17" width="6.83203125" bestFit="1" customWidth="1"/>
    <col min="18" max="19" width="7.1640625" bestFit="1" customWidth="1"/>
    <col min="20" max="20" width="12.1640625" bestFit="1" customWidth="1"/>
    <col min="21" max="21" width="7.83203125" bestFit="1" customWidth="1"/>
    <col min="22" max="23" width="7.1640625" bestFit="1" customWidth="1"/>
    <col min="24" max="24" width="12.1640625" bestFit="1" customWidth="1"/>
    <col min="25" max="25" width="7.83203125" bestFit="1" customWidth="1"/>
    <col min="26" max="27" width="7.1640625" bestFit="1" customWidth="1"/>
    <col min="28" max="28" width="12.1640625" bestFit="1" customWidth="1"/>
    <col min="29" max="29" width="6.83203125" bestFit="1" customWidth="1"/>
    <col min="30" max="31" width="7.33203125" bestFit="1" customWidth="1"/>
    <col min="32" max="32" width="12.5" bestFit="1" customWidth="1"/>
    <col min="33" max="33" width="7.83203125" bestFit="1" customWidth="1"/>
    <col min="34" max="35" width="7.33203125" bestFit="1" customWidth="1"/>
    <col min="36" max="36" width="12.5" bestFit="1" customWidth="1"/>
    <col min="37" max="37" width="7.83203125" bestFit="1" customWidth="1"/>
    <col min="38" max="39" width="7.33203125" bestFit="1" customWidth="1"/>
    <col min="40" max="40" width="12.5" bestFit="1" customWidth="1"/>
    <col min="41" max="41" width="6.5" bestFit="1" customWidth="1"/>
    <col min="42" max="43" width="7.33203125" bestFit="1" customWidth="1"/>
    <col min="44" max="44" width="12.5" bestFit="1" customWidth="1"/>
    <col min="45" max="45" width="6.83203125" bestFit="1" customWidth="1"/>
    <col min="46" max="47" width="7.33203125" bestFit="1" customWidth="1"/>
    <col min="48" max="48" width="12.5" bestFit="1" customWidth="1"/>
    <col min="49" max="49" width="7.83203125" bestFit="1" customWidth="1"/>
    <col min="50" max="51" width="7.33203125" bestFit="1" customWidth="1"/>
    <col min="52" max="52" width="12.5" bestFit="1" customWidth="1"/>
    <col min="53" max="53" width="6.5" bestFit="1" customWidth="1"/>
    <col min="54" max="55" width="7.33203125" bestFit="1" customWidth="1"/>
    <col min="56" max="56" width="12.5" bestFit="1" customWidth="1"/>
    <col min="57" max="57" width="6.5" bestFit="1" customWidth="1"/>
    <col min="58" max="59" width="7.33203125" bestFit="1" customWidth="1"/>
    <col min="60" max="60" width="12.5" bestFit="1" customWidth="1"/>
    <col min="61" max="61" width="6.5" bestFit="1" customWidth="1"/>
    <col min="62" max="63" width="7.33203125" bestFit="1" customWidth="1"/>
    <col min="64" max="64" width="12.5" bestFit="1" customWidth="1"/>
    <col min="65" max="65" width="6.5" bestFit="1" customWidth="1"/>
    <col min="66" max="67" width="7.33203125" bestFit="1" customWidth="1"/>
    <col min="68" max="68" width="12.5" bestFit="1" customWidth="1"/>
    <col min="69" max="69" width="6.83203125" bestFit="1" customWidth="1"/>
    <col min="70" max="71" width="7.33203125" bestFit="1" customWidth="1"/>
    <col min="72" max="72" width="12.5" bestFit="1" customWidth="1"/>
    <col min="73" max="73" width="7.83203125" bestFit="1" customWidth="1"/>
    <col min="74" max="75" width="7.33203125" bestFit="1" customWidth="1"/>
    <col min="76" max="76" width="12.5" bestFit="1" customWidth="1"/>
  </cols>
  <sheetData>
    <row r="2" spans="1:79" ht="17" thickBot="1" x14ac:dyDescent="0.25"/>
    <row r="3" spans="1:79" x14ac:dyDescent="0.2">
      <c r="B3" s="60" t="s">
        <v>22</v>
      </c>
      <c r="C3" s="61"/>
      <c r="D3" s="62"/>
      <c r="E3" s="60" t="s">
        <v>25</v>
      </c>
      <c r="F3" s="61"/>
      <c r="G3" s="61"/>
      <c r="H3" s="61"/>
      <c r="I3" s="61"/>
      <c r="J3" s="61"/>
      <c r="K3" s="61"/>
      <c r="L3" s="61"/>
      <c r="M3" s="61"/>
      <c r="N3" s="61"/>
      <c r="O3" s="61"/>
      <c r="P3" s="62"/>
      <c r="Q3" s="60" t="s">
        <v>24</v>
      </c>
      <c r="R3" s="61"/>
      <c r="S3" s="61"/>
      <c r="T3" s="61"/>
      <c r="U3" s="61"/>
      <c r="V3" s="61"/>
      <c r="W3" s="61"/>
      <c r="X3" s="61"/>
      <c r="Y3" s="61"/>
      <c r="Z3" s="61"/>
      <c r="AA3" s="61"/>
      <c r="AB3" s="62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38"/>
      <c r="AN3" s="38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6"/>
      <c r="BZ3" s="6"/>
      <c r="CA3" s="6"/>
    </row>
    <row r="4" spans="1:79" x14ac:dyDescent="0.2">
      <c r="B4" s="42" t="s">
        <v>8</v>
      </c>
      <c r="C4" s="35" t="s">
        <v>9</v>
      </c>
      <c r="D4" s="36" t="s">
        <v>12</v>
      </c>
      <c r="E4" s="55" t="s">
        <v>8</v>
      </c>
      <c r="F4" s="56"/>
      <c r="G4" s="56"/>
      <c r="H4" s="56"/>
      <c r="I4" s="57" t="s">
        <v>9</v>
      </c>
      <c r="J4" s="56"/>
      <c r="K4" s="56"/>
      <c r="L4" s="58"/>
      <c r="M4" s="57" t="s">
        <v>12</v>
      </c>
      <c r="N4" s="56"/>
      <c r="O4" s="56"/>
      <c r="P4" s="59"/>
      <c r="Q4" s="55" t="s">
        <v>8</v>
      </c>
      <c r="R4" s="56"/>
      <c r="S4" s="56"/>
      <c r="T4" s="56"/>
      <c r="U4" s="57" t="s">
        <v>9</v>
      </c>
      <c r="V4" s="56"/>
      <c r="W4" s="56"/>
      <c r="X4" s="58"/>
      <c r="Y4" s="57" t="s">
        <v>12</v>
      </c>
      <c r="Z4" s="56"/>
      <c r="AA4" s="56"/>
      <c r="AB4" s="59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6"/>
      <c r="BZ4" s="6"/>
      <c r="CA4" s="6"/>
    </row>
    <row r="5" spans="1:79" x14ac:dyDescent="0.2">
      <c r="A5" s="24" t="s">
        <v>21</v>
      </c>
      <c r="B5" s="37" t="str">
        <f>"True"</f>
        <v>True</v>
      </c>
      <c r="C5" s="38" t="str">
        <f>"True"</f>
        <v>True</v>
      </c>
      <c r="D5" s="41" t="str">
        <f>"True"</f>
        <v>True</v>
      </c>
      <c r="E5" s="37" t="s">
        <v>14</v>
      </c>
      <c r="F5" s="38" t="s">
        <v>23</v>
      </c>
      <c r="G5" s="38" t="s">
        <v>10</v>
      </c>
      <c r="H5" s="38" t="s">
        <v>11</v>
      </c>
      <c r="I5" s="39" t="s">
        <v>14</v>
      </c>
      <c r="J5" s="38" t="s">
        <v>23</v>
      </c>
      <c r="K5" s="38" t="s">
        <v>10</v>
      </c>
      <c r="L5" s="40" t="s">
        <v>11</v>
      </c>
      <c r="M5" s="39" t="s">
        <v>14</v>
      </c>
      <c r="N5" s="38" t="s">
        <v>23</v>
      </c>
      <c r="O5" s="38" t="s">
        <v>10</v>
      </c>
      <c r="P5" s="41" t="s">
        <v>11</v>
      </c>
      <c r="Q5" s="37" t="s">
        <v>14</v>
      </c>
      <c r="R5" s="38" t="s">
        <v>23</v>
      </c>
      <c r="S5" s="38" t="s">
        <v>10</v>
      </c>
      <c r="T5" s="38" t="s">
        <v>11</v>
      </c>
      <c r="U5" s="39" t="s">
        <v>14</v>
      </c>
      <c r="V5" s="38" t="s">
        <v>23</v>
      </c>
      <c r="W5" s="38" t="s">
        <v>10</v>
      </c>
      <c r="X5" s="40" t="s">
        <v>11</v>
      </c>
      <c r="Y5" s="39" t="s">
        <v>14</v>
      </c>
      <c r="Z5" s="38" t="s">
        <v>23</v>
      </c>
      <c r="AA5" s="38" t="s">
        <v>10</v>
      </c>
      <c r="AB5" s="41" t="s">
        <v>11</v>
      </c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6"/>
      <c r="BZ5" s="6"/>
      <c r="CA5" s="6"/>
    </row>
    <row r="6" spans="1:79" x14ac:dyDescent="0.2">
      <c r="A6">
        <v>1</v>
      </c>
      <c r="B6" s="47">
        <v>0.74351500000000004</v>
      </c>
      <c r="C6" s="25">
        <v>-1.58545</v>
      </c>
      <c r="D6" s="48">
        <v>3.3492899999999999</v>
      </c>
      <c r="E6" s="47">
        <v>0.577349</v>
      </c>
      <c r="F6" s="25">
        <v>0.58091499999999996</v>
      </c>
      <c r="G6" s="26">
        <f>ABS(($B6-E6)/$B6)</f>
        <v>0.22348708499492281</v>
      </c>
      <c r="H6" s="27">
        <f>ABS(($B6-E6)/F6)</f>
        <v>0.28604184777463149</v>
      </c>
      <c r="I6" s="25">
        <v>-3.5281750000000001</v>
      </c>
      <c r="J6" s="25">
        <v>24.294249000000001</v>
      </c>
      <c r="K6" s="26">
        <f>ABS(($C6-I6)/$C6)</f>
        <v>1.2253461162445993</v>
      </c>
      <c r="L6" s="29">
        <f>ABS(($C6-I6)/J6)</f>
        <v>7.996645625884545E-2</v>
      </c>
      <c r="M6" s="25">
        <v>2.9910060000000001</v>
      </c>
      <c r="N6" s="25">
        <v>1.16693</v>
      </c>
      <c r="O6" s="26">
        <f>ABS(($D6-M6)/$D6)</f>
        <v>0.10697311967611041</v>
      </c>
      <c r="P6" s="30">
        <f>ABS(($D6-M6)/N6)</f>
        <v>0.30703127008475212</v>
      </c>
      <c r="Q6" s="47">
        <v>0.53446700000000003</v>
      </c>
      <c r="R6" s="25">
        <v>0.35705199999999998</v>
      </c>
      <c r="S6" s="26">
        <f>ABS(($B6-Q6)/$B6)</f>
        <v>0.28116177884777038</v>
      </c>
      <c r="T6" s="27">
        <f>ABS(($B6-Q6)/R6)</f>
        <v>0.5854833469634676</v>
      </c>
      <c r="U6" s="28">
        <v>1.630344</v>
      </c>
      <c r="V6" s="25">
        <v>15.730454</v>
      </c>
      <c r="W6" s="26">
        <f>ABS(($C6-U6)/$C6)</f>
        <v>2.0283162509066823</v>
      </c>
      <c r="X6" s="29">
        <f>ABS(($C6-U6)/V6)</f>
        <v>0.20443109906427365</v>
      </c>
      <c r="Y6" s="25">
        <v>2.8968289999999999</v>
      </c>
      <c r="Z6" s="25">
        <v>0.69249499999999997</v>
      </c>
      <c r="AA6" s="26">
        <f>ABS(($D6-Y6)/$D6)</f>
        <v>0.13509161643213935</v>
      </c>
      <c r="AB6" s="30">
        <f>ABS(($D6-Y6)/Z6)</f>
        <v>0.65337800272926161</v>
      </c>
      <c r="AC6" s="25"/>
      <c r="AD6" s="25"/>
      <c r="AE6" s="26"/>
      <c r="AF6" s="27"/>
      <c r="AG6" s="25"/>
      <c r="AH6" s="25"/>
      <c r="AI6" s="26"/>
      <c r="AJ6" s="27"/>
      <c r="AK6" s="25"/>
      <c r="AL6" s="25"/>
      <c r="AM6" s="26"/>
      <c r="AN6" s="27"/>
      <c r="AO6" s="25"/>
      <c r="AP6" s="25"/>
      <c r="AQ6" s="26"/>
      <c r="AR6" s="27"/>
      <c r="AS6" s="25"/>
      <c r="AT6" s="25"/>
      <c r="AU6" s="26"/>
      <c r="AV6" s="27"/>
      <c r="AW6" s="25"/>
      <c r="AX6" s="25"/>
      <c r="AY6" s="26"/>
      <c r="AZ6" s="27"/>
      <c r="BA6" s="25"/>
      <c r="BB6" s="25"/>
      <c r="BC6" s="26"/>
      <c r="BD6" s="27"/>
      <c r="BE6" s="25"/>
      <c r="BF6" s="25"/>
      <c r="BG6" s="26"/>
      <c r="BH6" s="27"/>
      <c r="BI6" s="25"/>
      <c r="BJ6" s="25"/>
      <c r="BK6" s="26"/>
      <c r="BL6" s="27"/>
      <c r="BM6" s="25"/>
      <c r="BN6" s="25"/>
      <c r="BO6" s="26"/>
      <c r="BP6" s="27"/>
      <c r="BQ6" s="25"/>
      <c r="BR6" s="25"/>
      <c r="BS6" s="26"/>
      <c r="BT6" s="27"/>
      <c r="BU6" s="25"/>
      <c r="BV6" s="25"/>
      <c r="BW6" s="26"/>
      <c r="BX6" s="27"/>
      <c r="BY6" s="6"/>
      <c r="BZ6" s="6"/>
      <c r="CA6" s="6"/>
    </row>
    <row r="7" spans="1:79" x14ac:dyDescent="0.2">
      <c r="A7">
        <v>2</v>
      </c>
      <c r="B7" s="47">
        <v>1.5131300000000001</v>
      </c>
      <c r="C7" s="25">
        <v>-2.3857599999999999</v>
      </c>
      <c r="D7" s="48">
        <v>4.7793200000000002</v>
      </c>
      <c r="E7" s="47">
        <v>1.241015</v>
      </c>
      <c r="F7" s="25">
        <v>0.86498299999999995</v>
      </c>
      <c r="G7" s="26">
        <f t="shared" ref="G7:G70" si="0">ABS(($B7-E7)/$B7)</f>
        <v>0.17983583697369035</v>
      </c>
      <c r="H7" s="27">
        <f t="shared" ref="H7:H70" si="1">ABS(($B7-E7)/F7)</f>
        <v>0.31458999772249874</v>
      </c>
      <c r="I7" s="25">
        <v>1.5008919999999999</v>
      </c>
      <c r="J7" s="25">
        <v>22.590145</v>
      </c>
      <c r="K7" s="26">
        <f t="shared" ref="K7:K70" si="2">ABS(($C7-I7)/$C7)</f>
        <v>1.6291043524914492</v>
      </c>
      <c r="L7" s="29">
        <f t="shared" ref="L7:L70" si="3">ABS(($C7-I7)/J7)</f>
        <v>0.17205077700917812</v>
      </c>
      <c r="M7" s="25">
        <v>4.3936320000000002</v>
      </c>
      <c r="N7" s="25">
        <v>4.6616650000000002</v>
      </c>
      <c r="O7" s="26">
        <f t="shared" ref="O7:O70" si="4">ABS(($D7-M7)/$D7)</f>
        <v>8.0699346350526849E-2</v>
      </c>
      <c r="P7" s="30">
        <f t="shared" ref="P7:P70" si="5">ABS(($D7-M7)/N7)</f>
        <v>8.2736103945693223E-2</v>
      </c>
      <c r="Q7" s="47">
        <v>1.244537</v>
      </c>
      <c r="R7" s="25">
        <v>0.465646</v>
      </c>
      <c r="S7" s="26">
        <f t="shared" ref="S7:S70" si="6">ABS(($B7-Q7)/$B7)</f>
        <v>0.17750821145572426</v>
      </c>
      <c r="T7" s="27">
        <f t="shared" ref="T7:T70" si="7">ABS(($B7-Q7)/R7)</f>
        <v>0.57681801196617188</v>
      </c>
      <c r="U7" s="28">
        <v>1.4330320000000001</v>
      </c>
      <c r="V7" s="25">
        <v>12.863733</v>
      </c>
      <c r="W7" s="26">
        <f t="shared" ref="W7:W70" si="8">ABS(($C7-U7)/$C7)</f>
        <v>1.6006605861444572</v>
      </c>
      <c r="X7" s="29">
        <f t="shared" ref="X7:X70" si="9">ABS(($C7-U7)/V7)</f>
        <v>0.29686499245592241</v>
      </c>
      <c r="Y7" s="25">
        <v>4.2329169999999996</v>
      </c>
      <c r="Z7" s="25">
        <v>2.7016179999999999</v>
      </c>
      <c r="AA7" s="26">
        <f t="shared" ref="AA7:AA70" si="10">ABS(($D7-Y7)/$D7)</f>
        <v>0.11432651506908946</v>
      </c>
      <c r="AB7" s="30">
        <f t="shared" ref="AB7:AB70" si="11">ABS(($D7-Y7)/Z7)</f>
        <v>0.20225028112782809</v>
      </c>
      <c r="AC7" s="25"/>
      <c r="AD7" s="25"/>
      <c r="AE7" s="26"/>
      <c r="AF7" s="27"/>
      <c r="AG7" s="25"/>
      <c r="AH7" s="25"/>
      <c r="AI7" s="26"/>
      <c r="AJ7" s="27"/>
      <c r="AK7" s="25"/>
      <c r="AL7" s="25"/>
      <c r="AM7" s="26"/>
      <c r="AN7" s="27"/>
      <c r="AO7" s="25"/>
      <c r="AP7" s="25"/>
      <c r="AQ7" s="26"/>
      <c r="AR7" s="27"/>
      <c r="AS7" s="25"/>
      <c r="AT7" s="25"/>
      <c r="AU7" s="26"/>
      <c r="AV7" s="27"/>
      <c r="AW7" s="25"/>
      <c r="AX7" s="25"/>
      <c r="AY7" s="26"/>
      <c r="AZ7" s="27"/>
      <c r="BA7" s="25"/>
      <c r="BB7" s="25"/>
      <c r="BC7" s="26"/>
      <c r="BD7" s="27"/>
      <c r="BE7" s="25"/>
      <c r="BF7" s="25"/>
      <c r="BG7" s="26"/>
      <c r="BH7" s="27"/>
      <c r="BI7" s="25"/>
      <c r="BJ7" s="25"/>
      <c r="BK7" s="26"/>
      <c r="BL7" s="27"/>
      <c r="BM7" s="25"/>
      <c r="BN7" s="25"/>
      <c r="BO7" s="26"/>
      <c r="BP7" s="27"/>
      <c r="BQ7" s="25"/>
      <c r="BR7" s="25"/>
      <c r="BS7" s="26"/>
      <c r="BT7" s="27"/>
      <c r="BU7" s="25"/>
      <c r="BV7" s="25"/>
      <c r="BW7" s="26"/>
      <c r="BX7" s="27"/>
      <c r="BY7" s="6"/>
      <c r="BZ7" s="6"/>
      <c r="CA7" s="6"/>
    </row>
    <row r="8" spans="1:79" x14ac:dyDescent="0.2">
      <c r="A8">
        <v>3</v>
      </c>
      <c r="B8" s="47">
        <v>1.8226899999999999</v>
      </c>
      <c r="C8" s="25">
        <v>-2.6625399999999999</v>
      </c>
      <c r="D8" s="48">
        <v>5.24796</v>
      </c>
      <c r="E8" s="47">
        <v>0.26122699999999999</v>
      </c>
      <c r="F8" s="25">
        <v>6.0119999999999996</v>
      </c>
      <c r="G8" s="26">
        <f t="shared" si="0"/>
        <v>0.85668051067378426</v>
      </c>
      <c r="H8" s="27">
        <f t="shared" si="1"/>
        <v>0.25972438456420494</v>
      </c>
      <c r="I8" s="25">
        <v>11.749051</v>
      </c>
      <c r="J8" s="25">
        <v>54.480871</v>
      </c>
      <c r="K8" s="26">
        <f t="shared" si="2"/>
        <v>5.4127228135539749</v>
      </c>
      <c r="L8" s="29">
        <f t="shared" si="3"/>
        <v>0.26452570848215695</v>
      </c>
      <c r="M8" s="25">
        <v>-5.1538259999999996</v>
      </c>
      <c r="N8" s="25">
        <v>33.969234999999998</v>
      </c>
      <c r="O8" s="26">
        <f t="shared" si="4"/>
        <v>1.9820627443806735</v>
      </c>
      <c r="P8" s="30">
        <f t="shared" si="5"/>
        <v>0.30621195914479676</v>
      </c>
      <c r="Q8" s="47">
        <v>2.0567799999999998</v>
      </c>
      <c r="R8" s="25">
        <v>3.1011850000000001</v>
      </c>
      <c r="S8" s="26">
        <f t="shared" si="6"/>
        <v>0.12843105519863493</v>
      </c>
      <c r="T8" s="27">
        <f t="shared" si="7"/>
        <v>7.5484048839395232E-2</v>
      </c>
      <c r="U8" s="28">
        <v>-4.7917860000000001</v>
      </c>
      <c r="V8" s="25">
        <v>28.279866999999999</v>
      </c>
      <c r="W8" s="26">
        <f t="shared" si="8"/>
        <v>0.79970479316742671</v>
      </c>
      <c r="X8" s="29">
        <f t="shared" si="9"/>
        <v>7.5291938254165067E-2</v>
      </c>
      <c r="Y8" s="25">
        <v>5.5128899999999996</v>
      </c>
      <c r="Z8" s="25">
        <v>17.617072</v>
      </c>
      <c r="AA8" s="26">
        <f t="shared" si="10"/>
        <v>5.0482473189582176E-2</v>
      </c>
      <c r="AB8" s="30">
        <f t="shared" si="11"/>
        <v>1.5038253802902074E-2</v>
      </c>
      <c r="AC8" s="25"/>
      <c r="AD8" s="25"/>
      <c r="AE8" s="26"/>
      <c r="AF8" s="27"/>
      <c r="AG8" s="25"/>
      <c r="AH8" s="25"/>
      <c r="AI8" s="26"/>
      <c r="AJ8" s="27"/>
      <c r="AK8" s="25"/>
      <c r="AL8" s="25"/>
      <c r="AM8" s="26"/>
      <c r="AN8" s="27"/>
      <c r="AO8" s="25"/>
      <c r="AP8" s="25"/>
      <c r="AQ8" s="26"/>
      <c r="AR8" s="27"/>
      <c r="AS8" s="25"/>
      <c r="AT8" s="25"/>
      <c r="AU8" s="26"/>
      <c r="AV8" s="27"/>
      <c r="AW8" s="25"/>
      <c r="AX8" s="25"/>
      <c r="AY8" s="26"/>
      <c r="AZ8" s="27"/>
      <c r="BA8" s="25"/>
      <c r="BB8" s="25"/>
      <c r="BC8" s="26"/>
      <c r="BD8" s="27"/>
      <c r="BE8" s="25"/>
      <c r="BF8" s="25"/>
      <c r="BG8" s="26"/>
      <c r="BH8" s="27"/>
      <c r="BI8" s="25"/>
      <c r="BJ8" s="25"/>
      <c r="BK8" s="26"/>
      <c r="BL8" s="27"/>
      <c r="BM8" s="25"/>
      <c r="BN8" s="25"/>
      <c r="BO8" s="26"/>
      <c r="BP8" s="27"/>
      <c r="BQ8" s="25"/>
      <c r="BR8" s="25"/>
      <c r="BS8" s="26"/>
      <c r="BT8" s="27"/>
      <c r="BU8" s="25"/>
      <c r="BV8" s="25"/>
      <c r="BW8" s="26"/>
      <c r="BX8" s="27"/>
      <c r="BY8" s="6"/>
      <c r="BZ8" s="6"/>
      <c r="CA8" s="6"/>
    </row>
    <row r="9" spans="1:79" x14ac:dyDescent="0.2">
      <c r="A9">
        <v>4</v>
      </c>
      <c r="B9" s="47">
        <v>1.5974699999999999</v>
      </c>
      <c r="C9" s="25">
        <v>-2.4969000000000001</v>
      </c>
      <c r="D9" s="48">
        <v>4.74465</v>
      </c>
      <c r="E9" s="47">
        <v>1.3713280000000001</v>
      </c>
      <c r="F9" s="25">
        <v>4.0318680000000002</v>
      </c>
      <c r="G9" s="26">
        <f t="shared" si="0"/>
        <v>0.14156259585469513</v>
      </c>
      <c r="H9" s="27">
        <f t="shared" si="1"/>
        <v>5.6088641790852239E-2</v>
      </c>
      <c r="I9" s="25">
        <v>1.3963570000000001</v>
      </c>
      <c r="J9" s="25">
        <v>43.379868999999999</v>
      </c>
      <c r="K9" s="26">
        <f t="shared" si="2"/>
        <v>1.5592362529536625</v>
      </c>
      <c r="L9" s="29">
        <f t="shared" si="3"/>
        <v>8.9748011917693896E-2</v>
      </c>
      <c r="M9" s="25">
        <v>3.5425270000000002</v>
      </c>
      <c r="N9" s="25">
        <v>12.969677000000001</v>
      </c>
      <c r="O9" s="26">
        <f t="shared" si="4"/>
        <v>0.25336389407016319</v>
      </c>
      <c r="P9" s="30">
        <f t="shared" si="5"/>
        <v>9.2687196450613213E-2</v>
      </c>
      <c r="Q9" s="47">
        <v>1.9650270000000001</v>
      </c>
      <c r="R9" s="25">
        <v>2.6469710000000002</v>
      </c>
      <c r="S9" s="26">
        <f t="shared" si="6"/>
        <v>0.23008694998967125</v>
      </c>
      <c r="T9" s="27">
        <f t="shared" si="7"/>
        <v>0.13885947371542798</v>
      </c>
      <c r="U9" s="28">
        <v>-5.0510799999999998</v>
      </c>
      <c r="V9" s="25">
        <v>28.662738000000001</v>
      </c>
      <c r="W9" s="26">
        <f t="shared" si="8"/>
        <v>1.0229404461532299</v>
      </c>
      <c r="X9" s="29">
        <f t="shared" si="9"/>
        <v>8.9111514747823445E-2</v>
      </c>
      <c r="Y9" s="25">
        <v>5.3091850000000003</v>
      </c>
      <c r="Z9" s="25">
        <v>8.7960940000000001</v>
      </c>
      <c r="AA9" s="26">
        <f t="shared" si="10"/>
        <v>0.11898348666392679</v>
      </c>
      <c r="AB9" s="30">
        <f t="shared" si="11"/>
        <v>6.4180191798768882E-2</v>
      </c>
      <c r="AC9" s="25"/>
      <c r="AD9" s="25"/>
      <c r="AE9" s="26"/>
      <c r="AF9" s="27"/>
      <c r="AG9" s="25"/>
      <c r="AH9" s="25"/>
      <c r="AI9" s="26"/>
      <c r="AJ9" s="27"/>
      <c r="AK9" s="25"/>
      <c r="AL9" s="25"/>
      <c r="AM9" s="26"/>
      <c r="AN9" s="27"/>
      <c r="AO9" s="25"/>
      <c r="AP9" s="25"/>
      <c r="AQ9" s="26"/>
      <c r="AR9" s="27"/>
      <c r="AS9" s="25"/>
      <c r="AT9" s="25"/>
      <c r="AU9" s="26"/>
      <c r="AV9" s="27"/>
      <c r="AW9" s="25"/>
      <c r="AX9" s="25"/>
      <c r="AY9" s="26"/>
      <c r="AZ9" s="27"/>
      <c r="BA9" s="25"/>
      <c r="BB9" s="25"/>
      <c r="BC9" s="26"/>
      <c r="BD9" s="27"/>
      <c r="BE9" s="25"/>
      <c r="BF9" s="25"/>
      <c r="BG9" s="26"/>
      <c r="BH9" s="27"/>
      <c r="BI9" s="25"/>
      <c r="BJ9" s="25"/>
      <c r="BK9" s="26"/>
      <c r="BL9" s="27"/>
      <c r="BM9" s="25"/>
      <c r="BN9" s="25"/>
      <c r="BO9" s="26"/>
      <c r="BP9" s="27"/>
      <c r="BQ9" s="25"/>
      <c r="BR9" s="25"/>
      <c r="BS9" s="26"/>
      <c r="BT9" s="27"/>
      <c r="BU9" s="25"/>
      <c r="BV9" s="25"/>
      <c r="BW9" s="26"/>
      <c r="BX9" s="27"/>
      <c r="BY9" s="6"/>
      <c r="BZ9" s="6"/>
      <c r="CA9" s="6"/>
    </row>
    <row r="10" spans="1:79" x14ac:dyDescent="0.2">
      <c r="A10">
        <v>5</v>
      </c>
      <c r="B10" s="47">
        <v>1.92804</v>
      </c>
      <c r="C10" s="25">
        <v>-2.7521200000000001</v>
      </c>
      <c r="D10" s="48">
        <v>5.4025400000000001</v>
      </c>
      <c r="E10" s="47">
        <v>1.8878889999999999</v>
      </c>
      <c r="F10" s="25">
        <v>0.18180199999999999</v>
      </c>
      <c r="G10" s="26">
        <f t="shared" si="0"/>
        <v>2.0824775419597128E-2</v>
      </c>
      <c r="H10" s="27">
        <f t="shared" si="1"/>
        <v>0.22085015566385435</v>
      </c>
      <c r="I10" s="25">
        <v>1.4118139999999999</v>
      </c>
      <c r="J10" s="25">
        <v>1.340387</v>
      </c>
      <c r="K10" s="26">
        <f t="shared" si="2"/>
        <v>1.5129914393267736</v>
      </c>
      <c r="L10" s="29">
        <f t="shared" si="3"/>
        <v>3.1065162523957635</v>
      </c>
      <c r="M10" s="25">
        <v>0.54953600000000002</v>
      </c>
      <c r="N10" s="25">
        <v>2.4369540000000001</v>
      </c>
      <c r="O10" s="26">
        <f t="shared" si="4"/>
        <v>0.89828191924539202</v>
      </c>
      <c r="P10" s="30">
        <f t="shared" si="5"/>
        <v>1.9914220785455943</v>
      </c>
      <c r="Q10" s="47">
        <v>1.9248270000000001</v>
      </c>
      <c r="R10" s="25">
        <v>9.4863000000000003E-2</v>
      </c>
      <c r="S10" s="26">
        <f t="shared" si="6"/>
        <v>1.6664592020911966E-3</v>
      </c>
      <c r="T10" s="27">
        <f t="shared" si="7"/>
        <v>3.3869896587709752E-2</v>
      </c>
      <c r="U10" s="28">
        <v>0.98563000000000001</v>
      </c>
      <c r="V10" s="25">
        <v>0.82886599999999999</v>
      </c>
      <c r="W10" s="26">
        <f t="shared" si="8"/>
        <v>1.3581348197026293</v>
      </c>
      <c r="X10" s="29">
        <f t="shared" si="9"/>
        <v>4.5094743903115821</v>
      </c>
      <c r="Y10" s="25">
        <v>0.59692599999999996</v>
      </c>
      <c r="Z10" s="25">
        <v>1.5161610000000001</v>
      </c>
      <c r="AA10" s="26">
        <f t="shared" si="10"/>
        <v>0.8895101193142485</v>
      </c>
      <c r="AB10" s="30">
        <f t="shared" si="11"/>
        <v>3.169593466656905</v>
      </c>
      <c r="AC10" s="25"/>
      <c r="AD10" s="25"/>
      <c r="AE10" s="26"/>
      <c r="AF10" s="27"/>
      <c r="AG10" s="25"/>
      <c r="AH10" s="25"/>
      <c r="AI10" s="26"/>
      <c r="AJ10" s="27"/>
      <c r="AK10" s="25"/>
      <c r="AL10" s="25"/>
      <c r="AM10" s="26"/>
      <c r="AN10" s="27"/>
      <c r="AO10" s="25"/>
      <c r="AP10" s="25"/>
      <c r="AQ10" s="26"/>
      <c r="AR10" s="27"/>
      <c r="AS10" s="25"/>
      <c r="AT10" s="25"/>
      <c r="AU10" s="26"/>
      <c r="AV10" s="27"/>
      <c r="AW10" s="25"/>
      <c r="AX10" s="25"/>
      <c r="AY10" s="26"/>
      <c r="AZ10" s="27"/>
      <c r="BA10" s="25"/>
      <c r="BB10" s="25"/>
      <c r="BC10" s="26"/>
      <c r="BD10" s="27"/>
      <c r="BE10" s="25"/>
      <c r="BF10" s="25"/>
      <c r="BG10" s="26"/>
      <c r="BH10" s="27"/>
      <c r="BI10" s="25"/>
      <c r="BJ10" s="25"/>
      <c r="BK10" s="26"/>
      <c r="BL10" s="27"/>
      <c r="BM10" s="25"/>
      <c r="BN10" s="25"/>
      <c r="BO10" s="26"/>
      <c r="BP10" s="27"/>
      <c r="BQ10" s="25"/>
      <c r="BR10" s="25"/>
      <c r="BS10" s="26"/>
      <c r="BT10" s="27"/>
      <c r="BU10" s="25"/>
      <c r="BV10" s="25"/>
      <c r="BW10" s="26"/>
      <c r="BX10" s="27"/>
      <c r="BY10" s="6"/>
      <c r="BZ10" s="6"/>
      <c r="CA10" s="6"/>
    </row>
    <row r="11" spans="1:79" x14ac:dyDescent="0.2">
      <c r="A11">
        <v>6</v>
      </c>
      <c r="B11" s="47">
        <v>1.2800100000000001</v>
      </c>
      <c r="C11" s="25">
        <v>-2.21835</v>
      </c>
      <c r="D11" s="48">
        <v>4.17082</v>
      </c>
      <c r="E11" s="47">
        <v>1.147567</v>
      </c>
      <c r="F11" s="25">
        <v>0.93130400000000002</v>
      </c>
      <c r="G11" s="26">
        <f t="shared" si="0"/>
        <v>0.10347028538839546</v>
      </c>
      <c r="H11" s="27">
        <f t="shared" si="1"/>
        <v>0.14221242472919701</v>
      </c>
      <c r="I11" s="25">
        <v>3.2107139999999998</v>
      </c>
      <c r="J11" s="25">
        <v>56.014944</v>
      </c>
      <c r="K11" s="26">
        <f t="shared" si="2"/>
        <v>2.4473432956927446</v>
      </c>
      <c r="L11" s="29">
        <f t="shared" si="3"/>
        <v>9.6921707178712888E-2</v>
      </c>
      <c r="M11" s="25">
        <v>4.1597679999999997</v>
      </c>
      <c r="N11" s="25">
        <v>13.656924</v>
      </c>
      <c r="O11" s="26">
        <f t="shared" si="4"/>
        <v>2.649838640842876E-3</v>
      </c>
      <c r="P11" s="30">
        <f t="shared" si="5"/>
        <v>8.0925983039813968E-4</v>
      </c>
      <c r="Q11" s="47">
        <v>0.93342400000000003</v>
      </c>
      <c r="R11" s="25">
        <v>0.75924700000000001</v>
      </c>
      <c r="S11" s="26">
        <f t="shared" si="6"/>
        <v>0.27076819712346001</v>
      </c>
      <c r="T11" s="27">
        <f t="shared" si="7"/>
        <v>0.45648649253800155</v>
      </c>
      <c r="U11" s="28">
        <v>1.914115</v>
      </c>
      <c r="V11" s="25">
        <v>36.312944999999999</v>
      </c>
      <c r="W11" s="26">
        <f t="shared" si="8"/>
        <v>1.8628552753172403</v>
      </c>
      <c r="X11" s="29">
        <f t="shared" si="9"/>
        <v>0.1138014281133078</v>
      </c>
      <c r="Y11" s="25">
        <v>3.3393700000000002</v>
      </c>
      <c r="Z11" s="25">
        <v>9.3870450000000005</v>
      </c>
      <c r="AA11" s="26">
        <f t="shared" si="10"/>
        <v>0.19934928862909448</v>
      </c>
      <c r="AB11" s="30">
        <f t="shared" si="11"/>
        <v>8.8574199868009559E-2</v>
      </c>
      <c r="AC11" s="25"/>
      <c r="AD11" s="25"/>
      <c r="AE11" s="26"/>
      <c r="AF11" s="27"/>
      <c r="AG11" s="25"/>
      <c r="AH11" s="25"/>
      <c r="AI11" s="26"/>
      <c r="AJ11" s="27"/>
      <c r="AK11" s="25"/>
      <c r="AL11" s="25"/>
      <c r="AM11" s="26"/>
      <c r="AN11" s="27"/>
      <c r="AO11" s="25"/>
      <c r="AP11" s="25"/>
      <c r="AQ11" s="26"/>
      <c r="AR11" s="27"/>
      <c r="AS11" s="25"/>
      <c r="AT11" s="25"/>
      <c r="AU11" s="26"/>
      <c r="AV11" s="27"/>
      <c r="AW11" s="25"/>
      <c r="AX11" s="25"/>
      <c r="AY11" s="26"/>
      <c r="AZ11" s="27"/>
      <c r="BA11" s="25"/>
      <c r="BB11" s="25"/>
      <c r="BC11" s="26"/>
      <c r="BD11" s="27"/>
      <c r="BE11" s="25"/>
      <c r="BF11" s="25"/>
      <c r="BG11" s="26"/>
      <c r="BH11" s="27"/>
      <c r="BI11" s="25"/>
      <c r="BJ11" s="25"/>
      <c r="BK11" s="26"/>
      <c r="BL11" s="27"/>
      <c r="BM11" s="25"/>
      <c r="BN11" s="25"/>
      <c r="BO11" s="26"/>
      <c r="BP11" s="27"/>
      <c r="BQ11" s="25"/>
      <c r="BR11" s="25"/>
      <c r="BS11" s="26"/>
      <c r="BT11" s="27"/>
      <c r="BU11" s="25"/>
      <c r="BV11" s="25"/>
      <c r="BW11" s="26"/>
      <c r="BX11" s="27"/>
      <c r="BY11" s="6"/>
      <c r="BZ11" s="6"/>
      <c r="CA11" s="6"/>
    </row>
    <row r="12" spans="1:79" x14ac:dyDescent="0.2">
      <c r="A12">
        <v>7</v>
      </c>
      <c r="B12" s="47">
        <v>1.7192099999999999</v>
      </c>
      <c r="C12" s="25">
        <v>-2.5672999999999999</v>
      </c>
      <c r="D12" s="48">
        <v>5.1127099999999999</v>
      </c>
      <c r="E12" s="47">
        <v>1.3851180000000001</v>
      </c>
      <c r="F12" s="25">
        <v>0.18234800000000001</v>
      </c>
      <c r="G12" s="26">
        <f t="shared" si="0"/>
        <v>0.19432879054914748</v>
      </c>
      <c r="H12" s="27">
        <f t="shared" si="1"/>
        <v>1.8321670651720876</v>
      </c>
      <c r="I12" s="25">
        <v>1.7576719999999999</v>
      </c>
      <c r="J12" s="25">
        <v>1.3314969999999999</v>
      </c>
      <c r="K12" s="26">
        <f t="shared" si="2"/>
        <v>1.6846383359950141</v>
      </c>
      <c r="L12" s="29">
        <f t="shared" si="3"/>
        <v>3.2482025870129636</v>
      </c>
      <c r="M12" s="25">
        <v>1.5841339999999999</v>
      </c>
      <c r="N12" s="25">
        <v>2.1560790000000001</v>
      </c>
      <c r="O12" s="26">
        <f t="shared" si="4"/>
        <v>0.6901576658953863</v>
      </c>
      <c r="P12" s="30">
        <f t="shared" si="5"/>
        <v>1.6365708306606577</v>
      </c>
      <c r="Q12" s="47">
        <v>1.367461</v>
      </c>
      <c r="R12" s="25">
        <v>0.14536199999999999</v>
      </c>
      <c r="S12" s="26">
        <f t="shared" si="6"/>
        <v>0.2045992054490143</v>
      </c>
      <c r="T12" s="27">
        <f t="shared" si="7"/>
        <v>2.4198139816458215</v>
      </c>
      <c r="U12" s="28">
        <v>1.725746</v>
      </c>
      <c r="V12" s="25">
        <v>1.3197840000000001</v>
      </c>
      <c r="W12" s="26">
        <f t="shared" si="8"/>
        <v>1.6722027032290736</v>
      </c>
      <c r="X12" s="29">
        <f t="shared" si="9"/>
        <v>3.2528398586435356</v>
      </c>
      <c r="Y12" s="25">
        <v>1.759371</v>
      </c>
      <c r="Z12" s="25">
        <v>1.6246370000000001</v>
      </c>
      <c r="AA12" s="26">
        <f t="shared" si="10"/>
        <v>0.65588288794005534</v>
      </c>
      <c r="AB12" s="30">
        <f t="shared" si="11"/>
        <v>2.064054308747123</v>
      </c>
      <c r="AC12" s="25"/>
      <c r="AD12" s="25"/>
      <c r="AE12" s="26"/>
      <c r="AF12" s="27"/>
      <c r="AG12" s="25"/>
      <c r="AH12" s="25"/>
      <c r="AI12" s="26"/>
      <c r="AJ12" s="27"/>
      <c r="AK12" s="25"/>
      <c r="AL12" s="25"/>
      <c r="AM12" s="26"/>
      <c r="AN12" s="27"/>
      <c r="AO12" s="25"/>
      <c r="AP12" s="25"/>
      <c r="AQ12" s="26"/>
      <c r="AR12" s="27"/>
      <c r="AS12" s="25"/>
      <c r="AT12" s="25"/>
      <c r="AU12" s="26"/>
      <c r="AV12" s="27"/>
      <c r="AW12" s="25"/>
      <c r="AX12" s="25"/>
      <c r="AY12" s="26"/>
      <c r="AZ12" s="27"/>
      <c r="BA12" s="25"/>
      <c r="BB12" s="25"/>
      <c r="BC12" s="26"/>
      <c r="BD12" s="27"/>
      <c r="BE12" s="25"/>
      <c r="BF12" s="25"/>
      <c r="BG12" s="26"/>
      <c r="BH12" s="27"/>
      <c r="BI12" s="25"/>
      <c r="BJ12" s="25"/>
      <c r="BK12" s="26"/>
      <c r="BL12" s="27"/>
      <c r="BM12" s="25"/>
      <c r="BN12" s="25"/>
      <c r="BO12" s="26"/>
      <c r="BP12" s="27"/>
      <c r="BQ12" s="25"/>
      <c r="BR12" s="25"/>
      <c r="BS12" s="26"/>
      <c r="BT12" s="27"/>
      <c r="BU12" s="25"/>
      <c r="BV12" s="25"/>
      <c r="BW12" s="26"/>
      <c r="BX12" s="27"/>
      <c r="BY12" s="6"/>
      <c r="BZ12" s="6"/>
      <c r="CA12" s="6"/>
    </row>
    <row r="13" spans="1:79" x14ac:dyDescent="0.2">
      <c r="A13">
        <v>8</v>
      </c>
      <c r="B13" s="47">
        <v>1.40208</v>
      </c>
      <c r="C13" s="25">
        <v>-2.3627699999999998</v>
      </c>
      <c r="D13" s="48">
        <v>4.0157800000000003</v>
      </c>
      <c r="E13" s="47">
        <v>1.0067060000000001</v>
      </c>
      <c r="F13" s="25">
        <v>4.792675</v>
      </c>
      <c r="G13" s="26">
        <f t="shared" si="0"/>
        <v>0.2819910418806344</v>
      </c>
      <c r="H13" s="27">
        <f t="shared" si="1"/>
        <v>8.2495474865289201E-2</v>
      </c>
      <c r="I13" s="25">
        <v>-0.28869</v>
      </c>
      <c r="J13" s="25">
        <v>37.005020999999999</v>
      </c>
      <c r="K13" s="26">
        <f t="shared" si="2"/>
        <v>0.87781713835879083</v>
      </c>
      <c r="L13" s="29">
        <f t="shared" si="3"/>
        <v>5.6048610268320073E-2</v>
      </c>
      <c r="M13" s="25">
        <v>4.4910100000000002</v>
      </c>
      <c r="N13" s="25">
        <v>2.995501</v>
      </c>
      <c r="O13" s="26">
        <f t="shared" si="4"/>
        <v>0.11834064615093451</v>
      </c>
      <c r="P13" s="30">
        <f t="shared" si="5"/>
        <v>0.15864791899585406</v>
      </c>
      <c r="Q13" s="47">
        <v>0.67229799999999995</v>
      </c>
      <c r="R13" s="25">
        <v>3.5367670000000002</v>
      </c>
      <c r="S13" s="26">
        <f t="shared" si="6"/>
        <v>0.52049954353531902</v>
      </c>
      <c r="T13" s="27">
        <f t="shared" si="7"/>
        <v>0.20634155430651779</v>
      </c>
      <c r="U13" s="28">
        <v>2.662709</v>
      </c>
      <c r="V13" s="25">
        <v>27.625246000000001</v>
      </c>
      <c r="W13" s="26">
        <f t="shared" si="8"/>
        <v>2.1269437990155624</v>
      </c>
      <c r="X13" s="29">
        <f t="shared" si="9"/>
        <v>0.18191617189580864</v>
      </c>
      <c r="Y13" s="25">
        <v>4.4177099999999996</v>
      </c>
      <c r="Z13" s="25">
        <v>1.9469719999999999</v>
      </c>
      <c r="AA13" s="26">
        <f t="shared" si="10"/>
        <v>0.10008765420416436</v>
      </c>
      <c r="AB13" s="30">
        <f t="shared" si="11"/>
        <v>0.20643851067195587</v>
      </c>
      <c r="AC13" s="25"/>
      <c r="AD13" s="25"/>
      <c r="AE13" s="26"/>
      <c r="AF13" s="27"/>
      <c r="AG13" s="25"/>
      <c r="AH13" s="25"/>
      <c r="AI13" s="26"/>
      <c r="AJ13" s="27"/>
      <c r="AK13" s="25"/>
      <c r="AL13" s="25"/>
      <c r="AM13" s="26"/>
      <c r="AN13" s="27"/>
      <c r="AO13" s="25"/>
      <c r="AP13" s="25"/>
      <c r="AQ13" s="26"/>
      <c r="AR13" s="27"/>
      <c r="AS13" s="25"/>
      <c r="AT13" s="25"/>
      <c r="AU13" s="26"/>
      <c r="AV13" s="27"/>
      <c r="AW13" s="25"/>
      <c r="AX13" s="25"/>
      <c r="AY13" s="26"/>
      <c r="AZ13" s="27"/>
      <c r="BA13" s="25"/>
      <c r="BB13" s="25"/>
      <c r="BC13" s="26"/>
      <c r="BD13" s="27"/>
      <c r="BE13" s="25"/>
      <c r="BF13" s="25"/>
      <c r="BG13" s="26"/>
      <c r="BH13" s="27"/>
      <c r="BI13" s="25"/>
      <c r="BJ13" s="25"/>
      <c r="BK13" s="26"/>
      <c r="BL13" s="27"/>
      <c r="BM13" s="25"/>
      <c r="BN13" s="25"/>
      <c r="BO13" s="26"/>
      <c r="BP13" s="27"/>
      <c r="BQ13" s="25"/>
      <c r="BR13" s="25"/>
      <c r="BS13" s="26"/>
      <c r="BT13" s="27"/>
      <c r="BU13" s="25"/>
      <c r="BV13" s="25"/>
      <c r="BW13" s="26"/>
      <c r="BX13" s="27"/>
      <c r="BY13" s="6"/>
      <c r="BZ13" s="6"/>
      <c r="CA13" s="6"/>
    </row>
    <row r="14" spans="1:79" x14ac:dyDescent="0.2">
      <c r="A14">
        <v>9</v>
      </c>
      <c r="B14" s="47">
        <v>1.5507500000000001</v>
      </c>
      <c r="C14" s="25">
        <v>-2.4413999999999998</v>
      </c>
      <c r="D14" s="48">
        <v>4.7548500000000002</v>
      </c>
      <c r="E14" s="47">
        <v>1.595755</v>
      </c>
      <c r="F14" s="25">
        <v>0.97683799999999998</v>
      </c>
      <c r="G14" s="26">
        <f t="shared" si="0"/>
        <v>2.9021441238110565E-2</v>
      </c>
      <c r="H14" s="27">
        <f t="shared" si="1"/>
        <v>4.607212250137685E-2</v>
      </c>
      <c r="I14" s="25">
        <v>-6.688542</v>
      </c>
      <c r="J14" s="25">
        <v>20.94172</v>
      </c>
      <c r="K14" s="26">
        <f t="shared" si="2"/>
        <v>1.7396338166625709</v>
      </c>
      <c r="L14" s="29">
        <f t="shared" si="3"/>
        <v>0.20280769678899346</v>
      </c>
      <c r="M14" s="25">
        <v>4.5640489999999998</v>
      </c>
      <c r="N14" s="25">
        <v>3.7670689999999998</v>
      </c>
      <c r="O14" s="26">
        <f t="shared" si="4"/>
        <v>4.0127659126996736E-2</v>
      </c>
      <c r="P14" s="30">
        <f t="shared" si="5"/>
        <v>5.064972263582123E-2</v>
      </c>
      <c r="Q14" s="47">
        <v>1.4134659999999999</v>
      </c>
      <c r="R14" s="25">
        <v>0.49143900000000001</v>
      </c>
      <c r="S14" s="26">
        <f t="shared" si="6"/>
        <v>8.852748669998399E-2</v>
      </c>
      <c r="T14" s="27">
        <f t="shared" si="7"/>
        <v>0.27935104865507249</v>
      </c>
      <c r="U14" s="28">
        <v>-3.0006819999999998</v>
      </c>
      <c r="V14" s="25">
        <v>11.777666</v>
      </c>
      <c r="W14" s="26">
        <f t="shared" si="8"/>
        <v>0.2290824936511838</v>
      </c>
      <c r="X14" s="29">
        <f t="shared" si="9"/>
        <v>4.7486658222435585E-2</v>
      </c>
      <c r="Y14" s="25">
        <v>3.7675450000000001</v>
      </c>
      <c r="Z14" s="25">
        <v>2.1593230000000001</v>
      </c>
      <c r="AA14" s="26">
        <f t="shared" si="10"/>
        <v>0.20764167113578769</v>
      </c>
      <c r="AB14" s="30">
        <f t="shared" si="11"/>
        <v>0.45722895555690374</v>
      </c>
      <c r="AC14" s="25"/>
      <c r="AD14" s="25"/>
      <c r="AE14" s="26"/>
      <c r="AF14" s="27"/>
      <c r="AG14" s="25"/>
      <c r="AH14" s="25"/>
      <c r="AI14" s="26"/>
      <c r="AJ14" s="27"/>
      <c r="AK14" s="25"/>
      <c r="AL14" s="25"/>
      <c r="AM14" s="26"/>
      <c r="AN14" s="27"/>
      <c r="AO14" s="25"/>
      <c r="AP14" s="25"/>
      <c r="AQ14" s="26"/>
      <c r="AR14" s="27"/>
      <c r="AS14" s="25"/>
      <c r="AT14" s="25"/>
      <c r="AU14" s="26"/>
      <c r="AV14" s="27"/>
      <c r="AW14" s="25"/>
      <c r="AX14" s="25"/>
      <c r="AY14" s="26"/>
      <c r="AZ14" s="27"/>
      <c r="BA14" s="25"/>
      <c r="BB14" s="25"/>
      <c r="BC14" s="26"/>
      <c r="BD14" s="27"/>
      <c r="BE14" s="25"/>
      <c r="BF14" s="25"/>
      <c r="BG14" s="26"/>
      <c r="BH14" s="27"/>
      <c r="BI14" s="25"/>
      <c r="BJ14" s="25"/>
      <c r="BK14" s="26"/>
      <c r="BL14" s="27"/>
      <c r="BM14" s="25"/>
      <c r="BN14" s="25"/>
      <c r="BO14" s="26"/>
      <c r="BP14" s="27"/>
      <c r="BQ14" s="25"/>
      <c r="BR14" s="25"/>
      <c r="BS14" s="26"/>
      <c r="BT14" s="27"/>
      <c r="BU14" s="25"/>
      <c r="BV14" s="25"/>
      <c r="BW14" s="26"/>
      <c r="BX14" s="27"/>
      <c r="BY14" s="6"/>
      <c r="BZ14" s="6"/>
      <c r="CA14" s="6"/>
    </row>
    <row r="15" spans="1:79" x14ac:dyDescent="0.2">
      <c r="A15">
        <v>10</v>
      </c>
      <c r="B15" s="47">
        <v>1.30131</v>
      </c>
      <c r="C15" s="25">
        <v>-2.2078899999999999</v>
      </c>
      <c r="D15" s="48">
        <v>4.35799</v>
      </c>
      <c r="E15" s="47">
        <v>1.62432</v>
      </c>
      <c r="F15" s="25">
        <v>0.80143600000000004</v>
      </c>
      <c r="G15" s="26">
        <f t="shared" si="0"/>
        <v>0.24821910228923164</v>
      </c>
      <c r="H15" s="27">
        <f t="shared" si="1"/>
        <v>0.4030390449143787</v>
      </c>
      <c r="I15" s="25">
        <v>-4.4967220000000001</v>
      </c>
      <c r="J15" s="25">
        <v>18.253026999999999</v>
      </c>
      <c r="K15" s="26">
        <f t="shared" si="2"/>
        <v>1.0366603408684312</v>
      </c>
      <c r="L15" s="29">
        <f t="shared" si="3"/>
        <v>0.12539465371962691</v>
      </c>
      <c r="M15" s="25">
        <v>3.2206920000000001</v>
      </c>
      <c r="N15" s="25">
        <v>3.1187390000000001</v>
      </c>
      <c r="O15" s="26">
        <f t="shared" si="4"/>
        <v>0.26096847399833406</v>
      </c>
      <c r="P15" s="30">
        <f t="shared" si="5"/>
        <v>0.36466597557538477</v>
      </c>
      <c r="Q15" s="47">
        <v>1.498013</v>
      </c>
      <c r="R15" s="25">
        <v>0.45988699999999999</v>
      </c>
      <c r="S15" s="26">
        <f t="shared" si="6"/>
        <v>0.15115767956904971</v>
      </c>
      <c r="T15" s="27">
        <f t="shared" si="7"/>
        <v>0.42772028780983173</v>
      </c>
      <c r="U15" s="28">
        <v>-1.6749019999999999</v>
      </c>
      <c r="V15" s="25">
        <v>10.668455</v>
      </c>
      <c r="W15" s="26">
        <f t="shared" si="8"/>
        <v>0.24140151909741883</v>
      </c>
      <c r="X15" s="29">
        <f t="shared" si="9"/>
        <v>4.9959249019656551E-2</v>
      </c>
      <c r="Y15" s="25">
        <v>2.8774630000000001</v>
      </c>
      <c r="Z15" s="25">
        <v>1.9082779999999999</v>
      </c>
      <c r="AA15" s="26">
        <f t="shared" si="10"/>
        <v>0.33972703012168454</v>
      </c>
      <c r="AB15" s="30">
        <f t="shared" si="11"/>
        <v>0.77584450483629741</v>
      </c>
      <c r="AC15" s="25"/>
      <c r="AD15" s="25"/>
      <c r="AE15" s="26"/>
      <c r="AF15" s="27"/>
      <c r="AG15" s="25"/>
      <c r="AH15" s="25"/>
      <c r="AI15" s="26"/>
      <c r="AJ15" s="27"/>
      <c r="AK15" s="25"/>
      <c r="AL15" s="25"/>
      <c r="AM15" s="26"/>
      <c r="AN15" s="27"/>
      <c r="AO15" s="25"/>
      <c r="AP15" s="25"/>
      <c r="AQ15" s="26"/>
      <c r="AR15" s="27"/>
      <c r="AS15" s="25"/>
      <c r="AT15" s="25"/>
      <c r="AU15" s="26"/>
      <c r="AV15" s="27"/>
      <c r="AW15" s="25"/>
      <c r="AX15" s="25"/>
      <c r="AY15" s="26"/>
      <c r="AZ15" s="27"/>
      <c r="BA15" s="25"/>
      <c r="BB15" s="25"/>
      <c r="BC15" s="26"/>
      <c r="BD15" s="27"/>
      <c r="BE15" s="25"/>
      <c r="BF15" s="25"/>
      <c r="BG15" s="26"/>
      <c r="BH15" s="27"/>
      <c r="BI15" s="25"/>
      <c r="BJ15" s="25"/>
      <c r="BK15" s="26"/>
      <c r="BL15" s="27"/>
      <c r="BM15" s="25"/>
      <c r="BN15" s="25"/>
      <c r="BO15" s="26"/>
      <c r="BP15" s="27"/>
      <c r="BQ15" s="25"/>
      <c r="BR15" s="25"/>
      <c r="BS15" s="26"/>
      <c r="BT15" s="27"/>
      <c r="BU15" s="25"/>
      <c r="BV15" s="25"/>
      <c r="BW15" s="26"/>
      <c r="BX15" s="27"/>
      <c r="BY15" s="6"/>
      <c r="BZ15" s="6"/>
      <c r="CA15" s="6"/>
    </row>
    <row r="16" spans="1:79" x14ac:dyDescent="0.2">
      <c r="A16">
        <v>11</v>
      </c>
      <c r="B16" s="47">
        <v>1.28243</v>
      </c>
      <c r="C16" s="25">
        <v>-2.2169099999999999</v>
      </c>
      <c r="D16" s="48">
        <v>4.1978999999999997</v>
      </c>
      <c r="E16" s="47">
        <v>0.21338099999999999</v>
      </c>
      <c r="F16" s="25">
        <v>8.0874939999999995</v>
      </c>
      <c r="G16" s="26">
        <f t="shared" si="0"/>
        <v>0.8336119710237595</v>
      </c>
      <c r="H16" s="27">
        <f t="shared" si="1"/>
        <v>0.1321854458253694</v>
      </c>
      <c r="I16" s="25">
        <v>6.4626419999999998</v>
      </c>
      <c r="J16" s="25">
        <v>74.633326999999994</v>
      </c>
      <c r="K16" s="26">
        <f t="shared" si="2"/>
        <v>3.9151575842050419</v>
      </c>
      <c r="L16" s="29">
        <f t="shared" si="3"/>
        <v>0.116295927689248</v>
      </c>
      <c r="M16" s="25">
        <v>2.0135360000000002</v>
      </c>
      <c r="N16" s="25">
        <v>19.376733999999999</v>
      </c>
      <c r="O16" s="26">
        <f t="shared" si="4"/>
        <v>0.52034684008670995</v>
      </c>
      <c r="P16" s="30">
        <f t="shared" si="5"/>
        <v>0.11273127865614503</v>
      </c>
      <c r="Q16" s="47">
        <v>-0.48988500000000001</v>
      </c>
      <c r="R16" s="25">
        <v>4.8945910000000001</v>
      </c>
      <c r="S16" s="26">
        <f t="shared" si="6"/>
        <v>1.3819974579509213</v>
      </c>
      <c r="T16" s="27">
        <f t="shared" si="7"/>
        <v>0.3620966491377931</v>
      </c>
      <c r="U16" s="28">
        <v>13.236024</v>
      </c>
      <c r="V16" s="25">
        <v>45.156016999999999</v>
      </c>
      <c r="W16" s="26">
        <f t="shared" si="8"/>
        <v>6.970483240185664</v>
      </c>
      <c r="X16" s="29">
        <f t="shared" si="9"/>
        <v>0.34221206888109734</v>
      </c>
      <c r="Y16" s="25">
        <v>0.20863799999999999</v>
      </c>
      <c r="Z16" s="25">
        <v>11.740902999999999</v>
      </c>
      <c r="AA16" s="26">
        <f t="shared" si="10"/>
        <v>0.95029943543200168</v>
      </c>
      <c r="AB16" s="30">
        <f t="shared" si="11"/>
        <v>0.33977471749830485</v>
      </c>
      <c r="AC16" s="25"/>
      <c r="AD16" s="25"/>
      <c r="AE16" s="26"/>
      <c r="AF16" s="27"/>
      <c r="AG16" s="25"/>
      <c r="AH16" s="25"/>
      <c r="AI16" s="26"/>
      <c r="AJ16" s="27"/>
      <c r="AK16" s="25"/>
      <c r="AL16" s="25"/>
      <c r="AM16" s="26"/>
      <c r="AN16" s="27"/>
      <c r="AO16" s="25"/>
      <c r="AP16" s="25"/>
      <c r="AQ16" s="26"/>
      <c r="AR16" s="27"/>
      <c r="AS16" s="25"/>
      <c r="AT16" s="25"/>
      <c r="AU16" s="26"/>
      <c r="AV16" s="27"/>
      <c r="AW16" s="25"/>
      <c r="AX16" s="25"/>
      <c r="AY16" s="26"/>
      <c r="AZ16" s="27"/>
      <c r="BA16" s="25"/>
      <c r="BB16" s="25"/>
      <c r="BC16" s="26"/>
      <c r="BD16" s="27"/>
      <c r="BE16" s="25"/>
      <c r="BF16" s="25"/>
      <c r="BG16" s="26"/>
      <c r="BH16" s="27"/>
      <c r="BI16" s="25"/>
      <c r="BJ16" s="25"/>
      <c r="BK16" s="26"/>
      <c r="BL16" s="27"/>
      <c r="BM16" s="25"/>
      <c r="BN16" s="25"/>
      <c r="BO16" s="26"/>
      <c r="BP16" s="27"/>
      <c r="BQ16" s="25"/>
      <c r="BR16" s="25"/>
      <c r="BS16" s="26"/>
      <c r="BT16" s="27"/>
      <c r="BU16" s="25"/>
      <c r="BV16" s="25"/>
      <c r="BW16" s="26"/>
      <c r="BX16" s="27"/>
      <c r="BY16" s="6"/>
      <c r="BZ16" s="6"/>
      <c r="CA16" s="6"/>
    </row>
    <row r="17" spans="1:79" x14ac:dyDescent="0.2">
      <c r="A17">
        <v>12</v>
      </c>
      <c r="B17" s="47">
        <v>1.6089</v>
      </c>
      <c r="C17" s="25">
        <v>-2.4712499999999999</v>
      </c>
      <c r="D17" s="48">
        <v>4.93581</v>
      </c>
      <c r="E17" s="47">
        <v>1.660288</v>
      </c>
      <c r="F17" s="25">
        <v>0.912663</v>
      </c>
      <c r="G17" s="26">
        <f t="shared" si="0"/>
        <v>3.1939834669650065E-2</v>
      </c>
      <c r="H17" s="27">
        <f t="shared" si="1"/>
        <v>5.6305558568715934E-2</v>
      </c>
      <c r="I17" s="25">
        <v>-0.20408200000000001</v>
      </c>
      <c r="J17" s="25">
        <v>28.489671999999999</v>
      </c>
      <c r="K17" s="26">
        <f t="shared" si="2"/>
        <v>0.91741750126454225</v>
      </c>
      <c r="L17" s="29">
        <f t="shared" si="3"/>
        <v>7.9578592551012864E-2</v>
      </c>
      <c r="M17" s="25">
        <v>4.334111</v>
      </c>
      <c r="N17" s="25">
        <v>3.589118</v>
      </c>
      <c r="O17" s="26">
        <f t="shared" si="4"/>
        <v>0.12190481400215972</v>
      </c>
      <c r="P17" s="30">
        <f t="shared" si="5"/>
        <v>0.16764536579739089</v>
      </c>
      <c r="Q17" s="47">
        <v>1.606803</v>
      </c>
      <c r="R17" s="25">
        <v>0.33353899999999997</v>
      </c>
      <c r="S17" s="26">
        <f t="shared" si="6"/>
        <v>1.3033749766921596E-3</v>
      </c>
      <c r="T17" s="27">
        <f t="shared" si="7"/>
        <v>6.2871208464377951E-3</v>
      </c>
      <c r="U17" s="28">
        <v>1.702067</v>
      </c>
      <c r="V17" s="25">
        <v>10.15856</v>
      </c>
      <c r="W17" s="26">
        <f t="shared" si="8"/>
        <v>1.6887473950429945</v>
      </c>
      <c r="X17" s="29">
        <f t="shared" si="9"/>
        <v>0.4108177733852042</v>
      </c>
      <c r="Y17" s="25">
        <v>4.1620999999999997</v>
      </c>
      <c r="Z17" s="25">
        <v>1.398137</v>
      </c>
      <c r="AA17" s="26">
        <f t="shared" si="10"/>
        <v>0.15675441315609806</v>
      </c>
      <c r="AB17" s="30">
        <f t="shared" si="11"/>
        <v>0.55338639918691823</v>
      </c>
      <c r="AC17" s="25"/>
      <c r="AD17" s="25"/>
      <c r="AE17" s="26"/>
      <c r="AF17" s="27"/>
      <c r="AG17" s="25"/>
      <c r="AH17" s="25"/>
      <c r="AI17" s="26"/>
      <c r="AJ17" s="27"/>
      <c r="AK17" s="25"/>
      <c r="AL17" s="25"/>
      <c r="AM17" s="26"/>
      <c r="AN17" s="27"/>
      <c r="AO17" s="25"/>
      <c r="AP17" s="25"/>
      <c r="AQ17" s="26"/>
      <c r="AR17" s="27"/>
      <c r="AS17" s="25"/>
      <c r="AT17" s="25"/>
      <c r="AU17" s="26"/>
      <c r="AV17" s="27"/>
      <c r="AW17" s="25"/>
      <c r="AX17" s="25"/>
      <c r="AY17" s="26"/>
      <c r="AZ17" s="27"/>
      <c r="BA17" s="25"/>
      <c r="BB17" s="25"/>
      <c r="BC17" s="26"/>
      <c r="BD17" s="27"/>
      <c r="BE17" s="25"/>
      <c r="BF17" s="25"/>
      <c r="BG17" s="26"/>
      <c r="BH17" s="27"/>
      <c r="BI17" s="25"/>
      <c r="BJ17" s="25"/>
      <c r="BK17" s="26"/>
      <c r="BL17" s="27"/>
      <c r="BM17" s="25"/>
      <c r="BN17" s="25"/>
      <c r="BO17" s="26"/>
      <c r="BP17" s="27"/>
      <c r="BQ17" s="25"/>
      <c r="BR17" s="25"/>
      <c r="BS17" s="26"/>
      <c r="BT17" s="27"/>
      <c r="BU17" s="25"/>
      <c r="BV17" s="25"/>
      <c r="BW17" s="26"/>
      <c r="BX17" s="27"/>
      <c r="BY17" s="6"/>
      <c r="BZ17" s="6"/>
      <c r="CA17" s="6"/>
    </row>
    <row r="18" spans="1:79" x14ac:dyDescent="0.2">
      <c r="A18">
        <v>13</v>
      </c>
      <c r="B18" s="47">
        <v>1.2434799999999999</v>
      </c>
      <c r="C18" s="25">
        <v>-2.1072600000000001</v>
      </c>
      <c r="D18" s="48">
        <v>4.3766600000000002</v>
      </c>
      <c r="E18" s="47">
        <v>1.2920510000000001</v>
      </c>
      <c r="F18" s="25">
        <v>1.020521</v>
      </c>
      <c r="G18" s="26">
        <f t="shared" si="0"/>
        <v>3.9060539775468965E-2</v>
      </c>
      <c r="H18" s="27">
        <f t="shared" si="1"/>
        <v>4.7594317020424021E-2</v>
      </c>
      <c r="I18" s="25">
        <v>-1.362914</v>
      </c>
      <c r="J18" s="25">
        <v>27.913589999999999</v>
      </c>
      <c r="K18" s="26">
        <f t="shared" si="2"/>
        <v>0.35322931199757035</v>
      </c>
      <c r="L18" s="29">
        <f t="shared" si="3"/>
        <v>2.6666079139229321E-2</v>
      </c>
      <c r="M18" s="25">
        <v>3.3407979999999999</v>
      </c>
      <c r="N18" s="25">
        <v>8.1490919999999996</v>
      </c>
      <c r="O18" s="26">
        <f t="shared" si="4"/>
        <v>0.23667865449909298</v>
      </c>
      <c r="P18" s="30">
        <f t="shared" si="5"/>
        <v>0.12711379378217846</v>
      </c>
      <c r="Q18" s="47">
        <v>1.2501869999999999</v>
      </c>
      <c r="R18" s="25">
        <v>0.39823799999999998</v>
      </c>
      <c r="S18" s="26">
        <f t="shared" si="6"/>
        <v>5.3937337150577564E-3</v>
      </c>
      <c r="T18" s="27">
        <f t="shared" si="7"/>
        <v>1.6841687634027939E-2</v>
      </c>
      <c r="U18" s="28">
        <v>-0.35829800000000001</v>
      </c>
      <c r="V18" s="25">
        <v>10.533547</v>
      </c>
      <c r="W18" s="26">
        <f t="shared" si="8"/>
        <v>0.82996972371705435</v>
      </c>
      <c r="X18" s="29">
        <f t="shared" si="9"/>
        <v>0.16603732816685587</v>
      </c>
      <c r="Y18" s="25">
        <v>2.9573860000000001</v>
      </c>
      <c r="Z18" s="25">
        <v>2.9288270000000001</v>
      </c>
      <c r="AA18" s="26">
        <f t="shared" si="10"/>
        <v>0.32428244368993708</v>
      </c>
      <c r="AB18" s="30">
        <f t="shared" si="11"/>
        <v>0.48458785718651193</v>
      </c>
      <c r="AC18" s="25"/>
      <c r="AD18" s="25"/>
      <c r="AE18" s="26"/>
      <c r="AF18" s="27"/>
      <c r="AG18" s="25"/>
      <c r="AH18" s="25"/>
      <c r="AI18" s="26"/>
      <c r="AJ18" s="27"/>
      <c r="AK18" s="25"/>
      <c r="AL18" s="25"/>
      <c r="AM18" s="26"/>
      <c r="AN18" s="27"/>
      <c r="AO18" s="25"/>
      <c r="AP18" s="25"/>
      <c r="AQ18" s="26"/>
      <c r="AR18" s="27"/>
      <c r="AS18" s="25"/>
      <c r="AT18" s="25"/>
      <c r="AU18" s="26"/>
      <c r="AV18" s="27"/>
      <c r="AW18" s="25"/>
      <c r="AX18" s="25"/>
      <c r="AY18" s="26"/>
      <c r="AZ18" s="27"/>
      <c r="BA18" s="25"/>
      <c r="BB18" s="25"/>
      <c r="BC18" s="26"/>
      <c r="BD18" s="27"/>
      <c r="BE18" s="25"/>
      <c r="BF18" s="25"/>
      <c r="BG18" s="26"/>
      <c r="BH18" s="27"/>
      <c r="BI18" s="25"/>
      <c r="BJ18" s="25"/>
      <c r="BK18" s="26"/>
      <c r="BL18" s="27"/>
      <c r="BM18" s="25"/>
      <c r="BN18" s="25"/>
      <c r="BO18" s="26"/>
      <c r="BP18" s="27"/>
      <c r="BQ18" s="25"/>
      <c r="BR18" s="25"/>
      <c r="BS18" s="26"/>
      <c r="BT18" s="27"/>
      <c r="BU18" s="25"/>
      <c r="BV18" s="25"/>
      <c r="BW18" s="26"/>
      <c r="BX18" s="27"/>
      <c r="BY18" s="6"/>
      <c r="BZ18" s="6"/>
      <c r="CA18" s="6"/>
    </row>
    <row r="19" spans="1:79" x14ac:dyDescent="0.2">
      <c r="A19">
        <v>14</v>
      </c>
      <c r="B19" s="47">
        <v>1.5539099999999999</v>
      </c>
      <c r="C19" s="25">
        <v>-2.45181</v>
      </c>
      <c r="D19" s="48">
        <v>4.7195900000000002</v>
      </c>
      <c r="E19" s="47">
        <v>2.0326379999999999</v>
      </c>
      <c r="F19" s="25">
        <v>2.2390500000000002</v>
      </c>
      <c r="G19" s="26">
        <f t="shared" si="0"/>
        <v>0.30807961851072463</v>
      </c>
      <c r="H19" s="27">
        <f t="shared" si="1"/>
        <v>0.2138085348696992</v>
      </c>
      <c r="I19" s="25">
        <v>-7.5572140000000001</v>
      </c>
      <c r="J19" s="25">
        <v>30.136144999999999</v>
      </c>
      <c r="K19" s="26">
        <f t="shared" si="2"/>
        <v>2.0823000150908921</v>
      </c>
      <c r="L19" s="29">
        <f t="shared" si="3"/>
        <v>0.16941131654363889</v>
      </c>
      <c r="M19" s="25">
        <v>4.9149339999999997</v>
      </c>
      <c r="N19" s="25">
        <v>8.4870839999999994</v>
      </c>
      <c r="O19" s="26">
        <f t="shared" si="4"/>
        <v>4.1390035998889629E-2</v>
      </c>
      <c r="P19" s="30">
        <f t="shared" si="5"/>
        <v>2.3016621492140236E-2</v>
      </c>
      <c r="Q19" s="47">
        <v>2.228291</v>
      </c>
      <c r="R19" s="25">
        <v>1.273385</v>
      </c>
      <c r="S19" s="26">
        <f t="shared" si="6"/>
        <v>0.43398974200565038</v>
      </c>
      <c r="T19" s="27">
        <f t="shared" si="7"/>
        <v>0.52959709749997064</v>
      </c>
      <c r="U19" s="28">
        <v>-10.249787</v>
      </c>
      <c r="V19" s="25">
        <v>17.178415999999999</v>
      </c>
      <c r="W19" s="26">
        <f t="shared" si="8"/>
        <v>3.1804980810095396</v>
      </c>
      <c r="X19" s="29">
        <f t="shared" si="9"/>
        <v>0.45394039822996485</v>
      </c>
      <c r="Y19" s="25">
        <v>5.8081129999999996</v>
      </c>
      <c r="Z19" s="25">
        <v>4.8170719999999996</v>
      </c>
      <c r="AA19" s="26">
        <f t="shared" si="10"/>
        <v>0.23063931400820822</v>
      </c>
      <c r="AB19" s="30">
        <f t="shared" si="11"/>
        <v>0.22597191821089649</v>
      </c>
      <c r="AC19" s="25"/>
      <c r="AD19" s="25"/>
      <c r="AE19" s="26"/>
      <c r="AF19" s="27"/>
      <c r="AG19" s="25"/>
      <c r="AH19" s="25"/>
      <c r="AI19" s="26"/>
      <c r="AJ19" s="27"/>
      <c r="AK19" s="25"/>
      <c r="AL19" s="25"/>
      <c r="AM19" s="26"/>
      <c r="AN19" s="27"/>
      <c r="AO19" s="25"/>
      <c r="AP19" s="25"/>
      <c r="AQ19" s="26"/>
      <c r="AR19" s="27"/>
      <c r="AS19" s="25"/>
      <c r="AT19" s="25"/>
      <c r="AU19" s="26"/>
      <c r="AV19" s="27"/>
      <c r="AW19" s="25"/>
      <c r="AX19" s="25"/>
      <c r="AY19" s="26"/>
      <c r="AZ19" s="27"/>
      <c r="BA19" s="25"/>
      <c r="BB19" s="25"/>
      <c r="BC19" s="26"/>
      <c r="BD19" s="27"/>
      <c r="BE19" s="25"/>
      <c r="BF19" s="25"/>
      <c r="BG19" s="26"/>
      <c r="BH19" s="27"/>
      <c r="BI19" s="25"/>
      <c r="BJ19" s="25"/>
      <c r="BK19" s="26"/>
      <c r="BL19" s="27"/>
      <c r="BM19" s="25"/>
      <c r="BN19" s="25"/>
      <c r="BO19" s="26"/>
      <c r="BP19" s="27"/>
      <c r="BQ19" s="25"/>
      <c r="BR19" s="25"/>
      <c r="BS19" s="26"/>
      <c r="BT19" s="27"/>
      <c r="BU19" s="25"/>
      <c r="BV19" s="25"/>
      <c r="BW19" s="26"/>
      <c r="BX19" s="27"/>
      <c r="BY19" s="6"/>
      <c r="BZ19" s="6"/>
      <c r="CA19" s="6"/>
    </row>
    <row r="20" spans="1:79" x14ac:dyDescent="0.2">
      <c r="A20">
        <v>15</v>
      </c>
      <c r="B20" s="47">
        <v>1.52024</v>
      </c>
      <c r="C20" s="25">
        <v>-2.4106299999999998</v>
      </c>
      <c r="D20" s="48">
        <v>4.7219300000000004</v>
      </c>
      <c r="E20" s="47">
        <v>1.819812</v>
      </c>
      <c r="F20" s="25">
        <v>1.6165689999999999</v>
      </c>
      <c r="G20" s="26">
        <f t="shared" si="0"/>
        <v>0.19705572804294055</v>
      </c>
      <c r="H20" s="27">
        <f t="shared" si="1"/>
        <v>0.18531346326695611</v>
      </c>
      <c r="I20" s="25">
        <v>-6.4742059999999997</v>
      </c>
      <c r="J20" s="25">
        <v>24.806428</v>
      </c>
      <c r="K20" s="26">
        <f t="shared" si="2"/>
        <v>1.6856904626591387</v>
      </c>
      <c r="L20" s="29">
        <f t="shared" si="3"/>
        <v>0.16381141210657171</v>
      </c>
      <c r="M20" s="25">
        <v>4.9829610000000004</v>
      </c>
      <c r="N20" s="25">
        <v>7.5030760000000001</v>
      </c>
      <c r="O20" s="26">
        <f t="shared" si="4"/>
        <v>5.5280573833157202E-2</v>
      </c>
      <c r="P20" s="30">
        <f t="shared" si="5"/>
        <v>3.478986485009615E-2</v>
      </c>
      <c r="Q20" s="47">
        <v>1.783873</v>
      </c>
      <c r="R20" s="25">
        <v>1.0750249999999999</v>
      </c>
      <c r="S20" s="26">
        <f t="shared" si="6"/>
        <v>0.17341538178182392</v>
      </c>
      <c r="T20" s="27">
        <f t="shared" si="7"/>
        <v>0.24523429687681686</v>
      </c>
      <c r="U20" s="28">
        <v>-5.5449599999999997</v>
      </c>
      <c r="V20" s="25">
        <v>16.432669000000001</v>
      </c>
      <c r="W20" s="26">
        <f t="shared" si="8"/>
        <v>1.3002119777817418</v>
      </c>
      <c r="X20" s="29">
        <f t="shared" si="9"/>
        <v>0.19073773104052663</v>
      </c>
      <c r="Y20" s="25">
        <v>4.4891170000000002</v>
      </c>
      <c r="Z20" s="25">
        <v>5.0322480000000001</v>
      </c>
      <c r="AA20" s="26">
        <f t="shared" si="10"/>
        <v>4.9304627556952377E-2</v>
      </c>
      <c r="AB20" s="30">
        <f t="shared" si="11"/>
        <v>4.6264214323300475E-2</v>
      </c>
      <c r="AC20" s="25"/>
      <c r="AD20" s="25"/>
      <c r="AE20" s="26"/>
      <c r="AF20" s="27"/>
      <c r="AG20" s="25"/>
      <c r="AH20" s="25"/>
      <c r="AI20" s="26"/>
      <c r="AJ20" s="27"/>
      <c r="AK20" s="25"/>
      <c r="AL20" s="25"/>
      <c r="AM20" s="26"/>
      <c r="AN20" s="27"/>
      <c r="AO20" s="25"/>
      <c r="AP20" s="25"/>
      <c r="AQ20" s="26"/>
      <c r="AR20" s="27"/>
      <c r="AS20" s="25"/>
      <c r="AT20" s="25"/>
      <c r="AU20" s="26"/>
      <c r="AV20" s="27"/>
      <c r="AW20" s="25"/>
      <c r="AX20" s="25"/>
      <c r="AY20" s="26"/>
      <c r="AZ20" s="27"/>
      <c r="BA20" s="25"/>
      <c r="BB20" s="25"/>
      <c r="BC20" s="26"/>
      <c r="BD20" s="27"/>
      <c r="BE20" s="25"/>
      <c r="BF20" s="25"/>
      <c r="BG20" s="26"/>
      <c r="BH20" s="27"/>
      <c r="BI20" s="25"/>
      <c r="BJ20" s="25"/>
      <c r="BK20" s="26"/>
      <c r="BL20" s="27"/>
      <c r="BM20" s="25"/>
      <c r="BN20" s="25"/>
      <c r="BO20" s="26"/>
      <c r="BP20" s="27"/>
      <c r="BQ20" s="25"/>
      <c r="BR20" s="25"/>
      <c r="BS20" s="26"/>
      <c r="BT20" s="27"/>
      <c r="BU20" s="25"/>
      <c r="BV20" s="25"/>
      <c r="BW20" s="26"/>
      <c r="BX20" s="27"/>
      <c r="BY20" s="6"/>
      <c r="BZ20" s="6"/>
      <c r="CA20" s="6"/>
    </row>
    <row r="21" spans="1:79" x14ac:dyDescent="0.2">
      <c r="A21">
        <v>16</v>
      </c>
      <c r="B21" s="47">
        <v>1.3857900000000001</v>
      </c>
      <c r="C21" s="25">
        <v>-2.3112400000000002</v>
      </c>
      <c r="D21" s="48">
        <v>4.3821199999999996</v>
      </c>
      <c r="E21" s="47">
        <v>1.6527970000000001</v>
      </c>
      <c r="F21" s="25">
        <v>2.7395130000000001</v>
      </c>
      <c r="G21" s="26">
        <f t="shared" si="0"/>
        <v>0.19267493631791252</v>
      </c>
      <c r="H21" s="27">
        <f t="shared" si="1"/>
        <v>9.7465133401447621E-2</v>
      </c>
      <c r="I21" s="25">
        <v>-6.1553699999999996</v>
      </c>
      <c r="J21" s="25">
        <v>30.493404999999999</v>
      </c>
      <c r="K21" s="26">
        <f t="shared" si="2"/>
        <v>1.6632327235596471</v>
      </c>
      <c r="L21" s="29">
        <f t="shared" si="3"/>
        <v>0.12606430800364865</v>
      </c>
      <c r="M21" s="25">
        <v>4.5817180000000004</v>
      </c>
      <c r="N21" s="25">
        <v>7.4120020000000002</v>
      </c>
      <c r="O21" s="26">
        <f t="shared" si="4"/>
        <v>4.554827343842726E-2</v>
      </c>
      <c r="P21" s="30">
        <f t="shared" si="5"/>
        <v>2.6929026732588689E-2</v>
      </c>
      <c r="Q21" s="47">
        <v>1.9080109999999999</v>
      </c>
      <c r="R21" s="25">
        <v>2.0817109999999999</v>
      </c>
      <c r="S21" s="26">
        <f t="shared" si="6"/>
        <v>0.37683992524119803</v>
      </c>
      <c r="T21" s="27">
        <f t="shared" si="7"/>
        <v>0.25086143081340295</v>
      </c>
      <c r="U21" s="28">
        <v>-9.0323820000000001</v>
      </c>
      <c r="V21" s="25">
        <v>23.06981</v>
      </c>
      <c r="W21" s="26">
        <f t="shared" si="8"/>
        <v>2.9080242640314289</v>
      </c>
      <c r="X21" s="29">
        <f t="shared" si="9"/>
        <v>0.29133928714627472</v>
      </c>
      <c r="Y21" s="25">
        <v>5.2772579999999998</v>
      </c>
      <c r="Z21" s="25">
        <v>5.669181</v>
      </c>
      <c r="AA21" s="26">
        <f t="shared" si="10"/>
        <v>0.20427053572243578</v>
      </c>
      <c r="AB21" s="30">
        <f t="shared" si="11"/>
        <v>0.15789547026281225</v>
      </c>
      <c r="AC21" s="25"/>
      <c r="AD21" s="25"/>
      <c r="AE21" s="26"/>
      <c r="AF21" s="27"/>
      <c r="AG21" s="25"/>
      <c r="AH21" s="25"/>
      <c r="AI21" s="26"/>
      <c r="AJ21" s="27"/>
      <c r="AK21" s="25"/>
      <c r="AL21" s="25"/>
      <c r="AM21" s="26"/>
      <c r="AN21" s="27"/>
      <c r="AO21" s="25"/>
      <c r="AP21" s="25"/>
      <c r="AQ21" s="26"/>
      <c r="AR21" s="27"/>
      <c r="AS21" s="25"/>
      <c r="AT21" s="25"/>
      <c r="AU21" s="26"/>
      <c r="AV21" s="27"/>
      <c r="AW21" s="25"/>
      <c r="AX21" s="25"/>
      <c r="AY21" s="26"/>
      <c r="AZ21" s="27"/>
      <c r="BA21" s="25"/>
      <c r="BB21" s="25"/>
      <c r="BC21" s="26"/>
      <c r="BD21" s="27"/>
      <c r="BE21" s="25"/>
      <c r="BF21" s="25"/>
      <c r="BG21" s="26"/>
      <c r="BH21" s="27"/>
      <c r="BI21" s="25"/>
      <c r="BJ21" s="25"/>
      <c r="BK21" s="26"/>
      <c r="BL21" s="27"/>
      <c r="BM21" s="25"/>
      <c r="BN21" s="25"/>
      <c r="BO21" s="26"/>
      <c r="BP21" s="27"/>
      <c r="BQ21" s="25"/>
      <c r="BR21" s="25"/>
      <c r="BS21" s="26"/>
      <c r="BT21" s="27"/>
      <c r="BU21" s="25"/>
      <c r="BV21" s="25"/>
      <c r="BW21" s="26"/>
      <c r="BX21" s="27"/>
      <c r="BY21" s="6"/>
      <c r="BZ21" s="6"/>
      <c r="CA21" s="6"/>
    </row>
    <row r="22" spans="1:79" x14ac:dyDescent="0.2">
      <c r="A22">
        <v>17</v>
      </c>
      <c r="B22" s="47">
        <v>1.0050399999999999</v>
      </c>
      <c r="C22" s="25">
        <v>-1.8785799999999999</v>
      </c>
      <c r="D22" s="48">
        <v>3.9010500000000001</v>
      </c>
      <c r="E22" s="47">
        <v>0.92742100000000005</v>
      </c>
      <c r="F22" s="25">
        <v>0.68494699999999997</v>
      </c>
      <c r="G22" s="26">
        <f t="shared" si="0"/>
        <v>7.7229761999522292E-2</v>
      </c>
      <c r="H22" s="27">
        <f t="shared" si="1"/>
        <v>0.11332117667498344</v>
      </c>
      <c r="I22" s="25">
        <v>2.3973900000000001</v>
      </c>
      <c r="J22" s="25">
        <v>23.861166000000001</v>
      </c>
      <c r="K22" s="26">
        <f t="shared" si="2"/>
        <v>2.2761713634766685</v>
      </c>
      <c r="L22" s="29">
        <f t="shared" si="3"/>
        <v>0.17920205575871689</v>
      </c>
      <c r="M22" s="25">
        <v>2.2348590000000002</v>
      </c>
      <c r="N22" s="25">
        <v>3.3986299999999998</v>
      </c>
      <c r="O22" s="26">
        <f t="shared" si="4"/>
        <v>0.42711346945053252</v>
      </c>
      <c r="P22" s="30">
        <f t="shared" si="5"/>
        <v>0.49025371988124627</v>
      </c>
      <c r="Q22" s="47">
        <v>0.95623199999999997</v>
      </c>
      <c r="R22" s="25">
        <v>0.37568299999999999</v>
      </c>
      <c r="S22" s="26">
        <f t="shared" si="6"/>
        <v>4.8563241264029257E-2</v>
      </c>
      <c r="T22" s="27">
        <f t="shared" si="7"/>
        <v>0.12991804260506853</v>
      </c>
      <c r="U22" s="28">
        <v>-0.252251</v>
      </c>
      <c r="V22" s="25">
        <v>13.063255</v>
      </c>
      <c r="W22" s="26">
        <f t="shared" si="8"/>
        <v>0.86572251381362519</v>
      </c>
      <c r="X22" s="29">
        <f t="shared" si="9"/>
        <v>0.12449645972615554</v>
      </c>
      <c r="Y22" s="25">
        <v>2.5704030000000002</v>
      </c>
      <c r="Z22" s="25">
        <v>1.858171</v>
      </c>
      <c r="AA22" s="26">
        <f t="shared" si="10"/>
        <v>0.34109970392586608</v>
      </c>
      <c r="AB22" s="30">
        <f t="shared" si="11"/>
        <v>0.71610578359042298</v>
      </c>
      <c r="AC22" s="25"/>
      <c r="AD22" s="25"/>
      <c r="AE22" s="26"/>
      <c r="AF22" s="27"/>
      <c r="AG22" s="25"/>
      <c r="AH22" s="25"/>
      <c r="AI22" s="26"/>
      <c r="AJ22" s="27"/>
      <c r="AK22" s="25"/>
      <c r="AL22" s="25"/>
      <c r="AM22" s="26"/>
      <c r="AN22" s="27"/>
      <c r="AO22" s="25"/>
      <c r="AP22" s="25"/>
      <c r="AQ22" s="26"/>
      <c r="AR22" s="27"/>
      <c r="AS22" s="25"/>
      <c r="AT22" s="25"/>
      <c r="AU22" s="26"/>
      <c r="AV22" s="27"/>
      <c r="AW22" s="25"/>
      <c r="AX22" s="25"/>
      <c r="AY22" s="26"/>
      <c r="AZ22" s="27"/>
      <c r="BA22" s="25"/>
      <c r="BB22" s="25"/>
      <c r="BC22" s="26"/>
      <c r="BD22" s="27"/>
      <c r="BE22" s="25"/>
      <c r="BF22" s="25"/>
      <c r="BG22" s="26"/>
      <c r="BH22" s="27"/>
      <c r="BI22" s="25"/>
      <c r="BJ22" s="25"/>
      <c r="BK22" s="26"/>
      <c r="BL22" s="27"/>
      <c r="BM22" s="25"/>
      <c r="BN22" s="25"/>
      <c r="BO22" s="26"/>
      <c r="BP22" s="27"/>
      <c r="BQ22" s="25"/>
      <c r="BR22" s="25"/>
      <c r="BS22" s="26"/>
      <c r="BT22" s="27"/>
      <c r="BU22" s="25"/>
      <c r="BV22" s="25"/>
      <c r="BW22" s="26"/>
      <c r="BX22" s="27"/>
      <c r="BY22" s="6"/>
      <c r="BZ22" s="6"/>
      <c r="CA22" s="6"/>
    </row>
    <row r="23" spans="1:79" x14ac:dyDescent="0.2">
      <c r="A23">
        <v>18</v>
      </c>
      <c r="B23" s="47">
        <v>1.97773</v>
      </c>
      <c r="C23" s="25">
        <v>-2.7934000000000001</v>
      </c>
      <c r="D23" s="48">
        <v>5.4762300000000002</v>
      </c>
      <c r="E23" s="47">
        <v>1.8912679999999999</v>
      </c>
      <c r="F23" s="25">
        <v>9.5098680000000009</v>
      </c>
      <c r="G23" s="26">
        <f t="shared" si="0"/>
        <v>4.371779767713492E-2</v>
      </c>
      <c r="H23" s="27">
        <f t="shared" si="1"/>
        <v>9.0918191503814808E-3</v>
      </c>
      <c r="I23" s="25">
        <v>0.136654</v>
      </c>
      <c r="J23" s="25">
        <v>101.793487</v>
      </c>
      <c r="K23" s="26">
        <f t="shared" si="2"/>
        <v>1.0489203121643875</v>
      </c>
      <c r="L23" s="29">
        <f t="shared" si="3"/>
        <v>2.8784297368651887E-2</v>
      </c>
      <c r="M23" s="25">
        <v>6.8054600000000001</v>
      </c>
      <c r="N23" s="25">
        <v>69.558708999999993</v>
      </c>
      <c r="O23" s="26">
        <f t="shared" si="4"/>
        <v>0.24272720466452283</v>
      </c>
      <c r="P23" s="30">
        <f t="shared" si="5"/>
        <v>1.9109469096098376E-2</v>
      </c>
      <c r="Q23" s="47">
        <v>1.784888</v>
      </c>
      <c r="R23" s="25">
        <v>4.2492150000000004</v>
      </c>
      <c r="S23" s="26">
        <f t="shared" si="6"/>
        <v>9.7506737522310913E-2</v>
      </c>
      <c r="T23" s="27">
        <f t="shared" si="7"/>
        <v>4.5382970736947872E-2</v>
      </c>
      <c r="U23" s="28">
        <v>1.398425</v>
      </c>
      <c r="V23" s="25">
        <v>45.519539000000002</v>
      </c>
      <c r="W23" s="26">
        <f t="shared" si="8"/>
        <v>1.5006175270279944</v>
      </c>
      <c r="X23" s="29">
        <f t="shared" si="9"/>
        <v>9.2088476555089879E-2</v>
      </c>
      <c r="Y23" s="25">
        <v>5.690785</v>
      </c>
      <c r="Z23" s="25">
        <v>31.154779999999999</v>
      </c>
      <c r="AA23" s="26">
        <f t="shared" si="10"/>
        <v>3.9179325923125917E-2</v>
      </c>
      <c r="AB23" s="30">
        <f t="shared" si="11"/>
        <v>6.8867441850014614E-3</v>
      </c>
      <c r="AC23" s="25"/>
      <c r="AD23" s="25"/>
      <c r="AE23" s="26"/>
      <c r="AF23" s="27"/>
      <c r="AG23" s="25"/>
      <c r="AH23" s="25"/>
      <c r="AI23" s="26"/>
      <c r="AJ23" s="27"/>
      <c r="AK23" s="25"/>
      <c r="AL23" s="25"/>
      <c r="AM23" s="26"/>
      <c r="AN23" s="27"/>
      <c r="AO23" s="25"/>
      <c r="AP23" s="25"/>
      <c r="AQ23" s="26"/>
      <c r="AR23" s="27"/>
      <c r="AS23" s="25"/>
      <c r="AT23" s="25"/>
      <c r="AU23" s="26"/>
      <c r="AV23" s="27"/>
      <c r="AW23" s="25"/>
      <c r="AX23" s="25"/>
      <c r="AY23" s="26"/>
      <c r="AZ23" s="27"/>
      <c r="BA23" s="25"/>
      <c r="BB23" s="25"/>
      <c r="BC23" s="26"/>
      <c r="BD23" s="27"/>
      <c r="BE23" s="25"/>
      <c r="BF23" s="25"/>
      <c r="BG23" s="26"/>
      <c r="BH23" s="27"/>
      <c r="BI23" s="25"/>
      <c r="BJ23" s="25"/>
      <c r="BK23" s="26"/>
      <c r="BL23" s="27"/>
      <c r="BM23" s="25"/>
      <c r="BN23" s="25"/>
      <c r="BO23" s="26"/>
      <c r="BP23" s="27"/>
      <c r="BQ23" s="25"/>
      <c r="BR23" s="25"/>
      <c r="BS23" s="26"/>
      <c r="BT23" s="27"/>
      <c r="BU23" s="25"/>
      <c r="BV23" s="25"/>
      <c r="BW23" s="26"/>
      <c r="BX23" s="27"/>
      <c r="BY23" s="6"/>
      <c r="BZ23" s="6"/>
      <c r="CA23" s="6"/>
    </row>
    <row r="24" spans="1:79" x14ac:dyDescent="0.2">
      <c r="A24">
        <v>19</v>
      </c>
      <c r="B24" s="47">
        <v>1.15957</v>
      </c>
      <c r="C24" s="25">
        <v>-2.04637</v>
      </c>
      <c r="D24" s="48">
        <v>4.1757499999999999</v>
      </c>
      <c r="E24" s="47">
        <v>0.95769700000000002</v>
      </c>
      <c r="F24" s="25">
        <v>0.78069900000000003</v>
      </c>
      <c r="G24" s="26">
        <f t="shared" si="0"/>
        <v>0.17409298274360321</v>
      </c>
      <c r="H24" s="27">
        <f t="shared" si="1"/>
        <v>0.25857981116922135</v>
      </c>
      <c r="I24" s="25">
        <v>-2.0380739999999999</v>
      </c>
      <c r="J24" s="25">
        <v>21.399175</v>
      </c>
      <c r="K24" s="26">
        <f t="shared" si="2"/>
        <v>4.0540078284963523E-3</v>
      </c>
      <c r="L24" s="29">
        <f t="shared" si="3"/>
        <v>3.8767849695140496E-4</v>
      </c>
      <c r="M24" s="25">
        <v>3.3976299999999999</v>
      </c>
      <c r="N24" s="25">
        <v>3.902145</v>
      </c>
      <c r="O24" s="26">
        <f t="shared" si="4"/>
        <v>0.18634257319044481</v>
      </c>
      <c r="P24" s="30">
        <f t="shared" si="5"/>
        <v>0.19940827416715676</v>
      </c>
      <c r="Q24" s="47">
        <v>0.93117099999999997</v>
      </c>
      <c r="R24" s="25">
        <v>0.32883200000000001</v>
      </c>
      <c r="S24" s="26">
        <f t="shared" si="6"/>
        <v>0.19696870391610685</v>
      </c>
      <c r="T24" s="27">
        <f t="shared" si="7"/>
        <v>0.69457656189178674</v>
      </c>
      <c r="U24" s="28">
        <v>-0.28963100000000003</v>
      </c>
      <c r="V24" s="25">
        <v>9.2170579999999998</v>
      </c>
      <c r="W24" s="26">
        <f t="shared" si="8"/>
        <v>0.85846596656518614</v>
      </c>
      <c r="X24" s="29">
        <f t="shared" si="9"/>
        <v>0.19059650053194849</v>
      </c>
      <c r="Y24" s="25">
        <v>3.2033770000000001</v>
      </c>
      <c r="Z24" s="25">
        <v>1.6724209999999999</v>
      </c>
      <c r="AA24" s="26">
        <f t="shared" si="10"/>
        <v>0.23286188109920367</v>
      </c>
      <c r="AB24" s="30">
        <f t="shared" si="11"/>
        <v>0.58141640173138209</v>
      </c>
      <c r="AC24" s="25"/>
      <c r="AD24" s="25"/>
      <c r="AE24" s="26"/>
      <c r="AF24" s="27"/>
      <c r="AG24" s="25"/>
      <c r="AH24" s="25"/>
      <c r="AI24" s="26"/>
      <c r="AJ24" s="27"/>
      <c r="AK24" s="25"/>
      <c r="AL24" s="25"/>
      <c r="AM24" s="26"/>
      <c r="AN24" s="27"/>
      <c r="AO24" s="25"/>
      <c r="AP24" s="25"/>
      <c r="AQ24" s="26"/>
      <c r="AR24" s="27"/>
      <c r="AS24" s="25"/>
      <c r="AT24" s="25"/>
      <c r="AU24" s="26"/>
      <c r="AV24" s="27"/>
      <c r="AW24" s="25"/>
      <c r="AX24" s="25"/>
      <c r="AY24" s="26"/>
      <c r="AZ24" s="27"/>
      <c r="BA24" s="25"/>
      <c r="BB24" s="25"/>
      <c r="BC24" s="26"/>
      <c r="BD24" s="27"/>
      <c r="BE24" s="25"/>
      <c r="BF24" s="25"/>
      <c r="BG24" s="26"/>
      <c r="BH24" s="27"/>
      <c r="BI24" s="25"/>
      <c r="BJ24" s="25"/>
      <c r="BK24" s="26"/>
      <c r="BL24" s="27"/>
      <c r="BM24" s="25"/>
      <c r="BN24" s="25"/>
      <c r="BO24" s="26"/>
      <c r="BP24" s="27"/>
      <c r="BQ24" s="25"/>
      <c r="BR24" s="25"/>
      <c r="BS24" s="26"/>
      <c r="BT24" s="27"/>
      <c r="BU24" s="25"/>
      <c r="BV24" s="25"/>
      <c r="BW24" s="26"/>
      <c r="BX24" s="27"/>
      <c r="BY24" s="6"/>
      <c r="BZ24" s="6"/>
      <c r="CA24" s="6"/>
    </row>
    <row r="25" spans="1:79" x14ac:dyDescent="0.2">
      <c r="A25">
        <v>20</v>
      </c>
      <c r="B25" s="47">
        <v>0.60763999999999996</v>
      </c>
      <c r="C25" s="25">
        <v>-1.29982</v>
      </c>
      <c r="D25" s="48">
        <v>3.1267499999999999</v>
      </c>
      <c r="E25" s="47">
        <v>0.50148700000000002</v>
      </c>
      <c r="F25" s="25">
        <v>0.637374</v>
      </c>
      <c r="G25" s="26">
        <f t="shared" si="0"/>
        <v>0.17469718912513979</v>
      </c>
      <c r="H25" s="27">
        <f t="shared" si="1"/>
        <v>0.1665474274131043</v>
      </c>
      <c r="I25" s="25">
        <v>0.24465000000000001</v>
      </c>
      <c r="J25" s="25">
        <v>16.521457000000002</v>
      </c>
      <c r="K25" s="26">
        <f t="shared" si="2"/>
        <v>1.1882183686972043</v>
      </c>
      <c r="L25" s="29">
        <f t="shared" si="3"/>
        <v>9.3482675287052452E-2</v>
      </c>
      <c r="M25" s="25">
        <v>2.3906149999999999</v>
      </c>
      <c r="N25" s="25">
        <v>7.4611539999999996</v>
      </c>
      <c r="O25" s="26">
        <f t="shared" si="4"/>
        <v>0.23543135843927401</v>
      </c>
      <c r="P25" s="30">
        <f t="shared" si="5"/>
        <v>9.8662351695193537E-2</v>
      </c>
      <c r="Q25" s="47">
        <v>0.484597</v>
      </c>
      <c r="R25" s="25">
        <v>0.375581</v>
      </c>
      <c r="S25" s="26">
        <f t="shared" si="6"/>
        <v>0.20249325258376666</v>
      </c>
      <c r="T25" s="27">
        <f t="shared" si="7"/>
        <v>0.32760709407557881</v>
      </c>
      <c r="U25" s="28">
        <v>0.75831899999999997</v>
      </c>
      <c r="V25" s="25">
        <v>9.5868649999999995</v>
      </c>
      <c r="W25" s="26">
        <f t="shared" si="8"/>
        <v>1.5834030865812188</v>
      </c>
      <c r="X25" s="29">
        <f t="shared" si="9"/>
        <v>0.21468321500302756</v>
      </c>
      <c r="Y25" s="25">
        <v>2.148501</v>
      </c>
      <c r="Z25" s="25">
        <v>4.3777020000000002</v>
      </c>
      <c r="AA25" s="26">
        <f t="shared" si="10"/>
        <v>0.31286447589349964</v>
      </c>
      <c r="AB25" s="30">
        <f t="shared" si="11"/>
        <v>0.22346176144470314</v>
      </c>
      <c r="AC25" s="25"/>
      <c r="AD25" s="25"/>
      <c r="AE25" s="26"/>
      <c r="AF25" s="27"/>
      <c r="AG25" s="25"/>
      <c r="AH25" s="25"/>
      <c r="AI25" s="26"/>
      <c r="AJ25" s="27"/>
      <c r="AK25" s="25"/>
      <c r="AL25" s="25"/>
      <c r="AM25" s="26"/>
      <c r="AN25" s="27"/>
      <c r="AO25" s="25"/>
      <c r="AP25" s="25"/>
      <c r="AQ25" s="26"/>
      <c r="AR25" s="27"/>
      <c r="AS25" s="25"/>
      <c r="AT25" s="25"/>
      <c r="AU25" s="26"/>
      <c r="AV25" s="27"/>
      <c r="AW25" s="25"/>
      <c r="AX25" s="25"/>
      <c r="AY25" s="26"/>
      <c r="AZ25" s="27"/>
      <c r="BA25" s="25"/>
      <c r="BB25" s="25"/>
      <c r="BC25" s="26"/>
      <c r="BD25" s="27"/>
      <c r="BE25" s="25"/>
      <c r="BF25" s="25"/>
      <c r="BG25" s="26"/>
      <c r="BH25" s="27"/>
      <c r="BI25" s="25"/>
      <c r="BJ25" s="25"/>
      <c r="BK25" s="26"/>
      <c r="BL25" s="27"/>
      <c r="BM25" s="25"/>
      <c r="BN25" s="25"/>
      <c r="BO25" s="26"/>
      <c r="BP25" s="27"/>
      <c r="BQ25" s="25"/>
      <c r="BR25" s="25"/>
      <c r="BS25" s="26"/>
      <c r="BT25" s="27"/>
      <c r="BU25" s="25"/>
      <c r="BV25" s="25"/>
      <c r="BW25" s="26"/>
      <c r="BX25" s="27"/>
      <c r="BY25" s="6"/>
      <c r="BZ25" s="6"/>
      <c r="CA25" s="6"/>
    </row>
    <row r="26" spans="1:79" x14ac:dyDescent="0.2">
      <c r="A26">
        <v>21</v>
      </c>
      <c r="B26" s="47">
        <v>1.53742</v>
      </c>
      <c r="C26" s="25">
        <v>-2.4560399999999998</v>
      </c>
      <c r="D26" s="48">
        <v>4.55748</v>
      </c>
      <c r="E26" s="47">
        <v>1.0174879999999999</v>
      </c>
      <c r="F26" s="25">
        <v>1.561879</v>
      </c>
      <c r="G26" s="26">
        <f t="shared" si="0"/>
        <v>0.33818475107647883</v>
      </c>
      <c r="H26" s="27">
        <f t="shared" si="1"/>
        <v>0.33288878331804195</v>
      </c>
      <c r="I26" s="25">
        <v>1.1614199999999999</v>
      </c>
      <c r="J26" s="25">
        <v>21.351230000000001</v>
      </c>
      <c r="K26" s="26">
        <f t="shared" si="2"/>
        <v>1.4728831777984071</v>
      </c>
      <c r="L26" s="29">
        <f t="shared" si="3"/>
        <v>0.16942630471406095</v>
      </c>
      <c r="M26" s="25">
        <v>4.1713209999999998</v>
      </c>
      <c r="N26" s="25">
        <v>3.1619120000000001</v>
      </c>
      <c r="O26" s="26">
        <f t="shared" si="4"/>
        <v>8.4730816152786215E-2</v>
      </c>
      <c r="P26" s="30">
        <f t="shared" si="5"/>
        <v>0.12212831982673779</v>
      </c>
      <c r="Q26" s="47">
        <v>0.96286099999999997</v>
      </c>
      <c r="R26" s="25">
        <v>0.98507400000000001</v>
      </c>
      <c r="S26" s="26">
        <f t="shared" si="6"/>
        <v>0.37371635597299374</v>
      </c>
      <c r="T26" s="27">
        <f t="shared" si="7"/>
        <v>0.58326481056245527</v>
      </c>
      <c r="U26" s="28">
        <v>1.5708869999999999</v>
      </c>
      <c r="V26" s="25">
        <v>13.316976</v>
      </c>
      <c r="W26" s="26">
        <f t="shared" si="8"/>
        <v>1.6396015537206234</v>
      </c>
      <c r="X26" s="29">
        <f t="shared" si="9"/>
        <v>0.30239049766253234</v>
      </c>
      <c r="Y26" s="25">
        <v>4.0374889999999999</v>
      </c>
      <c r="Z26" s="25">
        <v>1.8305119999999999</v>
      </c>
      <c r="AA26" s="26">
        <f t="shared" si="10"/>
        <v>0.11409616718010833</v>
      </c>
      <c r="AB26" s="30">
        <f t="shared" si="11"/>
        <v>0.28406861031230612</v>
      </c>
      <c r="AC26" s="25"/>
      <c r="AD26" s="25"/>
      <c r="AE26" s="26"/>
      <c r="AF26" s="27"/>
      <c r="AG26" s="25"/>
      <c r="AH26" s="25"/>
      <c r="AI26" s="26"/>
      <c r="AJ26" s="27"/>
      <c r="AK26" s="25"/>
      <c r="AL26" s="25"/>
      <c r="AM26" s="26"/>
      <c r="AN26" s="27"/>
      <c r="AO26" s="25"/>
      <c r="AP26" s="25"/>
      <c r="AQ26" s="26"/>
      <c r="AR26" s="27"/>
      <c r="AS26" s="25"/>
      <c r="AT26" s="25"/>
      <c r="AU26" s="26"/>
      <c r="AV26" s="27"/>
      <c r="AW26" s="25"/>
      <c r="AX26" s="25"/>
      <c r="AY26" s="26"/>
      <c r="AZ26" s="27"/>
      <c r="BA26" s="25"/>
      <c r="BB26" s="25"/>
      <c r="BC26" s="26"/>
      <c r="BD26" s="27"/>
      <c r="BE26" s="25"/>
      <c r="BF26" s="25"/>
      <c r="BG26" s="26"/>
      <c r="BH26" s="27"/>
      <c r="BI26" s="25"/>
      <c r="BJ26" s="25"/>
      <c r="BK26" s="26"/>
      <c r="BL26" s="27"/>
      <c r="BM26" s="25"/>
      <c r="BN26" s="25"/>
      <c r="BO26" s="26"/>
      <c r="BP26" s="27"/>
      <c r="BQ26" s="25"/>
      <c r="BR26" s="25"/>
      <c r="BS26" s="26"/>
      <c r="BT26" s="27"/>
      <c r="BU26" s="25"/>
      <c r="BV26" s="25"/>
      <c r="BW26" s="26"/>
      <c r="BX26" s="27"/>
      <c r="BY26" s="6"/>
      <c r="BZ26" s="6"/>
      <c r="CA26" s="6"/>
    </row>
    <row r="27" spans="1:79" x14ac:dyDescent="0.2">
      <c r="A27">
        <v>22</v>
      </c>
      <c r="B27" s="47">
        <v>1.20095</v>
      </c>
      <c r="C27" s="25">
        <v>-2.1641900000000001</v>
      </c>
      <c r="D27" s="48">
        <v>3.8767499999999999</v>
      </c>
      <c r="E27" s="47">
        <v>2.6651999999999999E-2</v>
      </c>
      <c r="F27" s="25">
        <v>9.5612569999999995</v>
      </c>
      <c r="G27" s="26">
        <f t="shared" si="0"/>
        <v>0.9778075690078688</v>
      </c>
      <c r="H27" s="27">
        <f t="shared" si="1"/>
        <v>0.12281837001139077</v>
      </c>
      <c r="I27" s="25">
        <v>6.6921720000000002</v>
      </c>
      <c r="J27" s="25">
        <v>126.35903500000001</v>
      </c>
      <c r="K27" s="26">
        <f t="shared" si="2"/>
        <v>4.0922294253277212</v>
      </c>
      <c r="L27" s="29">
        <f t="shared" si="3"/>
        <v>7.0088870178535323E-2</v>
      </c>
      <c r="M27" s="25">
        <v>2.9834779999999999</v>
      </c>
      <c r="N27" s="25">
        <v>19.077172000000001</v>
      </c>
      <c r="O27" s="26">
        <f t="shared" si="4"/>
        <v>0.23041774682401497</v>
      </c>
      <c r="P27" s="30">
        <f t="shared" si="5"/>
        <v>4.6824130956097686E-2</v>
      </c>
      <c r="Q27" s="47">
        <v>0.45225700000000002</v>
      </c>
      <c r="R27" s="25">
        <v>5.9809840000000003</v>
      </c>
      <c r="S27" s="26">
        <f t="shared" si="6"/>
        <v>0.62341729464174189</v>
      </c>
      <c r="T27" s="27">
        <f t="shared" si="7"/>
        <v>0.12517890032810652</v>
      </c>
      <c r="U27" s="28">
        <v>2.3704290000000001</v>
      </c>
      <c r="V27" s="25">
        <v>78.728882999999996</v>
      </c>
      <c r="W27" s="26">
        <f t="shared" si="8"/>
        <v>2.0952961616124277</v>
      </c>
      <c r="X27" s="29">
        <f t="shared" si="9"/>
        <v>5.7597908508367893E-2</v>
      </c>
      <c r="Y27" s="25">
        <v>2.7590620000000001</v>
      </c>
      <c r="Z27" s="25">
        <v>11.749942000000001</v>
      </c>
      <c r="AA27" s="26">
        <f t="shared" si="10"/>
        <v>0.2883054104597923</v>
      </c>
      <c r="AB27" s="30">
        <f t="shared" si="11"/>
        <v>9.5122852521314555E-2</v>
      </c>
      <c r="AC27" s="25"/>
      <c r="AD27" s="25"/>
      <c r="AE27" s="26"/>
      <c r="AF27" s="27"/>
      <c r="AG27" s="25"/>
      <c r="AH27" s="25"/>
      <c r="AI27" s="26"/>
      <c r="AJ27" s="27"/>
      <c r="AK27" s="25"/>
      <c r="AL27" s="25"/>
      <c r="AM27" s="26"/>
      <c r="AN27" s="27"/>
      <c r="AO27" s="25"/>
      <c r="AP27" s="25"/>
      <c r="AQ27" s="26"/>
      <c r="AR27" s="27"/>
      <c r="AS27" s="25"/>
      <c r="AT27" s="25"/>
      <c r="AU27" s="26"/>
      <c r="AV27" s="27"/>
      <c r="AW27" s="25"/>
      <c r="AX27" s="25"/>
      <c r="AY27" s="26"/>
      <c r="AZ27" s="27"/>
      <c r="BA27" s="25"/>
      <c r="BB27" s="25"/>
      <c r="BC27" s="26"/>
      <c r="BD27" s="27"/>
      <c r="BE27" s="25"/>
      <c r="BF27" s="25"/>
      <c r="BG27" s="26"/>
      <c r="BH27" s="27"/>
      <c r="BI27" s="25"/>
      <c r="BJ27" s="25"/>
      <c r="BK27" s="26"/>
      <c r="BL27" s="27"/>
      <c r="BM27" s="25"/>
      <c r="BN27" s="25"/>
      <c r="BO27" s="26"/>
      <c r="BP27" s="27"/>
      <c r="BQ27" s="25"/>
      <c r="BR27" s="25"/>
      <c r="BS27" s="26"/>
      <c r="BT27" s="27"/>
      <c r="BU27" s="25"/>
      <c r="BV27" s="25"/>
      <c r="BW27" s="26"/>
      <c r="BX27" s="27"/>
      <c r="BY27" s="6"/>
      <c r="BZ27" s="6"/>
      <c r="CA27" s="6"/>
    </row>
    <row r="28" spans="1:79" x14ac:dyDescent="0.2">
      <c r="A28">
        <v>23</v>
      </c>
      <c r="B28" s="47">
        <v>0.839727</v>
      </c>
      <c r="C28" s="25">
        <v>-1.6210599999999999</v>
      </c>
      <c r="D28" s="48">
        <v>3.6541000000000001</v>
      </c>
      <c r="E28" s="47">
        <v>0.59003899999999998</v>
      </c>
      <c r="F28" s="25">
        <v>1.1275379999999999</v>
      </c>
      <c r="G28" s="26">
        <f t="shared" si="0"/>
        <v>0.29734425593079661</v>
      </c>
      <c r="H28" s="27">
        <f t="shared" si="1"/>
        <v>0.22144530827342407</v>
      </c>
      <c r="I28" s="25">
        <v>3.77475</v>
      </c>
      <c r="J28" s="25">
        <v>20.364878999999998</v>
      </c>
      <c r="K28" s="26">
        <f t="shared" si="2"/>
        <v>3.328568961050177</v>
      </c>
      <c r="L28" s="29">
        <f t="shared" si="3"/>
        <v>0.26495664423049115</v>
      </c>
      <c r="M28" s="25">
        <v>2.1892239999999998</v>
      </c>
      <c r="N28" s="25">
        <v>10.217563999999999</v>
      </c>
      <c r="O28" s="26">
        <f t="shared" si="4"/>
        <v>0.4008855805807176</v>
      </c>
      <c r="P28" s="30">
        <f t="shared" si="5"/>
        <v>0.14336841932186581</v>
      </c>
      <c r="Q28" s="47">
        <v>0.62368000000000001</v>
      </c>
      <c r="R28" s="25">
        <v>0.54392300000000005</v>
      </c>
      <c r="S28" s="26">
        <f t="shared" si="6"/>
        <v>0.25728242631236103</v>
      </c>
      <c r="T28" s="27">
        <f t="shared" si="7"/>
        <v>0.39720144211588765</v>
      </c>
      <c r="U28" s="28">
        <v>2.923781</v>
      </c>
      <c r="V28" s="25">
        <v>9.7702489999999997</v>
      </c>
      <c r="W28" s="26">
        <f t="shared" si="8"/>
        <v>2.8036229380775541</v>
      </c>
      <c r="X28" s="29">
        <f t="shared" si="9"/>
        <v>0.46517146082970862</v>
      </c>
      <c r="Y28" s="25">
        <v>2.4935830000000001</v>
      </c>
      <c r="Z28" s="25">
        <v>4.8756310000000003</v>
      </c>
      <c r="AA28" s="26">
        <f t="shared" si="10"/>
        <v>0.31759311458361839</v>
      </c>
      <c r="AB28" s="30">
        <f t="shared" si="11"/>
        <v>0.23802396038584545</v>
      </c>
      <c r="AC28" s="25"/>
      <c r="AD28" s="25"/>
      <c r="AE28" s="26"/>
      <c r="AF28" s="27"/>
      <c r="AG28" s="25"/>
      <c r="AH28" s="25"/>
      <c r="AI28" s="26"/>
      <c r="AJ28" s="27"/>
      <c r="AK28" s="25"/>
      <c r="AL28" s="25"/>
      <c r="AM28" s="26"/>
      <c r="AN28" s="27"/>
      <c r="AO28" s="25"/>
      <c r="AP28" s="25"/>
      <c r="AQ28" s="26"/>
      <c r="AR28" s="27"/>
      <c r="AS28" s="25"/>
      <c r="AT28" s="25"/>
      <c r="AU28" s="26"/>
      <c r="AV28" s="27"/>
      <c r="AW28" s="25"/>
      <c r="AX28" s="25"/>
      <c r="AY28" s="26"/>
      <c r="AZ28" s="27"/>
      <c r="BA28" s="25"/>
      <c r="BB28" s="25"/>
      <c r="BC28" s="26"/>
      <c r="BD28" s="27"/>
      <c r="BE28" s="25"/>
      <c r="BF28" s="25"/>
      <c r="BG28" s="26"/>
      <c r="BH28" s="27"/>
      <c r="BI28" s="25"/>
      <c r="BJ28" s="25"/>
      <c r="BK28" s="26"/>
      <c r="BL28" s="27"/>
      <c r="BM28" s="25"/>
      <c r="BN28" s="25"/>
      <c r="BO28" s="26"/>
      <c r="BP28" s="27"/>
      <c r="BQ28" s="25"/>
      <c r="BR28" s="25"/>
      <c r="BS28" s="26"/>
      <c r="BT28" s="27"/>
      <c r="BU28" s="25"/>
      <c r="BV28" s="25"/>
      <c r="BW28" s="26"/>
      <c r="BX28" s="27"/>
      <c r="BY28" s="6"/>
      <c r="BZ28" s="6"/>
      <c r="CA28" s="6"/>
    </row>
    <row r="29" spans="1:79" x14ac:dyDescent="0.2">
      <c r="A29">
        <v>24</v>
      </c>
      <c r="B29" s="47">
        <v>1.4340900000000001</v>
      </c>
      <c r="C29" s="25">
        <v>-2.3463599999999998</v>
      </c>
      <c r="D29" s="48">
        <v>4.5143399999999998</v>
      </c>
      <c r="E29" s="47">
        <v>1.678598</v>
      </c>
      <c r="F29" s="25">
        <v>0.64886500000000003</v>
      </c>
      <c r="G29" s="26">
        <f t="shared" si="0"/>
        <v>0.17049697020410151</v>
      </c>
      <c r="H29" s="27">
        <f t="shared" si="1"/>
        <v>0.3768241467793762</v>
      </c>
      <c r="I29" s="25">
        <v>-5.9299220000000004</v>
      </c>
      <c r="J29" s="25">
        <v>22.530746000000001</v>
      </c>
      <c r="K29" s="26">
        <f t="shared" si="2"/>
        <v>1.5272856680134339</v>
      </c>
      <c r="L29" s="29">
        <f t="shared" si="3"/>
        <v>0.15905207932307258</v>
      </c>
      <c r="M29" s="25">
        <v>3.5707490000000002</v>
      </c>
      <c r="N29" s="25">
        <v>1.2209270000000001</v>
      </c>
      <c r="O29" s="26">
        <f t="shared" si="4"/>
        <v>0.20902080924343308</v>
      </c>
      <c r="P29" s="30">
        <f t="shared" si="5"/>
        <v>0.77284800811186871</v>
      </c>
      <c r="Q29" s="47">
        <v>1.5810709999999999</v>
      </c>
      <c r="R29" s="25">
        <v>0.33546100000000001</v>
      </c>
      <c r="S29" s="26">
        <f t="shared" si="6"/>
        <v>0.10249077812410644</v>
      </c>
      <c r="T29" s="27">
        <f t="shared" si="7"/>
        <v>0.43814631208992938</v>
      </c>
      <c r="U29" s="28">
        <v>-2.6464500000000002</v>
      </c>
      <c r="V29" s="25">
        <v>12.117956</v>
      </c>
      <c r="W29" s="26">
        <f t="shared" si="8"/>
        <v>0.12789597504219319</v>
      </c>
      <c r="X29" s="29">
        <f t="shared" si="9"/>
        <v>2.4764077374105041E-2</v>
      </c>
      <c r="Y29" s="25">
        <v>3.35493</v>
      </c>
      <c r="Z29" s="25">
        <v>0.51874600000000004</v>
      </c>
      <c r="AA29" s="26">
        <f t="shared" si="10"/>
        <v>0.25682824067305515</v>
      </c>
      <c r="AB29" s="30">
        <f t="shared" si="11"/>
        <v>2.2350244628392311</v>
      </c>
      <c r="AC29" s="25"/>
      <c r="AD29" s="25"/>
      <c r="AE29" s="26"/>
      <c r="AF29" s="27"/>
      <c r="AG29" s="25"/>
      <c r="AH29" s="25"/>
      <c r="AI29" s="26"/>
      <c r="AJ29" s="27"/>
      <c r="AK29" s="25"/>
      <c r="AL29" s="25"/>
      <c r="AM29" s="26"/>
      <c r="AN29" s="27"/>
      <c r="AO29" s="25"/>
      <c r="AP29" s="25"/>
      <c r="AQ29" s="26"/>
      <c r="AR29" s="27"/>
      <c r="AS29" s="25"/>
      <c r="AT29" s="25"/>
      <c r="AU29" s="26"/>
      <c r="AV29" s="27"/>
      <c r="AW29" s="25"/>
      <c r="AX29" s="25"/>
      <c r="AY29" s="26"/>
      <c r="AZ29" s="27"/>
      <c r="BA29" s="25"/>
      <c r="BB29" s="25"/>
      <c r="BC29" s="26"/>
      <c r="BD29" s="27"/>
      <c r="BE29" s="25"/>
      <c r="BF29" s="25"/>
      <c r="BG29" s="26"/>
      <c r="BH29" s="27"/>
      <c r="BI29" s="25"/>
      <c r="BJ29" s="25"/>
      <c r="BK29" s="26"/>
      <c r="BL29" s="27"/>
      <c r="BM29" s="25"/>
      <c r="BN29" s="25"/>
      <c r="BO29" s="26"/>
      <c r="BP29" s="27"/>
      <c r="BQ29" s="25"/>
      <c r="BR29" s="25"/>
      <c r="BS29" s="26"/>
      <c r="BT29" s="27"/>
      <c r="BU29" s="25"/>
      <c r="BV29" s="25"/>
      <c r="BW29" s="26"/>
      <c r="BX29" s="27"/>
      <c r="BY29" s="6"/>
      <c r="BZ29" s="6"/>
      <c r="CA29" s="6"/>
    </row>
    <row r="30" spans="1:79" x14ac:dyDescent="0.2">
      <c r="A30">
        <v>25</v>
      </c>
      <c r="B30" s="47">
        <v>0.643451</v>
      </c>
      <c r="C30" s="25">
        <v>-1.34344</v>
      </c>
      <c r="D30" s="48">
        <v>3.2181099999999998</v>
      </c>
      <c r="E30" s="47">
        <v>0.49497000000000002</v>
      </c>
      <c r="F30" s="25">
        <v>0.85972400000000004</v>
      </c>
      <c r="G30" s="26">
        <f t="shared" si="0"/>
        <v>0.23075727600081433</v>
      </c>
      <c r="H30" s="27">
        <f t="shared" si="1"/>
        <v>0.17270775272064054</v>
      </c>
      <c r="I30" s="25">
        <v>1.3128200000000001</v>
      </c>
      <c r="J30" s="25">
        <v>21.685421999999999</v>
      </c>
      <c r="K30" s="26">
        <f t="shared" si="2"/>
        <v>1.9772077651402371</v>
      </c>
      <c r="L30" s="29">
        <f t="shared" si="3"/>
        <v>0.12249058376636619</v>
      </c>
      <c r="M30" s="25">
        <v>1.9267049999999999</v>
      </c>
      <c r="N30" s="25">
        <v>10.651070000000001</v>
      </c>
      <c r="O30" s="26">
        <f t="shared" si="4"/>
        <v>0.40129299495666709</v>
      </c>
      <c r="P30" s="30">
        <f t="shared" si="5"/>
        <v>0.12124650387238088</v>
      </c>
      <c r="Q30" s="47">
        <v>0.54525199999999996</v>
      </c>
      <c r="R30" s="25">
        <v>0.34282099999999999</v>
      </c>
      <c r="S30" s="26">
        <f t="shared" si="6"/>
        <v>0.15261301948400116</v>
      </c>
      <c r="T30" s="27">
        <f t="shared" si="7"/>
        <v>0.28644394596597067</v>
      </c>
      <c r="U30" s="28">
        <v>-2.8424000000000001E-2</v>
      </c>
      <c r="V30" s="25">
        <v>8.6074640000000002</v>
      </c>
      <c r="W30" s="26">
        <f t="shared" si="8"/>
        <v>0.97884237479902336</v>
      </c>
      <c r="X30" s="29">
        <f t="shared" si="9"/>
        <v>0.15277624164329934</v>
      </c>
      <c r="Y30" s="25">
        <v>2.571218</v>
      </c>
      <c r="Z30" s="25">
        <v>4.0552510000000002</v>
      </c>
      <c r="AA30" s="26">
        <f t="shared" si="10"/>
        <v>0.20101612437113706</v>
      </c>
      <c r="AB30" s="30">
        <f t="shared" si="11"/>
        <v>0.15951959570443353</v>
      </c>
      <c r="AC30" s="25"/>
      <c r="AD30" s="25"/>
      <c r="AE30" s="26"/>
      <c r="AF30" s="27"/>
      <c r="AG30" s="25"/>
      <c r="AH30" s="25"/>
      <c r="AI30" s="26"/>
      <c r="AJ30" s="27"/>
      <c r="AK30" s="25"/>
      <c r="AL30" s="25"/>
      <c r="AM30" s="26"/>
      <c r="AN30" s="27"/>
      <c r="AO30" s="25"/>
      <c r="AP30" s="25"/>
      <c r="AQ30" s="26"/>
      <c r="AR30" s="27"/>
      <c r="AS30" s="25"/>
      <c r="AT30" s="25"/>
      <c r="AU30" s="26"/>
      <c r="AV30" s="27"/>
      <c r="AW30" s="25"/>
      <c r="AX30" s="25"/>
      <c r="AY30" s="26"/>
      <c r="AZ30" s="27"/>
      <c r="BA30" s="25"/>
      <c r="BB30" s="25"/>
      <c r="BC30" s="26"/>
      <c r="BD30" s="27"/>
      <c r="BE30" s="25"/>
      <c r="BF30" s="25"/>
      <c r="BG30" s="26"/>
      <c r="BH30" s="27"/>
      <c r="BI30" s="25"/>
      <c r="BJ30" s="25"/>
      <c r="BK30" s="26"/>
      <c r="BL30" s="27"/>
      <c r="BM30" s="25"/>
      <c r="BN30" s="25"/>
      <c r="BO30" s="26"/>
      <c r="BP30" s="27"/>
      <c r="BQ30" s="25"/>
      <c r="BR30" s="25"/>
      <c r="BS30" s="26"/>
      <c r="BT30" s="27"/>
      <c r="BU30" s="25"/>
      <c r="BV30" s="25"/>
      <c r="BW30" s="26"/>
      <c r="BX30" s="27"/>
      <c r="BY30" s="6"/>
      <c r="BZ30" s="6"/>
      <c r="CA30" s="6"/>
    </row>
    <row r="31" spans="1:79" x14ac:dyDescent="0.2">
      <c r="A31">
        <v>26</v>
      </c>
      <c r="B31" s="47">
        <v>1.2072400000000001</v>
      </c>
      <c r="C31" s="25">
        <v>-2.0914000000000001</v>
      </c>
      <c r="D31" s="48">
        <v>4.2685199999999996</v>
      </c>
      <c r="E31" s="47">
        <v>1.1101749999999999</v>
      </c>
      <c r="F31" s="25">
        <v>0.53815299999999999</v>
      </c>
      <c r="G31" s="26">
        <f t="shared" si="0"/>
        <v>8.0402405486895867E-2</v>
      </c>
      <c r="H31" s="27">
        <f t="shared" si="1"/>
        <v>0.18036692167469137</v>
      </c>
      <c r="I31" s="25">
        <v>-1.1687179999999999</v>
      </c>
      <c r="J31" s="25">
        <v>16.066400999999999</v>
      </c>
      <c r="K31" s="26">
        <f t="shared" si="2"/>
        <v>0.44117911446877695</v>
      </c>
      <c r="L31" s="29">
        <f t="shared" si="3"/>
        <v>5.7429289857759698E-2</v>
      </c>
      <c r="M31" s="25">
        <v>3.1120489999999998</v>
      </c>
      <c r="N31" s="25">
        <v>2.7972980000000001</v>
      </c>
      <c r="O31" s="26">
        <f t="shared" si="4"/>
        <v>0.27093020531706535</v>
      </c>
      <c r="P31" s="30">
        <f t="shared" si="5"/>
        <v>0.41342431160355447</v>
      </c>
      <c r="Q31" s="47">
        <v>1.07416</v>
      </c>
      <c r="R31" s="25">
        <v>0.45311600000000002</v>
      </c>
      <c r="S31" s="26">
        <f t="shared" si="6"/>
        <v>0.11023491600675929</v>
      </c>
      <c r="T31" s="27">
        <f t="shared" si="7"/>
        <v>0.29369962658568682</v>
      </c>
      <c r="U31" s="28">
        <v>0.77561999999999998</v>
      </c>
      <c r="V31" s="25">
        <v>13.858174</v>
      </c>
      <c r="W31" s="26">
        <f t="shared" si="8"/>
        <v>1.3708616237926747</v>
      </c>
      <c r="X31" s="29">
        <f t="shared" si="9"/>
        <v>0.20688295586417085</v>
      </c>
      <c r="Y31" s="25">
        <v>2.927047</v>
      </c>
      <c r="Z31" s="25">
        <v>2.3829980000000002</v>
      </c>
      <c r="AA31" s="26">
        <f t="shared" si="10"/>
        <v>0.31427122281259073</v>
      </c>
      <c r="AB31" s="30">
        <f t="shared" si="11"/>
        <v>0.56293500875787539</v>
      </c>
      <c r="AC31" s="25"/>
      <c r="AD31" s="25"/>
      <c r="AE31" s="26"/>
      <c r="AF31" s="27"/>
      <c r="AG31" s="25"/>
      <c r="AH31" s="25"/>
      <c r="AI31" s="26"/>
      <c r="AJ31" s="27"/>
      <c r="AK31" s="25"/>
      <c r="AL31" s="25"/>
      <c r="AM31" s="26"/>
      <c r="AN31" s="27"/>
      <c r="AO31" s="25"/>
      <c r="AP31" s="25"/>
      <c r="AQ31" s="26"/>
      <c r="AR31" s="27"/>
      <c r="AS31" s="25"/>
      <c r="AT31" s="25"/>
      <c r="AU31" s="26"/>
      <c r="AV31" s="27"/>
      <c r="AW31" s="25"/>
      <c r="AX31" s="25"/>
      <c r="AY31" s="26"/>
      <c r="AZ31" s="27"/>
      <c r="BA31" s="25"/>
      <c r="BB31" s="25"/>
      <c r="BC31" s="26"/>
      <c r="BD31" s="27"/>
      <c r="BE31" s="25"/>
      <c r="BF31" s="25"/>
      <c r="BG31" s="26"/>
      <c r="BH31" s="27"/>
      <c r="BI31" s="25"/>
      <c r="BJ31" s="25"/>
      <c r="BK31" s="26"/>
      <c r="BL31" s="27"/>
      <c r="BM31" s="25"/>
      <c r="BN31" s="25"/>
      <c r="BO31" s="26"/>
      <c r="BP31" s="27"/>
      <c r="BQ31" s="25"/>
      <c r="BR31" s="25"/>
      <c r="BS31" s="26"/>
      <c r="BT31" s="27"/>
      <c r="BU31" s="25"/>
      <c r="BV31" s="25"/>
      <c r="BW31" s="26"/>
      <c r="BX31" s="27"/>
      <c r="BY31" s="6"/>
      <c r="BZ31" s="6"/>
      <c r="CA31" s="6"/>
    </row>
    <row r="32" spans="1:79" x14ac:dyDescent="0.2">
      <c r="A32">
        <v>27</v>
      </c>
      <c r="B32" s="47">
        <v>0.85631599999999997</v>
      </c>
      <c r="C32" s="25">
        <v>-1.6476999999999999</v>
      </c>
      <c r="D32" s="48">
        <v>3.6842199999999998</v>
      </c>
      <c r="E32" s="47">
        <v>0.96263600000000005</v>
      </c>
      <c r="F32" s="25">
        <v>0.63199000000000005</v>
      </c>
      <c r="G32" s="26">
        <f t="shared" si="0"/>
        <v>0.12415977279415553</v>
      </c>
      <c r="H32" s="27">
        <f t="shared" si="1"/>
        <v>0.1682305099764238</v>
      </c>
      <c r="I32" s="25">
        <v>-1.9710099999999999</v>
      </c>
      <c r="J32" s="25">
        <v>24.880448000000001</v>
      </c>
      <c r="K32" s="26">
        <f t="shared" si="2"/>
        <v>0.19621897190022455</v>
      </c>
      <c r="L32" s="29">
        <f t="shared" si="3"/>
        <v>1.299454093431115E-2</v>
      </c>
      <c r="M32" s="25">
        <v>3.5159600000000002</v>
      </c>
      <c r="N32" s="25">
        <v>8.1786340000000006</v>
      </c>
      <c r="O32" s="26">
        <f t="shared" si="4"/>
        <v>4.5670453990261067E-2</v>
      </c>
      <c r="P32" s="30">
        <f t="shared" si="5"/>
        <v>2.0573117711343927E-2</v>
      </c>
      <c r="Q32" s="47">
        <v>0.81458799999999998</v>
      </c>
      <c r="R32" s="25">
        <v>0.22376299999999999</v>
      </c>
      <c r="S32" s="26">
        <f t="shared" si="6"/>
        <v>4.8729674559391617E-2</v>
      </c>
      <c r="T32" s="27">
        <f t="shared" si="7"/>
        <v>0.18648301998096195</v>
      </c>
      <c r="U32" s="28">
        <v>3.3889740000000002</v>
      </c>
      <c r="V32" s="25">
        <v>8.7472340000000006</v>
      </c>
      <c r="W32" s="26">
        <f t="shared" si="8"/>
        <v>3.0567906779146687</v>
      </c>
      <c r="X32" s="29">
        <f t="shared" si="9"/>
        <v>0.57580190492217298</v>
      </c>
      <c r="Y32" s="25">
        <v>1.7451669999999999</v>
      </c>
      <c r="Z32" s="25">
        <v>2.9313539999999998</v>
      </c>
      <c r="AA32" s="26">
        <f t="shared" si="10"/>
        <v>0.52631303233791682</v>
      </c>
      <c r="AB32" s="30">
        <f t="shared" si="11"/>
        <v>0.66148714894209304</v>
      </c>
      <c r="AC32" s="25"/>
      <c r="AD32" s="25"/>
      <c r="AE32" s="26"/>
      <c r="AF32" s="27"/>
      <c r="AG32" s="25"/>
      <c r="AH32" s="25"/>
      <c r="AI32" s="26"/>
      <c r="AJ32" s="27"/>
      <c r="AK32" s="25"/>
      <c r="AL32" s="25"/>
      <c r="AM32" s="26"/>
      <c r="AN32" s="27"/>
      <c r="AO32" s="25"/>
      <c r="AP32" s="25"/>
      <c r="AQ32" s="26"/>
      <c r="AR32" s="27"/>
      <c r="AS32" s="25"/>
      <c r="AT32" s="25"/>
      <c r="AU32" s="26"/>
      <c r="AV32" s="27"/>
      <c r="AW32" s="25"/>
      <c r="AX32" s="25"/>
      <c r="AY32" s="26"/>
      <c r="AZ32" s="27"/>
      <c r="BA32" s="25"/>
      <c r="BB32" s="25"/>
      <c r="BC32" s="26"/>
      <c r="BD32" s="27"/>
      <c r="BE32" s="25"/>
      <c r="BF32" s="25"/>
      <c r="BG32" s="26"/>
      <c r="BH32" s="27"/>
      <c r="BI32" s="25"/>
      <c r="BJ32" s="25"/>
      <c r="BK32" s="26"/>
      <c r="BL32" s="27"/>
      <c r="BM32" s="25"/>
      <c r="BN32" s="25"/>
      <c r="BO32" s="26"/>
      <c r="BP32" s="27"/>
      <c r="BQ32" s="25"/>
      <c r="BR32" s="25"/>
      <c r="BS32" s="26"/>
      <c r="BT32" s="27"/>
      <c r="BU32" s="25"/>
      <c r="BV32" s="25"/>
      <c r="BW32" s="26"/>
      <c r="BX32" s="27"/>
      <c r="BY32" s="6"/>
      <c r="BZ32" s="6"/>
      <c r="CA32" s="6"/>
    </row>
    <row r="33" spans="1:79" x14ac:dyDescent="0.2">
      <c r="A33">
        <v>28</v>
      </c>
      <c r="B33" s="47">
        <v>0.56416299999999997</v>
      </c>
      <c r="C33" s="25">
        <v>-1.3445100000000001</v>
      </c>
      <c r="D33" s="48">
        <v>2.9369399999999999</v>
      </c>
      <c r="E33" s="47">
        <v>0.47746100000000002</v>
      </c>
      <c r="F33" s="25">
        <v>0.75525699999999996</v>
      </c>
      <c r="G33" s="26">
        <f t="shared" si="0"/>
        <v>0.15368253501204429</v>
      </c>
      <c r="H33" s="27">
        <f t="shared" si="1"/>
        <v>0.11479800915449966</v>
      </c>
      <c r="I33" s="25">
        <v>-1.221168</v>
      </c>
      <c r="J33" s="25">
        <v>10.030718</v>
      </c>
      <c r="K33" s="26">
        <f t="shared" si="2"/>
        <v>9.1737510319744781E-2</v>
      </c>
      <c r="L33" s="29">
        <f t="shared" si="3"/>
        <v>1.229642783298265E-2</v>
      </c>
      <c r="M33" s="25">
        <v>2.3655590000000002</v>
      </c>
      <c r="N33" s="25">
        <v>3.7035390000000001</v>
      </c>
      <c r="O33" s="26">
        <f t="shared" si="4"/>
        <v>0.19454976948797037</v>
      </c>
      <c r="P33" s="30">
        <f t="shared" si="5"/>
        <v>0.15427973081962945</v>
      </c>
      <c r="Q33" s="47">
        <v>0.53224099999999996</v>
      </c>
      <c r="R33" s="25">
        <v>0.49768600000000002</v>
      </c>
      <c r="S33" s="26">
        <f t="shared" si="6"/>
        <v>5.6582937909788494E-2</v>
      </c>
      <c r="T33" s="27">
        <f t="shared" si="7"/>
        <v>6.4140843825223143E-2</v>
      </c>
      <c r="U33" s="28">
        <v>-1.683721</v>
      </c>
      <c r="V33" s="25">
        <v>6.4786080000000004</v>
      </c>
      <c r="W33" s="26">
        <f t="shared" si="8"/>
        <v>0.25229340056972421</v>
      </c>
      <c r="X33" s="29">
        <f t="shared" si="9"/>
        <v>5.235862395131792E-2</v>
      </c>
      <c r="Y33" s="25">
        <v>2.528975</v>
      </c>
      <c r="Z33" s="25">
        <v>2.3847700000000001</v>
      </c>
      <c r="AA33" s="26">
        <f t="shared" si="10"/>
        <v>0.13890818334729341</v>
      </c>
      <c r="AB33" s="30">
        <f t="shared" si="11"/>
        <v>0.17107100475098225</v>
      </c>
      <c r="AC33" s="25"/>
      <c r="AD33" s="25"/>
      <c r="AE33" s="26"/>
      <c r="AF33" s="27"/>
      <c r="AG33" s="25"/>
      <c r="AH33" s="25"/>
      <c r="AI33" s="26"/>
      <c r="AJ33" s="27"/>
      <c r="AK33" s="25"/>
      <c r="AL33" s="25"/>
      <c r="AM33" s="26"/>
      <c r="AN33" s="27"/>
      <c r="AO33" s="25"/>
      <c r="AP33" s="25"/>
      <c r="AQ33" s="26"/>
      <c r="AR33" s="27"/>
      <c r="AS33" s="25"/>
      <c r="AT33" s="25"/>
      <c r="AU33" s="26"/>
      <c r="AV33" s="27"/>
      <c r="AW33" s="25"/>
      <c r="AX33" s="25"/>
      <c r="AY33" s="26"/>
      <c r="AZ33" s="27"/>
      <c r="BA33" s="25"/>
      <c r="BB33" s="25"/>
      <c r="BC33" s="26"/>
      <c r="BD33" s="27"/>
      <c r="BE33" s="25"/>
      <c r="BF33" s="25"/>
      <c r="BG33" s="26"/>
      <c r="BH33" s="27"/>
      <c r="BI33" s="25"/>
      <c r="BJ33" s="25"/>
      <c r="BK33" s="26"/>
      <c r="BL33" s="27"/>
      <c r="BM33" s="25"/>
      <c r="BN33" s="25"/>
      <c r="BO33" s="26"/>
      <c r="BP33" s="27"/>
      <c r="BQ33" s="25"/>
      <c r="BR33" s="25"/>
      <c r="BS33" s="26"/>
      <c r="BT33" s="27"/>
      <c r="BU33" s="25"/>
      <c r="BV33" s="25"/>
      <c r="BW33" s="26"/>
      <c r="BX33" s="27"/>
      <c r="BY33" s="6"/>
      <c r="BZ33" s="6"/>
      <c r="CA33" s="6"/>
    </row>
    <row r="34" spans="1:79" x14ac:dyDescent="0.2">
      <c r="A34">
        <v>29</v>
      </c>
      <c r="B34" s="47">
        <v>0.74710699999999997</v>
      </c>
      <c r="C34" s="25">
        <v>-1.50837</v>
      </c>
      <c r="D34" s="48">
        <v>3.44929</v>
      </c>
      <c r="E34" s="47">
        <v>0.91145699999999996</v>
      </c>
      <c r="F34" s="25">
        <v>0.29369499999999998</v>
      </c>
      <c r="G34" s="26">
        <f t="shared" si="0"/>
        <v>0.21998187675928615</v>
      </c>
      <c r="H34" s="27">
        <f t="shared" si="1"/>
        <v>0.55959413677454506</v>
      </c>
      <c r="I34" s="25">
        <v>-6.9917360000000004</v>
      </c>
      <c r="J34" s="25">
        <v>19.373443999999999</v>
      </c>
      <c r="K34" s="26">
        <f t="shared" si="2"/>
        <v>3.6352924017316708</v>
      </c>
      <c r="L34" s="29">
        <f t="shared" si="3"/>
        <v>0.28303516917281202</v>
      </c>
      <c r="M34" s="25">
        <v>5.6695739999999999</v>
      </c>
      <c r="N34" s="25">
        <v>13.035467000000001</v>
      </c>
      <c r="O34" s="26">
        <f t="shared" si="4"/>
        <v>0.64369304987403209</v>
      </c>
      <c r="P34" s="30">
        <f t="shared" si="5"/>
        <v>0.17032638723261698</v>
      </c>
      <c r="Q34" s="47">
        <v>0.88068800000000003</v>
      </c>
      <c r="R34" s="25">
        <v>0.18767300000000001</v>
      </c>
      <c r="S34" s="26">
        <f t="shared" si="6"/>
        <v>0.17879768225970319</v>
      </c>
      <c r="T34" s="27">
        <f t="shared" si="7"/>
        <v>0.71177526868542651</v>
      </c>
      <c r="U34" s="28">
        <v>-4.3244040000000004</v>
      </c>
      <c r="V34" s="25">
        <v>12.058721999999999</v>
      </c>
      <c r="W34" s="26">
        <f t="shared" si="8"/>
        <v>1.8669384832633904</v>
      </c>
      <c r="X34" s="29">
        <f t="shared" si="9"/>
        <v>0.23352673691291667</v>
      </c>
      <c r="Y34" s="25">
        <v>3.8590719999999998</v>
      </c>
      <c r="Z34" s="25">
        <v>8.2873129999999993</v>
      </c>
      <c r="AA34" s="26">
        <f t="shared" si="10"/>
        <v>0.11880184037874457</v>
      </c>
      <c r="AB34" s="30">
        <f t="shared" si="11"/>
        <v>4.9446907580297725E-2</v>
      </c>
      <c r="AC34" s="25"/>
      <c r="AD34" s="25"/>
      <c r="AE34" s="26"/>
      <c r="AF34" s="27"/>
      <c r="AG34" s="25"/>
      <c r="AH34" s="25"/>
      <c r="AI34" s="26"/>
      <c r="AJ34" s="27"/>
      <c r="AK34" s="25"/>
      <c r="AL34" s="25"/>
      <c r="AM34" s="26"/>
      <c r="AN34" s="27"/>
      <c r="AO34" s="25"/>
      <c r="AP34" s="25"/>
      <c r="AQ34" s="26"/>
      <c r="AR34" s="27"/>
      <c r="AS34" s="25"/>
      <c r="AT34" s="25"/>
      <c r="AU34" s="26"/>
      <c r="AV34" s="27"/>
      <c r="AW34" s="25"/>
      <c r="AX34" s="25"/>
      <c r="AY34" s="26"/>
      <c r="AZ34" s="27"/>
      <c r="BA34" s="25"/>
      <c r="BB34" s="25"/>
      <c r="BC34" s="26"/>
      <c r="BD34" s="27"/>
      <c r="BE34" s="25"/>
      <c r="BF34" s="25"/>
      <c r="BG34" s="26"/>
      <c r="BH34" s="27"/>
      <c r="BI34" s="25"/>
      <c r="BJ34" s="25"/>
      <c r="BK34" s="26"/>
      <c r="BL34" s="27"/>
      <c r="BM34" s="25"/>
      <c r="BN34" s="25"/>
      <c r="BO34" s="26"/>
      <c r="BP34" s="27"/>
      <c r="BQ34" s="25"/>
      <c r="BR34" s="25"/>
      <c r="BS34" s="26"/>
      <c r="BT34" s="27"/>
      <c r="BU34" s="25"/>
      <c r="BV34" s="25"/>
      <c r="BW34" s="26"/>
      <c r="BX34" s="27"/>
      <c r="BY34" s="6"/>
      <c r="BZ34" s="6"/>
      <c r="CA34" s="6"/>
    </row>
    <row r="35" spans="1:79" x14ac:dyDescent="0.2">
      <c r="A35">
        <v>30</v>
      </c>
      <c r="B35" s="47">
        <v>1.77</v>
      </c>
      <c r="C35" s="25">
        <v>-2.6078700000000001</v>
      </c>
      <c r="D35" s="48">
        <v>5.2027700000000001</v>
      </c>
      <c r="E35" s="47">
        <v>0.71697999999999995</v>
      </c>
      <c r="F35" s="25">
        <v>4.528645</v>
      </c>
      <c r="G35" s="26">
        <f t="shared" si="0"/>
        <v>0.59492655367231639</v>
      </c>
      <c r="H35" s="27">
        <f t="shared" si="1"/>
        <v>0.23252429810682887</v>
      </c>
      <c r="I35" s="25">
        <v>6.7439330000000002</v>
      </c>
      <c r="J35" s="25">
        <v>38.096809999999998</v>
      </c>
      <c r="K35" s="26">
        <f t="shared" si="2"/>
        <v>3.5859927833826073</v>
      </c>
      <c r="L35" s="29">
        <f t="shared" si="3"/>
        <v>0.24547469985019746</v>
      </c>
      <c r="M35" s="25">
        <v>-13.883175</v>
      </c>
      <c r="N35" s="25">
        <v>30.827598999999999</v>
      </c>
      <c r="O35" s="26">
        <f t="shared" si="4"/>
        <v>3.6684198993997423</v>
      </c>
      <c r="P35" s="30">
        <f t="shared" si="5"/>
        <v>0.61911876432543445</v>
      </c>
      <c r="Q35" s="47">
        <v>0.61951400000000001</v>
      </c>
      <c r="R35" s="25">
        <v>2.702321</v>
      </c>
      <c r="S35" s="26">
        <f t="shared" si="6"/>
        <v>0.64999209039548012</v>
      </c>
      <c r="T35" s="27">
        <f t="shared" si="7"/>
        <v>0.42573994725275049</v>
      </c>
      <c r="U35" s="28">
        <v>7.6112919999999997</v>
      </c>
      <c r="V35" s="25">
        <v>22.505756000000002</v>
      </c>
      <c r="W35" s="26">
        <f t="shared" si="8"/>
        <v>3.9185856656965266</v>
      </c>
      <c r="X35" s="29">
        <f t="shared" si="9"/>
        <v>0.45406881688400069</v>
      </c>
      <c r="Y35" s="25">
        <v>-14.843029</v>
      </c>
      <c r="Z35" s="25">
        <v>17.966251</v>
      </c>
      <c r="AA35" s="26">
        <f t="shared" si="10"/>
        <v>3.8529089312039546</v>
      </c>
      <c r="AB35" s="30">
        <f t="shared" si="11"/>
        <v>1.1157474645099859</v>
      </c>
      <c r="AC35" s="25"/>
      <c r="AD35" s="25"/>
      <c r="AE35" s="26"/>
      <c r="AF35" s="27"/>
      <c r="AG35" s="25"/>
      <c r="AH35" s="25"/>
      <c r="AI35" s="26"/>
      <c r="AJ35" s="27"/>
      <c r="AK35" s="25"/>
      <c r="AL35" s="25"/>
      <c r="AM35" s="26"/>
      <c r="AN35" s="27"/>
      <c r="AO35" s="25"/>
      <c r="AP35" s="25"/>
      <c r="AQ35" s="26"/>
      <c r="AR35" s="27"/>
      <c r="AS35" s="25"/>
      <c r="AT35" s="25"/>
      <c r="AU35" s="26"/>
      <c r="AV35" s="27"/>
      <c r="AW35" s="25"/>
      <c r="AX35" s="25"/>
      <c r="AY35" s="26"/>
      <c r="AZ35" s="27"/>
      <c r="BA35" s="25"/>
      <c r="BB35" s="25"/>
      <c r="BC35" s="26"/>
      <c r="BD35" s="27"/>
      <c r="BE35" s="25"/>
      <c r="BF35" s="25"/>
      <c r="BG35" s="26"/>
      <c r="BH35" s="27"/>
      <c r="BI35" s="25"/>
      <c r="BJ35" s="25"/>
      <c r="BK35" s="26"/>
      <c r="BL35" s="27"/>
      <c r="BM35" s="25"/>
      <c r="BN35" s="25"/>
      <c r="BO35" s="26"/>
      <c r="BP35" s="27"/>
      <c r="BQ35" s="25"/>
      <c r="BR35" s="25"/>
      <c r="BS35" s="26"/>
      <c r="BT35" s="27"/>
      <c r="BU35" s="25"/>
      <c r="BV35" s="25"/>
      <c r="BW35" s="26"/>
      <c r="BX35" s="27"/>
      <c r="BY35" s="6"/>
      <c r="BZ35" s="6"/>
      <c r="CA35" s="6"/>
    </row>
    <row r="36" spans="1:79" x14ac:dyDescent="0.2">
      <c r="A36">
        <v>31</v>
      </c>
      <c r="B36" s="47">
        <v>0.87956400000000001</v>
      </c>
      <c r="C36" s="25">
        <v>-1.7089099999999999</v>
      </c>
      <c r="D36" s="48">
        <v>3.6981000000000002</v>
      </c>
      <c r="E36" s="47">
        <v>0.82617399999999996</v>
      </c>
      <c r="F36" s="25">
        <v>0.46407100000000001</v>
      </c>
      <c r="G36" s="26">
        <f t="shared" si="0"/>
        <v>6.0700528898408809E-2</v>
      </c>
      <c r="H36" s="27">
        <f t="shared" si="1"/>
        <v>0.11504705099004257</v>
      </c>
      <c r="I36" s="25">
        <v>0.78956599999999999</v>
      </c>
      <c r="J36" s="25">
        <v>14.594536</v>
      </c>
      <c r="K36" s="26">
        <f t="shared" si="2"/>
        <v>1.4620290126454876</v>
      </c>
      <c r="L36" s="29">
        <f t="shared" si="3"/>
        <v>0.1711925613805057</v>
      </c>
      <c r="M36" s="25">
        <v>2.2461720000000001</v>
      </c>
      <c r="N36" s="25">
        <v>8.4806650000000001</v>
      </c>
      <c r="O36" s="26">
        <f t="shared" si="4"/>
        <v>0.39261458586841891</v>
      </c>
      <c r="P36" s="30">
        <f t="shared" si="5"/>
        <v>0.17120449870381627</v>
      </c>
      <c r="Q36" s="47">
        <v>0.87288500000000002</v>
      </c>
      <c r="R36" s="25">
        <v>0.31598999999999999</v>
      </c>
      <c r="S36" s="26">
        <f t="shared" si="6"/>
        <v>7.5935349786939782E-3</v>
      </c>
      <c r="T36" s="27">
        <f t="shared" si="7"/>
        <v>2.1136744833697239E-2</v>
      </c>
      <c r="U36" s="25">
        <v>-1.037026</v>
      </c>
      <c r="V36" s="25">
        <v>10.177887999999999</v>
      </c>
      <c r="W36" s="26">
        <f t="shared" si="8"/>
        <v>0.39316523397955422</v>
      </c>
      <c r="X36" s="29">
        <f t="shared" si="9"/>
        <v>6.6014088581049429E-2</v>
      </c>
      <c r="Y36" s="25">
        <v>3.1755990000000001</v>
      </c>
      <c r="Z36" s="25">
        <v>6.0751140000000001</v>
      </c>
      <c r="AA36" s="26">
        <f t="shared" si="10"/>
        <v>0.14128904031800116</v>
      </c>
      <c r="AB36" s="30">
        <f t="shared" si="11"/>
        <v>8.6006781107317506E-2</v>
      </c>
      <c r="AC36" s="25"/>
      <c r="AD36" s="25"/>
      <c r="AE36" s="26"/>
      <c r="AF36" s="27"/>
      <c r="AG36" s="25"/>
      <c r="AH36" s="25"/>
      <c r="AI36" s="26"/>
      <c r="AJ36" s="27"/>
      <c r="AK36" s="25"/>
      <c r="AL36" s="25"/>
      <c r="AM36" s="26"/>
      <c r="AN36" s="27"/>
      <c r="AO36" s="25"/>
      <c r="AP36" s="25"/>
      <c r="AQ36" s="26"/>
      <c r="AR36" s="27"/>
      <c r="AS36" s="25"/>
      <c r="AT36" s="25"/>
      <c r="AU36" s="26"/>
      <c r="AV36" s="27"/>
      <c r="AW36" s="25"/>
      <c r="AX36" s="25"/>
      <c r="AY36" s="26"/>
      <c r="AZ36" s="27"/>
      <c r="BA36" s="25"/>
      <c r="BB36" s="25"/>
      <c r="BC36" s="26"/>
      <c r="BD36" s="27"/>
      <c r="BE36" s="25"/>
      <c r="BF36" s="25"/>
      <c r="BG36" s="26"/>
      <c r="BH36" s="27"/>
      <c r="BI36" s="25"/>
      <c r="BJ36" s="25"/>
      <c r="BK36" s="26"/>
      <c r="BL36" s="27"/>
      <c r="BM36" s="25"/>
      <c r="BN36" s="25"/>
      <c r="BO36" s="26"/>
      <c r="BP36" s="27"/>
      <c r="BQ36" s="25"/>
      <c r="BR36" s="25"/>
      <c r="BS36" s="26"/>
      <c r="BT36" s="27"/>
      <c r="BU36" s="25"/>
      <c r="BV36" s="25"/>
      <c r="BW36" s="26"/>
      <c r="BX36" s="27"/>
      <c r="BY36" s="6"/>
      <c r="BZ36" s="6"/>
      <c r="CA36" s="6"/>
    </row>
    <row r="37" spans="1:79" x14ac:dyDescent="0.2">
      <c r="A37">
        <v>32</v>
      </c>
      <c r="B37" s="47">
        <v>1.31341</v>
      </c>
      <c r="C37" s="25">
        <v>-2.2066400000000002</v>
      </c>
      <c r="D37" s="48">
        <v>4.4226900000000002</v>
      </c>
      <c r="E37" s="47">
        <v>1.1157550000000001</v>
      </c>
      <c r="F37" s="25">
        <v>0.96274800000000005</v>
      </c>
      <c r="G37" s="26">
        <f t="shared" si="0"/>
        <v>0.15048994601837959</v>
      </c>
      <c r="H37" s="27">
        <f t="shared" si="1"/>
        <v>0.20530294531902418</v>
      </c>
      <c r="I37" s="25">
        <v>-1.103416</v>
      </c>
      <c r="J37" s="25">
        <v>21.502013000000002</v>
      </c>
      <c r="K37" s="26">
        <f t="shared" si="2"/>
        <v>0.49995649494253713</v>
      </c>
      <c r="L37" s="29">
        <f t="shared" si="3"/>
        <v>5.1307940330982037E-2</v>
      </c>
      <c r="M37" s="25">
        <v>2.9015789999999999</v>
      </c>
      <c r="N37" s="25">
        <v>12.692852999999999</v>
      </c>
      <c r="O37" s="26">
        <f t="shared" si="4"/>
        <v>0.34393344322120706</v>
      </c>
      <c r="P37" s="30">
        <f t="shared" si="5"/>
        <v>0.11983996033043165</v>
      </c>
      <c r="Q37" s="47">
        <v>1.050794</v>
      </c>
      <c r="R37" s="25">
        <v>0.320378</v>
      </c>
      <c r="S37" s="26">
        <f t="shared" si="6"/>
        <v>0.19994974912632002</v>
      </c>
      <c r="T37" s="27">
        <f t="shared" si="7"/>
        <v>0.81970672143530443</v>
      </c>
      <c r="U37" s="25">
        <v>0.32604</v>
      </c>
      <c r="V37" s="25">
        <v>7.1127450000000003</v>
      </c>
      <c r="W37" s="26">
        <f t="shared" si="8"/>
        <v>1.1477540514084761</v>
      </c>
      <c r="X37" s="29">
        <f t="shared" si="9"/>
        <v>0.35607631090387748</v>
      </c>
      <c r="Y37" s="25">
        <v>2.162344</v>
      </c>
      <c r="Z37" s="25">
        <v>4.2475110000000003</v>
      </c>
      <c r="AA37" s="26">
        <f t="shared" si="10"/>
        <v>0.51107945616807871</v>
      </c>
      <c r="AB37" s="30">
        <f t="shared" si="11"/>
        <v>0.53215777428239741</v>
      </c>
      <c r="AC37" s="25"/>
      <c r="AD37" s="25"/>
      <c r="AE37" s="26"/>
      <c r="AF37" s="27"/>
      <c r="AG37" s="25"/>
      <c r="AH37" s="25"/>
      <c r="AI37" s="26"/>
      <c r="AJ37" s="27"/>
      <c r="AK37" s="25"/>
      <c r="AL37" s="25"/>
      <c r="AM37" s="26"/>
      <c r="AN37" s="27"/>
      <c r="AO37" s="25"/>
      <c r="AP37" s="25"/>
      <c r="AQ37" s="26"/>
      <c r="AR37" s="27"/>
      <c r="AS37" s="25"/>
      <c r="AT37" s="25"/>
      <c r="AU37" s="26"/>
      <c r="AV37" s="27"/>
      <c r="AW37" s="25"/>
      <c r="AX37" s="25"/>
      <c r="AY37" s="26"/>
      <c r="AZ37" s="27"/>
      <c r="BA37" s="25"/>
      <c r="BB37" s="25"/>
      <c r="BC37" s="26"/>
      <c r="BD37" s="27"/>
      <c r="BE37" s="25"/>
      <c r="BF37" s="25"/>
      <c r="BG37" s="26"/>
      <c r="BH37" s="27"/>
      <c r="BI37" s="25"/>
      <c r="BJ37" s="25"/>
      <c r="BK37" s="26"/>
      <c r="BL37" s="27"/>
      <c r="BM37" s="25"/>
      <c r="BN37" s="25"/>
      <c r="BO37" s="26"/>
      <c r="BP37" s="27"/>
      <c r="BQ37" s="25"/>
      <c r="BR37" s="25"/>
      <c r="BS37" s="26"/>
      <c r="BT37" s="27"/>
      <c r="BU37" s="25"/>
      <c r="BV37" s="25"/>
      <c r="BW37" s="26"/>
      <c r="BX37" s="27"/>
      <c r="BY37" s="6"/>
      <c r="BZ37" s="6"/>
      <c r="CA37" s="6"/>
    </row>
    <row r="38" spans="1:79" x14ac:dyDescent="0.2">
      <c r="A38">
        <v>33</v>
      </c>
      <c r="B38" s="47">
        <v>1.2724899999999999</v>
      </c>
      <c r="C38" s="25">
        <v>-2.1839599999999999</v>
      </c>
      <c r="D38" s="48">
        <v>4.2941700000000003</v>
      </c>
      <c r="E38" s="47">
        <v>1.5173030000000001</v>
      </c>
      <c r="F38" s="25">
        <v>1.6651199999999999</v>
      </c>
      <c r="G38" s="26">
        <f t="shared" si="0"/>
        <v>0.19238893822348324</v>
      </c>
      <c r="H38" s="27">
        <f t="shared" si="1"/>
        <v>0.14702423849332191</v>
      </c>
      <c r="I38" s="25">
        <v>-4.1784780000000001</v>
      </c>
      <c r="J38" s="25">
        <v>20.525842000000001</v>
      </c>
      <c r="K38" s="26">
        <f t="shared" si="2"/>
        <v>0.91325756881994191</v>
      </c>
      <c r="L38" s="29">
        <f t="shared" si="3"/>
        <v>9.7171068548613015E-2</v>
      </c>
      <c r="M38" s="25">
        <v>4.6173109999999999</v>
      </c>
      <c r="N38" s="25">
        <v>10.614551000000001</v>
      </c>
      <c r="O38" s="26">
        <f t="shared" si="4"/>
        <v>7.5251096253757921E-2</v>
      </c>
      <c r="P38" s="30">
        <f t="shared" si="5"/>
        <v>3.0443209514938473E-2</v>
      </c>
      <c r="Q38" s="47">
        <v>1.2637620000000001</v>
      </c>
      <c r="R38" s="25">
        <v>0.91802799999999996</v>
      </c>
      <c r="S38" s="26">
        <f t="shared" si="6"/>
        <v>6.8589929979802179E-3</v>
      </c>
      <c r="T38" s="27">
        <f t="shared" si="7"/>
        <v>9.507335288248122E-3</v>
      </c>
      <c r="U38" s="25">
        <v>-0.863398</v>
      </c>
      <c r="V38" s="25">
        <v>11.122308</v>
      </c>
      <c r="W38" s="26">
        <f t="shared" si="8"/>
        <v>0.60466400483525329</v>
      </c>
      <c r="X38" s="29">
        <f t="shared" si="9"/>
        <v>0.11873093246473661</v>
      </c>
      <c r="Y38" s="25">
        <v>2.761803</v>
      </c>
      <c r="Z38" s="25">
        <v>5.7355999999999998</v>
      </c>
      <c r="AA38" s="26">
        <f t="shared" si="10"/>
        <v>0.35684823842558633</v>
      </c>
      <c r="AB38" s="30">
        <f t="shared" si="11"/>
        <v>0.26716768951809755</v>
      </c>
      <c r="AC38" s="25"/>
      <c r="AD38" s="25"/>
      <c r="AE38" s="26"/>
      <c r="AF38" s="27"/>
      <c r="AG38" s="25"/>
      <c r="AH38" s="25"/>
      <c r="AI38" s="26"/>
      <c r="AJ38" s="27"/>
      <c r="AK38" s="25"/>
      <c r="AL38" s="25"/>
      <c r="AM38" s="26"/>
      <c r="AN38" s="27"/>
      <c r="AO38" s="25"/>
      <c r="AP38" s="25"/>
      <c r="AQ38" s="26"/>
      <c r="AR38" s="27"/>
      <c r="AS38" s="25"/>
      <c r="AT38" s="25"/>
      <c r="AU38" s="26"/>
      <c r="AV38" s="27"/>
      <c r="AW38" s="25"/>
      <c r="AX38" s="25"/>
      <c r="AY38" s="26"/>
      <c r="AZ38" s="27"/>
      <c r="BA38" s="25"/>
      <c r="BB38" s="25"/>
      <c r="BC38" s="26"/>
      <c r="BD38" s="27"/>
      <c r="BE38" s="25"/>
      <c r="BF38" s="25"/>
      <c r="BG38" s="26"/>
      <c r="BH38" s="27"/>
      <c r="BI38" s="25"/>
      <c r="BJ38" s="25"/>
      <c r="BK38" s="26"/>
      <c r="BL38" s="27"/>
      <c r="BM38" s="25"/>
      <c r="BN38" s="25"/>
      <c r="BO38" s="26"/>
      <c r="BP38" s="27"/>
      <c r="BQ38" s="25"/>
      <c r="BR38" s="25"/>
      <c r="BS38" s="26"/>
      <c r="BT38" s="27"/>
      <c r="BU38" s="25"/>
      <c r="BV38" s="25"/>
      <c r="BW38" s="26"/>
      <c r="BX38" s="27"/>
      <c r="BY38" s="6"/>
      <c r="BZ38" s="6"/>
      <c r="CA38" s="6"/>
    </row>
    <row r="39" spans="1:79" x14ac:dyDescent="0.2">
      <c r="A39">
        <v>34</v>
      </c>
      <c r="B39" s="47">
        <v>0.66827300000000001</v>
      </c>
      <c r="C39" s="25">
        <v>-1.4583999999999999</v>
      </c>
      <c r="D39" s="48">
        <v>3.22288</v>
      </c>
      <c r="E39" s="47">
        <v>0.51717100000000005</v>
      </c>
      <c r="F39" s="25">
        <v>0.57321500000000003</v>
      </c>
      <c r="G39" s="26">
        <f t="shared" si="0"/>
        <v>0.22610819231062748</v>
      </c>
      <c r="H39" s="27">
        <f t="shared" si="1"/>
        <v>0.26360440672348062</v>
      </c>
      <c r="I39" s="25">
        <v>-0.746332</v>
      </c>
      <c r="J39" s="25">
        <v>9.2068100000000008</v>
      </c>
      <c r="K39" s="26">
        <f t="shared" si="2"/>
        <v>0.48825287986834887</v>
      </c>
      <c r="L39" s="29">
        <f t="shared" si="3"/>
        <v>7.734144616865124E-2</v>
      </c>
      <c r="M39" s="25">
        <v>2.4483600000000001</v>
      </c>
      <c r="N39" s="25">
        <v>4.4188010000000002</v>
      </c>
      <c r="O39" s="26">
        <f t="shared" si="4"/>
        <v>0.24031921759420141</v>
      </c>
      <c r="P39" s="30">
        <f t="shared" si="5"/>
        <v>0.17527831644828537</v>
      </c>
      <c r="Q39" s="47">
        <v>0.53256499999999996</v>
      </c>
      <c r="R39" s="25">
        <v>0.34917700000000002</v>
      </c>
      <c r="S39" s="26">
        <f t="shared" si="6"/>
        <v>0.20307269633817324</v>
      </c>
      <c r="T39" s="27">
        <f t="shared" si="7"/>
        <v>0.38865102798867063</v>
      </c>
      <c r="U39" s="25">
        <v>-0.675315</v>
      </c>
      <c r="V39" s="25">
        <v>5.5523369999999996</v>
      </c>
      <c r="W39" s="26">
        <f t="shared" si="8"/>
        <v>0.53694802523313212</v>
      </c>
      <c r="X39" s="29">
        <f t="shared" si="9"/>
        <v>0.14103700838043512</v>
      </c>
      <c r="Y39" s="25">
        <v>2.4641709999999999</v>
      </c>
      <c r="Z39" s="25">
        <v>2.6712699999999998</v>
      </c>
      <c r="AA39" s="26">
        <f t="shared" si="10"/>
        <v>0.23541335699746813</v>
      </c>
      <c r="AB39" s="30">
        <f t="shared" si="11"/>
        <v>0.28402557584968952</v>
      </c>
      <c r="AC39" s="25"/>
      <c r="AD39" s="25"/>
      <c r="AE39" s="26"/>
      <c r="AF39" s="27"/>
      <c r="AG39" s="25"/>
      <c r="AH39" s="25"/>
      <c r="AI39" s="26"/>
      <c r="AJ39" s="27"/>
      <c r="AK39" s="25"/>
      <c r="AL39" s="25"/>
      <c r="AM39" s="26"/>
      <c r="AN39" s="27"/>
      <c r="AO39" s="25"/>
      <c r="AP39" s="25"/>
      <c r="AQ39" s="26"/>
      <c r="AR39" s="27"/>
      <c r="AS39" s="25"/>
      <c r="AT39" s="25"/>
      <c r="AU39" s="26"/>
      <c r="AV39" s="27"/>
      <c r="AW39" s="25"/>
      <c r="AX39" s="25"/>
      <c r="AY39" s="26"/>
      <c r="AZ39" s="27"/>
      <c r="BA39" s="25"/>
      <c r="BB39" s="25"/>
      <c r="BC39" s="26"/>
      <c r="BD39" s="27"/>
      <c r="BE39" s="25"/>
      <c r="BF39" s="25"/>
      <c r="BG39" s="26"/>
      <c r="BH39" s="27"/>
      <c r="BI39" s="25"/>
      <c r="BJ39" s="25"/>
      <c r="BK39" s="26"/>
      <c r="BL39" s="27"/>
      <c r="BM39" s="25"/>
      <c r="BN39" s="25"/>
      <c r="BO39" s="26"/>
      <c r="BP39" s="27"/>
      <c r="BQ39" s="25"/>
      <c r="BR39" s="25"/>
      <c r="BS39" s="26"/>
      <c r="BT39" s="27"/>
      <c r="BU39" s="25"/>
      <c r="BV39" s="25"/>
      <c r="BW39" s="26"/>
      <c r="BX39" s="27"/>
      <c r="BY39" s="6"/>
      <c r="BZ39" s="6"/>
      <c r="CA39" s="6"/>
    </row>
    <row r="40" spans="1:79" x14ac:dyDescent="0.2">
      <c r="A40">
        <v>35</v>
      </c>
      <c r="B40" s="47">
        <v>1.0526500000000001</v>
      </c>
      <c r="C40" s="25">
        <v>-1.9132400000000001</v>
      </c>
      <c r="D40" s="48">
        <v>4.0228299999999999</v>
      </c>
      <c r="E40" s="47">
        <v>1.003482</v>
      </c>
      <c r="F40" s="25">
        <v>0.46084599999999998</v>
      </c>
      <c r="G40" s="26">
        <f t="shared" si="0"/>
        <v>4.6708782596304656E-2</v>
      </c>
      <c r="H40" s="27">
        <f t="shared" si="1"/>
        <v>0.10669073833775297</v>
      </c>
      <c r="I40" s="25">
        <v>-1.4313439999999999</v>
      </c>
      <c r="J40" s="25">
        <v>12.431277</v>
      </c>
      <c r="K40" s="26">
        <f t="shared" si="2"/>
        <v>0.25187430745750666</v>
      </c>
      <c r="L40" s="29">
        <f t="shared" si="3"/>
        <v>3.8764802682781513E-2</v>
      </c>
      <c r="M40" s="25">
        <v>2.9117470000000001</v>
      </c>
      <c r="N40" s="25">
        <v>7.941675</v>
      </c>
      <c r="O40" s="26">
        <f t="shared" si="4"/>
        <v>0.27619437062963131</v>
      </c>
      <c r="P40" s="30">
        <f t="shared" si="5"/>
        <v>0.13990537260716407</v>
      </c>
      <c r="Q40" s="47">
        <v>1.043042</v>
      </c>
      <c r="R40" s="25">
        <v>0.31803399999999998</v>
      </c>
      <c r="S40" s="26">
        <f t="shared" si="6"/>
        <v>9.1274402697953359E-3</v>
      </c>
      <c r="T40" s="27">
        <f t="shared" si="7"/>
        <v>3.021060641315099E-2</v>
      </c>
      <c r="U40" s="25">
        <v>-2.2795709999999998</v>
      </c>
      <c r="V40" s="25">
        <v>8.7283530000000003</v>
      </c>
      <c r="W40" s="26">
        <f t="shared" si="8"/>
        <v>0.19147153519683874</v>
      </c>
      <c r="X40" s="29">
        <f t="shared" si="9"/>
        <v>4.1970231955559052E-2</v>
      </c>
      <c r="Y40" s="25">
        <v>3.327553</v>
      </c>
      <c r="Z40" s="25">
        <v>5.4959069999999999</v>
      </c>
      <c r="AA40" s="26">
        <f t="shared" si="10"/>
        <v>0.1728328067554433</v>
      </c>
      <c r="AB40" s="30">
        <f t="shared" si="11"/>
        <v>0.12650814506140659</v>
      </c>
      <c r="AC40" s="25"/>
      <c r="AD40" s="25"/>
      <c r="AE40" s="26"/>
      <c r="AF40" s="27"/>
      <c r="AG40" s="25"/>
      <c r="AH40" s="25"/>
      <c r="AI40" s="26"/>
      <c r="AJ40" s="27"/>
      <c r="AK40" s="25"/>
      <c r="AL40" s="25"/>
      <c r="AM40" s="26"/>
      <c r="AN40" s="27"/>
      <c r="AO40" s="25"/>
      <c r="AP40" s="25"/>
      <c r="AQ40" s="26"/>
      <c r="AR40" s="27"/>
      <c r="AS40" s="25"/>
      <c r="AT40" s="25"/>
      <c r="AU40" s="26"/>
      <c r="AV40" s="27"/>
      <c r="AW40" s="25"/>
      <c r="AX40" s="25"/>
      <c r="AY40" s="26"/>
      <c r="AZ40" s="27"/>
      <c r="BA40" s="25"/>
      <c r="BB40" s="25"/>
      <c r="BC40" s="26"/>
      <c r="BD40" s="27"/>
      <c r="BE40" s="25"/>
      <c r="BF40" s="25"/>
      <c r="BG40" s="26"/>
      <c r="BH40" s="27"/>
      <c r="BI40" s="25"/>
      <c r="BJ40" s="25"/>
      <c r="BK40" s="26"/>
      <c r="BL40" s="27"/>
      <c r="BM40" s="25"/>
      <c r="BN40" s="25"/>
      <c r="BO40" s="26"/>
      <c r="BP40" s="27"/>
      <c r="BQ40" s="25"/>
      <c r="BR40" s="25"/>
      <c r="BS40" s="26"/>
      <c r="BT40" s="27"/>
      <c r="BU40" s="25"/>
      <c r="BV40" s="25"/>
      <c r="BW40" s="26"/>
      <c r="BX40" s="27"/>
      <c r="BY40" s="6"/>
      <c r="BZ40" s="6"/>
      <c r="CA40" s="6"/>
    </row>
    <row r="41" spans="1:79" x14ac:dyDescent="0.2">
      <c r="A41">
        <v>36</v>
      </c>
      <c r="B41" s="47">
        <v>1.20065</v>
      </c>
      <c r="C41" s="25">
        <v>-2.1156700000000002</v>
      </c>
      <c r="D41" s="48">
        <v>4.1624499999999998</v>
      </c>
      <c r="E41" s="47">
        <v>1.1307769999999999</v>
      </c>
      <c r="F41" s="25">
        <v>2.2288009999999998</v>
      </c>
      <c r="G41" s="26">
        <f t="shared" si="0"/>
        <v>5.8195977179028087E-2</v>
      </c>
      <c r="H41" s="27">
        <f t="shared" si="1"/>
        <v>3.1350039774748879E-2</v>
      </c>
      <c r="I41" s="25">
        <v>-0.96264799999999995</v>
      </c>
      <c r="J41" s="25">
        <v>17.180216999999999</v>
      </c>
      <c r="K41" s="26">
        <f t="shared" si="2"/>
        <v>0.54499142115736388</v>
      </c>
      <c r="L41" s="29">
        <f t="shared" si="3"/>
        <v>6.7113354854598184E-2</v>
      </c>
      <c r="M41" s="25">
        <v>0.73831500000000005</v>
      </c>
      <c r="N41" s="25">
        <v>7.0180939999999996</v>
      </c>
      <c r="O41" s="26">
        <f t="shared" si="4"/>
        <v>0.82262489639515191</v>
      </c>
      <c r="P41" s="30">
        <f t="shared" si="5"/>
        <v>0.48790098850200636</v>
      </c>
      <c r="Q41" s="47">
        <v>0.875081</v>
      </c>
      <c r="R41" s="25">
        <v>1.307812</v>
      </c>
      <c r="S41" s="26">
        <f t="shared" si="6"/>
        <v>0.27116062133011287</v>
      </c>
      <c r="T41" s="27">
        <f t="shared" si="7"/>
        <v>0.24894174392037999</v>
      </c>
      <c r="U41" s="25">
        <v>1.148115</v>
      </c>
      <c r="V41" s="25">
        <v>10.155773999999999</v>
      </c>
      <c r="W41" s="26">
        <f t="shared" si="8"/>
        <v>1.5426720613328166</v>
      </c>
      <c r="X41" s="29">
        <f t="shared" si="9"/>
        <v>0.32137235428830935</v>
      </c>
      <c r="Y41" s="25">
        <v>-7.3969999999999994E-2</v>
      </c>
      <c r="Z41" s="25">
        <v>4.1288270000000002</v>
      </c>
      <c r="AA41" s="26">
        <f t="shared" si="10"/>
        <v>1.0177707840334418</v>
      </c>
      <c r="AB41" s="30">
        <f t="shared" si="11"/>
        <v>1.0260589751035827</v>
      </c>
      <c r="AC41" s="25"/>
      <c r="AD41" s="25"/>
      <c r="AE41" s="26"/>
      <c r="AF41" s="27"/>
      <c r="AG41" s="25"/>
      <c r="AH41" s="25"/>
      <c r="AI41" s="26"/>
      <c r="AJ41" s="27"/>
      <c r="AK41" s="25"/>
      <c r="AL41" s="25"/>
      <c r="AM41" s="26"/>
      <c r="AN41" s="27"/>
      <c r="AO41" s="25"/>
      <c r="AP41" s="25"/>
      <c r="AQ41" s="26"/>
      <c r="AR41" s="27"/>
      <c r="AS41" s="25"/>
      <c r="AT41" s="25"/>
      <c r="AU41" s="26"/>
      <c r="AV41" s="27"/>
      <c r="AW41" s="25"/>
      <c r="AX41" s="25"/>
      <c r="AY41" s="26"/>
      <c r="AZ41" s="27"/>
      <c r="BA41" s="25"/>
      <c r="BB41" s="25"/>
      <c r="BC41" s="26"/>
      <c r="BD41" s="27"/>
      <c r="BE41" s="25"/>
      <c r="BF41" s="25"/>
      <c r="BG41" s="26"/>
      <c r="BH41" s="27"/>
      <c r="BI41" s="25"/>
      <c r="BJ41" s="25"/>
      <c r="BK41" s="26"/>
      <c r="BL41" s="27"/>
      <c r="BM41" s="25"/>
      <c r="BN41" s="25"/>
      <c r="BO41" s="26"/>
      <c r="BP41" s="27"/>
      <c r="BQ41" s="25"/>
      <c r="BR41" s="25"/>
      <c r="BS41" s="26"/>
      <c r="BT41" s="27"/>
      <c r="BU41" s="25"/>
      <c r="BV41" s="25"/>
      <c r="BW41" s="26"/>
      <c r="BX41" s="27"/>
      <c r="BY41" s="6"/>
      <c r="BZ41" s="6"/>
      <c r="CA41" s="6"/>
    </row>
    <row r="42" spans="1:79" x14ac:dyDescent="0.2">
      <c r="A42">
        <v>37</v>
      </c>
      <c r="B42" s="47">
        <v>0.65949500000000005</v>
      </c>
      <c r="C42" s="25">
        <v>-1.5287900000000001</v>
      </c>
      <c r="D42" s="48">
        <v>3.0525000000000002</v>
      </c>
      <c r="E42" s="47">
        <v>1.262127</v>
      </c>
      <c r="F42" s="25">
        <v>1.8093950000000001</v>
      </c>
      <c r="G42" s="26">
        <f t="shared" si="0"/>
        <v>0.91377796647434761</v>
      </c>
      <c r="H42" s="27">
        <f t="shared" si="1"/>
        <v>0.33305718209677815</v>
      </c>
      <c r="I42" s="25">
        <v>-7.966386</v>
      </c>
      <c r="J42" s="25">
        <v>17.60219</v>
      </c>
      <c r="K42" s="26">
        <f t="shared" si="2"/>
        <v>4.2109092811962396</v>
      </c>
      <c r="L42" s="29">
        <f t="shared" si="3"/>
        <v>0.36572699192543656</v>
      </c>
      <c r="M42" s="25">
        <v>4.0586330000000004</v>
      </c>
      <c r="N42" s="25">
        <v>4.9635680000000004</v>
      </c>
      <c r="O42" s="26">
        <f t="shared" si="4"/>
        <v>0.32960950040950043</v>
      </c>
      <c r="P42" s="30">
        <f t="shared" si="5"/>
        <v>0.20270357936065347</v>
      </c>
      <c r="Q42" s="47">
        <v>1.487249</v>
      </c>
      <c r="R42" s="25">
        <v>1.1044959999999999</v>
      </c>
      <c r="S42" s="26">
        <f t="shared" si="6"/>
        <v>1.2551330942615182</v>
      </c>
      <c r="T42" s="27">
        <f t="shared" si="7"/>
        <v>0.74944046877489823</v>
      </c>
      <c r="U42" s="25">
        <v>-10.107329</v>
      </c>
      <c r="V42" s="25">
        <v>10.762432</v>
      </c>
      <c r="W42" s="26">
        <f t="shared" si="8"/>
        <v>5.6113259505883732</v>
      </c>
      <c r="X42" s="29">
        <f t="shared" si="9"/>
        <v>0.79708183057509663</v>
      </c>
      <c r="Y42" s="25">
        <v>4.682029</v>
      </c>
      <c r="Z42" s="25">
        <v>3.0087790000000001</v>
      </c>
      <c r="AA42" s="26">
        <f t="shared" si="10"/>
        <v>0.53383423423423415</v>
      </c>
      <c r="AB42" s="30">
        <f t="shared" si="11"/>
        <v>0.54159145620200078</v>
      </c>
      <c r="AC42" s="25"/>
      <c r="AD42" s="25"/>
      <c r="AE42" s="26"/>
      <c r="AF42" s="27"/>
      <c r="AG42" s="25"/>
      <c r="AH42" s="25"/>
      <c r="AI42" s="26"/>
      <c r="AJ42" s="27"/>
      <c r="AK42" s="25"/>
      <c r="AL42" s="25"/>
      <c r="AM42" s="26"/>
      <c r="AN42" s="27"/>
      <c r="AO42" s="25"/>
      <c r="AP42" s="25"/>
      <c r="AQ42" s="26"/>
      <c r="AR42" s="27"/>
      <c r="AS42" s="25"/>
      <c r="AT42" s="25"/>
      <c r="AU42" s="26"/>
      <c r="AV42" s="27"/>
      <c r="AW42" s="25"/>
      <c r="AX42" s="25"/>
      <c r="AY42" s="26"/>
      <c r="AZ42" s="27"/>
      <c r="BA42" s="25"/>
      <c r="BB42" s="25"/>
      <c r="BC42" s="26"/>
      <c r="BD42" s="27"/>
      <c r="BE42" s="25"/>
      <c r="BF42" s="25"/>
      <c r="BG42" s="26"/>
      <c r="BH42" s="27"/>
      <c r="BI42" s="25"/>
      <c r="BJ42" s="25"/>
      <c r="BK42" s="26"/>
      <c r="BL42" s="27"/>
      <c r="BM42" s="25"/>
      <c r="BN42" s="25"/>
      <c r="BO42" s="26"/>
      <c r="BP42" s="27"/>
      <c r="BQ42" s="25"/>
      <c r="BR42" s="25"/>
      <c r="BS42" s="26"/>
      <c r="BT42" s="27"/>
      <c r="BU42" s="25"/>
      <c r="BV42" s="25"/>
      <c r="BW42" s="26"/>
      <c r="BX42" s="27"/>
      <c r="BY42" s="6"/>
      <c r="BZ42" s="6"/>
      <c r="CA42" s="6"/>
    </row>
    <row r="43" spans="1:79" x14ac:dyDescent="0.2">
      <c r="A43">
        <v>38</v>
      </c>
      <c r="B43" s="47">
        <v>1.5775600000000001</v>
      </c>
      <c r="C43" s="25">
        <v>-2.4691299999999998</v>
      </c>
      <c r="D43" s="48">
        <v>4.7771999999999997</v>
      </c>
      <c r="E43" s="47">
        <v>1.7106809999999999</v>
      </c>
      <c r="F43" s="25">
        <v>0.24396200000000001</v>
      </c>
      <c r="G43" s="26">
        <f t="shared" si="0"/>
        <v>8.4384112173229428E-2</v>
      </c>
      <c r="H43" s="27">
        <f t="shared" si="1"/>
        <v>0.54566284913224117</v>
      </c>
      <c r="I43" s="25">
        <v>-5.8471989999999998</v>
      </c>
      <c r="J43" s="25">
        <v>35.657133999999999</v>
      </c>
      <c r="K43" s="26">
        <f t="shared" si="2"/>
        <v>1.3681211600847263</v>
      </c>
      <c r="L43" s="29">
        <f t="shared" si="3"/>
        <v>9.473753555179168E-2</v>
      </c>
      <c r="M43" s="25">
        <v>4.8201640000000001</v>
      </c>
      <c r="N43" s="25">
        <v>5.423438</v>
      </c>
      <c r="O43" s="26">
        <f t="shared" si="4"/>
        <v>8.9935527086997501E-3</v>
      </c>
      <c r="P43" s="30">
        <f t="shared" si="5"/>
        <v>7.9219122630332355E-3</v>
      </c>
      <c r="Q43" s="47">
        <v>1.670579</v>
      </c>
      <c r="R43" s="25">
        <v>0.16148999999999999</v>
      </c>
      <c r="S43" s="26">
        <f t="shared" si="6"/>
        <v>5.8963842896625145E-2</v>
      </c>
      <c r="T43" s="27">
        <f t="shared" si="7"/>
        <v>0.57600470617375665</v>
      </c>
      <c r="U43" s="25">
        <v>-5.3460720000000004</v>
      </c>
      <c r="V43" s="25">
        <v>23.749372999999999</v>
      </c>
      <c r="W43" s="26">
        <f t="shared" si="8"/>
        <v>1.1651642481359834</v>
      </c>
      <c r="X43" s="29">
        <f t="shared" si="9"/>
        <v>0.1211375980325881</v>
      </c>
      <c r="Y43" s="25">
        <v>4.827134</v>
      </c>
      <c r="Z43" s="25">
        <v>3.526681</v>
      </c>
      <c r="AA43" s="26">
        <f t="shared" si="10"/>
        <v>1.0452566356861837E-2</v>
      </c>
      <c r="AB43" s="30">
        <f t="shared" si="11"/>
        <v>1.4158921660337401E-2</v>
      </c>
      <c r="AC43" s="25"/>
      <c r="AD43" s="25"/>
      <c r="AE43" s="26"/>
      <c r="AF43" s="27"/>
      <c r="AG43" s="25"/>
      <c r="AH43" s="25"/>
      <c r="AI43" s="26"/>
      <c r="AJ43" s="27"/>
      <c r="AK43" s="25"/>
      <c r="AL43" s="25"/>
      <c r="AM43" s="26"/>
      <c r="AN43" s="27"/>
      <c r="AO43" s="25"/>
      <c r="AP43" s="25"/>
      <c r="AQ43" s="26"/>
      <c r="AR43" s="27"/>
      <c r="AS43" s="25"/>
      <c r="AT43" s="25"/>
      <c r="AU43" s="26"/>
      <c r="AV43" s="27"/>
      <c r="AW43" s="25"/>
      <c r="AX43" s="25"/>
      <c r="AY43" s="26"/>
      <c r="AZ43" s="27"/>
      <c r="BA43" s="25"/>
      <c r="BB43" s="25"/>
      <c r="BC43" s="26"/>
      <c r="BD43" s="27"/>
      <c r="BE43" s="25"/>
      <c r="BF43" s="25"/>
      <c r="BG43" s="26"/>
      <c r="BH43" s="27"/>
      <c r="BI43" s="25"/>
      <c r="BJ43" s="25"/>
      <c r="BK43" s="26"/>
      <c r="BL43" s="27"/>
      <c r="BM43" s="25"/>
      <c r="BN43" s="25"/>
      <c r="BO43" s="26"/>
      <c r="BP43" s="27"/>
      <c r="BQ43" s="25"/>
      <c r="BR43" s="25"/>
      <c r="BS43" s="26"/>
      <c r="BT43" s="27"/>
      <c r="BU43" s="25"/>
      <c r="BV43" s="25"/>
      <c r="BW43" s="26"/>
      <c r="BX43" s="27"/>
      <c r="BY43" s="6"/>
      <c r="BZ43" s="6"/>
      <c r="CA43" s="6"/>
    </row>
    <row r="44" spans="1:79" x14ac:dyDescent="0.2">
      <c r="A44">
        <v>39</v>
      </c>
      <c r="B44" s="47">
        <v>1.08161</v>
      </c>
      <c r="C44" s="25">
        <v>-2.0006699999999999</v>
      </c>
      <c r="D44" s="48">
        <v>3.9307599999999998</v>
      </c>
      <c r="E44" s="47">
        <v>0.86039500000000002</v>
      </c>
      <c r="F44" s="25">
        <v>1.270883</v>
      </c>
      <c r="G44" s="26">
        <f t="shared" si="0"/>
        <v>0.20452381172511344</v>
      </c>
      <c r="H44" s="27">
        <f t="shared" si="1"/>
        <v>0.17406401690792933</v>
      </c>
      <c r="I44" s="25">
        <v>-1.3180019999999999</v>
      </c>
      <c r="J44" s="25">
        <v>22.327666000000001</v>
      </c>
      <c r="K44" s="26">
        <f t="shared" si="2"/>
        <v>0.34121969140337988</v>
      </c>
      <c r="L44" s="29">
        <f t="shared" si="3"/>
        <v>3.05749826246953E-2</v>
      </c>
      <c r="M44" s="25">
        <v>2.7324799999999998</v>
      </c>
      <c r="N44" s="25">
        <v>6.2876820000000002</v>
      </c>
      <c r="O44" s="26">
        <f t="shared" si="4"/>
        <v>0.30484689983616403</v>
      </c>
      <c r="P44" s="30">
        <f t="shared" si="5"/>
        <v>0.19057579565887714</v>
      </c>
      <c r="Q44" s="47">
        <v>0.68640299999999999</v>
      </c>
      <c r="R44" s="25">
        <v>0.45730700000000002</v>
      </c>
      <c r="S44" s="26">
        <f t="shared" si="6"/>
        <v>0.36538770906334073</v>
      </c>
      <c r="T44" s="27">
        <f t="shared" si="7"/>
        <v>0.86420500888899565</v>
      </c>
      <c r="U44" s="25">
        <v>2.2295400000000001</v>
      </c>
      <c r="V44" s="25">
        <v>8.0091350000000006</v>
      </c>
      <c r="W44" s="26">
        <f t="shared" si="8"/>
        <v>2.114396677113167</v>
      </c>
      <c r="X44" s="29">
        <f t="shared" si="9"/>
        <v>0.52817314229314394</v>
      </c>
      <c r="Y44" s="25">
        <v>1.759538</v>
      </c>
      <c r="Z44" s="25">
        <v>2.2879740000000002</v>
      </c>
      <c r="AA44" s="26">
        <f t="shared" si="10"/>
        <v>0.55236697229034581</v>
      </c>
      <c r="AB44" s="30">
        <f t="shared" si="11"/>
        <v>0.94897144810211986</v>
      </c>
      <c r="AC44" s="25"/>
      <c r="AD44" s="25"/>
      <c r="AE44" s="26"/>
      <c r="AF44" s="27"/>
      <c r="AG44" s="25"/>
      <c r="AH44" s="25"/>
      <c r="AI44" s="26"/>
      <c r="AJ44" s="27"/>
      <c r="AK44" s="25"/>
      <c r="AL44" s="25"/>
      <c r="AM44" s="26"/>
      <c r="AN44" s="27"/>
      <c r="AO44" s="25"/>
      <c r="AP44" s="25"/>
      <c r="AQ44" s="26"/>
      <c r="AR44" s="27"/>
      <c r="AS44" s="25"/>
      <c r="AT44" s="25"/>
      <c r="AU44" s="26"/>
      <c r="AV44" s="27"/>
      <c r="AW44" s="25"/>
      <c r="AX44" s="25"/>
      <c r="AY44" s="26"/>
      <c r="AZ44" s="27"/>
      <c r="BA44" s="25"/>
      <c r="BB44" s="25"/>
      <c r="BC44" s="26"/>
      <c r="BD44" s="27"/>
      <c r="BE44" s="25"/>
      <c r="BF44" s="25"/>
      <c r="BG44" s="26"/>
      <c r="BH44" s="27"/>
      <c r="BI44" s="25"/>
      <c r="BJ44" s="25"/>
      <c r="BK44" s="26"/>
      <c r="BL44" s="27"/>
      <c r="BM44" s="25"/>
      <c r="BN44" s="25"/>
      <c r="BO44" s="26"/>
      <c r="BP44" s="27"/>
      <c r="BQ44" s="25"/>
      <c r="BR44" s="25"/>
      <c r="BS44" s="26"/>
      <c r="BT44" s="27"/>
      <c r="BU44" s="25"/>
      <c r="BV44" s="25"/>
      <c r="BW44" s="26"/>
      <c r="BX44" s="27"/>
      <c r="BY44" s="6"/>
      <c r="BZ44" s="6"/>
      <c r="CA44" s="6"/>
    </row>
    <row r="45" spans="1:79" x14ac:dyDescent="0.2">
      <c r="A45">
        <v>40</v>
      </c>
      <c r="B45" s="47">
        <v>1.40215</v>
      </c>
      <c r="C45" s="25">
        <v>-2.3628300000000002</v>
      </c>
      <c r="D45" s="48">
        <v>4.01586</v>
      </c>
      <c r="E45" s="47">
        <v>0.70319699999999996</v>
      </c>
      <c r="F45" s="25">
        <v>8.6232340000000001</v>
      </c>
      <c r="G45" s="26">
        <f t="shared" si="0"/>
        <v>0.49848660984916027</v>
      </c>
      <c r="H45" s="27">
        <f t="shared" si="1"/>
        <v>8.1054625213695927E-2</v>
      </c>
      <c r="I45" s="25">
        <v>1.5756889999999999</v>
      </c>
      <c r="J45" s="25">
        <v>52.587974000000003</v>
      </c>
      <c r="K45" s="26">
        <f t="shared" si="2"/>
        <v>1.666865157459487</v>
      </c>
      <c r="L45" s="29">
        <f t="shared" si="3"/>
        <v>7.4893910155200125E-2</v>
      </c>
      <c r="M45" s="25">
        <v>4.3198489999999996</v>
      </c>
      <c r="N45" s="25">
        <v>10.371498000000001</v>
      </c>
      <c r="O45" s="26">
        <f t="shared" si="4"/>
        <v>7.5697110955063082E-2</v>
      </c>
      <c r="P45" s="30">
        <f t="shared" si="5"/>
        <v>2.93100379520875E-2</v>
      </c>
      <c r="Q45" s="47">
        <v>1.0133239999999999</v>
      </c>
      <c r="R45" s="25">
        <v>4.7864979999999999</v>
      </c>
      <c r="S45" s="26">
        <f t="shared" si="6"/>
        <v>0.27730699283243598</v>
      </c>
      <c r="T45" s="27">
        <f t="shared" si="7"/>
        <v>8.1233920916711999E-2</v>
      </c>
      <c r="U45" s="25">
        <v>-0.41507100000000002</v>
      </c>
      <c r="V45" s="25">
        <v>29.254010000000001</v>
      </c>
      <c r="W45" s="26">
        <f t="shared" si="8"/>
        <v>0.82433310902604084</v>
      </c>
      <c r="X45" s="29">
        <f t="shared" si="9"/>
        <v>6.658092343579565E-2</v>
      </c>
      <c r="Y45" s="25">
        <v>4.6049160000000002</v>
      </c>
      <c r="Z45" s="25">
        <v>5.8453239999999997</v>
      </c>
      <c r="AA45" s="26">
        <f t="shared" si="10"/>
        <v>0.1466824042670811</v>
      </c>
      <c r="AB45" s="30">
        <f t="shared" si="11"/>
        <v>0.10077388353494182</v>
      </c>
      <c r="AC45" s="25"/>
      <c r="AD45" s="25"/>
      <c r="AE45" s="26"/>
      <c r="AF45" s="27"/>
      <c r="AG45" s="25"/>
      <c r="AH45" s="25"/>
      <c r="AI45" s="26"/>
      <c r="AJ45" s="27"/>
      <c r="AK45" s="25"/>
      <c r="AL45" s="25"/>
      <c r="AM45" s="26"/>
      <c r="AN45" s="27"/>
      <c r="AO45" s="25"/>
      <c r="AP45" s="25"/>
      <c r="AQ45" s="26"/>
      <c r="AR45" s="27"/>
      <c r="AS45" s="25"/>
      <c r="AT45" s="25"/>
      <c r="AU45" s="26"/>
      <c r="AV45" s="27"/>
      <c r="AW45" s="25"/>
      <c r="AX45" s="25"/>
      <c r="AY45" s="26"/>
      <c r="AZ45" s="27"/>
      <c r="BA45" s="25"/>
      <c r="BB45" s="25"/>
      <c r="BC45" s="26"/>
      <c r="BD45" s="27"/>
      <c r="BE45" s="25"/>
      <c r="BF45" s="25"/>
      <c r="BG45" s="26"/>
      <c r="BH45" s="27"/>
      <c r="BI45" s="25"/>
      <c r="BJ45" s="25"/>
      <c r="BK45" s="26"/>
      <c r="BL45" s="27"/>
      <c r="BM45" s="25"/>
      <c r="BN45" s="25"/>
      <c r="BO45" s="26"/>
      <c r="BP45" s="27"/>
      <c r="BQ45" s="25"/>
      <c r="BR45" s="25"/>
      <c r="BS45" s="26"/>
      <c r="BT45" s="27"/>
      <c r="BU45" s="25"/>
      <c r="BV45" s="25"/>
      <c r="BW45" s="26"/>
      <c r="BX45" s="27"/>
      <c r="BY45" s="6"/>
      <c r="BZ45" s="6"/>
      <c r="CA45" s="6"/>
    </row>
    <row r="46" spans="1:79" x14ac:dyDescent="0.2">
      <c r="A46">
        <v>41</v>
      </c>
      <c r="B46" s="47">
        <v>0.953816</v>
      </c>
      <c r="C46" s="25">
        <v>-1.7829999999999999</v>
      </c>
      <c r="D46" s="48">
        <v>3.86212</v>
      </c>
      <c r="E46" s="47">
        <v>1.050192</v>
      </c>
      <c r="F46" s="25">
        <v>0.61518300000000004</v>
      </c>
      <c r="G46" s="26">
        <f t="shared" si="0"/>
        <v>0.10104254908703568</v>
      </c>
      <c r="H46" s="27">
        <f t="shared" si="1"/>
        <v>0.15666232649471784</v>
      </c>
      <c r="I46" s="25">
        <v>-4.4574340000000001</v>
      </c>
      <c r="J46" s="25">
        <v>13.018227</v>
      </c>
      <c r="K46" s="26">
        <f t="shared" si="2"/>
        <v>1.4999629837352777</v>
      </c>
      <c r="L46" s="29">
        <f t="shared" si="3"/>
        <v>0.20543765291540855</v>
      </c>
      <c r="M46" s="25">
        <v>3.115996</v>
      </c>
      <c r="N46" s="25">
        <v>8.9628759999999996</v>
      </c>
      <c r="O46" s="26">
        <f t="shared" si="4"/>
        <v>0.19319026855716551</v>
      </c>
      <c r="P46" s="30">
        <f t="shared" si="5"/>
        <v>8.3246047362476067E-2</v>
      </c>
      <c r="Q46" s="47">
        <v>0.95831100000000002</v>
      </c>
      <c r="R46" s="25">
        <v>0.34662399999999999</v>
      </c>
      <c r="S46" s="26">
        <f t="shared" si="6"/>
        <v>4.7126489805161863E-3</v>
      </c>
      <c r="T46" s="27">
        <f t="shared" si="7"/>
        <v>1.2967942208271865E-2</v>
      </c>
      <c r="U46" s="25">
        <v>-2.4546320000000001</v>
      </c>
      <c r="V46" s="25">
        <v>7.1209559999999996</v>
      </c>
      <c r="W46" s="26">
        <f t="shared" si="8"/>
        <v>0.37668648345485151</v>
      </c>
      <c r="X46" s="29">
        <f t="shared" si="9"/>
        <v>9.4317673076480216E-2</v>
      </c>
      <c r="Y46" s="25">
        <v>1.732062</v>
      </c>
      <c r="Z46" s="25">
        <v>4.9718549999999997</v>
      </c>
      <c r="AA46" s="26">
        <f t="shared" si="10"/>
        <v>0.55152558698331489</v>
      </c>
      <c r="AB46" s="30">
        <f t="shared" si="11"/>
        <v>0.42842319415992625</v>
      </c>
      <c r="AC46" s="25"/>
      <c r="AD46" s="25"/>
      <c r="AE46" s="26"/>
      <c r="AF46" s="27"/>
      <c r="AG46" s="25"/>
      <c r="AH46" s="25"/>
      <c r="AI46" s="26"/>
      <c r="AJ46" s="27"/>
      <c r="AK46" s="25"/>
      <c r="AL46" s="25"/>
      <c r="AM46" s="26"/>
      <c r="AN46" s="27"/>
      <c r="AO46" s="25"/>
      <c r="AP46" s="25"/>
      <c r="AQ46" s="26"/>
      <c r="AR46" s="27"/>
      <c r="AS46" s="25"/>
      <c r="AT46" s="25"/>
      <c r="AU46" s="26"/>
      <c r="AV46" s="27"/>
      <c r="AW46" s="25"/>
      <c r="AX46" s="25"/>
      <c r="AY46" s="26"/>
      <c r="AZ46" s="27"/>
      <c r="BA46" s="25"/>
      <c r="BB46" s="25"/>
      <c r="BC46" s="26"/>
      <c r="BD46" s="27"/>
      <c r="BE46" s="25"/>
      <c r="BF46" s="25"/>
      <c r="BG46" s="26"/>
      <c r="BH46" s="27"/>
      <c r="BI46" s="25"/>
      <c r="BJ46" s="25"/>
      <c r="BK46" s="26"/>
      <c r="BL46" s="27"/>
      <c r="BM46" s="25"/>
      <c r="BN46" s="25"/>
      <c r="BO46" s="26"/>
      <c r="BP46" s="27"/>
      <c r="BQ46" s="25"/>
      <c r="BR46" s="25"/>
      <c r="BS46" s="26"/>
      <c r="BT46" s="27"/>
      <c r="BU46" s="25"/>
      <c r="BV46" s="25"/>
      <c r="BW46" s="26"/>
      <c r="BX46" s="27"/>
      <c r="BY46" s="6"/>
      <c r="BZ46" s="6"/>
      <c r="CA46" s="6"/>
    </row>
    <row r="47" spans="1:79" x14ac:dyDescent="0.2">
      <c r="A47">
        <v>42</v>
      </c>
      <c r="B47" s="47">
        <v>1.4794499999999999</v>
      </c>
      <c r="C47" s="25">
        <v>-2.41947</v>
      </c>
      <c r="D47" s="48">
        <v>4.3110999999999997</v>
      </c>
      <c r="E47" s="47">
        <v>1.2853810000000001</v>
      </c>
      <c r="F47" s="25">
        <v>6.6455719999999996</v>
      </c>
      <c r="G47" s="26">
        <f t="shared" si="0"/>
        <v>0.13117645070803327</v>
      </c>
      <c r="H47" s="27">
        <f t="shared" si="1"/>
        <v>2.9202753352156871E-2</v>
      </c>
      <c r="I47" s="25">
        <v>-1.1961710000000001</v>
      </c>
      <c r="J47" s="25">
        <v>49.130803</v>
      </c>
      <c r="K47" s="26">
        <f t="shared" si="2"/>
        <v>0.50560618647885691</v>
      </c>
      <c r="L47" s="29">
        <f t="shared" si="3"/>
        <v>2.4898819585749493E-2</v>
      </c>
      <c r="M47" s="25">
        <v>4.318416</v>
      </c>
      <c r="N47" s="25">
        <v>13.955949</v>
      </c>
      <c r="O47" s="26">
        <f t="shared" si="4"/>
        <v>1.6970146830276084E-3</v>
      </c>
      <c r="P47" s="30">
        <f t="shared" si="5"/>
        <v>5.2422088960057977E-4</v>
      </c>
      <c r="Q47" s="47">
        <v>1.4721610000000001</v>
      </c>
      <c r="R47" s="25">
        <v>4.2777799999999999</v>
      </c>
      <c r="S47" s="26">
        <f t="shared" si="6"/>
        <v>4.9268309168947104E-3</v>
      </c>
      <c r="T47" s="27">
        <f t="shared" si="7"/>
        <v>1.7039211927681833E-3</v>
      </c>
      <c r="U47" s="25">
        <v>-2.6341899999999998</v>
      </c>
      <c r="V47" s="25">
        <v>31.545921</v>
      </c>
      <c r="W47" s="26">
        <f t="shared" si="8"/>
        <v>8.8746708989985323E-2</v>
      </c>
      <c r="X47" s="29">
        <f t="shared" si="9"/>
        <v>6.8065852317324895E-3</v>
      </c>
      <c r="Y47" s="25">
        <v>4.8979400000000002</v>
      </c>
      <c r="Z47" s="25">
        <v>9.0334140000000005</v>
      </c>
      <c r="AA47" s="26">
        <f t="shared" si="10"/>
        <v>0.136123031244926</v>
      </c>
      <c r="AB47" s="30">
        <f t="shared" si="11"/>
        <v>6.496325752367825E-2</v>
      </c>
      <c r="AC47" s="25"/>
      <c r="AD47" s="25"/>
      <c r="AE47" s="26"/>
      <c r="AF47" s="27"/>
      <c r="AG47" s="25"/>
      <c r="AH47" s="25"/>
      <c r="AI47" s="26"/>
      <c r="AJ47" s="27"/>
      <c r="AK47" s="25"/>
      <c r="AL47" s="25"/>
      <c r="AM47" s="26"/>
      <c r="AN47" s="27"/>
      <c r="AO47" s="25"/>
      <c r="AP47" s="25"/>
      <c r="AQ47" s="26"/>
      <c r="AR47" s="27"/>
      <c r="AS47" s="25"/>
      <c r="AT47" s="25"/>
      <c r="AU47" s="26"/>
      <c r="AV47" s="27"/>
      <c r="AW47" s="25"/>
      <c r="AX47" s="25"/>
      <c r="AY47" s="26"/>
      <c r="AZ47" s="27"/>
      <c r="BA47" s="25"/>
      <c r="BB47" s="25"/>
      <c r="BC47" s="26"/>
      <c r="BD47" s="27"/>
      <c r="BE47" s="25"/>
      <c r="BF47" s="25"/>
      <c r="BG47" s="26"/>
      <c r="BH47" s="27"/>
      <c r="BI47" s="25"/>
      <c r="BJ47" s="25"/>
      <c r="BK47" s="26"/>
      <c r="BL47" s="27"/>
      <c r="BM47" s="25"/>
      <c r="BN47" s="25"/>
      <c r="BO47" s="26"/>
      <c r="BP47" s="27"/>
      <c r="BQ47" s="25"/>
      <c r="BR47" s="25"/>
      <c r="BS47" s="26"/>
      <c r="BT47" s="27"/>
      <c r="BU47" s="25"/>
      <c r="BV47" s="25"/>
      <c r="BW47" s="26"/>
      <c r="BX47" s="27"/>
      <c r="BY47" s="6"/>
      <c r="BZ47" s="6"/>
      <c r="CA47" s="6"/>
    </row>
    <row r="48" spans="1:79" x14ac:dyDescent="0.2">
      <c r="A48">
        <v>43</v>
      </c>
      <c r="B48" s="47">
        <v>1.6473199999999999</v>
      </c>
      <c r="C48" s="25">
        <v>-2.5464699999999998</v>
      </c>
      <c r="D48" s="48">
        <v>4.7698200000000002</v>
      </c>
      <c r="E48" s="47">
        <v>1.4781059999999999</v>
      </c>
      <c r="F48" s="25">
        <v>2.6909749999999999</v>
      </c>
      <c r="G48" s="26">
        <f t="shared" si="0"/>
        <v>0.10272078284729134</v>
      </c>
      <c r="H48" s="27">
        <f t="shared" si="1"/>
        <v>6.288204089595778E-2</v>
      </c>
      <c r="I48" s="25">
        <v>-2.7775940000000001</v>
      </c>
      <c r="J48" s="25">
        <v>22.335353000000001</v>
      </c>
      <c r="K48" s="26">
        <f t="shared" si="2"/>
        <v>9.0762506528645676E-2</v>
      </c>
      <c r="L48" s="29">
        <f t="shared" si="3"/>
        <v>1.0347900030950947E-2</v>
      </c>
      <c r="M48" s="25">
        <v>3.4807239999999999</v>
      </c>
      <c r="N48" s="25">
        <v>10.767950000000001</v>
      </c>
      <c r="O48" s="26">
        <f t="shared" si="4"/>
        <v>0.27026093227836695</v>
      </c>
      <c r="P48" s="30">
        <f t="shared" si="5"/>
        <v>0.11971600908250875</v>
      </c>
      <c r="Q48" s="47">
        <v>1.250529</v>
      </c>
      <c r="R48" s="25">
        <v>1.6980690000000001</v>
      </c>
      <c r="S48" s="26">
        <f t="shared" si="6"/>
        <v>0.2408706262292693</v>
      </c>
      <c r="T48" s="27">
        <f t="shared" si="7"/>
        <v>0.23367189436942779</v>
      </c>
      <c r="U48" s="25">
        <v>-1.025485</v>
      </c>
      <c r="V48" s="25">
        <v>14.250337999999999</v>
      </c>
      <c r="W48" s="26">
        <f t="shared" si="8"/>
        <v>0.59729154476589164</v>
      </c>
      <c r="X48" s="29">
        <f t="shared" si="9"/>
        <v>0.10673325783570888</v>
      </c>
      <c r="Y48" s="25">
        <v>2.6646260000000002</v>
      </c>
      <c r="Z48" s="25">
        <v>7.1729659999999997</v>
      </c>
      <c r="AA48" s="26">
        <f t="shared" si="10"/>
        <v>0.44135711620144996</v>
      </c>
      <c r="AB48" s="30">
        <f t="shared" si="11"/>
        <v>0.29349002908977961</v>
      </c>
      <c r="AC48" s="25"/>
      <c r="AD48" s="25"/>
      <c r="AE48" s="26"/>
      <c r="AF48" s="27"/>
      <c r="AG48" s="25"/>
      <c r="AH48" s="25"/>
      <c r="AI48" s="26"/>
      <c r="AJ48" s="27"/>
      <c r="AK48" s="25"/>
      <c r="AL48" s="25"/>
      <c r="AM48" s="26"/>
      <c r="AN48" s="27"/>
      <c r="AO48" s="25"/>
      <c r="AP48" s="25"/>
      <c r="AQ48" s="26"/>
      <c r="AR48" s="27"/>
      <c r="AS48" s="25"/>
      <c r="AT48" s="25"/>
      <c r="AU48" s="26"/>
      <c r="AV48" s="27"/>
      <c r="AW48" s="25"/>
      <c r="AX48" s="25"/>
      <c r="AY48" s="26"/>
      <c r="AZ48" s="27"/>
      <c r="BA48" s="25"/>
      <c r="BB48" s="25"/>
      <c r="BC48" s="26"/>
      <c r="BD48" s="27"/>
      <c r="BE48" s="25"/>
      <c r="BF48" s="25"/>
      <c r="BG48" s="26"/>
      <c r="BH48" s="27"/>
      <c r="BI48" s="25"/>
      <c r="BJ48" s="25"/>
      <c r="BK48" s="26"/>
      <c r="BL48" s="27"/>
      <c r="BM48" s="25"/>
      <c r="BN48" s="25"/>
      <c r="BO48" s="26"/>
      <c r="BP48" s="27"/>
      <c r="BQ48" s="25"/>
      <c r="BR48" s="25"/>
      <c r="BS48" s="26"/>
      <c r="BT48" s="27"/>
      <c r="BU48" s="25"/>
      <c r="BV48" s="25"/>
      <c r="BW48" s="26"/>
      <c r="BX48" s="27"/>
      <c r="BY48" s="6"/>
      <c r="BZ48" s="6"/>
      <c r="CA48" s="6"/>
    </row>
    <row r="49" spans="1:79" x14ac:dyDescent="0.2">
      <c r="A49">
        <v>44</v>
      </c>
      <c r="B49" s="47">
        <v>0.34843800000000003</v>
      </c>
      <c r="C49" s="25">
        <v>-0.90445799999999998</v>
      </c>
      <c r="D49" s="48">
        <v>2.3734899999999999</v>
      </c>
      <c r="E49" s="47">
        <v>0.42697200000000002</v>
      </c>
      <c r="F49" s="25">
        <v>0.28158</v>
      </c>
      <c r="G49" s="26">
        <f t="shared" si="0"/>
        <v>0.22538873486818312</v>
      </c>
      <c r="H49" s="27">
        <f t="shared" si="1"/>
        <v>0.27890475175793733</v>
      </c>
      <c r="I49" s="25">
        <v>-4.7479680000000002</v>
      </c>
      <c r="J49" s="25">
        <v>8.6536480000000005</v>
      </c>
      <c r="K49" s="26">
        <f t="shared" si="2"/>
        <v>4.2495173905255967</v>
      </c>
      <c r="L49" s="29">
        <f t="shared" si="3"/>
        <v>0.44414910336080227</v>
      </c>
      <c r="M49" s="25">
        <v>3.3843290000000001</v>
      </c>
      <c r="N49" s="25">
        <v>3.8852950000000002</v>
      </c>
      <c r="O49" s="26">
        <f t="shared" si="4"/>
        <v>0.425887195648602</v>
      </c>
      <c r="P49" s="30">
        <f t="shared" si="5"/>
        <v>0.26017046324667759</v>
      </c>
      <c r="Q49" s="47">
        <v>0.38917000000000002</v>
      </c>
      <c r="R49" s="25">
        <v>0.18408099999999999</v>
      </c>
      <c r="S49" s="26">
        <f t="shared" si="6"/>
        <v>0.11689884570569223</v>
      </c>
      <c r="T49" s="27">
        <f t="shared" si="7"/>
        <v>0.22127215736550754</v>
      </c>
      <c r="U49" s="25">
        <v>-3.3652030000000002</v>
      </c>
      <c r="V49" s="25">
        <v>5.3957670000000002</v>
      </c>
      <c r="W49" s="26">
        <f t="shared" si="8"/>
        <v>2.7206846531292777</v>
      </c>
      <c r="X49" s="29">
        <f t="shared" si="9"/>
        <v>0.456051011839466</v>
      </c>
      <c r="Y49" s="25">
        <v>2.7225890000000001</v>
      </c>
      <c r="Z49" s="25">
        <v>2.3714919999999999</v>
      </c>
      <c r="AA49" s="26">
        <f t="shared" si="10"/>
        <v>0.14708256617891807</v>
      </c>
      <c r="AB49" s="30">
        <f t="shared" si="11"/>
        <v>0.1472064843566836</v>
      </c>
      <c r="AC49" s="25"/>
      <c r="AD49" s="25"/>
      <c r="AE49" s="26"/>
      <c r="AF49" s="27"/>
      <c r="AG49" s="25"/>
      <c r="AH49" s="25"/>
      <c r="AI49" s="26"/>
      <c r="AJ49" s="27"/>
      <c r="AK49" s="25"/>
      <c r="AL49" s="25"/>
      <c r="AM49" s="26"/>
      <c r="AN49" s="27"/>
      <c r="AO49" s="25"/>
      <c r="AP49" s="25"/>
      <c r="AQ49" s="26"/>
      <c r="AR49" s="27"/>
      <c r="AS49" s="25"/>
      <c r="AT49" s="25"/>
      <c r="AU49" s="26"/>
      <c r="AV49" s="27"/>
      <c r="AW49" s="25"/>
      <c r="AX49" s="25"/>
      <c r="AY49" s="26"/>
      <c r="AZ49" s="27"/>
      <c r="BA49" s="25"/>
      <c r="BB49" s="25"/>
      <c r="BC49" s="26"/>
      <c r="BD49" s="27"/>
      <c r="BE49" s="25"/>
      <c r="BF49" s="25"/>
      <c r="BG49" s="26"/>
      <c r="BH49" s="27"/>
      <c r="BI49" s="25"/>
      <c r="BJ49" s="25"/>
      <c r="BK49" s="26"/>
      <c r="BL49" s="27"/>
      <c r="BM49" s="25"/>
      <c r="BN49" s="25"/>
      <c r="BO49" s="26"/>
      <c r="BP49" s="27"/>
      <c r="BQ49" s="25"/>
      <c r="BR49" s="25"/>
      <c r="BS49" s="26"/>
      <c r="BT49" s="27"/>
      <c r="BU49" s="25"/>
      <c r="BV49" s="25"/>
      <c r="BW49" s="26"/>
      <c r="BX49" s="27"/>
      <c r="BY49" s="6"/>
      <c r="BZ49" s="6"/>
      <c r="CA49" s="6"/>
    </row>
    <row r="50" spans="1:79" x14ac:dyDescent="0.2">
      <c r="A50">
        <v>45</v>
      </c>
      <c r="B50" s="47">
        <v>1.5481</v>
      </c>
      <c r="C50" s="25">
        <v>-2.4662600000000001</v>
      </c>
      <c r="D50" s="48">
        <v>4.5656800000000004</v>
      </c>
      <c r="E50" s="47">
        <v>1.8483259999999999</v>
      </c>
      <c r="F50" s="25">
        <v>1.3855010000000001</v>
      </c>
      <c r="G50" s="26">
        <f t="shared" si="0"/>
        <v>0.19393191654285891</v>
      </c>
      <c r="H50" s="27">
        <f t="shared" si="1"/>
        <v>0.2166912907316558</v>
      </c>
      <c r="I50" s="25">
        <v>-3.4440240000000002</v>
      </c>
      <c r="J50" s="25">
        <v>24.095932999999999</v>
      </c>
      <c r="K50" s="26">
        <f t="shared" si="2"/>
        <v>0.39645617250411558</v>
      </c>
      <c r="L50" s="29">
        <f t="shared" si="3"/>
        <v>4.057796807452943E-2</v>
      </c>
      <c r="M50" s="25">
        <v>4.0025690000000003</v>
      </c>
      <c r="N50" s="25">
        <v>4.4618000000000002</v>
      </c>
      <c r="O50" s="26">
        <f t="shared" si="4"/>
        <v>0.12333562579944282</v>
      </c>
      <c r="P50" s="30">
        <f t="shared" si="5"/>
        <v>0.12620713613339909</v>
      </c>
      <c r="Q50" s="47">
        <v>1.721079</v>
      </c>
      <c r="R50" s="25">
        <v>0.83596999999999999</v>
      </c>
      <c r="S50" s="26">
        <f t="shared" si="6"/>
        <v>0.11173632194302693</v>
      </c>
      <c r="T50" s="27">
        <f t="shared" si="7"/>
        <v>0.20692010478844935</v>
      </c>
      <c r="U50" s="25">
        <v>-2.0835900000000001</v>
      </c>
      <c r="V50" s="25">
        <v>13.971159999999999</v>
      </c>
      <c r="W50" s="26">
        <f t="shared" si="8"/>
        <v>0.15516206725973744</v>
      </c>
      <c r="X50" s="29">
        <f t="shared" si="9"/>
        <v>2.73899948178963E-2</v>
      </c>
      <c r="Y50" s="25">
        <v>3.6062180000000001</v>
      </c>
      <c r="Z50" s="25">
        <v>2.5418229999999999</v>
      </c>
      <c r="AA50" s="26">
        <f t="shared" si="10"/>
        <v>0.21014657181405622</v>
      </c>
      <c r="AB50" s="30">
        <f t="shared" si="11"/>
        <v>0.37747002840087618</v>
      </c>
      <c r="AC50" s="25"/>
      <c r="AD50" s="25"/>
      <c r="AE50" s="26"/>
      <c r="AF50" s="27"/>
      <c r="AG50" s="25"/>
      <c r="AH50" s="25"/>
      <c r="AI50" s="26"/>
      <c r="AJ50" s="27"/>
      <c r="AK50" s="25"/>
      <c r="AL50" s="25"/>
      <c r="AM50" s="26"/>
      <c r="AN50" s="27"/>
      <c r="AO50" s="25"/>
      <c r="AP50" s="25"/>
      <c r="AQ50" s="26"/>
      <c r="AR50" s="27"/>
      <c r="AS50" s="25"/>
      <c r="AT50" s="25"/>
      <c r="AU50" s="26"/>
      <c r="AV50" s="27"/>
      <c r="AW50" s="25"/>
      <c r="AX50" s="25"/>
      <c r="AY50" s="26"/>
      <c r="AZ50" s="27"/>
      <c r="BA50" s="25"/>
      <c r="BB50" s="25"/>
      <c r="BC50" s="26"/>
      <c r="BD50" s="27"/>
      <c r="BE50" s="25"/>
      <c r="BF50" s="25"/>
      <c r="BG50" s="26"/>
      <c r="BH50" s="27"/>
      <c r="BI50" s="25"/>
      <c r="BJ50" s="25"/>
      <c r="BK50" s="26"/>
      <c r="BL50" s="27"/>
      <c r="BM50" s="25"/>
      <c r="BN50" s="25"/>
      <c r="BO50" s="26"/>
      <c r="BP50" s="27"/>
      <c r="BQ50" s="25"/>
      <c r="BR50" s="25"/>
      <c r="BS50" s="26"/>
      <c r="BT50" s="27"/>
      <c r="BU50" s="25"/>
      <c r="BV50" s="25"/>
      <c r="BW50" s="26"/>
      <c r="BX50" s="27"/>
      <c r="BY50" s="6"/>
      <c r="BZ50" s="6"/>
      <c r="CA50" s="6"/>
    </row>
    <row r="51" spans="1:79" x14ac:dyDescent="0.2">
      <c r="A51">
        <v>46</v>
      </c>
      <c r="B51" s="47">
        <v>1.3695600000000001</v>
      </c>
      <c r="C51" s="25">
        <v>-2.2997000000000001</v>
      </c>
      <c r="D51" s="48">
        <v>4.3336699999999997</v>
      </c>
      <c r="E51" s="47">
        <v>1.1725680000000001</v>
      </c>
      <c r="F51" s="25">
        <v>2.8680880000000002</v>
      </c>
      <c r="G51" s="26">
        <f t="shared" si="0"/>
        <v>0.14383597651800581</v>
      </c>
      <c r="H51" s="27">
        <f t="shared" si="1"/>
        <v>6.8684085007154602E-2</v>
      </c>
      <c r="I51" s="25">
        <v>-0.58529399999999998</v>
      </c>
      <c r="J51" s="25">
        <v>24.567525</v>
      </c>
      <c r="K51" s="26">
        <f t="shared" si="2"/>
        <v>0.74549115101969821</v>
      </c>
      <c r="L51" s="29">
        <f t="shared" si="3"/>
        <v>6.9783423442125334E-2</v>
      </c>
      <c r="M51" s="25">
        <v>2.7652450000000002</v>
      </c>
      <c r="N51" s="25">
        <v>10.025423999999999</v>
      </c>
      <c r="O51" s="26">
        <f t="shared" si="4"/>
        <v>0.36191611267124624</v>
      </c>
      <c r="P51" s="30">
        <f t="shared" si="5"/>
        <v>0.15644475485525597</v>
      </c>
      <c r="Q51" s="47">
        <v>1.687843</v>
      </c>
      <c r="R51" s="25">
        <v>1.607712</v>
      </c>
      <c r="S51" s="26">
        <f t="shared" si="6"/>
        <v>0.23239799643681172</v>
      </c>
      <c r="T51" s="27">
        <f t="shared" si="7"/>
        <v>0.19797264684222041</v>
      </c>
      <c r="U51" s="25">
        <v>-4.865526</v>
      </c>
      <c r="V51" s="25">
        <v>13.703284999999999</v>
      </c>
      <c r="W51" s="26">
        <f t="shared" si="8"/>
        <v>1.1157220507022654</v>
      </c>
      <c r="X51" s="29">
        <f t="shared" si="9"/>
        <v>0.18724167234352931</v>
      </c>
      <c r="Y51" s="25">
        <v>4.3339730000000003</v>
      </c>
      <c r="Z51" s="25">
        <v>5.586595</v>
      </c>
      <c r="AA51" s="26">
        <f t="shared" si="10"/>
        <v>6.9917644860039731E-5</v>
      </c>
      <c r="AB51" s="30">
        <f t="shared" si="11"/>
        <v>5.4236972610437725E-5</v>
      </c>
      <c r="AC51" s="25"/>
      <c r="AD51" s="25"/>
      <c r="AE51" s="26"/>
      <c r="AF51" s="27"/>
      <c r="AG51" s="25"/>
      <c r="AH51" s="25"/>
      <c r="AI51" s="26"/>
      <c r="AJ51" s="27"/>
      <c r="AK51" s="25"/>
      <c r="AL51" s="25"/>
      <c r="AM51" s="26"/>
      <c r="AN51" s="27"/>
      <c r="AO51" s="25"/>
      <c r="AP51" s="25"/>
      <c r="AQ51" s="26"/>
      <c r="AR51" s="27"/>
      <c r="AS51" s="25"/>
      <c r="AT51" s="25"/>
      <c r="AU51" s="26"/>
      <c r="AV51" s="27"/>
      <c r="AW51" s="25"/>
      <c r="AX51" s="25"/>
      <c r="AY51" s="26"/>
      <c r="AZ51" s="27"/>
      <c r="BA51" s="25"/>
      <c r="BB51" s="25"/>
      <c r="BC51" s="26"/>
      <c r="BD51" s="27"/>
      <c r="BE51" s="25"/>
      <c r="BF51" s="25"/>
      <c r="BG51" s="26"/>
      <c r="BH51" s="27"/>
      <c r="BI51" s="25"/>
      <c r="BJ51" s="25"/>
      <c r="BK51" s="26"/>
      <c r="BL51" s="27"/>
      <c r="BM51" s="25"/>
      <c r="BN51" s="25"/>
      <c r="BO51" s="26"/>
      <c r="BP51" s="27"/>
      <c r="BQ51" s="25"/>
      <c r="BR51" s="25"/>
      <c r="BS51" s="26"/>
      <c r="BT51" s="27"/>
      <c r="BU51" s="25"/>
      <c r="BV51" s="25"/>
      <c r="BW51" s="26"/>
      <c r="BX51" s="27"/>
      <c r="BY51" s="6"/>
      <c r="BZ51" s="6"/>
      <c r="CA51" s="6"/>
    </row>
    <row r="52" spans="1:79" x14ac:dyDescent="0.2">
      <c r="A52">
        <v>47</v>
      </c>
      <c r="B52" s="47">
        <v>1.27257</v>
      </c>
      <c r="C52" s="25">
        <v>-2.16025</v>
      </c>
      <c r="D52" s="48">
        <v>4.3722099999999999</v>
      </c>
      <c r="E52" s="47">
        <v>1.054011</v>
      </c>
      <c r="F52" s="25">
        <v>0.92264599999999997</v>
      </c>
      <c r="G52" s="26">
        <f t="shared" si="0"/>
        <v>0.17174615148871963</v>
      </c>
      <c r="H52" s="27">
        <f t="shared" si="1"/>
        <v>0.23688283480338065</v>
      </c>
      <c r="I52" s="25">
        <v>-1.3891210000000001</v>
      </c>
      <c r="J52" s="25">
        <v>16.757117000000001</v>
      </c>
      <c r="K52" s="26">
        <f t="shared" si="2"/>
        <v>0.35696285152181456</v>
      </c>
      <c r="L52" s="29">
        <f t="shared" si="3"/>
        <v>4.6017999396912958E-2</v>
      </c>
      <c r="M52" s="25">
        <v>2.9846469999999998</v>
      </c>
      <c r="N52" s="25">
        <v>10.777856</v>
      </c>
      <c r="O52" s="26">
        <f t="shared" si="4"/>
        <v>0.31735964192021887</v>
      </c>
      <c r="P52" s="30">
        <f t="shared" si="5"/>
        <v>0.12874202438778176</v>
      </c>
      <c r="Q52" s="47">
        <v>1.0371379999999999</v>
      </c>
      <c r="R52" s="25">
        <v>0.38986900000000002</v>
      </c>
      <c r="S52" s="26">
        <f t="shared" si="6"/>
        <v>0.18500514706460164</v>
      </c>
      <c r="T52" s="27">
        <f t="shared" si="7"/>
        <v>0.60387463481323234</v>
      </c>
      <c r="U52" s="25">
        <v>-0.90927199999999997</v>
      </c>
      <c r="V52" s="25">
        <v>6.9782929999999999</v>
      </c>
      <c r="W52" s="26">
        <f t="shared" si="8"/>
        <v>0.5790894572387455</v>
      </c>
      <c r="X52" s="29">
        <f t="shared" si="9"/>
        <v>0.17926704997912812</v>
      </c>
      <c r="Y52" s="25">
        <v>2.6706479999999999</v>
      </c>
      <c r="Z52" s="25">
        <v>4.5423349999999996</v>
      </c>
      <c r="AA52" s="26">
        <f t="shared" si="10"/>
        <v>0.38917664064626356</v>
      </c>
      <c r="AB52" s="30">
        <f t="shared" si="11"/>
        <v>0.37460072847995585</v>
      </c>
      <c r="AC52" s="25"/>
      <c r="AD52" s="25"/>
      <c r="AE52" s="26"/>
      <c r="AF52" s="27"/>
      <c r="AG52" s="25"/>
      <c r="AH52" s="25"/>
      <c r="AI52" s="26"/>
      <c r="AJ52" s="27"/>
      <c r="AK52" s="25"/>
      <c r="AL52" s="25"/>
      <c r="AM52" s="26"/>
      <c r="AN52" s="27"/>
      <c r="AO52" s="25"/>
      <c r="AP52" s="25"/>
      <c r="AQ52" s="26"/>
      <c r="AR52" s="27"/>
      <c r="AS52" s="25"/>
      <c r="AT52" s="25"/>
      <c r="AU52" s="26"/>
      <c r="AV52" s="27"/>
      <c r="AW52" s="25"/>
      <c r="AX52" s="25"/>
      <c r="AY52" s="26"/>
      <c r="AZ52" s="27"/>
      <c r="BA52" s="25"/>
      <c r="BB52" s="25"/>
      <c r="BC52" s="26"/>
      <c r="BD52" s="27"/>
      <c r="BE52" s="25"/>
      <c r="BF52" s="25"/>
      <c r="BG52" s="26"/>
      <c r="BH52" s="27"/>
      <c r="BI52" s="25"/>
      <c r="BJ52" s="25"/>
      <c r="BK52" s="26"/>
      <c r="BL52" s="27"/>
      <c r="BM52" s="25"/>
      <c r="BN52" s="25"/>
      <c r="BO52" s="26"/>
      <c r="BP52" s="27"/>
      <c r="BQ52" s="25"/>
      <c r="BR52" s="25"/>
      <c r="BS52" s="26"/>
      <c r="BT52" s="27"/>
      <c r="BU52" s="25"/>
      <c r="BV52" s="25"/>
      <c r="BW52" s="26"/>
      <c r="BX52" s="27"/>
      <c r="BY52" s="6"/>
      <c r="BZ52" s="6"/>
      <c r="CA52" s="6"/>
    </row>
    <row r="53" spans="1:79" x14ac:dyDescent="0.2">
      <c r="A53">
        <v>48</v>
      </c>
      <c r="B53" s="47">
        <v>1.0957300000000001</v>
      </c>
      <c r="C53" s="25">
        <v>-2.0058199999999999</v>
      </c>
      <c r="D53" s="48">
        <v>3.98935</v>
      </c>
      <c r="E53" s="47">
        <v>1.0836520000000001</v>
      </c>
      <c r="F53" s="25">
        <v>1.2385949999999999</v>
      </c>
      <c r="G53" s="26">
        <f t="shared" si="0"/>
        <v>1.1022788460660959E-2</v>
      </c>
      <c r="H53" s="27">
        <f t="shared" si="1"/>
        <v>9.7513715136909439E-3</v>
      </c>
      <c r="I53" s="25">
        <v>-4.2294580000000002</v>
      </c>
      <c r="J53" s="25">
        <v>24.883700000000001</v>
      </c>
      <c r="K53" s="26">
        <f t="shared" si="2"/>
        <v>1.108592994386336</v>
      </c>
      <c r="L53" s="29">
        <f t="shared" si="3"/>
        <v>8.9361228434678128E-2</v>
      </c>
      <c r="M53" s="25">
        <v>4.2664840000000002</v>
      </c>
      <c r="N53" s="25">
        <v>8.3679989999999993</v>
      </c>
      <c r="O53" s="26">
        <f t="shared" si="4"/>
        <v>6.9468459774148728E-2</v>
      </c>
      <c r="P53" s="30">
        <f t="shared" si="5"/>
        <v>3.3118311797121422E-2</v>
      </c>
      <c r="Q53" s="47">
        <v>0.78236300000000003</v>
      </c>
      <c r="R53" s="25">
        <v>0.21262700000000001</v>
      </c>
      <c r="S53" s="26">
        <f t="shared" si="6"/>
        <v>0.28598924917634821</v>
      </c>
      <c r="T53" s="27">
        <f t="shared" si="7"/>
        <v>1.473787430570906</v>
      </c>
      <c r="U53" s="25">
        <v>1.291218</v>
      </c>
      <c r="V53" s="25">
        <v>3.4974569999999998</v>
      </c>
      <c r="W53" s="26">
        <f t="shared" si="8"/>
        <v>1.6437357290285268</v>
      </c>
      <c r="X53" s="29">
        <f t="shared" si="9"/>
        <v>0.9426957929718649</v>
      </c>
      <c r="Y53" s="25">
        <v>2.4434360000000002</v>
      </c>
      <c r="Z53" s="25">
        <v>1.257544</v>
      </c>
      <c r="AA53" s="26">
        <f t="shared" si="10"/>
        <v>0.38751024603005496</v>
      </c>
      <c r="AB53" s="30">
        <f t="shared" si="11"/>
        <v>1.2293120558803508</v>
      </c>
      <c r="AC53" s="25"/>
      <c r="AD53" s="25"/>
      <c r="AE53" s="26"/>
      <c r="AF53" s="27"/>
      <c r="AG53" s="25"/>
      <c r="AH53" s="25"/>
      <c r="AI53" s="26"/>
      <c r="AJ53" s="27"/>
      <c r="AK53" s="25"/>
      <c r="AL53" s="25"/>
      <c r="AM53" s="26"/>
      <c r="AN53" s="27"/>
      <c r="AO53" s="25"/>
      <c r="AP53" s="25"/>
      <c r="AQ53" s="26"/>
      <c r="AR53" s="27"/>
      <c r="AS53" s="25"/>
      <c r="AT53" s="25"/>
      <c r="AU53" s="26"/>
      <c r="AV53" s="27"/>
      <c r="AW53" s="25"/>
      <c r="AX53" s="25"/>
      <c r="AY53" s="26"/>
      <c r="AZ53" s="27"/>
      <c r="BA53" s="25"/>
      <c r="BB53" s="25"/>
      <c r="BC53" s="26"/>
      <c r="BD53" s="27"/>
      <c r="BE53" s="25"/>
      <c r="BF53" s="25"/>
      <c r="BG53" s="26"/>
      <c r="BH53" s="27"/>
      <c r="BI53" s="25"/>
      <c r="BJ53" s="25"/>
      <c r="BK53" s="26"/>
      <c r="BL53" s="27"/>
      <c r="BM53" s="25"/>
      <c r="BN53" s="25"/>
      <c r="BO53" s="26"/>
      <c r="BP53" s="27"/>
      <c r="BQ53" s="25"/>
      <c r="BR53" s="25"/>
      <c r="BS53" s="26"/>
      <c r="BT53" s="27"/>
      <c r="BU53" s="25"/>
      <c r="BV53" s="25"/>
      <c r="BW53" s="26"/>
      <c r="BX53" s="27"/>
      <c r="BY53" s="6"/>
      <c r="BZ53" s="6"/>
      <c r="CA53" s="6"/>
    </row>
    <row r="54" spans="1:79" x14ac:dyDescent="0.2">
      <c r="A54">
        <v>49</v>
      </c>
      <c r="B54" s="47">
        <v>1.5762400000000001</v>
      </c>
      <c r="C54" s="25">
        <v>-2.47309</v>
      </c>
      <c r="D54" s="48">
        <v>4.7456100000000001</v>
      </c>
      <c r="E54" s="47">
        <v>1.5371379999999999</v>
      </c>
      <c r="F54" s="25">
        <v>1.815015</v>
      </c>
      <c r="G54" s="26">
        <f t="shared" si="0"/>
        <v>2.4807135969141875E-2</v>
      </c>
      <c r="H54" s="27">
        <f t="shared" si="1"/>
        <v>2.1543623606416581E-2</v>
      </c>
      <c r="I54" s="25">
        <v>-0.76436899999999997</v>
      </c>
      <c r="J54" s="25">
        <v>24.199231000000001</v>
      </c>
      <c r="K54" s="26">
        <f t="shared" si="2"/>
        <v>0.690925522322277</v>
      </c>
      <c r="L54" s="29">
        <f t="shared" si="3"/>
        <v>7.0610549566637065E-2</v>
      </c>
      <c r="M54" s="25">
        <v>2.5612740000000001</v>
      </c>
      <c r="N54" s="25">
        <v>13.203466000000001</v>
      </c>
      <c r="O54" s="26">
        <f t="shared" si="4"/>
        <v>0.46028561133342183</v>
      </c>
      <c r="P54" s="30">
        <f t="shared" si="5"/>
        <v>0.16543656036983015</v>
      </c>
      <c r="Q54" s="47">
        <v>1.4168540000000001</v>
      </c>
      <c r="R54" s="25">
        <v>0.78342500000000004</v>
      </c>
      <c r="S54" s="26">
        <f t="shared" si="6"/>
        <v>0.10111785007359286</v>
      </c>
      <c r="T54" s="27">
        <f t="shared" si="7"/>
        <v>0.20344768165427451</v>
      </c>
      <c r="U54" s="25">
        <v>0.73853400000000002</v>
      </c>
      <c r="V54" s="25">
        <v>10.508709</v>
      </c>
      <c r="W54" s="26">
        <f t="shared" si="8"/>
        <v>1.2986280321379327</v>
      </c>
      <c r="X54" s="29">
        <f t="shared" si="9"/>
        <v>0.30561546618143104</v>
      </c>
      <c r="Y54" s="25">
        <v>1.7155020000000001</v>
      </c>
      <c r="Z54" s="25">
        <v>5.7674279999999998</v>
      </c>
      <c r="AA54" s="26">
        <f t="shared" si="10"/>
        <v>0.63850758911920702</v>
      </c>
      <c r="AB54" s="30">
        <f t="shared" si="11"/>
        <v>0.52538289164598162</v>
      </c>
      <c r="AC54" s="25"/>
      <c r="AD54" s="25"/>
      <c r="AE54" s="26"/>
      <c r="AF54" s="27"/>
      <c r="AG54" s="25"/>
      <c r="AH54" s="25"/>
      <c r="AI54" s="26"/>
      <c r="AJ54" s="27"/>
      <c r="AK54" s="25"/>
      <c r="AL54" s="25"/>
      <c r="AM54" s="26"/>
      <c r="AN54" s="27"/>
      <c r="AO54" s="25"/>
      <c r="AP54" s="25"/>
      <c r="AQ54" s="26"/>
      <c r="AR54" s="27"/>
      <c r="AS54" s="25"/>
      <c r="AT54" s="25"/>
      <c r="AU54" s="26"/>
      <c r="AV54" s="27"/>
      <c r="AW54" s="25"/>
      <c r="AX54" s="25"/>
      <c r="AY54" s="26"/>
      <c r="AZ54" s="27"/>
      <c r="BA54" s="25"/>
      <c r="BB54" s="25"/>
      <c r="BC54" s="26"/>
      <c r="BD54" s="27"/>
      <c r="BE54" s="25"/>
      <c r="BF54" s="25"/>
      <c r="BG54" s="26"/>
      <c r="BH54" s="27"/>
      <c r="BI54" s="25"/>
      <c r="BJ54" s="25"/>
      <c r="BK54" s="26"/>
      <c r="BL54" s="27"/>
      <c r="BM54" s="25"/>
      <c r="BN54" s="25"/>
      <c r="BO54" s="26"/>
      <c r="BP54" s="27"/>
      <c r="BQ54" s="25"/>
      <c r="BR54" s="25"/>
      <c r="BS54" s="26"/>
      <c r="BT54" s="27"/>
      <c r="BU54" s="25"/>
      <c r="BV54" s="25"/>
      <c r="BW54" s="26"/>
      <c r="BX54" s="27"/>
      <c r="BY54" s="6"/>
      <c r="BZ54" s="6"/>
      <c r="CA54" s="6"/>
    </row>
    <row r="55" spans="1:79" x14ac:dyDescent="0.2">
      <c r="A55">
        <v>50</v>
      </c>
      <c r="B55" s="47">
        <v>0.48063600000000001</v>
      </c>
      <c r="C55" s="25">
        <v>-1.1962200000000001</v>
      </c>
      <c r="D55" s="48">
        <v>2.7450700000000001</v>
      </c>
      <c r="E55" s="47">
        <v>0.36001100000000003</v>
      </c>
      <c r="F55" s="25">
        <v>0.59203600000000001</v>
      </c>
      <c r="G55" s="26">
        <f t="shared" si="0"/>
        <v>0.25096954868133053</v>
      </c>
      <c r="H55" s="27">
        <f t="shared" si="1"/>
        <v>0.20374605598308207</v>
      </c>
      <c r="I55" s="25">
        <v>1.0865400000000001</v>
      </c>
      <c r="J55" s="25">
        <v>8.3983360000000005</v>
      </c>
      <c r="K55" s="26">
        <f t="shared" si="2"/>
        <v>1.9083111802176858</v>
      </c>
      <c r="L55" s="29">
        <f t="shared" si="3"/>
        <v>0.27181098731939279</v>
      </c>
      <c r="M55" s="25">
        <v>2.2360899999999999</v>
      </c>
      <c r="N55" s="25">
        <v>3.01891</v>
      </c>
      <c r="O55" s="26">
        <f t="shared" si="4"/>
        <v>0.18541603674951829</v>
      </c>
      <c r="P55" s="30">
        <f t="shared" si="5"/>
        <v>0.16859727517547732</v>
      </c>
      <c r="Q55" s="47">
        <v>0.452046</v>
      </c>
      <c r="R55" s="25">
        <v>0.39548499999999998</v>
      </c>
      <c r="S55" s="26">
        <f t="shared" si="6"/>
        <v>5.9483684118542941E-2</v>
      </c>
      <c r="T55" s="27">
        <f t="shared" si="7"/>
        <v>7.2290984487401566E-2</v>
      </c>
      <c r="U55" s="25">
        <v>-0.20527300000000001</v>
      </c>
      <c r="V55" s="25">
        <v>5.5121460000000004</v>
      </c>
      <c r="W55" s="26">
        <f t="shared" si="8"/>
        <v>0.82839862232699668</v>
      </c>
      <c r="X55" s="29">
        <f t="shared" si="9"/>
        <v>0.17977517286370862</v>
      </c>
      <c r="Y55" s="25">
        <v>2.7463760000000002</v>
      </c>
      <c r="Z55" s="25">
        <v>2.0096150000000002</v>
      </c>
      <c r="AA55" s="26">
        <f t="shared" si="10"/>
        <v>4.7576200242617831E-4</v>
      </c>
      <c r="AB55" s="30">
        <f t="shared" si="11"/>
        <v>6.4987572246426762E-4</v>
      </c>
      <c r="AC55" s="25"/>
      <c r="AD55" s="25"/>
      <c r="AE55" s="26"/>
      <c r="AF55" s="27"/>
      <c r="AG55" s="25"/>
      <c r="AH55" s="25"/>
      <c r="AI55" s="26"/>
      <c r="AJ55" s="27"/>
      <c r="AK55" s="25"/>
      <c r="AL55" s="25"/>
      <c r="AM55" s="26"/>
      <c r="AN55" s="27"/>
      <c r="AO55" s="25"/>
      <c r="AP55" s="25"/>
      <c r="AQ55" s="26"/>
      <c r="AR55" s="27"/>
      <c r="AS55" s="25"/>
      <c r="AT55" s="25"/>
      <c r="AU55" s="26"/>
      <c r="AV55" s="27"/>
      <c r="AW55" s="25"/>
      <c r="AX55" s="25"/>
      <c r="AY55" s="26"/>
      <c r="AZ55" s="27"/>
      <c r="BA55" s="25"/>
      <c r="BB55" s="25"/>
      <c r="BC55" s="26"/>
      <c r="BD55" s="27"/>
      <c r="BE55" s="25"/>
      <c r="BF55" s="25"/>
      <c r="BG55" s="26"/>
      <c r="BH55" s="27"/>
      <c r="BI55" s="25"/>
      <c r="BJ55" s="25"/>
      <c r="BK55" s="26"/>
      <c r="BL55" s="27"/>
      <c r="BM55" s="25"/>
      <c r="BN55" s="25"/>
      <c r="BO55" s="26"/>
      <c r="BP55" s="27"/>
      <c r="BQ55" s="25"/>
      <c r="BR55" s="25"/>
      <c r="BS55" s="26"/>
      <c r="BT55" s="27"/>
      <c r="BU55" s="25"/>
      <c r="BV55" s="25"/>
      <c r="BW55" s="26"/>
      <c r="BX55" s="27"/>
      <c r="BY55" s="6"/>
      <c r="BZ55" s="6"/>
      <c r="CA55" s="6"/>
    </row>
    <row r="56" spans="1:79" x14ac:dyDescent="0.2">
      <c r="A56">
        <v>51</v>
      </c>
      <c r="B56" s="47">
        <v>0.65111300000000005</v>
      </c>
      <c r="C56" s="25">
        <v>-1.4648099999999999</v>
      </c>
      <c r="D56" s="48">
        <v>3.14466</v>
      </c>
      <c r="E56" s="47">
        <v>0.68128299999999997</v>
      </c>
      <c r="F56" s="25">
        <v>0.90552500000000002</v>
      </c>
      <c r="G56" s="26">
        <f t="shared" si="0"/>
        <v>4.6336043052434703E-2</v>
      </c>
      <c r="H56" s="27">
        <f t="shared" si="1"/>
        <v>3.3317688633665465E-2</v>
      </c>
      <c r="I56" s="25">
        <v>-2.818908</v>
      </c>
      <c r="J56" s="25">
        <v>12.191478999999999</v>
      </c>
      <c r="K56" s="26">
        <f t="shared" si="2"/>
        <v>0.92441886661068673</v>
      </c>
      <c r="L56" s="29">
        <f t="shared" si="3"/>
        <v>0.11106921481798887</v>
      </c>
      <c r="M56" s="25">
        <v>3.6491340000000001</v>
      </c>
      <c r="N56" s="25">
        <v>4.9349530000000001</v>
      </c>
      <c r="O56" s="26">
        <f t="shared" si="4"/>
        <v>0.16042243040583087</v>
      </c>
      <c r="P56" s="30">
        <f t="shared" si="5"/>
        <v>0.1022246817750848</v>
      </c>
      <c r="Q56" s="47">
        <v>0.59117200000000003</v>
      </c>
      <c r="R56" s="25">
        <v>0.46453299999999997</v>
      </c>
      <c r="S56" s="26">
        <f t="shared" si="6"/>
        <v>9.2059289247795717E-2</v>
      </c>
      <c r="T56" s="27">
        <f t="shared" si="7"/>
        <v>0.12903496629948794</v>
      </c>
      <c r="U56" s="25">
        <v>-1.535671</v>
      </c>
      <c r="V56" s="25">
        <v>6.3473030000000001</v>
      </c>
      <c r="W56" s="26">
        <f t="shared" si="8"/>
        <v>4.8375557239505512E-2</v>
      </c>
      <c r="X56" s="29">
        <f t="shared" si="9"/>
        <v>1.1163954202280883E-2</v>
      </c>
      <c r="Y56" s="25">
        <v>3.158792</v>
      </c>
      <c r="Z56" s="25">
        <v>2.6189339999999999</v>
      </c>
      <c r="AA56" s="26">
        <f t="shared" si="10"/>
        <v>4.4939675513410143E-3</v>
      </c>
      <c r="AB56" s="30">
        <f t="shared" si="11"/>
        <v>5.396088637590727E-3</v>
      </c>
      <c r="AC56" s="25"/>
      <c r="AD56" s="25"/>
      <c r="AE56" s="26"/>
      <c r="AF56" s="27"/>
      <c r="AG56" s="25"/>
      <c r="AH56" s="25"/>
      <c r="AI56" s="26"/>
      <c r="AJ56" s="27"/>
      <c r="AK56" s="25"/>
      <c r="AL56" s="25"/>
      <c r="AM56" s="26"/>
      <c r="AN56" s="27"/>
      <c r="AO56" s="25"/>
      <c r="AP56" s="25"/>
      <c r="AQ56" s="26"/>
      <c r="AR56" s="27"/>
      <c r="AS56" s="25"/>
      <c r="AT56" s="25"/>
      <c r="AU56" s="26"/>
      <c r="AV56" s="27"/>
      <c r="AW56" s="25"/>
      <c r="AX56" s="25"/>
      <c r="AY56" s="26"/>
      <c r="AZ56" s="27"/>
      <c r="BA56" s="25"/>
      <c r="BB56" s="25"/>
      <c r="BC56" s="26"/>
      <c r="BD56" s="27"/>
      <c r="BE56" s="25"/>
      <c r="BF56" s="25"/>
      <c r="BG56" s="26"/>
      <c r="BH56" s="27"/>
      <c r="BI56" s="25"/>
      <c r="BJ56" s="25"/>
      <c r="BK56" s="26"/>
      <c r="BL56" s="27"/>
      <c r="BM56" s="25"/>
      <c r="BN56" s="25"/>
      <c r="BO56" s="26"/>
      <c r="BP56" s="27"/>
      <c r="BQ56" s="25"/>
      <c r="BR56" s="25"/>
      <c r="BS56" s="26"/>
      <c r="BT56" s="27"/>
      <c r="BU56" s="25"/>
      <c r="BV56" s="25"/>
      <c r="BW56" s="26"/>
      <c r="BX56" s="27"/>
      <c r="BY56" s="6"/>
      <c r="BZ56" s="6"/>
      <c r="CA56" s="6"/>
    </row>
    <row r="57" spans="1:79" x14ac:dyDescent="0.2">
      <c r="A57">
        <v>52</v>
      </c>
      <c r="B57" s="47">
        <v>1.6422099999999999</v>
      </c>
      <c r="C57" s="25">
        <v>-2.5180099999999999</v>
      </c>
      <c r="D57" s="48">
        <v>4.9196099999999996</v>
      </c>
      <c r="E57" s="47">
        <v>1.5936170000000001</v>
      </c>
      <c r="F57" s="25">
        <v>1.3147230000000001</v>
      </c>
      <c r="G57" s="26">
        <f t="shared" si="0"/>
        <v>2.9590003714506603E-2</v>
      </c>
      <c r="H57" s="27">
        <f t="shared" si="1"/>
        <v>3.6960637335773303E-2</v>
      </c>
      <c r="I57" s="25">
        <v>-3.9343240000000002</v>
      </c>
      <c r="J57" s="25">
        <v>24.390726999999998</v>
      </c>
      <c r="K57" s="26">
        <f t="shared" si="2"/>
        <v>0.56247354061342103</v>
      </c>
      <c r="L57" s="29">
        <f t="shared" si="3"/>
        <v>5.8067723852593671E-2</v>
      </c>
      <c r="M57" s="25">
        <v>5.7166129999999997</v>
      </c>
      <c r="N57" s="25">
        <v>17.748192</v>
      </c>
      <c r="O57" s="26">
        <f t="shared" si="4"/>
        <v>0.16200532156004241</v>
      </c>
      <c r="P57" s="30">
        <f t="shared" si="5"/>
        <v>4.4906151567438539E-2</v>
      </c>
      <c r="Q57" s="47">
        <v>1.4115089999999999</v>
      </c>
      <c r="R57" s="25">
        <v>0.55213999999999996</v>
      </c>
      <c r="S57" s="26">
        <f t="shared" si="6"/>
        <v>0.1404820333574878</v>
      </c>
      <c r="T57" s="27">
        <f t="shared" si="7"/>
        <v>0.41783062266816395</v>
      </c>
      <c r="U57" s="25">
        <v>3.8094000000000003E-2</v>
      </c>
      <c r="V57" s="25">
        <v>9.299137</v>
      </c>
      <c r="W57" s="26">
        <f t="shared" si="8"/>
        <v>1.0151286134685724</v>
      </c>
      <c r="X57" s="29">
        <f t="shared" si="9"/>
        <v>0.27487539972795322</v>
      </c>
      <c r="Y57" s="25">
        <v>2.5685829999999998</v>
      </c>
      <c r="Z57" s="25">
        <v>6.5911559999999998</v>
      </c>
      <c r="AA57" s="26">
        <f t="shared" si="10"/>
        <v>0.47788889769717519</v>
      </c>
      <c r="AB57" s="30">
        <f t="shared" si="11"/>
        <v>0.3566941823255283</v>
      </c>
      <c r="AC57" s="25"/>
      <c r="AD57" s="25"/>
      <c r="AE57" s="26"/>
      <c r="AF57" s="27"/>
      <c r="AG57" s="25"/>
      <c r="AH57" s="25"/>
      <c r="AI57" s="26"/>
      <c r="AJ57" s="27"/>
      <c r="AK57" s="25"/>
      <c r="AL57" s="25"/>
      <c r="AM57" s="26"/>
      <c r="AN57" s="27"/>
      <c r="AO57" s="25"/>
      <c r="AP57" s="25"/>
      <c r="AQ57" s="26"/>
      <c r="AR57" s="27"/>
      <c r="AS57" s="25"/>
      <c r="AT57" s="25"/>
      <c r="AU57" s="26"/>
      <c r="AV57" s="27"/>
      <c r="AW57" s="25"/>
      <c r="AX57" s="25"/>
      <c r="AY57" s="26"/>
      <c r="AZ57" s="27"/>
      <c r="BA57" s="25"/>
      <c r="BB57" s="25"/>
      <c r="BC57" s="26"/>
      <c r="BD57" s="27"/>
      <c r="BE57" s="25"/>
      <c r="BF57" s="25"/>
      <c r="BG57" s="26"/>
      <c r="BH57" s="27"/>
      <c r="BI57" s="25"/>
      <c r="BJ57" s="25"/>
      <c r="BK57" s="26"/>
      <c r="BL57" s="27"/>
      <c r="BM57" s="25"/>
      <c r="BN57" s="25"/>
      <c r="BO57" s="26"/>
      <c r="BP57" s="27"/>
      <c r="BQ57" s="25"/>
      <c r="BR57" s="25"/>
      <c r="BS57" s="26"/>
      <c r="BT57" s="27"/>
      <c r="BU57" s="25"/>
      <c r="BV57" s="25"/>
      <c r="BW57" s="26"/>
      <c r="BX57" s="27"/>
      <c r="BY57" s="6"/>
      <c r="BZ57" s="6"/>
      <c r="CA57" s="6"/>
    </row>
    <row r="58" spans="1:79" x14ac:dyDescent="0.2">
      <c r="A58">
        <v>53</v>
      </c>
      <c r="B58" s="47">
        <v>1.3476699999999999</v>
      </c>
      <c r="C58" s="25">
        <v>-2.2842099999999999</v>
      </c>
      <c r="D58" s="48">
        <v>4.26525</v>
      </c>
      <c r="E58" s="47">
        <v>1.657087</v>
      </c>
      <c r="F58" s="25">
        <v>3.1071770000000001</v>
      </c>
      <c r="G58" s="26">
        <f t="shared" si="0"/>
        <v>0.22959404008399686</v>
      </c>
      <c r="H58" s="27">
        <f t="shared" si="1"/>
        <v>9.9581388507960777E-2</v>
      </c>
      <c r="I58" s="25">
        <v>-4.5311690000000002</v>
      </c>
      <c r="J58" s="25">
        <v>25.574151000000001</v>
      </c>
      <c r="K58" s="26">
        <f t="shared" si="2"/>
        <v>0.98369195476773175</v>
      </c>
      <c r="L58" s="29">
        <f t="shared" si="3"/>
        <v>8.7860551069710982E-2</v>
      </c>
      <c r="M58" s="25">
        <v>4.5983460000000003</v>
      </c>
      <c r="N58" s="25">
        <v>9.8056300000000007</v>
      </c>
      <c r="O58" s="26">
        <f t="shared" si="4"/>
        <v>7.8095305081765501E-2</v>
      </c>
      <c r="P58" s="30">
        <f t="shared" si="5"/>
        <v>3.3969872410033852E-2</v>
      </c>
      <c r="Q58" s="47">
        <v>1.466092</v>
      </c>
      <c r="R58" s="25">
        <v>1.9723759999999999</v>
      </c>
      <c r="S58" s="26">
        <f t="shared" si="6"/>
        <v>8.7871659976106936E-2</v>
      </c>
      <c r="T58" s="27">
        <f t="shared" si="7"/>
        <v>6.0040276296203177E-2</v>
      </c>
      <c r="U58" s="25">
        <v>-3.2277559999999998</v>
      </c>
      <c r="V58" s="25">
        <v>16.301962</v>
      </c>
      <c r="W58" s="26">
        <f t="shared" si="8"/>
        <v>0.41307322881871633</v>
      </c>
      <c r="X58" s="29">
        <f t="shared" si="9"/>
        <v>5.7879290848549397E-2</v>
      </c>
      <c r="Y58" s="25">
        <v>4.0076919999999996</v>
      </c>
      <c r="Z58" s="25">
        <v>6.1618079999999997</v>
      </c>
      <c r="AA58" s="26">
        <f t="shared" si="10"/>
        <v>6.0385206025438225E-2</v>
      </c>
      <c r="AB58" s="30">
        <f t="shared" si="11"/>
        <v>4.1799095330461514E-2</v>
      </c>
      <c r="AC58" s="25"/>
      <c r="AD58" s="25"/>
      <c r="AE58" s="26"/>
      <c r="AF58" s="27"/>
      <c r="AG58" s="25"/>
      <c r="AH58" s="25"/>
      <c r="AI58" s="26"/>
      <c r="AJ58" s="27"/>
      <c r="AK58" s="25"/>
      <c r="AL58" s="25"/>
      <c r="AM58" s="26"/>
      <c r="AN58" s="27"/>
      <c r="AO58" s="25"/>
      <c r="AP58" s="25"/>
      <c r="AQ58" s="26"/>
      <c r="AR58" s="27"/>
      <c r="AS58" s="25"/>
      <c r="AT58" s="25"/>
      <c r="AU58" s="26"/>
      <c r="AV58" s="27"/>
      <c r="AW58" s="25"/>
      <c r="AX58" s="25"/>
      <c r="AY58" s="26"/>
      <c r="AZ58" s="27"/>
      <c r="BA58" s="25"/>
      <c r="BB58" s="25"/>
      <c r="BC58" s="26"/>
      <c r="BD58" s="27"/>
      <c r="BE58" s="25"/>
      <c r="BF58" s="25"/>
      <c r="BG58" s="26"/>
      <c r="BH58" s="27"/>
      <c r="BI58" s="25"/>
      <c r="BJ58" s="25"/>
      <c r="BK58" s="26"/>
      <c r="BL58" s="27"/>
      <c r="BM58" s="25"/>
      <c r="BN58" s="25"/>
      <c r="BO58" s="26"/>
      <c r="BP58" s="27"/>
      <c r="BQ58" s="25"/>
      <c r="BR58" s="25"/>
      <c r="BS58" s="26"/>
      <c r="BT58" s="27"/>
      <c r="BU58" s="25"/>
      <c r="BV58" s="25"/>
      <c r="BW58" s="26"/>
      <c r="BX58" s="27"/>
      <c r="BY58" s="6"/>
      <c r="BZ58" s="6"/>
      <c r="CA58" s="6"/>
    </row>
    <row r="59" spans="1:79" x14ac:dyDescent="0.2">
      <c r="A59">
        <v>54</v>
      </c>
      <c r="B59" s="47">
        <v>1.1363799999999999</v>
      </c>
      <c r="C59" s="25">
        <v>-1.99075</v>
      </c>
      <c r="D59" s="48">
        <v>4.1967999999999996</v>
      </c>
      <c r="E59" s="47">
        <v>1.1515899999999999</v>
      </c>
      <c r="F59" s="25">
        <v>0.52262200000000003</v>
      </c>
      <c r="G59" s="26">
        <f t="shared" si="0"/>
        <v>1.3384607261655385E-2</v>
      </c>
      <c r="H59" s="27">
        <f t="shared" si="1"/>
        <v>2.9103252446318648E-2</v>
      </c>
      <c r="I59" s="25">
        <v>-0.239756</v>
      </c>
      <c r="J59" s="25">
        <v>16.7666</v>
      </c>
      <c r="K59" s="26">
        <f t="shared" si="2"/>
        <v>0.87956498806982286</v>
      </c>
      <c r="L59" s="29">
        <f t="shared" si="3"/>
        <v>0.1044334569918767</v>
      </c>
      <c r="M59" s="25">
        <v>2.5776690000000002</v>
      </c>
      <c r="N59" s="25">
        <v>12.980261</v>
      </c>
      <c r="O59" s="26">
        <f t="shared" si="4"/>
        <v>0.38580132481890955</v>
      </c>
      <c r="P59" s="30">
        <f t="shared" si="5"/>
        <v>0.12473793862850673</v>
      </c>
      <c r="Q59" s="47">
        <v>1.178793</v>
      </c>
      <c r="R59" s="25">
        <v>0.25058200000000003</v>
      </c>
      <c r="S59" s="26">
        <f t="shared" si="6"/>
        <v>3.7322902550203312E-2</v>
      </c>
      <c r="T59" s="27">
        <f t="shared" si="7"/>
        <v>0.16925796745177238</v>
      </c>
      <c r="U59" s="25">
        <v>-1.0774600000000001</v>
      </c>
      <c r="V59" s="25">
        <v>8.1130569999999995</v>
      </c>
      <c r="W59" s="26">
        <f t="shared" si="8"/>
        <v>0.45876679643350493</v>
      </c>
      <c r="X59" s="29">
        <f t="shared" si="9"/>
        <v>0.11257039116081645</v>
      </c>
      <c r="Y59" s="25">
        <v>3.090071</v>
      </c>
      <c r="Z59" s="25">
        <v>6.1818239999999998</v>
      </c>
      <c r="AA59" s="26">
        <f t="shared" si="10"/>
        <v>0.26370782500953099</v>
      </c>
      <c r="AB59" s="30">
        <f t="shared" si="11"/>
        <v>0.17902952267809624</v>
      </c>
      <c r="AC59" s="25"/>
      <c r="AD59" s="25"/>
      <c r="AE59" s="26"/>
      <c r="AF59" s="27"/>
      <c r="AG59" s="25"/>
      <c r="AH59" s="25"/>
      <c r="AI59" s="26"/>
      <c r="AJ59" s="27"/>
      <c r="AK59" s="25"/>
      <c r="AL59" s="25"/>
      <c r="AM59" s="26"/>
      <c r="AN59" s="27"/>
      <c r="AO59" s="25"/>
      <c r="AP59" s="25"/>
      <c r="AQ59" s="26"/>
      <c r="AR59" s="27"/>
      <c r="AS59" s="25"/>
      <c r="AT59" s="25"/>
      <c r="AU59" s="26"/>
      <c r="AV59" s="27"/>
      <c r="AW59" s="25"/>
      <c r="AX59" s="25"/>
      <c r="AY59" s="26"/>
      <c r="AZ59" s="27"/>
      <c r="BA59" s="25"/>
      <c r="BB59" s="25"/>
      <c r="BC59" s="26"/>
      <c r="BD59" s="27"/>
      <c r="BE59" s="25"/>
      <c r="BF59" s="25"/>
      <c r="BG59" s="26"/>
      <c r="BH59" s="27"/>
      <c r="BI59" s="25"/>
      <c r="BJ59" s="25"/>
      <c r="BK59" s="26"/>
      <c r="BL59" s="27"/>
      <c r="BM59" s="25"/>
      <c r="BN59" s="25"/>
      <c r="BO59" s="26"/>
      <c r="BP59" s="27"/>
      <c r="BQ59" s="25"/>
      <c r="BR59" s="25"/>
      <c r="BS59" s="26"/>
      <c r="BT59" s="27"/>
      <c r="BU59" s="25"/>
      <c r="BV59" s="25"/>
      <c r="BW59" s="26"/>
      <c r="BX59" s="27"/>
      <c r="BY59" s="6"/>
      <c r="BZ59" s="6"/>
      <c r="CA59" s="6"/>
    </row>
    <row r="60" spans="1:79" x14ac:dyDescent="0.2">
      <c r="A60">
        <v>55</v>
      </c>
      <c r="B60" s="47">
        <v>1.5720799999999999</v>
      </c>
      <c r="C60" s="25">
        <v>-2.45858</v>
      </c>
      <c r="D60" s="48">
        <v>4.7974600000000001</v>
      </c>
      <c r="E60" s="47">
        <v>1.467811</v>
      </c>
      <c r="F60" s="25">
        <v>0.24321799999999999</v>
      </c>
      <c r="G60" s="26">
        <f t="shared" si="0"/>
        <v>6.6325505063355522E-2</v>
      </c>
      <c r="H60" s="27">
        <f t="shared" si="1"/>
        <v>0.42870593459365652</v>
      </c>
      <c r="I60" s="25">
        <v>-3.8188689999999998</v>
      </c>
      <c r="J60" s="25">
        <v>48.797438</v>
      </c>
      <c r="K60" s="26">
        <f t="shared" si="2"/>
        <v>0.55328238251348338</v>
      </c>
      <c r="L60" s="29">
        <f t="shared" si="3"/>
        <v>2.7876238092663798E-2</v>
      </c>
      <c r="M60" s="25">
        <v>4.0565069999999999</v>
      </c>
      <c r="N60" s="25">
        <v>13.780666999999999</v>
      </c>
      <c r="O60" s="26">
        <f t="shared" si="4"/>
        <v>0.15444693650390001</v>
      </c>
      <c r="P60" s="30">
        <f t="shared" si="5"/>
        <v>5.3767571627701349E-2</v>
      </c>
      <c r="Q60" s="47">
        <v>1.4763520000000001</v>
      </c>
      <c r="R60" s="25">
        <v>0.18590100000000001</v>
      </c>
      <c r="S60" s="26">
        <f t="shared" si="6"/>
        <v>6.0892575441453246E-2</v>
      </c>
      <c r="T60" s="27">
        <f t="shared" si="7"/>
        <v>0.51494074803255396</v>
      </c>
      <c r="U60" s="25">
        <v>6.744961</v>
      </c>
      <c r="V60" s="25">
        <v>31.748591000000001</v>
      </c>
      <c r="W60" s="26">
        <f t="shared" si="8"/>
        <v>3.7434376754061285</v>
      </c>
      <c r="X60" s="29">
        <f t="shared" si="9"/>
        <v>0.2898881717302037</v>
      </c>
      <c r="Y60" s="25">
        <v>1.110832</v>
      </c>
      <c r="Z60" s="25">
        <v>8.8851700000000005</v>
      </c>
      <c r="AA60" s="26">
        <f t="shared" si="10"/>
        <v>0.76845414031591708</v>
      </c>
      <c r="AB60" s="30">
        <f t="shared" si="11"/>
        <v>0.41491924183780382</v>
      </c>
      <c r="AC60" s="25"/>
      <c r="AD60" s="25"/>
      <c r="AE60" s="26"/>
      <c r="AF60" s="27"/>
      <c r="AG60" s="25"/>
      <c r="AH60" s="25"/>
      <c r="AI60" s="26"/>
      <c r="AJ60" s="27"/>
      <c r="AK60" s="25"/>
      <c r="AL60" s="25"/>
      <c r="AM60" s="26"/>
      <c r="AN60" s="27"/>
      <c r="AO60" s="25"/>
      <c r="AP60" s="25"/>
      <c r="AQ60" s="26"/>
      <c r="AR60" s="27"/>
      <c r="AS60" s="25"/>
      <c r="AT60" s="25"/>
      <c r="AU60" s="26"/>
      <c r="AV60" s="27"/>
      <c r="AW60" s="25"/>
      <c r="AX60" s="25"/>
      <c r="AY60" s="26"/>
      <c r="AZ60" s="27"/>
      <c r="BA60" s="25"/>
      <c r="BB60" s="25"/>
      <c r="BC60" s="26"/>
      <c r="BD60" s="27"/>
      <c r="BE60" s="25"/>
      <c r="BF60" s="25"/>
      <c r="BG60" s="26"/>
      <c r="BH60" s="27"/>
      <c r="BI60" s="25"/>
      <c r="BJ60" s="25"/>
      <c r="BK60" s="26"/>
      <c r="BL60" s="27"/>
      <c r="BM60" s="25"/>
      <c r="BN60" s="25"/>
      <c r="BO60" s="26"/>
      <c r="BP60" s="27"/>
      <c r="BQ60" s="25"/>
      <c r="BR60" s="25"/>
      <c r="BS60" s="26"/>
      <c r="BT60" s="27"/>
      <c r="BU60" s="25"/>
      <c r="BV60" s="25"/>
      <c r="BW60" s="26"/>
      <c r="BX60" s="27"/>
      <c r="BY60" s="6"/>
      <c r="BZ60" s="6"/>
      <c r="CA60" s="6"/>
    </row>
    <row r="61" spans="1:79" x14ac:dyDescent="0.2">
      <c r="A61">
        <v>56</v>
      </c>
      <c r="B61" s="47">
        <v>1.4369499999999999</v>
      </c>
      <c r="C61" s="25">
        <v>-2.3450899999999999</v>
      </c>
      <c r="D61" s="48">
        <v>4.5393800000000004</v>
      </c>
      <c r="E61" s="47">
        <v>1.1284749999999999</v>
      </c>
      <c r="F61" s="25">
        <v>2.0394030000000001</v>
      </c>
      <c r="G61" s="26">
        <f t="shared" si="0"/>
        <v>0.21467344027280008</v>
      </c>
      <c r="H61" s="27">
        <f t="shared" si="1"/>
        <v>0.15125750035672206</v>
      </c>
      <c r="I61" s="25">
        <v>-1.123923</v>
      </c>
      <c r="J61" s="25">
        <v>19.481228000000002</v>
      </c>
      <c r="K61" s="26">
        <f t="shared" si="2"/>
        <v>0.52073353261495292</v>
      </c>
      <c r="L61" s="29">
        <f t="shared" si="3"/>
        <v>6.26842927971481E-2</v>
      </c>
      <c r="M61" s="25">
        <v>3.0859390000000002</v>
      </c>
      <c r="N61" s="25">
        <v>10.358843</v>
      </c>
      <c r="O61" s="26">
        <f t="shared" si="4"/>
        <v>0.32018491512056713</v>
      </c>
      <c r="P61" s="30">
        <f t="shared" si="5"/>
        <v>0.14030920248525827</v>
      </c>
      <c r="Q61" s="47">
        <v>1.3428720000000001</v>
      </c>
      <c r="R61" s="25">
        <v>1.177786</v>
      </c>
      <c r="S61" s="26">
        <f t="shared" si="6"/>
        <v>6.5470614843940206E-2</v>
      </c>
      <c r="T61" s="27">
        <f t="shared" si="7"/>
        <v>7.9876989537997461E-2</v>
      </c>
      <c r="U61" s="25">
        <v>-3.233473</v>
      </c>
      <c r="V61" s="25">
        <v>11.235690999999999</v>
      </c>
      <c r="W61" s="26">
        <f t="shared" si="8"/>
        <v>0.37882682540968587</v>
      </c>
      <c r="X61" s="29">
        <f t="shared" si="9"/>
        <v>7.90679451757796E-2</v>
      </c>
      <c r="Y61" s="25">
        <v>4.3447709999999997</v>
      </c>
      <c r="Z61" s="25">
        <v>5.9995409999999998</v>
      </c>
      <c r="AA61" s="26">
        <f t="shared" si="10"/>
        <v>4.2871273169463819E-2</v>
      </c>
      <c r="AB61" s="30">
        <f t="shared" si="11"/>
        <v>3.2437314787914728E-2</v>
      </c>
      <c r="AC61" s="25"/>
      <c r="AD61" s="25"/>
      <c r="AE61" s="26"/>
      <c r="AF61" s="27"/>
      <c r="AG61" s="25"/>
      <c r="AH61" s="25"/>
      <c r="AI61" s="26"/>
      <c r="AJ61" s="27"/>
      <c r="AK61" s="25"/>
      <c r="AL61" s="25"/>
      <c r="AM61" s="26"/>
      <c r="AN61" s="27"/>
      <c r="AO61" s="25"/>
      <c r="AP61" s="25"/>
      <c r="AQ61" s="26"/>
      <c r="AR61" s="27"/>
      <c r="AS61" s="25"/>
      <c r="AT61" s="25"/>
      <c r="AU61" s="26"/>
      <c r="AV61" s="27"/>
      <c r="AW61" s="25"/>
      <c r="AX61" s="25"/>
      <c r="AY61" s="26"/>
      <c r="AZ61" s="27"/>
      <c r="BA61" s="25"/>
      <c r="BB61" s="25"/>
      <c r="BC61" s="26"/>
      <c r="BD61" s="27"/>
      <c r="BE61" s="25"/>
      <c r="BF61" s="25"/>
      <c r="BG61" s="26"/>
      <c r="BH61" s="27"/>
      <c r="BI61" s="25"/>
      <c r="BJ61" s="25"/>
      <c r="BK61" s="26"/>
      <c r="BL61" s="27"/>
      <c r="BM61" s="25"/>
      <c r="BN61" s="25"/>
      <c r="BO61" s="26"/>
      <c r="BP61" s="27"/>
      <c r="BQ61" s="25"/>
      <c r="BR61" s="25"/>
      <c r="BS61" s="26"/>
      <c r="BT61" s="27"/>
      <c r="BU61" s="25"/>
      <c r="BV61" s="25"/>
      <c r="BW61" s="26"/>
      <c r="BX61" s="27"/>
      <c r="BY61" s="6"/>
      <c r="BZ61" s="6"/>
      <c r="CA61" s="6"/>
    </row>
    <row r="62" spans="1:79" x14ac:dyDescent="0.2">
      <c r="A62">
        <v>57</v>
      </c>
      <c r="B62" s="47">
        <v>1.1751</v>
      </c>
      <c r="C62" s="25">
        <v>-2.0438100000000001</v>
      </c>
      <c r="D62" s="48">
        <v>4.2440699999999998</v>
      </c>
      <c r="E62" s="47">
        <v>0.49821900000000002</v>
      </c>
      <c r="F62" s="25">
        <v>1.7718309999999999</v>
      </c>
      <c r="G62" s="26">
        <f t="shared" si="0"/>
        <v>0.57601991319887669</v>
      </c>
      <c r="H62" s="27">
        <f t="shared" si="1"/>
        <v>0.38202345483288197</v>
      </c>
      <c r="I62" s="25">
        <v>3.6436389999999999</v>
      </c>
      <c r="J62" s="25">
        <v>16.455984000000001</v>
      </c>
      <c r="K62" s="26">
        <f t="shared" si="2"/>
        <v>2.7827679676682271</v>
      </c>
      <c r="L62" s="29">
        <f t="shared" si="3"/>
        <v>0.34561585621376395</v>
      </c>
      <c r="M62" s="25">
        <v>-2.916814</v>
      </c>
      <c r="N62" s="25">
        <v>9.2554309999999997</v>
      </c>
      <c r="O62" s="26">
        <f t="shared" si="4"/>
        <v>1.6872681176323669</v>
      </c>
      <c r="P62" s="30">
        <f t="shared" si="5"/>
        <v>0.77369535789311161</v>
      </c>
      <c r="Q62" s="47">
        <v>0.66308199999999995</v>
      </c>
      <c r="R62" s="25">
        <v>1.372139</v>
      </c>
      <c r="S62" s="26">
        <f t="shared" si="6"/>
        <v>0.43572291719853634</v>
      </c>
      <c r="T62" s="27">
        <f t="shared" si="7"/>
        <v>0.37315315722386733</v>
      </c>
      <c r="U62" s="25">
        <v>2.0740810000000001</v>
      </c>
      <c r="V62" s="25">
        <v>12.462526</v>
      </c>
      <c r="W62" s="26">
        <f t="shared" si="8"/>
        <v>2.0148110636507308</v>
      </c>
      <c r="X62" s="29">
        <f t="shared" si="9"/>
        <v>0.33042185829742704</v>
      </c>
      <c r="Y62" s="25">
        <v>-1.8800509999999999</v>
      </c>
      <c r="Z62" s="25">
        <v>6.864484</v>
      </c>
      <c r="AA62" s="26">
        <f t="shared" si="10"/>
        <v>1.4429830327963489</v>
      </c>
      <c r="AB62" s="30">
        <f t="shared" si="11"/>
        <v>0.89214586267518425</v>
      </c>
      <c r="AC62" s="25"/>
      <c r="AD62" s="25"/>
      <c r="AE62" s="26"/>
      <c r="AF62" s="27"/>
      <c r="AG62" s="25"/>
      <c r="AH62" s="25"/>
      <c r="AI62" s="26"/>
      <c r="AJ62" s="27"/>
      <c r="AK62" s="25"/>
      <c r="AL62" s="25"/>
      <c r="AM62" s="26"/>
      <c r="AN62" s="27"/>
      <c r="AO62" s="25"/>
      <c r="AP62" s="25"/>
      <c r="AQ62" s="26"/>
      <c r="AR62" s="27"/>
      <c r="AS62" s="25"/>
      <c r="AT62" s="25"/>
      <c r="AU62" s="26"/>
      <c r="AV62" s="27"/>
      <c r="AW62" s="25"/>
      <c r="AX62" s="25"/>
      <c r="AY62" s="26"/>
      <c r="AZ62" s="27"/>
      <c r="BA62" s="25"/>
      <c r="BB62" s="25"/>
      <c r="BC62" s="26"/>
      <c r="BD62" s="27"/>
      <c r="BE62" s="25"/>
      <c r="BF62" s="25"/>
      <c r="BG62" s="26"/>
      <c r="BH62" s="27"/>
      <c r="BI62" s="25"/>
      <c r="BJ62" s="25"/>
      <c r="BK62" s="26"/>
      <c r="BL62" s="27"/>
      <c r="BM62" s="25"/>
      <c r="BN62" s="25"/>
      <c r="BO62" s="26"/>
      <c r="BP62" s="27"/>
      <c r="BQ62" s="25"/>
      <c r="BR62" s="25"/>
      <c r="BS62" s="26"/>
      <c r="BT62" s="27"/>
      <c r="BU62" s="25"/>
      <c r="BV62" s="25"/>
      <c r="BW62" s="26"/>
      <c r="BX62" s="27"/>
      <c r="BY62" s="6"/>
      <c r="BZ62" s="6"/>
      <c r="CA62" s="6"/>
    </row>
    <row r="63" spans="1:79" x14ac:dyDescent="0.2">
      <c r="A63">
        <v>58</v>
      </c>
      <c r="B63" s="47">
        <v>0.88239199999999995</v>
      </c>
      <c r="C63" s="25">
        <v>-1.85436</v>
      </c>
      <c r="D63" s="48">
        <v>3.1885599999999998</v>
      </c>
      <c r="E63" s="47">
        <v>0.67518599999999995</v>
      </c>
      <c r="F63" s="25">
        <v>10.502751999999999</v>
      </c>
      <c r="G63" s="26">
        <f t="shared" si="0"/>
        <v>0.23482307183202025</v>
      </c>
      <c r="H63" s="27">
        <f t="shared" si="1"/>
        <v>1.9728733954681592E-2</v>
      </c>
      <c r="I63" s="25">
        <v>-0.31615399999999999</v>
      </c>
      <c r="J63" s="25">
        <v>77.419163999999995</v>
      </c>
      <c r="K63" s="26">
        <f t="shared" si="2"/>
        <v>0.8295077546970383</v>
      </c>
      <c r="L63" s="29">
        <f t="shared" si="3"/>
        <v>1.9868543142625514E-2</v>
      </c>
      <c r="M63" s="25">
        <v>2.7029589999999999</v>
      </c>
      <c r="N63" s="25">
        <v>11.942118000000001</v>
      </c>
      <c r="O63" s="26">
        <f t="shared" si="4"/>
        <v>0.15229476628948491</v>
      </c>
      <c r="P63" s="30">
        <f t="shared" si="5"/>
        <v>4.0662887437555043E-2</v>
      </c>
      <c r="Q63" s="47">
        <v>1.2580439999999999</v>
      </c>
      <c r="R63" s="25">
        <v>6.8249430000000002</v>
      </c>
      <c r="S63" s="26">
        <f t="shared" si="6"/>
        <v>0.42572008812409906</v>
      </c>
      <c r="T63" s="27">
        <f t="shared" si="7"/>
        <v>5.5041045764045206E-2</v>
      </c>
      <c r="U63" s="25">
        <v>-4.6363279999999998</v>
      </c>
      <c r="V63" s="25">
        <v>50.159261999999998</v>
      </c>
      <c r="W63" s="26">
        <f t="shared" si="8"/>
        <v>1.500230807394465</v>
      </c>
      <c r="X63" s="29">
        <f t="shared" si="9"/>
        <v>5.5462697995835746E-2</v>
      </c>
      <c r="Y63" s="25">
        <v>3.4699680000000002</v>
      </c>
      <c r="Z63" s="25">
        <v>7.7437529999999999</v>
      </c>
      <c r="AA63" s="26">
        <f t="shared" si="10"/>
        <v>8.8255513460621826E-2</v>
      </c>
      <c r="AB63" s="30">
        <f t="shared" si="11"/>
        <v>3.6340002063598921E-2</v>
      </c>
      <c r="AC63" s="25"/>
      <c r="AD63" s="25"/>
      <c r="AE63" s="26"/>
      <c r="AF63" s="27"/>
      <c r="AG63" s="25"/>
      <c r="AH63" s="25"/>
      <c r="AI63" s="26"/>
      <c r="AJ63" s="27"/>
      <c r="AK63" s="25"/>
      <c r="AL63" s="25"/>
      <c r="AM63" s="26"/>
      <c r="AN63" s="27"/>
      <c r="AO63" s="25"/>
      <c r="AP63" s="25"/>
      <c r="AQ63" s="26"/>
      <c r="AR63" s="27"/>
      <c r="AS63" s="25"/>
      <c r="AT63" s="25"/>
      <c r="AU63" s="26"/>
      <c r="AV63" s="27"/>
      <c r="AW63" s="25"/>
      <c r="AX63" s="25"/>
      <c r="AY63" s="26"/>
      <c r="AZ63" s="27"/>
      <c r="BA63" s="25"/>
      <c r="BB63" s="25"/>
      <c r="BC63" s="26"/>
      <c r="BD63" s="27"/>
      <c r="BE63" s="25"/>
      <c r="BF63" s="25"/>
      <c r="BG63" s="26"/>
      <c r="BH63" s="27"/>
      <c r="BI63" s="25"/>
      <c r="BJ63" s="25"/>
      <c r="BK63" s="26"/>
      <c r="BL63" s="27"/>
      <c r="BM63" s="25"/>
      <c r="BN63" s="25"/>
      <c r="BO63" s="26"/>
      <c r="BP63" s="27"/>
      <c r="BQ63" s="25"/>
      <c r="BR63" s="25"/>
      <c r="BS63" s="26"/>
      <c r="BT63" s="27"/>
      <c r="BU63" s="25"/>
      <c r="BV63" s="25"/>
      <c r="BW63" s="26"/>
      <c r="BX63" s="27"/>
      <c r="BY63" s="6"/>
      <c r="BZ63" s="6"/>
      <c r="CA63" s="6"/>
    </row>
    <row r="64" spans="1:79" x14ac:dyDescent="0.2">
      <c r="A64">
        <v>59</v>
      </c>
      <c r="B64" s="47">
        <v>0.78237800000000002</v>
      </c>
      <c r="C64" s="25">
        <v>-1.61171</v>
      </c>
      <c r="D64" s="48">
        <v>3.4679500000000001</v>
      </c>
      <c r="E64" s="47">
        <v>0.62113099999999999</v>
      </c>
      <c r="F64" s="25">
        <v>1.017247</v>
      </c>
      <c r="G64" s="26">
        <f t="shared" si="0"/>
        <v>0.20609858661669939</v>
      </c>
      <c r="H64" s="27">
        <f t="shared" si="1"/>
        <v>0.15851312414782254</v>
      </c>
      <c r="I64" s="25">
        <v>4.5245E-2</v>
      </c>
      <c r="J64" s="25">
        <v>10.612731</v>
      </c>
      <c r="K64" s="26">
        <f t="shared" si="2"/>
        <v>1.0280726681599046</v>
      </c>
      <c r="L64" s="29">
        <f t="shared" si="3"/>
        <v>0.15612899262216295</v>
      </c>
      <c r="M64" s="25">
        <v>2.1925620000000001</v>
      </c>
      <c r="N64" s="25">
        <v>4.2680350000000002</v>
      </c>
      <c r="O64" s="26">
        <f t="shared" si="4"/>
        <v>0.36776424112227685</v>
      </c>
      <c r="P64" s="30">
        <f t="shared" si="5"/>
        <v>0.29882322895665098</v>
      </c>
      <c r="Q64" s="47">
        <v>0.58353900000000003</v>
      </c>
      <c r="R64" s="25">
        <v>0.70927700000000005</v>
      </c>
      <c r="S64" s="26">
        <f t="shared" si="6"/>
        <v>0.25414697243531897</v>
      </c>
      <c r="T64" s="27">
        <f t="shared" si="7"/>
        <v>0.28034040297373236</v>
      </c>
      <c r="U64" s="25">
        <v>0.340781</v>
      </c>
      <c r="V64" s="25">
        <v>7.391972</v>
      </c>
      <c r="W64" s="26">
        <f t="shared" si="8"/>
        <v>1.2114406437882745</v>
      </c>
      <c r="X64" s="29">
        <f t="shared" si="9"/>
        <v>0.26413668774719384</v>
      </c>
      <c r="Y64" s="25">
        <v>1.929573</v>
      </c>
      <c r="Z64" s="25">
        <v>3.0670480000000002</v>
      </c>
      <c r="AA64" s="26">
        <f t="shared" si="10"/>
        <v>0.44359837944607045</v>
      </c>
      <c r="AB64" s="30">
        <f t="shared" si="11"/>
        <v>0.50158230324403141</v>
      </c>
      <c r="AC64" s="25"/>
      <c r="AD64" s="25"/>
      <c r="AE64" s="26"/>
      <c r="AF64" s="27"/>
      <c r="AG64" s="25"/>
      <c r="AH64" s="25"/>
      <c r="AI64" s="26"/>
      <c r="AJ64" s="27"/>
      <c r="AK64" s="25"/>
      <c r="AL64" s="25"/>
      <c r="AM64" s="26"/>
      <c r="AN64" s="27"/>
      <c r="AO64" s="25"/>
      <c r="AP64" s="25"/>
      <c r="AQ64" s="26"/>
      <c r="AR64" s="27"/>
      <c r="AS64" s="25"/>
      <c r="AT64" s="25"/>
      <c r="AU64" s="26"/>
      <c r="AV64" s="27"/>
      <c r="AW64" s="25"/>
      <c r="AX64" s="25"/>
      <c r="AY64" s="26"/>
      <c r="AZ64" s="27"/>
      <c r="BA64" s="25"/>
      <c r="BB64" s="25"/>
      <c r="BC64" s="26"/>
      <c r="BD64" s="27"/>
      <c r="BE64" s="25"/>
      <c r="BF64" s="25"/>
      <c r="BG64" s="26"/>
      <c r="BH64" s="27"/>
      <c r="BI64" s="25"/>
      <c r="BJ64" s="25"/>
      <c r="BK64" s="26"/>
      <c r="BL64" s="27"/>
      <c r="BM64" s="25"/>
      <c r="BN64" s="25"/>
      <c r="BO64" s="26"/>
      <c r="BP64" s="27"/>
      <c r="BQ64" s="25"/>
      <c r="BR64" s="25"/>
      <c r="BS64" s="26"/>
      <c r="BT64" s="27"/>
      <c r="BU64" s="25"/>
      <c r="BV64" s="25"/>
      <c r="BW64" s="26"/>
      <c r="BX64" s="27"/>
      <c r="BY64" s="6"/>
      <c r="BZ64" s="6"/>
      <c r="CA64" s="6"/>
    </row>
    <row r="65" spans="1:79" x14ac:dyDescent="0.2">
      <c r="A65">
        <v>60</v>
      </c>
      <c r="B65" s="47">
        <v>1.3025599999999999</v>
      </c>
      <c r="C65" s="25">
        <v>-2.177</v>
      </c>
      <c r="D65" s="48">
        <v>4.4555699999999998</v>
      </c>
      <c r="E65" s="47">
        <v>1.1044830000000001</v>
      </c>
      <c r="F65" s="25">
        <v>0.76517100000000005</v>
      </c>
      <c r="G65" s="26">
        <f t="shared" si="0"/>
        <v>0.15206746714162866</v>
      </c>
      <c r="H65" s="27">
        <f t="shared" si="1"/>
        <v>0.25886631877057525</v>
      </c>
      <c r="I65" s="25">
        <v>-0.41451399999999999</v>
      </c>
      <c r="J65" s="25">
        <v>18.734902000000002</v>
      </c>
      <c r="K65" s="26">
        <f t="shared" si="2"/>
        <v>0.80959393661001378</v>
      </c>
      <c r="L65" s="29">
        <f t="shared" si="3"/>
        <v>9.4075005036055162E-2</v>
      </c>
      <c r="M65" s="25">
        <v>3.1837659999999999</v>
      </c>
      <c r="N65" s="25">
        <v>14.046529</v>
      </c>
      <c r="O65" s="26">
        <f t="shared" si="4"/>
        <v>0.28544136889331778</v>
      </c>
      <c r="P65" s="30">
        <f t="shared" si="5"/>
        <v>9.0542225769796938E-2</v>
      </c>
      <c r="Q65" s="47">
        <v>1.083021</v>
      </c>
      <c r="R65" s="25">
        <v>0.46201799999999998</v>
      </c>
      <c r="S65" s="26">
        <f t="shared" si="6"/>
        <v>0.16854425132047654</v>
      </c>
      <c r="T65" s="27">
        <f t="shared" si="7"/>
        <v>0.47517412741494908</v>
      </c>
      <c r="U65" s="25">
        <v>-0.30303000000000002</v>
      </c>
      <c r="V65" s="25">
        <v>10.594377</v>
      </c>
      <c r="W65" s="26">
        <f t="shared" si="8"/>
        <v>0.86080385852090024</v>
      </c>
      <c r="X65" s="29">
        <f t="shared" si="9"/>
        <v>0.17688345430788427</v>
      </c>
      <c r="Y65" s="25">
        <v>3.3990049999999998</v>
      </c>
      <c r="Z65" s="25">
        <v>8.0442520000000002</v>
      </c>
      <c r="AA65" s="26">
        <f t="shared" si="10"/>
        <v>0.23713352051477141</v>
      </c>
      <c r="AB65" s="30">
        <f t="shared" si="11"/>
        <v>0.13134409513774556</v>
      </c>
      <c r="AC65" s="25"/>
      <c r="AD65" s="25"/>
      <c r="AE65" s="26"/>
      <c r="AF65" s="27"/>
      <c r="AG65" s="25"/>
      <c r="AH65" s="25"/>
      <c r="AI65" s="26"/>
      <c r="AJ65" s="27"/>
      <c r="AK65" s="25"/>
      <c r="AL65" s="25"/>
      <c r="AM65" s="26"/>
      <c r="AN65" s="27"/>
      <c r="AO65" s="25"/>
      <c r="AP65" s="25"/>
      <c r="AQ65" s="26"/>
      <c r="AR65" s="27"/>
      <c r="AS65" s="25"/>
      <c r="AT65" s="25"/>
      <c r="AU65" s="26"/>
      <c r="AV65" s="27"/>
      <c r="AW65" s="25"/>
      <c r="AX65" s="25"/>
      <c r="AY65" s="26"/>
      <c r="AZ65" s="27"/>
      <c r="BA65" s="25"/>
      <c r="BB65" s="25"/>
      <c r="BC65" s="26"/>
      <c r="BD65" s="27"/>
      <c r="BE65" s="25"/>
      <c r="BF65" s="25"/>
      <c r="BG65" s="26"/>
      <c r="BH65" s="27"/>
      <c r="BI65" s="25"/>
      <c r="BJ65" s="25"/>
      <c r="BK65" s="26"/>
      <c r="BL65" s="27"/>
      <c r="BM65" s="25"/>
      <c r="BN65" s="25"/>
      <c r="BO65" s="26"/>
      <c r="BP65" s="27"/>
      <c r="BQ65" s="25"/>
      <c r="BR65" s="25"/>
      <c r="BS65" s="26"/>
      <c r="BT65" s="27"/>
      <c r="BU65" s="25"/>
      <c r="BV65" s="25"/>
      <c r="BW65" s="26"/>
      <c r="BX65" s="27"/>
      <c r="BY65" s="6"/>
      <c r="BZ65" s="6"/>
      <c r="CA65" s="6"/>
    </row>
    <row r="66" spans="1:79" x14ac:dyDescent="0.2">
      <c r="A66">
        <v>61</v>
      </c>
      <c r="B66" s="47">
        <v>1.2440199999999999</v>
      </c>
      <c r="C66" s="25">
        <v>-2.1602399999999999</v>
      </c>
      <c r="D66" s="48">
        <v>4.2297799999999999</v>
      </c>
      <c r="E66" s="47">
        <v>1.41479</v>
      </c>
      <c r="F66" s="25">
        <v>1.651683</v>
      </c>
      <c r="G66" s="26">
        <f t="shared" si="0"/>
        <v>0.13727271265735286</v>
      </c>
      <c r="H66" s="27">
        <f t="shared" si="1"/>
        <v>0.10339151035640622</v>
      </c>
      <c r="I66" s="25">
        <v>-3.1025800000000001</v>
      </c>
      <c r="J66" s="25">
        <v>16.755783000000001</v>
      </c>
      <c r="K66" s="26">
        <f t="shared" si="2"/>
        <v>0.43622004962411592</v>
      </c>
      <c r="L66" s="29">
        <f t="shared" si="3"/>
        <v>5.6239687515647591E-2</v>
      </c>
      <c r="M66" s="25">
        <v>3.7964760000000002</v>
      </c>
      <c r="N66" s="25">
        <v>8.2407699999999995</v>
      </c>
      <c r="O66" s="26">
        <f t="shared" si="4"/>
        <v>0.10244126172046766</v>
      </c>
      <c r="P66" s="30">
        <f t="shared" si="5"/>
        <v>5.2580523421961747E-2</v>
      </c>
      <c r="Q66" s="47">
        <v>1.3708130000000001</v>
      </c>
      <c r="R66" s="25">
        <v>1.3625160000000001</v>
      </c>
      <c r="S66" s="26">
        <f t="shared" si="6"/>
        <v>0.10192199482323448</v>
      </c>
      <c r="T66" s="27">
        <f t="shared" si="7"/>
        <v>9.3057989777734829E-2</v>
      </c>
      <c r="U66" s="25">
        <v>-2.6949239999999999</v>
      </c>
      <c r="V66" s="25">
        <v>13.793708000000001</v>
      </c>
      <c r="W66" s="26">
        <f t="shared" si="8"/>
        <v>0.24751138762359737</v>
      </c>
      <c r="X66" s="29">
        <f t="shared" si="9"/>
        <v>3.8762891022486479E-2</v>
      </c>
      <c r="Y66" s="25">
        <v>3.4154339999999999</v>
      </c>
      <c r="Z66" s="25">
        <v>6.7654269999999999</v>
      </c>
      <c r="AA66" s="26">
        <f t="shared" si="10"/>
        <v>0.19252679808406112</v>
      </c>
      <c r="AB66" s="30">
        <f t="shared" si="11"/>
        <v>0.12036875129980709</v>
      </c>
      <c r="AC66" s="25"/>
      <c r="AD66" s="25"/>
      <c r="AE66" s="26"/>
      <c r="AF66" s="27"/>
      <c r="AG66" s="25"/>
      <c r="AH66" s="25"/>
      <c r="AI66" s="26"/>
      <c r="AJ66" s="27"/>
      <c r="AK66" s="25"/>
      <c r="AL66" s="25"/>
      <c r="AM66" s="26"/>
      <c r="AN66" s="27"/>
      <c r="AO66" s="25"/>
      <c r="AP66" s="25"/>
      <c r="AQ66" s="26"/>
      <c r="AR66" s="27"/>
      <c r="AS66" s="25"/>
      <c r="AT66" s="25"/>
      <c r="AU66" s="26"/>
      <c r="AV66" s="27"/>
      <c r="AW66" s="25"/>
      <c r="AX66" s="25"/>
      <c r="AY66" s="26"/>
      <c r="AZ66" s="27"/>
      <c r="BA66" s="25"/>
      <c r="BB66" s="25"/>
      <c r="BC66" s="26"/>
      <c r="BD66" s="27"/>
      <c r="BE66" s="25"/>
      <c r="BF66" s="25"/>
      <c r="BG66" s="26"/>
      <c r="BH66" s="27"/>
      <c r="BI66" s="25"/>
      <c r="BJ66" s="25"/>
      <c r="BK66" s="26"/>
      <c r="BL66" s="27"/>
      <c r="BM66" s="25"/>
      <c r="BN66" s="25"/>
      <c r="BO66" s="26"/>
      <c r="BP66" s="27"/>
      <c r="BQ66" s="25"/>
      <c r="BR66" s="25"/>
      <c r="BS66" s="26"/>
      <c r="BT66" s="27"/>
      <c r="BU66" s="25"/>
      <c r="BV66" s="25"/>
      <c r="BW66" s="26"/>
      <c r="BX66" s="27"/>
      <c r="BY66" s="6"/>
      <c r="BZ66" s="6"/>
      <c r="CA66" s="6"/>
    </row>
    <row r="67" spans="1:79" x14ac:dyDescent="0.2">
      <c r="A67">
        <v>62</v>
      </c>
      <c r="B67" s="47">
        <v>0.91082099999999999</v>
      </c>
      <c r="C67" s="25">
        <v>-1.72485</v>
      </c>
      <c r="D67" s="48">
        <v>3.7854299999999999</v>
      </c>
      <c r="E67" s="47">
        <v>0.82890600000000003</v>
      </c>
      <c r="F67" s="25">
        <v>0.21673600000000001</v>
      </c>
      <c r="G67" s="26">
        <f t="shared" si="0"/>
        <v>8.9935344046744595E-2</v>
      </c>
      <c r="H67" s="27">
        <f t="shared" si="1"/>
        <v>0.37794828731728902</v>
      </c>
      <c r="I67" s="25">
        <v>2.7761879999999999</v>
      </c>
      <c r="J67" s="25">
        <v>21.799811999999999</v>
      </c>
      <c r="K67" s="26">
        <f t="shared" si="2"/>
        <v>2.6095243064614313</v>
      </c>
      <c r="L67" s="29">
        <f t="shared" si="3"/>
        <v>0.20647141360668614</v>
      </c>
      <c r="M67" s="25">
        <v>0.55967800000000001</v>
      </c>
      <c r="N67" s="25">
        <v>14.729464999999999</v>
      </c>
      <c r="O67" s="26">
        <f t="shared" si="4"/>
        <v>0.85214942556063644</v>
      </c>
      <c r="P67" s="30">
        <f t="shared" si="5"/>
        <v>0.21899994331090777</v>
      </c>
      <c r="Q67" s="47">
        <v>0.84119999999999995</v>
      </c>
      <c r="R67" s="25">
        <v>9.4069E-2</v>
      </c>
      <c r="S67" s="26">
        <f t="shared" si="6"/>
        <v>7.6437631543409781E-2</v>
      </c>
      <c r="T67" s="27">
        <f t="shared" si="7"/>
        <v>0.74010566711669146</v>
      </c>
      <c r="U67" s="25">
        <v>2.403286</v>
      </c>
      <c r="V67" s="25">
        <v>9.1237630000000003</v>
      </c>
      <c r="W67" s="26">
        <f t="shared" si="8"/>
        <v>2.3933304345305388</v>
      </c>
      <c r="X67" s="29">
        <f t="shared" si="9"/>
        <v>0.45245980194794622</v>
      </c>
      <c r="Y67" s="25">
        <v>1.0673820000000001</v>
      </c>
      <c r="Z67" s="25">
        <v>6.1142209999999997</v>
      </c>
      <c r="AA67" s="26">
        <f t="shared" si="10"/>
        <v>0.71802886329954585</v>
      </c>
      <c r="AB67" s="30">
        <f t="shared" si="11"/>
        <v>0.44454526586461296</v>
      </c>
      <c r="AC67" s="25"/>
      <c r="AD67" s="25"/>
      <c r="AE67" s="26"/>
      <c r="AF67" s="27"/>
      <c r="AG67" s="25"/>
      <c r="AH67" s="25"/>
      <c r="AI67" s="26"/>
      <c r="AJ67" s="27"/>
      <c r="AK67" s="25"/>
      <c r="AL67" s="25"/>
      <c r="AM67" s="26"/>
      <c r="AN67" s="27"/>
      <c r="AO67" s="25"/>
      <c r="AP67" s="25"/>
      <c r="AQ67" s="26"/>
      <c r="AR67" s="27"/>
      <c r="AS67" s="25"/>
      <c r="AT67" s="25"/>
      <c r="AU67" s="26"/>
      <c r="AV67" s="27"/>
      <c r="AW67" s="25"/>
      <c r="AX67" s="25"/>
      <c r="AY67" s="26"/>
      <c r="AZ67" s="27"/>
      <c r="BA67" s="25"/>
      <c r="BB67" s="25"/>
      <c r="BC67" s="26"/>
      <c r="BD67" s="27"/>
      <c r="BE67" s="25"/>
      <c r="BF67" s="25"/>
      <c r="BG67" s="26"/>
      <c r="BH67" s="27"/>
      <c r="BI67" s="25"/>
      <c r="BJ67" s="25"/>
      <c r="BK67" s="26"/>
      <c r="BL67" s="27"/>
      <c r="BM67" s="25"/>
      <c r="BN67" s="25"/>
      <c r="BO67" s="26"/>
      <c r="BP67" s="27"/>
      <c r="BQ67" s="25"/>
      <c r="BR67" s="25"/>
      <c r="BS67" s="26"/>
      <c r="BT67" s="27"/>
      <c r="BU67" s="25"/>
      <c r="BV67" s="25"/>
      <c r="BW67" s="26"/>
      <c r="BX67" s="27"/>
      <c r="BY67" s="6"/>
      <c r="BZ67" s="6"/>
      <c r="CA67" s="6"/>
    </row>
    <row r="68" spans="1:79" x14ac:dyDescent="0.2">
      <c r="A68">
        <v>63</v>
      </c>
      <c r="B68" s="47">
        <v>0.69313000000000002</v>
      </c>
      <c r="C68" s="25">
        <v>-1.51902</v>
      </c>
      <c r="D68" s="48">
        <v>3.2419699999999998</v>
      </c>
      <c r="E68" s="47">
        <v>0.90664100000000003</v>
      </c>
      <c r="F68" s="25">
        <v>0.90275799999999995</v>
      </c>
      <c r="G68" s="26">
        <f t="shared" si="0"/>
        <v>0.30803889602239121</v>
      </c>
      <c r="H68" s="27">
        <f t="shared" si="1"/>
        <v>0.23650967368885129</v>
      </c>
      <c r="I68" s="25">
        <v>-4.7147959999999998</v>
      </c>
      <c r="J68" s="25">
        <v>10.562004999999999</v>
      </c>
      <c r="K68" s="26">
        <f t="shared" si="2"/>
        <v>2.1038406340930331</v>
      </c>
      <c r="L68" s="29">
        <f t="shared" si="3"/>
        <v>0.30257285430181102</v>
      </c>
      <c r="M68" s="25">
        <v>3.5828280000000001</v>
      </c>
      <c r="N68" s="25">
        <v>4.3532719999999996</v>
      </c>
      <c r="O68" s="26">
        <f t="shared" si="4"/>
        <v>0.1051391592149219</v>
      </c>
      <c r="P68" s="30">
        <f t="shared" si="5"/>
        <v>7.8299265472040427E-2</v>
      </c>
      <c r="Q68" s="47">
        <v>0.70701400000000003</v>
      </c>
      <c r="R68" s="25">
        <v>0.570218</v>
      </c>
      <c r="S68" s="26">
        <f t="shared" si="6"/>
        <v>2.003087443913841E-2</v>
      </c>
      <c r="T68" s="27">
        <f t="shared" si="7"/>
        <v>2.4348582471966876E-2</v>
      </c>
      <c r="U68" s="25">
        <v>-2.3264930000000001</v>
      </c>
      <c r="V68" s="25">
        <v>6.9389900000000004</v>
      </c>
      <c r="W68" s="26">
        <f t="shared" si="8"/>
        <v>0.53157496280496641</v>
      </c>
      <c r="X68" s="29">
        <f t="shared" si="9"/>
        <v>0.1163675116983884</v>
      </c>
      <c r="Y68" s="25">
        <v>2.6460650000000001</v>
      </c>
      <c r="Z68" s="25">
        <v>2.8472</v>
      </c>
      <c r="AA68" s="26">
        <f t="shared" si="10"/>
        <v>0.18380953556016857</v>
      </c>
      <c r="AB68" s="30">
        <f t="shared" si="11"/>
        <v>0.20929509693734183</v>
      </c>
      <c r="AC68" s="25"/>
      <c r="AD68" s="25"/>
      <c r="AE68" s="26"/>
      <c r="AF68" s="27"/>
      <c r="AG68" s="25"/>
      <c r="AH68" s="25"/>
      <c r="AI68" s="26"/>
      <c r="AJ68" s="27"/>
      <c r="AK68" s="25"/>
      <c r="AL68" s="25"/>
      <c r="AM68" s="26"/>
      <c r="AN68" s="27"/>
      <c r="AO68" s="25"/>
      <c r="AP68" s="25"/>
      <c r="AQ68" s="26"/>
      <c r="AR68" s="27"/>
      <c r="AS68" s="25"/>
      <c r="AT68" s="25"/>
      <c r="AU68" s="26"/>
      <c r="AV68" s="27"/>
      <c r="AW68" s="25"/>
      <c r="AX68" s="25"/>
      <c r="AY68" s="26"/>
      <c r="AZ68" s="27"/>
      <c r="BA68" s="25"/>
      <c r="BB68" s="25"/>
      <c r="BC68" s="26"/>
      <c r="BD68" s="27"/>
      <c r="BE68" s="25"/>
      <c r="BF68" s="25"/>
      <c r="BG68" s="26"/>
      <c r="BH68" s="27"/>
      <c r="BI68" s="25"/>
      <c r="BJ68" s="25"/>
      <c r="BK68" s="26"/>
      <c r="BL68" s="27"/>
      <c r="BM68" s="25"/>
      <c r="BN68" s="25"/>
      <c r="BO68" s="26"/>
      <c r="BP68" s="27"/>
      <c r="BQ68" s="25"/>
      <c r="BR68" s="25"/>
      <c r="BS68" s="26"/>
      <c r="BT68" s="27"/>
      <c r="BU68" s="25"/>
      <c r="BV68" s="25"/>
      <c r="BW68" s="26"/>
      <c r="BX68" s="27"/>
      <c r="BY68" s="6"/>
      <c r="BZ68" s="6"/>
      <c r="CA68" s="6"/>
    </row>
    <row r="69" spans="1:79" x14ac:dyDescent="0.2">
      <c r="A69">
        <v>64</v>
      </c>
      <c r="B69" s="47">
        <v>0.94867699999999999</v>
      </c>
      <c r="C69" s="25">
        <v>-1.8482499999999999</v>
      </c>
      <c r="D69" s="48">
        <v>3.7171599999999998</v>
      </c>
      <c r="E69" s="47">
        <v>0.780443</v>
      </c>
      <c r="F69" s="25">
        <v>0.90961499999999995</v>
      </c>
      <c r="G69" s="26">
        <f t="shared" si="0"/>
        <v>0.17733538390832707</v>
      </c>
      <c r="H69" s="27">
        <f t="shared" si="1"/>
        <v>0.1849507758777065</v>
      </c>
      <c r="I69" s="25">
        <v>-0.495172</v>
      </c>
      <c r="J69" s="25">
        <v>22.065052999999999</v>
      </c>
      <c r="K69" s="26">
        <f t="shared" si="2"/>
        <v>0.73208602732314354</v>
      </c>
      <c r="L69" s="29">
        <f t="shared" si="3"/>
        <v>6.1322218441986071E-2</v>
      </c>
      <c r="M69" s="25">
        <v>2.8038850000000002</v>
      </c>
      <c r="N69" s="25">
        <v>5.0550449999999998</v>
      </c>
      <c r="O69" s="26">
        <f t="shared" si="4"/>
        <v>0.2456916032670102</v>
      </c>
      <c r="P69" s="30">
        <f t="shared" si="5"/>
        <v>0.18066604748325676</v>
      </c>
      <c r="Q69" s="47">
        <v>0.69023699999999999</v>
      </c>
      <c r="R69" s="25">
        <v>0.382739</v>
      </c>
      <c r="S69" s="26">
        <f t="shared" si="6"/>
        <v>0.27242148803017258</v>
      </c>
      <c r="T69" s="27">
        <f t="shared" si="7"/>
        <v>0.67523821716626742</v>
      </c>
      <c r="U69" s="25">
        <v>2.0172910000000002</v>
      </c>
      <c r="V69" s="25">
        <v>9.0415589999999995</v>
      </c>
      <c r="W69" s="26">
        <f t="shared" si="8"/>
        <v>2.0914600297578794</v>
      </c>
      <c r="X69" s="29">
        <f t="shared" si="9"/>
        <v>0.42753036285003509</v>
      </c>
      <c r="Y69" s="25">
        <v>2.2306050000000002</v>
      </c>
      <c r="Z69" s="25">
        <v>2.1172909999999998</v>
      </c>
      <c r="AA69" s="26">
        <f t="shared" si="10"/>
        <v>0.39991687202057474</v>
      </c>
      <c r="AB69" s="30">
        <f t="shared" si="11"/>
        <v>0.70210235626562423</v>
      </c>
      <c r="AC69" s="25"/>
      <c r="AD69" s="25"/>
      <c r="AE69" s="26"/>
      <c r="AF69" s="27"/>
      <c r="AG69" s="25"/>
      <c r="AH69" s="25"/>
      <c r="AI69" s="26"/>
      <c r="AJ69" s="27"/>
      <c r="AK69" s="25"/>
      <c r="AL69" s="25"/>
      <c r="AM69" s="26"/>
      <c r="AN69" s="27"/>
      <c r="AO69" s="25"/>
      <c r="AP69" s="25"/>
      <c r="AQ69" s="26"/>
      <c r="AR69" s="27"/>
      <c r="AS69" s="25"/>
      <c r="AT69" s="25"/>
      <c r="AU69" s="26"/>
      <c r="AV69" s="27"/>
      <c r="AW69" s="25"/>
      <c r="AX69" s="25"/>
      <c r="AY69" s="26"/>
      <c r="AZ69" s="27"/>
      <c r="BA69" s="25"/>
      <c r="BB69" s="25"/>
      <c r="BC69" s="26"/>
      <c r="BD69" s="27"/>
      <c r="BE69" s="25"/>
      <c r="BF69" s="25"/>
      <c r="BG69" s="26"/>
      <c r="BH69" s="27"/>
      <c r="BI69" s="25"/>
      <c r="BJ69" s="25"/>
      <c r="BK69" s="26"/>
      <c r="BL69" s="27"/>
      <c r="BM69" s="25"/>
      <c r="BN69" s="25"/>
      <c r="BO69" s="26"/>
      <c r="BP69" s="27"/>
      <c r="BQ69" s="25"/>
      <c r="BR69" s="25"/>
      <c r="BS69" s="26"/>
      <c r="BT69" s="27"/>
      <c r="BU69" s="25"/>
      <c r="BV69" s="25"/>
      <c r="BW69" s="26"/>
      <c r="BX69" s="27"/>
      <c r="BY69" s="6"/>
      <c r="BZ69" s="6"/>
      <c r="CA69" s="6"/>
    </row>
    <row r="70" spans="1:79" x14ac:dyDescent="0.2">
      <c r="A70">
        <v>65</v>
      </c>
      <c r="B70" s="47">
        <v>1.2150300000000001</v>
      </c>
      <c r="C70" s="25">
        <v>-2.16635</v>
      </c>
      <c r="D70" s="48">
        <v>3.9937499999999999</v>
      </c>
      <c r="E70" s="47">
        <v>1.741784</v>
      </c>
      <c r="F70" s="25">
        <v>4.1653659999999997</v>
      </c>
      <c r="G70" s="26">
        <f t="shared" si="0"/>
        <v>0.43353168234529182</v>
      </c>
      <c r="H70" s="27">
        <f t="shared" si="1"/>
        <v>0.12646043588966732</v>
      </c>
      <c r="I70" s="25">
        <v>-6.4099969999999997</v>
      </c>
      <c r="J70" s="25">
        <v>33.220610000000001</v>
      </c>
      <c r="K70" s="26">
        <f t="shared" si="2"/>
        <v>1.9588926073810784</v>
      </c>
      <c r="L70" s="29">
        <f t="shared" si="3"/>
        <v>0.12774139306894122</v>
      </c>
      <c r="M70" s="25">
        <v>3.9614950000000002</v>
      </c>
      <c r="N70" s="25">
        <v>10.503304</v>
      </c>
      <c r="O70" s="26">
        <f t="shared" si="4"/>
        <v>8.0763693270734776E-3</v>
      </c>
      <c r="P70" s="30">
        <f t="shared" si="5"/>
        <v>3.0709384399422984E-3</v>
      </c>
      <c r="Q70" s="47">
        <v>1.519625</v>
      </c>
      <c r="R70" s="25">
        <v>2.8317600000000001</v>
      </c>
      <c r="S70" s="26">
        <f t="shared" si="6"/>
        <v>0.25068928339217955</v>
      </c>
      <c r="T70" s="27">
        <f t="shared" si="7"/>
        <v>0.10756384721869083</v>
      </c>
      <c r="U70" s="25">
        <v>-4.703068</v>
      </c>
      <c r="V70" s="25">
        <v>22.571825</v>
      </c>
      <c r="W70" s="26">
        <f t="shared" si="8"/>
        <v>1.1709640639785814</v>
      </c>
      <c r="X70" s="29">
        <f t="shared" si="9"/>
        <v>0.11238426666873413</v>
      </c>
      <c r="Y70" s="25">
        <v>3.4852479999999999</v>
      </c>
      <c r="Z70" s="25">
        <v>7.0333769999999998</v>
      </c>
      <c r="AA70" s="26">
        <f t="shared" si="10"/>
        <v>0.12732444444444446</v>
      </c>
      <c r="AB70" s="30">
        <f t="shared" si="11"/>
        <v>7.2298413692313102E-2</v>
      </c>
      <c r="AC70" s="25"/>
      <c r="AD70" s="25"/>
      <c r="AE70" s="26"/>
      <c r="AF70" s="27"/>
      <c r="AG70" s="25"/>
      <c r="AH70" s="25"/>
      <c r="AI70" s="26"/>
      <c r="AJ70" s="27"/>
      <c r="AK70" s="25"/>
      <c r="AL70" s="25"/>
      <c r="AM70" s="26"/>
      <c r="AN70" s="27"/>
      <c r="AO70" s="25"/>
      <c r="AP70" s="25"/>
      <c r="AQ70" s="26"/>
      <c r="AR70" s="27"/>
      <c r="AS70" s="25"/>
      <c r="AT70" s="25"/>
      <c r="AU70" s="26"/>
      <c r="AV70" s="27"/>
      <c r="AW70" s="25"/>
      <c r="AX70" s="25"/>
      <c r="AY70" s="26"/>
      <c r="AZ70" s="27"/>
      <c r="BA70" s="25"/>
      <c r="BB70" s="25"/>
      <c r="BC70" s="26"/>
      <c r="BD70" s="27"/>
      <c r="BE70" s="25"/>
      <c r="BF70" s="25"/>
      <c r="BG70" s="26"/>
      <c r="BH70" s="27"/>
      <c r="BI70" s="25"/>
      <c r="BJ70" s="25"/>
      <c r="BK70" s="26"/>
      <c r="BL70" s="27"/>
      <c r="BM70" s="25"/>
      <c r="BN70" s="25"/>
      <c r="BO70" s="26"/>
      <c r="BP70" s="27"/>
      <c r="BQ70" s="25"/>
      <c r="BR70" s="25"/>
      <c r="BS70" s="26"/>
      <c r="BT70" s="27"/>
      <c r="BU70" s="25"/>
      <c r="BV70" s="25"/>
      <c r="BW70" s="26"/>
      <c r="BX70" s="27"/>
      <c r="BY70" s="6"/>
      <c r="BZ70" s="6"/>
      <c r="CA70" s="6"/>
    </row>
    <row r="71" spans="1:79" x14ac:dyDescent="0.2">
      <c r="A71">
        <v>66</v>
      </c>
      <c r="B71" s="47">
        <v>1.6012599999999999</v>
      </c>
      <c r="C71" s="25">
        <v>-2.4920200000000001</v>
      </c>
      <c r="D71" s="48">
        <v>4.8031699999999997</v>
      </c>
      <c r="E71" s="47">
        <v>1.4730510000000001</v>
      </c>
      <c r="F71" s="25">
        <v>2.1564260000000002</v>
      </c>
      <c r="G71" s="26">
        <f t="shared" ref="G71:G105" si="12">ABS(($B71-E71)/$B71)</f>
        <v>8.0067571787217448E-2</v>
      </c>
      <c r="H71" s="27">
        <f t="shared" ref="H71:H105" si="13">ABS(($B71-E71)/F71)</f>
        <v>5.9454393519647687E-2</v>
      </c>
      <c r="I71" s="25">
        <v>-1.9607479999999999</v>
      </c>
      <c r="J71" s="25">
        <v>19.370070999999999</v>
      </c>
      <c r="K71" s="26">
        <f t="shared" ref="K71:K105" si="14">ABS(($C71-I71)/$C71)</f>
        <v>0.21318930024638652</v>
      </c>
      <c r="L71" s="29">
        <f t="shared" ref="L71:L105" si="15">ABS(($C71-I71)/J71)</f>
        <v>2.7427467870406886E-2</v>
      </c>
      <c r="M71" s="25">
        <v>3.2472729999999999</v>
      </c>
      <c r="N71" s="25">
        <v>11.517937</v>
      </c>
      <c r="O71" s="26">
        <f t="shared" ref="O71:O105" si="16">ABS(($D71-M71)/$D71)</f>
        <v>0.3239312787180133</v>
      </c>
      <c r="P71" s="30">
        <f t="shared" ref="P71:P105" si="17">ABS(($D71-M71)/N71)</f>
        <v>0.13508469442053728</v>
      </c>
      <c r="Q71" s="47">
        <v>1.3137719999999999</v>
      </c>
      <c r="R71" s="25">
        <v>1.4023300000000001</v>
      </c>
      <c r="S71" s="26">
        <f t="shared" ref="S71:S105" si="18">ABS(($B71-Q71)/$B71)</f>
        <v>0.17953861334199317</v>
      </c>
      <c r="T71" s="27">
        <f t="shared" ref="T71:T105" si="19">ABS(($B71-Q71)/R71)</f>
        <v>0.20500738057375936</v>
      </c>
      <c r="U71" s="25">
        <v>-0.627139</v>
      </c>
      <c r="V71" s="25">
        <v>12.363716</v>
      </c>
      <c r="W71" s="26">
        <f t="shared" ref="W71:W105" si="20">ABS(($C71-U71)/$C71)</f>
        <v>0.74834110480654248</v>
      </c>
      <c r="X71" s="29">
        <f t="shared" ref="X71:X105" si="21">ABS(($C71-U71)/V71)</f>
        <v>0.15083499168049477</v>
      </c>
      <c r="Y71" s="25">
        <v>2.4947400000000002</v>
      </c>
      <c r="Z71" s="25">
        <v>7.5083489999999999</v>
      </c>
      <c r="AA71" s="26">
        <f t="shared" ref="AA71:AA105" si="22">ABS(($D71-Y71)/$D71)</f>
        <v>0.48060551677329755</v>
      </c>
      <c r="AB71" s="30">
        <f t="shared" ref="AB71:AB105" si="23">ABS(($D71-Y71)/Z71)</f>
        <v>0.3074484150909873</v>
      </c>
      <c r="AC71" s="25"/>
      <c r="AD71" s="25"/>
      <c r="AE71" s="26"/>
      <c r="AF71" s="27"/>
      <c r="AG71" s="25"/>
      <c r="AH71" s="25"/>
      <c r="AI71" s="26"/>
      <c r="AJ71" s="27"/>
      <c r="AK71" s="25"/>
      <c r="AL71" s="25"/>
      <c r="AM71" s="26"/>
      <c r="AN71" s="27"/>
      <c r="AO71" s="25"/>
      <c r="AP71" s="25"/>
      <c r="AQ71" s="26"/>
      <c r="AR71" s="27"/>
      <c r="AS71" s="25"/>
      <c r="AT71" s="25"/>
      <c r="AU71" s="26"/>
      <c r="AV71" s="27"/>
      <c r="AW71" s="25"/>
      <c r="AX71" s="25"/>
      <c r="AY71" s="26"/>
      <c r="AZ71" s="27"/>
      <c r="BA71" s="25"/>
      <c r="BB71" s="25"/>
      <c r="BC71" s="26"/>
      <c r="BD71" s="27"/>
      <c r="BE71" s="25"/>
      <c r="BF71" s="25"/>
      <c r="BG71" s="26"/>
      <c r="BH71" s="27"/>
      <c r="BI71" s="25"/>
      <c r="BJ71" s="25"/>
      <c r="BK71" s="26"/>
      <c r="BL71" s="27"/>
      <c r="BM71" s="25"/>
      <c r="BN71" s="25"/>
      <c r="BO71" s="26"/>
      <c r="BP71" s="27"/>
      <c r="BQ71" s="25"/>
      <c r="BR71" s="25"/>
      <c r="BS71" s="26"/>
      <c r="BT71" s="27"/>
      <c r="BU71" s="25"/>
      <c r="BV71" s="25"/>
      <c r="BW71" s="26"/>
      <c r="BX71" s="27"/>
      <c r="BY71" s="6"/>
      <c r="BZ71" s="6"/>
      <c r="CA71" s="6"/>
    </row>
    <row r="72" spans="1:79" x14ac:dyDescent="0.2">
      <c r="A72">
        <v>67</v>
      </c>
      <c r="B72" s="47">
        <v>0.93410599999999999</v>
      </c>
      <c r="C72" s="25">
        <v>-1.78471</v>
      </c>
      <c r="D72" s="48">
        <v>3.7898399999999999</v>
      </c>
      <c r="E72" s="47">
        <v>0.81335900000000005</v>
      </c>
      <c r="F72" s="25">
        <v>0.77056500000000006</v>
      </c>
      <c r="G72" s="26">
        <f t="shared" si="12"/>
        <v>0.12926477294868027</v>
      </c>
      <c r="H72" s="27">
        <f t="shared" si="13"/>
        <v>0.15669930505538135</v>
      </c>
      <c r="I72" s="25">
        <v>-0.86327600000000004</v>
      </c>
      <c r="J72" s="25">
        <v>10.968249</v>
      </c>
      <c r="K72" s="26">
        <f t="shared" si="14"/>
        <v>0.51629340341007779</v>
      </c>
      <c r="L72" s="29">
        <f t="shared" si="15"/>
        <v>8.400921605627297E-2</v>
      </c>
      <c r="M72" s="25">
        <v>2.7115589999999998</v>
      </c>
      <c r="N72" s="25">
        <v>6.2203730000000004</v>
      </c>
      <c r="O72" s="26">
        <f t="shared" si="16"/>
        <v>0.2845188715090875</v>
      </c>
      <c r="P72" s="30">
        <f t="shared" si="17"/>
        <v>0.17334667872810841</v>
      </c>
      <c r="Q72" s="47">
        <v>0.75953899999999996</v>
      </c>
      <c r="R72" s="25">
        <v>0.39171299999999998</v>
      </c>
      <c r="S72" s="26">
        <f t="shared" si="18"/>
        <v>0.18688136035953096</v>
      </c>
      <c r="T72" s="27">
        <f t="shared" si="19"/>
        <v>0.4456502592459276</v>
      </c>
      <c r="U72" s="25">
        <v>-2.9562999999999999E-2</v>
      </c>
      <c r="V72" s="25">
        <v>5.6086650000000002</v>
      </c>
      <c r="W72" s="26">
        <f t="shared" si="20"/>
        <v>0.98343540407124963</v>
      </c>
      <c r="X72" s="29">
        <f t="shared" si="21"/>
        <v>0.31293489627210752</v>
      </c>
      <c r="Y72" s="25">
        <v>2.3656259999999998</v>
      </c>
      <c r="Z72" s="25">
        <v>3.2730489999999999</v>
      </c>
      <c r="AA72" s="26">
        <f t="shared" si="22"/>
        <v>0.37579792286745617</v>
      </c>
      <c r="AB72" s="30">
        <f t="shared" si="23"/>
        <v>0.43513372393752742</v>
      </c>
      <c r="AC72" s="25"/>
      <c r="AD72" s="25"/>
      <c r="AE72" s="26"/>
      <c r="AF72" s="27"/>
      <c r="AG72" s="25"/>
      <c r="AH72" s="25"/>
      <c r="AI72" s="26"/>
      <c r="AJ72" s="27"/>
      <c r="AK72" s="25"/>
      <c r="AL72" s="25"/>
      <c r="AM72" s="26"/>
      <c r="AN72" s="27"/>
      <c r="AO72" s="25"/>
      <c r="AP72" s="25"/>
      <c r="AQ72" s="26"/>
      <c r="AR72" s="27"/>
      <c r="AS72" s="25"/>
      <c r="AT72" s="25"/>
      <c r="AU72" s="26"/>
      <c r="AV72" s="27"/>
      <c r="AW72" s="25"/>
      <c r="AX72" s="25"/>
      <c r="AY72" s="26"/>
      <c r="AZ72" s="27"/>
      <c r="BA72" s="25"/>
      <c r="BB72" s="25"/>
      <c r="BC72" s="26"/>
      <c r="BD72" s="27"/>
      <c r="BE72" s="25"/>
      <c r="BF72" s="25"/>
      <c r="BG72" s="26"/>
      <c r="BH72" s="27"/>
      <c r="BI72" s="25"/>
      <c r="BJ72" s="25"/>
      <c r="BK72" s="26"/>
      <c r="BL72" s="27"/>
      <c r="BM72" s="25"/>
      <c r="BN72" s="25"/>
      <c r="BO72" s="26"/>
      <c r="BP72" s="27"/>
      <c r="BQ72" s="25"/>
      <c r="BR72" s="25"/>
      <c r="BS72" s="26"/>
      <c r="BT72" s="27"/>
      <c r="BU72" s="25"/>
      <c r="BV72" s="25"/>
      <c r="BW72" s="26"/>
      <c r="BX72" s="27"/>
      <c r="BY72" s="6"/>
      <c r="BZ72" s="6"/>
      <c r="CA72" s="6"/>
    </row>
    <row r="73" spans="1:79" x14ac:dyDescent="0.2">
      <c r="A73">
        <v>68</v>
      </c>
      <c r="B73" s="47">
        <v>1.2806999999999999</v>
      </c>
      <c r="C73" s="25">
        <v>-2.20932</v>
      </c>
      <c r="D73" s="48">
        <v>4.2283799999999996</v>
      </c>
      <c r="E73" s="47">
        <v>1.66123</v>
      </c>
      <c r="F73" s="25">
        <v>1.9763790000000001</v>
      </c>
      <c r="G73" s="26">
        <f t="shared" si="12"/>
        <v>0.29712657140626225</v>
      </c>
      <c r="H73" s="27">
        <f t="shared" si="13"/>
        <v>0.19253898164269101</v>
      </c>
      <c r="I73" s="25">
        <v>-5.0196389999999997</v>
      </c>
      <c r="J73" s="25">
        <v>17.188144999999999</v>
      </c>
      <c r="K73" s="26">
        <f t="shared" si="14"/>
        <v>1.2720289500841888</v>
      </c>
      <c r="L73" s="29">
        <f t="shared" si="15"/>
        <v>0.16350333325673014</v>
      </c>
      <c r="M73" s="25">
        <v>4.3153480000000002</v>
      </c>
      <c r="N73" s="25">
        <v>7.4717609999999999</v>
      </c>
      <c r="O73" s="26">
        <f t="shared" si="16"/>
        <v>2.0567687861545229E-2</v>
      </c>
      <c r="P73" s="30">
        <f t="shared" si="17"/>
        <v>1.1639558599371769E-2</v>
      </c>
      <c r="Q73" s="47">
        <v>1.5142869999999999</v>
      </c>
      <c r="R73" s="25">
        <v>1.6788590000000001</v>
      </c>
      <c r="S73" s="26">
        <f t="shared" si="18"/>
        <v>0.1823900991645194</v>
      </c>
      <c r="T73" s="27">
        <f t="shared" si="19"/>
        <v>0.13913437638300774</v>
      </c>
      <c r="U73" s="25">
        <v>-3.7436370000000001</v>
      </c>
      <c r="V73" s="25">
        <v>14.490028000000001</v>
      </c>
      <c r="W73" s="26">
        <f t="shared" si="20"/>
        <v>0.69447477051762541</v>
      </c>
      <c r="X73" s="29">
        <f t="shared" si="21"/>
        <v>0.10588778710434514</v>
      </c>
      <c r="Y73" s="25">
        <v>3.830673</v>
      </c>
      <c r="Z73" s="25">
        <v>6.3109710000000003</v>
      </c>
      <c r="AA73" s="26">
        <f t="shared" si="22"/>
        <v>9.4056589048287911E-2</v>
      </c>
      <c r="AB73" s="30">
        <f t="shared" si="23"/>
        <v>6.3018353277173922E-2</v>
      </c>
      <c r="AC73" s="25"/>
      <c r="AD73" s="25"/>
      <c r="AE73" s="26"/>
      <c r="AF73" s="27"/>
      <c r="AG73" s="25"/>
      <c r="AH73" s="25"/>
      <c r="AI73" s="26"/>
      <c r="AJ73" s="27"/>
      <c r="AK73" s="25"/>
      <c r="AL73" s="25"/>
      <c r="AM73" s="26"/>
      <c r="AN73" s="27"/>
      <c r="AO73" s="25"/>
      <c r="AP73" s="25"/>
      <c r="AQ73" s="26"/>
      <c r="AR73" s="27"/>
      <c r="AS73" s="25"/>
      <c r="AT73" s="25"/>
      <c r="AU73" s="26"/>
      <c r="AV73" s="27"/>
      <c r="AW73" s="25"/>
      <c r="AX73" s="25"/>
      <c r="AY73" s="26"/>
      <c r="AZ73" s="27"/>
      <c r="BA73" s="25"/>
      <c r="BB73" s="25"/>
      <c r="BC73" s="26"/>
      <c r="BD73" s="27"/>
      <c r="BE73" s="25"/>
      <c r="BF73" s="25"/>
      <c r="BG73" s="26"/>
      <c r="BH73" s="27"/>
      <c r="BI73" s="25"/>
      <c r="BJ73" s="25"/>
      <c r="BK73" s="26"/>
      <c r="BL73" s="27"/>
      <c r="BM73" s="25"/>
      <c r="BN73" s="25"/>
      <c r="BO73" s="26"/>
      <c r="BP73" s="27"/>
      <c r="BQ73" s="25"/>
      <c r="BR73" s="25"/>
      <c r="BS73" s="26"/>
      <c r="BT73" s="27"/>
      <c r="BU73" s="25"/>
      <c r="BV73" s="25"/>
      <c r="BW73" s="26"/>
      <c r="BX73" s="27"/>
      <c r="BY73" s="6"/>
      <c r="BZ73" s="6"/>
      <c r="CA73" s="6"/>
    </row>
    <row r="74" spans="1:79" x14ac:dyDescent="0.2">
      <c r="A74">
        <v>69</v>
      </c>
      <c r="B74" s="47">
        <v>1.75126</v>
      </c>
      <c r="C74" s="25">
        <v>-2.625</v>
      </c>
      <c r="D74" s="48">
        <v>5.0099400000000003</v>
      </c>
      <c r="E74" s="47">
        <v>1.5710409999999999</v>
      </c>
      <c r="F74" s="25">
        <v>0.71647799999999995</v>
      </c>
      <c r="G74" s="26">
        <f t="shared" si="12"/>
        <v>0.10290819181617814</v>
      </c>
      <c r="H74" s="27">
        <f t="shared" si="13"/>
        <v>0.25153459003626089</v>
      </c>
      <c r="I74" s="25">
        <v>2.1513360000000001</v>
      </c>
      <c r="J74" s="25">
        <v>34.864759999999997</v>
      </c>
      <c r="K74" s="26">
        <f t="shared" si="14"/>
        <v>1.8195565714285717</v>
      </c>
      <c r="L74" s="29">
        <f t="shared" si="15"/>
        <v>0.13699609577120281</v>
      </c>
      <c r="M74" s="25">
        <v>4.0929099999999998</v>
      </c>
      <c r="N74" s="25">
        <v>0.95339799999999997</v>
      </c>
      <c r="O74" s="26">
        <f t="shared" si="16"/>
        <v>0.18304211228078587</v>
      </c>
      <c r="P74" s="30">
        <f t="shared" si="17"/>
        <v>0.96185433575484791</v>
      </c>
      <c r="Q74" s="47">
        <v>1.5451159999999999</v>
      </c>
      <c r="R74" s="25">
        <v>0.44264199999999998</v>
      </c>
      <c r="S74" s="26">
        <f t="shared" si="18"/>
        <v>0.11771181891894984</v>
      </c>
      <c r="T74" s="27">
        <f t="shared" si="19"/>
        <v>0.46571269784611519</v>
      </c>
      <c r="U74" s="25">
        <v>-1.974356</v>
      </c>
      <c r="V74" s="25">
        <v>23.822963000000001</v>
      </c>
      <c r="W74" s="26">
        <f t="shared" si="20"/>
        <v>0.24786438095238095</v>
      </c>
      <c r="X74" s="29">
        <f t="shared" si="21"/>
        <v>2.7311632058531089E-2</v>
      </c>
      <c r="Y74" s="25">
        <v>4.0505719999999998</v>
      </c>
      <c r="Z74" s="25">
        <v>0.57220800000000005</v>
      </c>
      <c r="AA74" s="26">
        <f t="shared" si="22"/>
        <v>0.19149291209076363</v>
      </c>
      <c r="AB74" s="30">
        <f t="shared" si="23"/>
        <v>1.6766071079048184</v>
      </c>
      <c r="AC74" s="25"/>
      <c r="AD74" s="25"/>
      <c r="AE74" s="26"/>
      <c r="AF74" s="27"/>
      <c r="AG74" s="25"/>
      <c r="AH74" s="25"/>
      <c r="AI74" s="26"/>
      <c r="AJ74" s="27"/>
      <c r="AK74" s="25"/>
      <c r="AL74" s="25"/>
      <c r="AM74" s="26"/>
      <c r="AN74" s="27"/>
      <c r="AO74" s="25"/>
      <c r="AP74" s="25"/>
      <c r="AQ74" s="26"/>
      <c r="AR74" s="27"/>
      <c r="AS74" s="25"/>
      <c r="AT74" s="25"/>
      <c r="AU74" s="26"/>
      <c r="AV74" s="27"/>
      <c r="AW74" s="25"/>
      <c r="AX74" s="25"/>
      <c r="AY74" s="26"/>
      <c r="AZ74" s="27"/>
      <c r="BA74" s="25"/>
      <c r="BB74" s="25"/>
      <c r="BC74" s="26"/>
      <c r="BD74" s="27"/>
      <c r="BE74" s="25"/>
      <c r="BF74" s="25"/>
      <c r="BG74" s="26"/>
      <c r="BH74" s="27"/>
      <c r="BI74" s="25"/>
      <c r="BJ74" s="25"/>
      <c r="BK74" s="26"/>
      <c r="BL74" s="27"/>
      <c r="BM74" s="25"/>
      <c r="BN74" s="25"/>
      <c r="BO74" s="26"/>
      <c r="BP74" s="27"/>
      <c r="BQ74" s="25"/>
      <c r="BR74" s="25"/>
      <c r="BS74" s="26"/>
      <c r="BT74" s="27"/>
      <c r="BU74" s="25"/>
      <c r="BV74" s="25"/>
      <c r="BW74" s="26"/>
      <c r="BX74" s="27"/>
      <c r="BY74" s="6"/>
      <c r="BZ74" s="6"/>
      <c r="CA74" s="6"/>
    </row>
    <row r="75" spans="1:79" x14ac:dyDescent="0.2">
      <c r="A75">
        <v>70</v>
      </c>
      <c r="B75" s="47">
        <v>1.4228000000000001</v>
      </c>
      <c r="C75" s="25">
        <v>-2.3484400000000001</v>
      </c>
      <c r="D75" s="48">
        <v>4.4196299999999997</v>
      </c>
      <c r="E75" s="47">
        <v>1.157691</v>
      </c>
      <c r="F75" s="25">
        <v>0.65641700000000003</v>
      </c>
      <c r="G75" s="26">
        <f t="shared" si="12"/>
        <v>0.18632906944053981</v>
      </c>
      <c r="H75" s="27">
        <f t="shared" si="13"/>
        <v>0.4038728430250893</v>
      </c>
      <c r="I75" s="25">
        <v>1.3325979999999999</v>
      </c>
      <c r="J75" s="25">
        <v>28.621271</v>
      </c>
      <c r="K75" s="26">
        <f t="shared" si="14"/>
        <v>1.5674396620735467</v>
      </c>
      <c r="L75" s="29">
        <f t="shared" si="15"/>
        <v>0.12861196835039226</v>
      </c>
      <c r="M75" s="25">
        <v>4.7384890000000004</v>
      </c>
      <c r="N75" s="25">
        <v>1.5263679999999999</v>
      </c>
      <c r="O75" s="26">
        <f t="shared" si="16"/>
        <v>7.2146084626993817E-2</v>
      </c>
      <c r="P75" s="30">
        <f t="shared" si="17"/>
        <v>0.20890047485272273</v>
      </c>
      <c r="Q75" s="47">
        <v>1.206961</v>
      </c>
      <c r="R75" s="25">
        <v>0.46307199999999998</v>
      </c>
      <c r="S75" s="26">
        <f t="shared" si="18"/>
        <v>0.15170016868147324</v>
      </c>
      <c r="T75" s="27">
        <f t="shared" si="19"/>
        <v>0.46610246354778551</v>
      </c>
      <c r="U75" s="25">
        <v>-1.2567189999999999</v>
      </c>
      <c r="V75" s="25">
        <v>16.621089000000001</v>
      </c>
      <c r="W75" s="26">
        <f t="shared" si="20"/>
        <v>0.46487072269251084</v>
      </c>
      <c r="X75" s="29">
        <f t="shared" si="21"/>
        <v>6.5682880345565811E-2</v>
      </c>
      <c r="Y75" s="25">
        <v>4.6865439999999996</v>
      </c>
      <c r="Z75" s="25">
        <v>0.85059600000000002</v>
      </c>
      <c r="AA75" s="26">
        <f t="shared" si="22"/>
        <v>6.0392838314519519E-2</v>
      </c>
      <c r="AB75" s="30">
        <f t="shared" si="23"/>
        <v>0.31379644390521455</v>
      </c>
      <c r="AC75" s="25"/>
      <c r="AD75" s="25"/>
      <c r="AE75" s="26"/>
      <c r="AF75" s="27"/>
      <c r="AG75" s="25"/>
      <c r="AH75" s="25"/>
      <c r="AI75" s="26"/>
      <c r="AJ75" s="27"/>
      <c r="AK75" s="25"/>
      <c r="AL75" s="25"/>
      <c r="AM75" s="26"/>
      <c r="AN75" s="27"/>
      <c r="AO75" s="25"/>
      <c r="AP75" s="25"/>
      <c r="AQ75" s="26"/>
      <c r="AR75" s="27"/>
      <c r="AS75" s="25"/>
      <c r="AT75" s="25"/>
      <c r="AU75" s="26"/>
      <c r="AV75" s="27"/>
      <c r="AW75" s="25"/>
      <c r="AX75" s="25"/>
      <c r="AY75" s="26"/>
      <c r="AZ75" s="27"/>
      <c r="BA75" s="25"/>
      <c r="BB75" s="25"/>
      <c r="BC75" s="26"/>
      <c r="BD75" s="27"/>
      <c r="BE75" s="25"/>
      <c r="BF75" s="25"/>
      <c r="BG75" s="26"/>
      <c r="BH75" s="27"/>
      <c r="BI75" s="25"/>
      <c r="BJ75" s="25"/>
      <c r="BK75" s="26"/>
      <c r="BL75" s="27"/>
      <c r="BM75" s="25"/>
      <c r="BN75" s="25"/>
      <c r="BO75" s="26"/>
      <c r="BP75" s="27"/>
      <c r="BQ75" s="25"/>
      <c r="BR75" s="25"/>
      <c r="BS75" s="26"/>
      <c r="BT75" s="27"/>
      <c r="BU75" s="25"/>
      <c r="BV75" s="25"/>
      <c r="BW75" s="26"/>
      <c r="BX75" s="27"/>
      <c r="BY75" s="6"/>
      <c r="BZ75" s="6"/>
      <c r="CA75" s="6"/>
    </row>
    <row r="76" spans="1:79" x14ac:dyDescent="0.2">
      <c r="A76">
        <v>71</v>
      </c>
      <c r="B76" s="47">
        <v>1.49288</v>
      </c>
      <c r="C76" s="25">
        <v>-2.4311199999999999</v>
      </c>
      <c r="D76" s="48">
        <v>4.3327299999999997</v>
      </c>
      <c r="E76" s="47">
        <v>1.0854999999999999</v>
      </c>
      <c r="F76" s="25">
        <v>2.5107759999999999</v>
      </c>
      <c r="G76" s="26">
        <f t="shared" si="12"/>
        <v>0.27288194630512841</v>
      </c>
      <c r="H76" s="27">
        <f t="shared" si="13"/>
        <v>0.16225262627968409</v>
      </c>
      <c r="I76" s="25">
        <v>0.11444</v>
      </c>
      <c r="J76" s="25">
        <v>27.166885000000001</v>
      </c>
      <c r="K76" s="26">
        <f t="shared" si="14"/>
        <v>1.0470729540294186</v>
      </c>
      <c r="L76" s="29">
        <f t="shared" si="15"/>
        <v>9.3700842036177498E-2</v>
      </c>
      <c r="M76" s="25">
        <v>3.9342290000000002</v>
      </c>
      <c r="N76" s="25">
        <v>3.6575899999999999</v>
      </c>
      <c r="O76" s="26">
        <f t="shared" si="16"/>
        <v>9.1974574921585131E-2</v>
      </c>
      <c r="P76" s="30">
        <f t="shared" si="17"/>
        <v>0.10895179612805141</v>
      </c>
      <c r="Q76" s="47">
        <v>1.359313</v>
      </c>
      <c r="R76" s="25">
        <v>1.920995</v>
      </c>
      <c r="S76" s="26">
        <f t="shared" si="18"/>
        <v>8.9469347837736454E-2</v>
      </c>
      <c r="T76" s="27">
        <f t="shared" si="19"/>
        <v>6.9530113300659294E-2</v>
      </c>
      <c r="U76" s="25">
        <v>-3.2670370000000002</v>
      </c>
      <c r="V76" s="25">
        <v>19.843122000000001</v>
      </c>
      <c r="W76" s="26">
        <f t="shared" si="20"/>
        <v>0.34384028760406737</v>
      </c>
      <c r="X76" s="29">
        <f t="shared" si="21"/>
        <v>4.2126284361906366E-2</v>
      </c>
      <c r="Y76" s="25">
        <v>4.3774449999999998</v>
      </c>
      <c r="Z76" s="25">
        <v>2.896258</v>
      </c>
      <c r="AA76" s="26">
        <f t="shared" si="22"/>
        <v>1.0320283054794566E-2</v>
      </c>
      <c r="AB76" s="30">
        <f t="shared" si="23"/>
        <v>1.5438887005232289E-2</v>
      </c>
      <c r="AC76" s="25"/>
      <c r="AD76" s="25"/>
      <c r="AE76" s="26"/>
      <c r="AF76" s="27"/>
      <c r="AG76" s="25"/>
      <c r="AH76" s="25"/>
      <c r="AI76" s="26"/>
      <c r="AJ76" s="27"/>
      <c r="AK76" s="25"/>
      <c r="AL76" s="25"/>
      <c r="AM76" s="26"/>
      <c r="AN76" s="27"/>
      <c r="AO76" s="25"/>
      <c r="AP76" s="25"/>
      <c r="AQ76" s="26"/>
      <c r="AR76" s="27"/>
      <c r="AS76" s="25"/>
      <c r="AT76" s="25"/>
      <c r="AU76" s="26"/>
      <c r="AV76" s="27"/>
      <c r="AW76" s="25"/>
      <c r="AX76" s="25"/>
      <c r="AY76" s="26"/>
      <c r="AZ76" s="27"/>
      <c r="BA76" s="25"/>
      <c r="BB76" s="25"/>
      <c r="BC76" s="26"/>
      <c r="BD76" s="27"/>
      <c r="BE76" s="25"/>
      <c r="BF76" s="25"/>
      <c r="BG76" s="26"/>
      <c r="BH76" s="27"/>
      <c r="BI76" s="25"/>
      <c r="BJ76" s="25"/>
      <c r="BK76" s="26"/>
      <c r="BL76" s="27"/>
      <c r="BM76" s="25"/>
      <c r="BN76" s="25"/>
      <c r="BO76" s="26"/>
      <c r="BP76" s="27"/>
      <c r="BQ76" s="25"/>
      <c r="BR76" s="25"/>
      <c r="BS76" s="26"/>
      <c r="BT76" s="27"/>
      <c r="BU76" s="25"/>
      <c r="BV76" s="25"/>
      <c r="BW76" s="26"/>
      <c r="BX76" s="27"/>
      <c r="BY76" s="6"/>
      <c r="BZ76" s="6"/>
      <c r="CA76" s="6"/>
    </row>
    <row r="77" spans="1:79" x14ac:dyDescent="0.2">
      <c r="A77">
        <v>72</v>
      </c>
      <c r="B77" s="47">
        <v>1.4518800000000001</v>
      </c>
      <c r="C77" s="25">
        <v>-2.3489399999999998</v>
      </c>
      <c r="D77" s="48">
        <v>4.60921</v>
      </c>
      <c r="E77" s="47">
        <v>5.4133000000000001E-2</v>
      </c>
      <c r="F77" s="25">
        <v>3.58609</v>
      </c>
      <c r="G77" s="26">
        <f t="shared" si="12"/>
        <v>0.96271523817395377</v>
      </c>
      <c r="H77" s="27">
        <f t="shared" si="13"/>
        <v>0.38976907997289528</v>
      </c>
      <c r="I77" s="25">
        <v>7.3492230000000003</v>
      </c>
      <c r="J77" s="25">
        <v>23.997672999999999</v>
      </c>
      <c r="K77" s="26">
        <f t="shared" si="14"/>
        <v>4.1287401977062004</v>
      </c>
      <c r="L77" s="29">
        <f t="shared" si="15"/>
        <v>0.4041293087042232</v>
      </c>
      <c r="M77" s="25">
        <v>-2.8604210000000001</v>
      </c>
      <c r="N77" s="25">
        <v>9.7696179999999995</v>
      </c>
      <c r="O77" s="26">
        <f t="shared" si="16"/>
        <v>1.6205881268156581</v>
      </c>
      <c r="P77" s="30">
        <f t="shared" si="17"/>
        <v>0.76457759146775239</v>
      </c>
      <c r="Q77" s="47">
        <v>0.65453499999999998</v>
      </c>
      <c r="R77" s="25">
        <v>2.1141990000000002</v>
      </c>
      <c r="S77" s="26">
        <f t="shared" si="18"/>
        <v>0.54918106179574078</v>
      </c>
      <c r="T77" s="27">
        <f t="shared" si="19"/>
        <v>0.37713810289381466</v>
      </c>
      <c r="U77" s="25">
        <v>3.2914349999999999</v>
      </c>
      <c r="V77" s="25">
        <v>14.221121</v>
      </c>
      <c r="W77" s="26">
        <f t="shared" si="20"/>
        <v>2.4012426881912692</v>
      </c>
      <c r="X77" s="29">
        <f t="shared" si="21"/>
        <v>0.39661957731742803</v>
      </c>
      <c r="Y77" s="25">
        <v>-1.323383</v>
      </c>
      <c r="Z77" s="25">
        <v>6.3110790000000003</v>
      </c>
      <c r="AA77" s="26">
        <f t="shared" si="22"/>
        <v>1.2871170981578188</v>
      </c>
      <c r="AB77" s="30">
        <f t="shared" si="23"/>
        <v>0.94002832162297434</v>
      </c>
      <c r="AC77" s="25"/>
      <c r="AD77" s="25"/>
      <c r="AE77" s="26"/>
      <c r="AF77" s="27"/>
      <c r="AG77" s="25"/>
      <c r="AH77" s="25"/>
      <c r="AI77" s="26"/>
      <c r="AJ77" s="27"/>
      <c r="AK77" s="25"/>
      <c r="AL77" s="25"/>
      <c r="AM77" s="26"/>
      <c r="AN77" s="27"/>
      <c r="AO77" s="25"/>
      <c r="AP77" s="25"/>
      <c r="AQ77" s="26"/>
      <c r="AR77" s="27"/>
      <c r="AS77" s="25"/>
      <c r="AT77" s="25"/>
      <c r="AU77" s="26"/>
      <c r="AV77" s="27"/>
      <c r="AW77" s="25"/>
      <c r="AX77" s="25"/>
      <c r="AY77" s="26"/>
      <c r="AZ77" s="27"/>
      <c r="BA77" s="25"/>
      <c r="BB77" s="25"/>
      <c r="BC77" s="26"/>
      <c r="BD77" s="27"/>
      <c r="BE77" s="25"/>
      <c r="BF77" s="25"/>
      <c r="BG77" s="26"/>
      <c r="BH77" s="27"/>
      <c r="BI77" s="25"/>
      <c r="BJ77" s="25"/>
      <c r="BK77" s="26"/>
      <c r="BL77" s="27"/>
      <c r="BM77" s="25"/>
      <c r="BN77" s="25"/>
      <c r="BO77" s="26"/>
      <c r="BP77" s="27"/>
      <c r="BQ77" s="25"/>
      <c r="BR77" s="25"/>
      <c r="BS77" s="26"/>
      <c r="BT77" s="27"/>
      <c r="BU77" s="25"/>
      <c r="BV77" s="25"/>
      <c r="BW77" s="26"/>
      <c r="BX77" s="27"/>
      <c r="BY77" s="6"/>
      <c r="BZ77" s="6"/>
      <c r="CA77" s="6"/>
    </row>
    <row r="78" spans="1:79" x14ac:dyDescent="0.2">
      <c r="A78">
        <v>73</v>
      </c>
      <c r="B78" s="47">
        <v>1.5811900000000001</v>
      </c>
      <c r="C78" s="25">
        <v>-2.4458099999999998</v>
      </c>
      <c r="D78" s="48">
        <v>4.8937999999999997</v>
      </c>
      <c r="E78" s="47">
        <v>1.1949270000000001</v>
      </c>
      <c r="F78" s="25">
        <v>2.783175</v>
      </c>
      <c r="G78" s="26">
        <f t="shared" si="12"/>
        <v>0.24428626540769927</v>
      </c>
      <c r="H78" s="27">
        <f t="shared" si="13"/>
        <v>0.13878502070477064</v>
      </c>
      <c r="I78" s="25">
        <v>-0.44233899999999998</v>
      </c>
      <c r="J78" s="25">
        <v>26.777552</v>
      </c>
      <c r="K78" s="26">
        <f t="shared" si="14"/>
        <v>0.8191441690074045</v>
      </c>
      <c r="L78" s="29">
        <f t="shared" si="15"/>
        <v>7.481904992659523E-2</v>
      </c>
      <c r="M78" s="25">
        <v>1.35185</v>
      </c>
      <c r="N78" s="25">
        <v>19.480979999999999</v>
      </c>
      <c r="O78" s="26">
        <f t="shared" si="16"/>
        <v>0.72376272017654997</v>
      </c>
      <c r="P78" s="30">
        <f t="shared" si="17"/>
        <v>0.18181580187444368</v>
      </c>
      <c r="Q78" s="47">
        <v>1.138223</v>
      </c>
      <c r="R78" s="25">
        <v>1.805385</v>
      </c>
      <c r="S78" s="26">
        <f t="shared" si="18"/>
        <v>0.28014786331813385</v>
      </c>
      <c r="T78" s="27">
        <f t="shared" si="19"/>
        <v>0.2453587461954099</v>
      </c>
      <c r="U78" s="25">
        <v>0.36307800000000001</v>
      </c>
      <c r="V78" s="25">
        <v>17.607330999999999</v>
      </c>
      <c r="W78" s="26">
        <f t="shared" si="20"/>
        <v>1.1484489800924846</v>
      </c>
      <c r="X78" s="29">
        <f t="shared" si="21"/>
        <v>0.15952945963246784</v>
      </c>
      <c r="Y78" s="25">
        <v>-4.3280000000000002E-3</v>
      </c>
      <c r="Z78" s="25">
        <v>13.252991</v>
      </c>
      <c r="AA78" s="26">
        <f t="shared" si="22"/>
        <v>1.0008843843230211</v>
      </c>
      <c r="AB78" s="30">
        <f t="shared" si="23"/>
        <v>0.36958660878891414</v>
      </c>
      <c r="AC78" s="25"/>
      <c r="AD78" s="25"/>
      <c r="AE78" s="26"/>
      <c r="AF78" s="27"/>
      <c r="AG78" s="25"/>
      <c r="AH78" s="25"/>
      <c r="AI78" s="26"/>
      <c r="AJ78" s="27"/>
      <c r="AK78" s="25"/>
      <c r="AL78" s="25"/>
      <c r="AM78" s="26"/>
      <c r="AN78" s="27"/>
      <c r="AO78" s="25"/>
      <c r="AP78" s="25"/>
      <c r="AQ78" s="26"/>
      <c r="AR78" s="27"/>
      <c r="AS78" s="25"/>
      <c r="AT78" s="25"/>
      <c r="AU78" s="26"/>
      <c r="AV78" s="27"/>
      <c r="AW78" s="25"/>
      <c r="AX78" s="25"/>
      <c r="AY78" s="26"/>
      <c r="AZ78" s="27"/>
      <c r="BA78" s="25"/>
      <c r="BB78" s="25"/>
      <c r="BC78" s="26"/>
      <c r="BD78" s="27"/>
      <c r="BE78" s="25"/>
      <c r="BF78" s="25"/>
      <c r="BG78" s="26"/>
      <c r="BH78" s="27"/>
      <c r="BI78" s="25"/>
      <c r="BJ78" s="25"/>
      <c r="BK78" s="26"/>
      <c r="BL78" s="27"/>
      <c r="BM78" s="25"/>
      <c r="BN78" s="25"/>
      <c r="BO78" s="26"/>
      <c r="BP78" s="27"/>
      <c r="BQ78" s="25"/>
      <c r="BR78" s="25"/>
      <c r="BS78" s="26"/>
      <c r="BT78" s="27"/>
      <c r="BU78" s="25"/>
      <c r="BV78" s="25"/>
      <c r="BW78" s="26"/>
      <c r="BX78" s="27"/>
      <c r="BY78" s="6"/>
      <c r="BZ78" s="6"/>
      <c r="CA78" s="6"/>
    </row>
    <row r="79" spans="1:79" x14ac:dyDescent="0.2">
      <c r="A79">
        <v>74</v>
      </c>
      <c r="B79" s="47">
        <v>0.46549400000000002</v>
      </c>
      <c r="C79" s="25">
        <v>-1.25423</v>
      </c>
      <c r="D79" s="48">
        <v>2.5916299999999999</v>
      </c>
      <c r="E79" s="47">
        <v>0.64760799999999996</v>
      </c>
      <c r="F79" s="25">
        <v>2.0832470000000001</v>
      </c>
      <c r="G79" s="26">
        <f t="shared" si="12"/>
        <v>0.39122738424125753</v>
      </c>
      <c r="H79" s="27">
        <f t="shared" si="13"/>
        <v>8.7418342616117986E-2</v>
      </c>
      <c r="I79" s="25">
        <v>-3.6954400000000001</v>
      </c>
      <c r="J79" s="25">
        <v>25.152702999999999</v>
      </c>
      <c r="K79" s="26">
        <f t="shared" si="14"/>
        <v>1.9463814451894788</v>
      </c>
      <c r="L79" s="29">
        <f t="shared" si="15"/>
        <v>9.705557291397271E-2</v>
      </c>
      <c r="M79" s="25">
        <v>3.1296629999999999</v>
      </c>
      <c r="N79" s="25">
        <v>6.3215219999999999</v>
      </c>
      <c r="O79" s="26">
        <f t="shared" si="16"/>
        <v>0.20760409472031116</v>
      </c>
      <c r="P79" s="30">
        <f t="shared" si="17"/>
        <v>8.511130705548442E-2</v>
      </c>
      <c r="Q79" s="47">
        <v>0.50662099999999999</v>
      </c>
      <c r="R79" s="25">
        <v>0.85820799999999997</v>
      </c>
      <c r="S79" s="26">
        <f t="shared" si="18"/>
        <v>8.8351299909343553E-2</v>
      </c>
      <c r="T79" s="27">
        <f t="shared" si="19"/>
        <v>4.7921948991386666E-2</v>
      </c>
      <c r="U79" s="25">
        <v>-2.1540599999999999</v>
      </c>
      <c r="V79" s="25">
        <v>10.382222000000001</v>
      </c>
      <c r="W79" s="26">
        <f t="shared" si="20"/>
        <v>0.71743619591303021</v>
      </c>
      <c r="X79" s="29">
        <f t="shared" si="21"/>
        <v>8.6670271546880798E-2</v>
      </c>
      <c r="Y79" s="25">
        <v>2.6133380000000002</v>
      </c>
      <c r="Z79" s="25">
        <v>2.5900080000000001</v>
      </c>
      <c r="AA79" s="26">
        <f t="shared" si="22"/>
        <v>8.3761956760804133E-3</v>
      </c>
      <c r="AB79" s="30">
        <f t="shared" si="23"/>
        <v>8.3814412928455359E-3</v>
      </c>
      <c r="AC79" s="25"/>
      <c r="AD79" s="25"/>
      <c r="AE79" s="26"/>
      <c r="AF79" s="27"/>
      <c r="AG79" s="25"/>
      <c r="AH79" s="25"/>
      <c r="AI79" s="26"/>
      <c r="AJ79" s="27"/>
      <c r="AK79" s="25"/>
      <c r="AL79" s="25"/>
      <c r="AM79" s="26"/>
      <c r="AN79" s="27"/>
      <c r="AO79" s="25"/>
      <c r="AP79" s="25"/>
      <c r="AQ79" s="26"/>
      <c r="AR79" s="27"/>
      <c r="AS79" s="25"/>
      <c r="AT79" s="25"/>
      <c r="AU79" s="26"/>
      <c r="AV79" s="27"/>
      <c r="AW79" s="25"/>
      <c r="AX79" s="25"/>
      <c r="AY79" s="26"/>
      <c r="AZ79" s="27"/>
      <c r="BA79" s="25"/>
      <c r="BB79" s="25"/>
      <c r="BC79" s="26"/>
      <c r="BD79" s="27"/>
      <c r="BE79" s="25"/>
      <c r="BF79" s="25"/>
      <c r="BG79" s="26"/>
      <c r="BH79" s="27"/>
      <c r="BI79" s="25"/>
      <c r="BJ79" s="25"/>
      <c r="BK79" s="26"/>
      <c r="BL79" s="27"/>
      <c r="BM79" s="25"/>
      <c r="BN79" s="25"/>
      <c r="BO79" s="26"/>
      <c r="BP79" s="27"/>
      <c r="BQ79" s="25"/>
      <c r="BR79" s="25"/>
      <c r="BS79" s="26"/>
      <c r="BT79" s="27"/>
      <c r="BU79" s="25"/>
      <c r="BV79" s="25"/>
      <c r="BW79" s="26"/>
      <c r="BX79" s="27"/>
      <c r="BY79" s="6"/>
      <c r="BZ79" s="6"/>
      <c r="CA79" s="6"/>
    </row>
    <row r="80" spans="1:79" x14ac:dyDescent="0.2">
      <c r="A80">
        <v>75</v>
      </c>
      <c r="B80" s="47">
        <v>1.33697</v>
      </c>
      <c r="C80" s="25">
        <v>-2.28573</v>
      </c>
      <c r="D80" s="48">
        <v>4.1546099999999999</v>
      </c>
      <c r="E80" s="47">
        <v>0.70175500000000002</v>
      </c>
      <c r="F80" s="25">
        <v>4.8729279999999999</v>
      </c>
      <c r="G80" s="26">
        <f t="shared" si="12"/>
        <v>0.47511537282063171</v>
      </c>
      <c r="H80" s="27">
        <f t="shared" si="13"/>
        <v>0.13035591742787908</v>
      </c>
      <c r="I80" s="25">
        <v>1.699916</v>
      </c>
      <c r="J80" s="25">
        <v>29.012350000000001</v>
      </c>
      <c r="K80" s="26">
        <f t="shared" si="14"/>
        <v>1.7437081370065581</v>
      </c>
      <c r="L80" s="29">
        <f t="shared" si="15"/>
        <v>0.13737756507142648</v>
      </c>
      <c r="M80" s="25">
        <v>2.4644159999999999</v>
      </c>
      <c r="N80" s="25">
        <v>6.1886659999999996</v>
      </c>
      <c r="O80" s="26">
        <f t="shared" si="16"/>
        <v>0.4068237451890791</v>
      </c>
      <c r="P80" s="30">
        <f t="shared" si="17"/>
        <v>0.27311120037823983</v>
      </c>
      <c r="Q80" s="47">
        <v>0.84309199999999995</v>
      </c>
      <c r="R80" s="25">
        <v>2.7374520000000002</v>
      </c>
      <c r="S80" s="26">
        <f t="shared" si="18"/>
        <v>0.36940095888464219</v>
      </c>
      <c r="T80" s="27">
        <f t="shared" si="19"/>
        <v>0.18041521823944309</v>
      </c>
      <c r="U80" s="25">
        <v>0.74584499999999998</v>
      </c>
      <c r="V80" s="25">
        <v>16.396449</v>
      </c>
      <c r="W80" s="26">
        <f t="shared" si="20"/>
        <v>1.3263049441535091</v>
      </c>
      <c r="X80" s="29">
        <f t="shared" si="21"/>
        <v>0.18489216781023746</v>
      </c>
      <c r="Y80" s="25">
        <v>2.9414790000000002</v>
      </c>
      <c r="Z80" s="25">
        <v>3.520613</v>
      </c>
      <c r="AA80" s="26">
        <f t="shared" si="22"/>
        <v>0.29199636066923246</v>
      </c>
      <c r="AB80" s="30">
        <f t="shared" si="23"/>
        <v>0.34457948090289953</v>
      </c>
      <c r="AC80" s="25"/>
      <c r="AD80" s="25"/>
      <c r="AE80" s="26"/>
      <c r="AF80" s="27"/>
      <c r="AG80" s="25"/>
      <c r="AH80" s="25"/>
      <c r="AI80" s="26"/>
      <c r="AJ80" s="27"/>
      <c r="AK80" s="25"/>
      <c r="AL80" s="25"/>
      <c r="AM80" s="26"/>
      <c r="AN80" s="27"/>
      <c r="AO80" s="25"/>
      <c r="AP80" s="25"/>
      <c r="AQ80" s="26"/>
      <c r="AR80" s="27"/>
      <c r="AS80" s="25"/>
      <c r="AT80" s="25"/>
      <c r="AU80" s="26"/>
      <c r="AV80" s="27"/>
      <c r="AW80" s="25"/>
      <c r="AX80" s="25"/>
      <c r="AY80" s="26"/>
      <c r="AZ80" s="27"/>
      <c r="BA80" s="25"/>
      <c r="BB80" s="25"/>
      <c r="BC80" s="26"/>
      <c r="BD80" s="27"/>
      <c r="BE80" s="25"/>
      <c r="BF80" s="25"/>
      <c r="BG80" s="26"/>
      <c r="BH80" s="27"/>
      <c r="BI80" s="25"/>
      <c r="BJ80" s="25"/>
      <c r="BK80" s="26"/>
      <c r="BL80" s="27"/>
      <c r="BM80" s="25"/>
      <c r="BN80" s="25"/>
      <c r="BO80" s="26"/>
      <c r="BP80" s="27"/>
      <c r="BQ80" s="25"/>
      <c r="BR80" s="25"/>
      <c r="BS80" s="26"/>
      <c r="BT80" s="27"/>
      <c r="BU80" s="25"/>
      <c r="BV80" s="25"/>
      <c r="BW80" s="26"/>
      <c r="BX80" s="27"/>
      <c r="BY80" s="6"/>
      <c r="BZ80" s="6"/>
      <c r="CA80" s="6"/>
    </row>
    <row r="81" spans="1:79" x14ac:dyDescent="0.2">
      <c r="A81">
        <v>76</v>
      </c>
      <c r="B81" s="47">
        <v>0.94154899999999997</v>
      </c>
      <c r="C81" s="25">
        <v>-1.86199</v>
      </c>
      <c r="D81" s="48">
        <v>3.6329600000000002</v>
      </c>
      <c r="E81" s="47">
        <v>1.13392</v>
      </c>
      <c r="F81" s="25">
        <v>1.3183370000000001</v>
      </c>
      <c r="G81" s="26">
        <f t="shared" si="12"/>
        <v>0.20431331773492412</v>
      </c>
      <c r="H81" s="27">
        <f t="shared" si="13"/>
        <v>0.14591944244908553</v>
      </c>
      <c r="I81" s="25">
        <v>-3.2295180000000001</v>
      </c>
      <c r="J81" s="25">
        <v>11.43892</v>
      </c>
      <c r="K81" s="26">
        <f t="shared" si="14"/>
        <v>0.73444433106515072</v>
      </c>
      <c r="L81" s="29">
        <f t="shared" si="15"/>
        <v>0.11955044707017796</v>
      </c>
      <c r="M81" s="25">
        <v>2.989646</v>
      </c>
      <c r="N81" s="25">
        <v>4.3233750000000004</v>
      </c>
      <c r="O81" s="26">
        <f t="shared" si="16"/>
        <v>0.17707709416013392</v>
      </c>
      <c r="P81" s="30">
        <f t="shared" si="17"/>
        <v>0.14879902853673349</v>
      </c>
      <c r="Q81" s="47">
        <v>0.95175699999999996</v>
      </c>
      <c r="R81" s="25">
        <v>1.0080389999999999</v>
      </c>
      <c r="S81" s="26">
        <f t="shared" si="18"/>
        <v>1.0841708716168776E-2</v>
      </c>
      <c r="T81" s="27">
        <f t="shared" si="19"/>
        <v>1.0126592324304908E-2</v>
      </c>
      <c r="U81" s="25">
        <v>-1.6695089999999999</v>
      </c>
      <c r="V81" s="25">
        <v>8.7639169999999993</v>
      </c>
      <c r="W81" s="26">
        <f t="shared" si="20"/>
        <v>0.10337380974119094</v>
      </c>
      <c r="X81" s="29">
        <f t="shared" si="21"/>
        <v>2.1962896271153658E-2</v>
      </c>
      <c r="Y81" s="25">
        <v>2.509455</v>
      </c>
      <c r="Z81" s="25">
        <v>3.3941140000000001</v>
      </c>
      <c r="AA81" s="26">
        <f t="shared" si="22"/>
        <v>0.3092533361226108</v>
      </c>
      <c r="AB81" s="30">
        <f t="shared" si="23"/>
        <v>0.33101569363904693</v>
      </c>
      <c r="AC81" s="25"/>
      <c r="AD81" s="25"/>
      <c r="AE81" s="26"/>
      <c r="AF81" s="27"/>
      <c r="AG81" s="25"/>
      <c r="AH81" s="25"/>
      <c r="AI81" s="26"/>
      <c r="AJ81" s="27"/>
      <c r="AK81" s="25"/>
      <c r="AL81" s="25"/>
      <c r="AM81" s="26"/>
      <c r="AN81" s="27"/>
      <c r="AO81" s="25"/>
      <c r="AP81" s="25"/>
      <c r="AQ81" s="26"/>
      <c r="AR81" s="27"/>
      <c r="AS81" s="25"/>
      <c r="AT81" s="25"/>
      <c r="AU81" s="26"/>
      <c r="AV81" s="27"/>
      <c r="AW81" s="25"/>
      <c r="AX81" s="25"/>
      <c r="AY81" s="26"/>
      <c r="AZ81" s="27"/>
      <c r="BA81" s="25"/>
      <c r="BB81" s="25"/>
      <c r="BC81" s="26"/>
      <c r="BD81" s="27"/>
      <c r="BE81" s="25"/>
      <c r="BF81" s="25"/>
      <c r="BG81" s="26"/>
      <c r="BH81" s="27"/>
      <c r="BI81" s="25"/>
      <c r="BJ81" s="25"/>
      <c r="BK81" s="26"/>
      <c r="BL81" s="27"/>
      <c r="BM81" s="25"/>
      <c r="BN81" s="25"/>
      <c r="BO81" s="26"/>
      <c r="BP81" s="27"/>
      <c r="BQ81" s="25"/>
      <c r="BR81" s="25"/>
      <c r="BS81" s="26"/>
      <c r="BT81" s="27"/>
      <c r="BU81" s="25"/>
      <c r="BV81" s="25"/>
      <c r="BW81" s="26"/>
      <c r="BX81" s="27"/>
      <c r="BY81" s="6"/>
      <c r="BZ81" s="6"/>
      <c r="CA81" s="6"/>
    </row>
    <row r="82" spans="1:79" x14ac:dyDescent="0.2">
      <c r="A82">
        <v>77</v>
      </c>
      <c r="B82" s="47">
        <v>1.1450400000000001</v>
      </c>
      <c r="C82" s="25">
        <v>-2.0479699999999998</v>
      </c>
      <c r="D82" s="48">
        <v>4.1046899999999997</v>
      </c>
      <c r="E82" s="47">
        <v>1.0316590000000001</v>
      </c>
      <c r="F82" s="25">
        <v>0.551145</v>
      </c>
      <c r="G82" s="26">
        <f t="shared" si="12"/>
        <v>9.9019248235869439E-2</v>
      </c>
      <c r="H82" s="27">
        <f t="shared" si="13"/>
        <v>0.20571900316613587</v>
      </c>
      <c r="I82" s="25">
        <v>-0.64722900000000005</v>
      </c>
      <c r="J82" s="25">
        <v>9.4256209999999996</v>
      </c>
      <c r="K82" s="26">
        <f t="shared" si="14"/>
        <v>0.68396558543338037</v>
      </c>
      <c r="L82" s="29">
        <f t="shared" si="15"/>
        <v>0.14860994304778433</v>
      </c>
      <c r="M82" s="25">
        <v>2.2165089999999998</v>
      </c>
      <c r="N82" s="25">
        <v>5.9656370000000001</v>
      </c>
      <c r="O82" s="26">
        <f t="shared" si="16"/>
        <v>0.46000574952067025</v>
      </c>
      <c r="P82" s="30">
        <f t="shared" si="17"/>
        <v>0.31650953619873284</v>
      </c>
      <c r="Q82" s="47">
        <v>1.0948819999999999</v>
      </c>
      <c r="R82" s="25">
        <v>0.39204600000000001</v>
      </c>
      <c r="S82" s="26">
        <f t="shared" si="18"/>
        <v>4.3804583246000263E-2</v>
      </c>
      <c r="T82" s="27">
        <f t="shared" si="19"/>
        <v>0.12793906837462987</v>
      </c>
      <c r="U82" s="25">
        <v>-2.0841470000000002</v>
      </c>
      <c r="V82" s="25">
        <v>6.5657129999999997</v>
      </c>
      <c r="W82" s="26">
        <f t="shared" si="20"/>
        <v>1.7664809543108714E-2</v>
      </c>
      <c r="X82" s="29">
        <f t="shared" si="21"/>
        <v>5.509988024149144E-3</v>
      </c>
      <c r="Y82" s="25">
        <v>3.171103</v>
      </c>
      <c r="Z82" s="25">
        <v>4.1441889999999999</v>
      </c>
      <c r="AA82" s="26">
        <f t="shared" si="22"/>
        <v>0.22744397262643459</v>
      </c>
      <c r="AB82" s="30">
        <f t="shared" si="23"/>
        <v>0.22527616380430521</v>
      </c>
      <c r="AC82" s="25"/>
      <c r="AD82" s="25"/>
      <c r="AE82" s="26"/>
      <c r="AF82" s="27"/>
      <c r="AG82" s="25"/>
      <c r="AH82" s="25"/>
      <c r="AI82" s="26"/>
      <c r="AJ82" s="27"/>
      <c r="AK82" s="25"/>
      <c r="AL82" s="25"/>
      <c r="AM82" s="26"/>
      <c r="AN82" s="27"/>
      <c r="AO82" s="25"/>
      <c r="AP82" s="25"/>
      <c r="AQ82" s="26"/>
      <c r="AR82" s="27"/>
      <c r="AS82" s="25"/>
      <c r="AT82" s="25"/>
      <c r="AU82" s="26"/>
      <c r="AV82" s="27"/>
      <c r="AW82" s="25"/>
      <c r="AX82" s="25"/>
      <c r="AY82" s="26"/>
      <c r="AZ82" s="27"/>
      <c r="BA82" s="25"/>
      <c r="BB82" s="25"/>
      <c r="BC82" s="26"/>
      <c r="BD82" s="27"/>
      <c r="BE82" s="25"/>
      <c r="BF82" s="25"/>
      <c r="BG82" s="26"/>
      <c r="BH82" s="27"/>
      <c r="BI82" s="25"/>
      <c r="BJ82" s="25"/>
      <c r="BK82" s="26"/>
      <c r="BL82" s="27"/>
      <c r="BM82" s="25"/>
      <c r="BN82" s="25"/>
      <c r="BO82" s="26"/>
      <c r="BP82" s="27"/>
      <c r="BQ82" s="25"/>
      <c r="BR82" s="25"/>
      <c r="BS82" s="26"/>
      <c r="BT82" s="27"/>
      <c r="BU82" s="25"/>
      <c r="BV82" s="25"/>
      <c r="BW82" s="26"/>
      <c r="BX82" s="27"/>
      <c r="BY82" s="6"/>
      <c r="BZ82" s="6"/>
      <c r="CA82" s="6"/>
    </row>
    <row r="83" spans="1:79" x14ac:dyDescent="0.2">
      <c r="A83">
        <v>78</v>
      </c>
      <c r="B83" s="47">
        <v>0.78364599999999995</v>
      </c>
      <c r="C83" s="25">
        <v>-1.56728</v>
      </c>
      <c r="D83" s="48">
        <v>3.52128</v>
      </c>
      <c r="E83" s="47">
        <v>0.84680900000000003</v>
      </c>
      <c r="F83" s="25">
        <v>6.7926E-2</v>
      </c>
      <c r="G83" s="26">
        <f t="shared" si="12"/>
        <v>8.0601445040235115E-2</v>
      </c>
      <c r="H83" s="27">
        <f t="shared" si="13"/>
        <v>0.92987957483143535</v>
      </c>
      <c r="I83" s="25">
        <v>-6.3437099999999997</v>
      </c>
      <c r="J83" s="25">
        <v>20.121217999999999</v>
      </c>
      <c r="K83" s="26">
        <f t="shared" si="14"/>
        <v>3.0475920065336122</v>
      </c>
      <c r="L83" s="29">
        <f t="shared" si="15"/>
        <v>0.23738274690925767</v>
      </c>
      <c r="M83" s="25">
        <v>5.7588290000000004</v>
      </c>
      <c r="N83" s="25">
        <v>15.713008</v>
      </c>
      <c r="O83" s="26">
        <f t="shared" si="16"/>
        <v>0.63543626181388602</v>
      </c>
      <c r="P83" s="30">
        <f t="shared" si="17"/>
        <v>0.14240106031894087</v>
      </c>
      <c r="Q83" s="47">
        <v>0.85444100000000001</v>
      </c>
      <c r="R83" s="25">
        <v>4.7699999999999999E-2</v>
      </c>
      <c r="S83" s="26">
        <f t="shared" si="18"/>
        <v>9.0340536415677561E-2</v>
      </c>
      <c r="T83" s="27">
        <f t="shared" si="19"/>
        <v>1.4841719077568145</v>
      </c>
      <c r="U83" s="25">
        <v>-9.4267760000000003</v>
      </c>
      <c r="V83" s="25">
        <v>14.955367000000001</v>
      </c>
      <c r="W83" s="26">
        <f t="shared" si="20"/>
        <v>5.0147363585319793</v>
      </c>
      <c r="X83" s="29">
        <f t="shared" si="21"/>
        <v>0.52553013242670676</v>
      </c>
      <c r="Y83" s="25">
        <v>8.1665700000000001</v>
      </c>
      <c r="Z83" s="25">
        <v>11.759544</v>
      </c>
      <c r="AA83" s="26">
        <f t="shared" si="22"/>
        <v>1.3192049482006543</v>
      </c>
      <c r="AB83" s="30">
        <f t="shared" si="23"/>
        <v>0.39502297027843936</v>
      </c>
      <c r="AC83" s="25"/>
      <c r="AD83" s="25"/>
      <c r="AE83" s="26"/>
      <c r="AF83" s="27"/>
      <c r="AG83" s="25"/>
      <c r="AH83" s="25"/>
      <c r="AI83" s="26"/>
      <c r="AJ83" s="27"/>
      <c r="AK83" s="25"/>
      <c r="AL83" s="25"/>
      <c r="AM83" s="26"/>
      <c r="AN83" s="27"/>
      <c r="AO83" s="25"/>
      <c r="AP83" s="25"/>
      <c r="AQ83" s="26"/>
      <c r="AR83" s="27"/>
      <c r="AS83" s="25"/>
      <c r="AT83" s="25"/>
      <c r="AU83" s="26"/>
      <c r="AV83" s="27"/>
      <c r="AW83" s="25"/>
      <c r="AX83" s="25"/>
      <c r="AY83" s="26"/>
      <c r="AZ83" s="27"/>
      <c r="BA83" s="25"/>
      <c r="BB83" s="25"/>
      <c r="BC83" s="26"/>
      <c r="BD83" s="27"/>
      <c r="BE83" s="25"/>
      <c r="BF83" s="25"/>
      <c r="BG83" s="26"/>
      <c r="BH83" s="27"/>
      <c r="BI83" s="25"/>
      <c r="BJ83" s="25"/>
      <c r="BK83" s="26"/>
      <c r="BL83" s="27"/>
      <c r="BM83" s="25"/>
      <c r="BN83" s="25"/>
      <c r="BO83" s="26"/>
      <c r="BP83" s="27"/>
      <c r="BQ83" s="25"/>
      <c r="BR83" s="25"/>
      <c r="BS83" s="26"/>
      <c r="BT83" s="27"/>
      <c r="BU83" s="25"/>
      <c r="BV83" s="25"/>
      <c r="BW83" s="26"/>
      <c r="BX83" s="27"/>
      <c r="BY83" s="6"/>
      <c r="BZ83" s="6"/>
      <c r="CA83" s="6"/>
    </row>
    <row r="84" spans="1:79" x14ac:dyDescent="0.2">
      <c r="A84">
        <v>79</v>
      </c>
      <c r="B84" s="47">
        <v>0.97236699999999998</v>
      </c>
      <c r="C84" s="25">
        <v>-1.86833</v>
      </c>
      <c r="D84" s="48">
        <v>3.7790400000000002</v>
      </c>
      <c r="E84" s="47">
        <v>0.78884100000000001</v>
      </c>
      <c r="F84" s="25">
        <v>0.86858800000000003</v>
      </c>
      <c r="G84" s="26">
        <f t="shared" si="12"/>
        <v>0.18874149369528168</v>
      </c>
      <c r="H84" s="27">
        <f t="shared" si="13"/>
        <v>0.21129235034331578</v>
      </c>
      <c r="I84" s="25">
        <v>-1.1382319999999999</v>
      </c>
      <c r="J84" s="25">
        <v>14.124333999999999</v>
      </c>
      <c r="K84" s="26">
        <f t="shared" si="14"/>
        <v>0.39077571949280915</v>
      </c>
      <c r="L84" s="29">
        <f t="shared" si="15"/>
        <v>5.1690791225979235E-2</v>
      </c>
      <c r="M84" s="25">
        <v>2.26607</v>
      </c>
      <c r="N84" s="25">
        <v>7.6270239999999996</v>
      </c>
      <c r="O84" s="26">
        <f t="shared" si="16"/>
        <v>0.40035829205300821</v>
      </c>
      <c r="P84" s="30">
        <f t="shared" si="17"/>
        <v>0.19836963932459112</v>
      </c>
      <c r="Q84" s="47">
        <v>0.87877300000000003</v>
      </c>
      <c r="R84" s="25">
        <v>0.47014299999999998</v>
      </c>
      <c r="S84" s="26">
        <f t="shared" si="18"/>
        <v>9.6253780722710625E-2</v>
      </c>
      <c r="T84" s="27">
        <f t="shared" si="19"/>
        <v>0.19907560040243066</v>
      </c>
      <c r="U84" s="25">
        <v>-2.765193</v>
      </c>
      <c r="V84" s="25">
        <v>8.0338320000000003</v>
      </c>
      <c r="W84" s="26">
        <f t="shared" si="20"/>
        <v>0.48003457633287477</v>
      </c>
      <c r="X84" s="29">
        <f t="shared" si="21"/>
        <v>0.11163576733991948</v>
      </c>
      <c r="Y84" s="25">
        <v>3.0323349999999998</v>
      </c>
      <c r="Z84" s="25">
        <v>4.2574300000000003</v>
      </c>
      <c r="AA84" s="26">
        <f t="shared" si="22"/>
        <v>0.19759118717981297</v>
      </c>
      <c r="AB84" s="30">
        <f t="shared" si="23"/>
        <v>0.17538867344853593</v>
      </c>
      <c r="AC84" s="25"/>
      <c r="AD84" s="25"/>
      <c r="AE84" s="26"/>
      <c r="AF84" s="27"/>
      <c r="AG84" s="25"/>
      <c r="AH84" s="25"/>
      <c r="AI84" s="26"/>
      <c r="AJ84" s="27"/>
      <c r="AK84" s="25"/>
      <c r="AL84" s="25"/>
      <c r="AM84" s="26"/>
      <c r="AN84" s="27"/>
      <c r="AO84" s="25"/>
      <c r="AP84" s="25"/>
      <c r="AQ84" s="26"/>
      <c r="AR84" s="27"/>
      <c r="AS84" s="25"/>
      <c r="AT84" s="25"/>
      <c r="AU84" s="26"/>
      <c r="AV84" s="27"/>
      <c r="AW84" s="25"/>
      <c r="AX84" s="25"/>
      <c r="AY84" s="26"/>
      <c r="AZ84" s="27"/>
      <c r="BA84" s="25"/>
      <c r="BB84" s="25"/>
      <c r="BC84" s="26"/>
      <c r="BD84" s="27"/>
      <c r="BE84" s="25"/>
      <c r="BF84" s="25"/>
      <c r="BG84" s="26"/>
      <c r="BH84" s="27"/>
      <c r="BI84" s="25"/>
      <c r="BJ84" s="25"/>
      <c r="BK84" s="26"/>
      <c r="BL84" s="27"/>
      <c r="BM84" s="25"/>
      <c r="BN84" s="25"/>
      <c r="BO84" s="26"/>
      <c r="BP84" s="27"/>
      <c r="BQ84" s="25"/>
      <c r="BR84" s="25"/>
      <c r="BS84" s="26"/>
      <c r="BT84" s="27"/>
      <c r="BU84" s="25"/>
      <c r="BV84" s="25"/>
      <c r="BW84" s="26"/>
      <c r="BX84" s="27"/>
      <c r="BY84" s="6"/>
      <c r="BZ84" s="6"/>
      <c r="CA84" s="6"/>
    </row>
    <row r="85" spans="1:79" x14ac:dyDescent="0.2">
      <c r="A85">
        <v>80</v>
      </c>
      <c r="B85" s="47">
        <v>1.2704</v>
      </c>
      <c r="C85" s="25">
        <v>-2.1667900000000002</v>
      </c>
      <c r="D85" s="48">
        <v>4.34328</v>
      </c>
      <c r="E85" s="47">
        <v>1.1388100000000001</v>
      </c>
      <c r="F85" s="25">
        <v>0.32235000000000003</v>
      </c>
      <c r="G85" s="26">
        <f t="shared" si="12"/>
        <v>0.10358154911838781</v>
      </c>
      <c r="H85" s="27">
        <f t="shared" si="13"/>
        <v>0.40822087792771788</v>
      </c>
      <c r="I85" s="25">
        <v>4.015752</v>
      </c>
      <c r="J85" s="25">
        <v>19.206948000000001</v>
      </c>
      <c r="K85" s="26">
        <f t="shared" si="14"/>
        <v>2.8533185034082673</v>
      </c>
      <c r="L85" s="29">
        <f t="shared" si="15"/>
        <v>0.32189091155971267</v>
      </c>
      <c r="M85" s="25">
        <v>0.68088599999999999</v>
      </c>
      <c r="N85" s="25">
        <v>13.020692</v>
      </c>
      <c r="O85" s="26">
        <f t="shared" si="16"/>
        <v>0.84323230369674529</v>
      </c>
      <c r="P85" s="30">
        <f t="shared" si="17"/>
        <v>0.28127491227040774</v>
      </c>
      <c r="Q85" s="47">
        <v>1.1923330000000001</v>
      </c>
      <c r="R85" s="25">
        <v>0.13825100000000001</v>
      </c>
      <c r="S85" s="26">
        <f t="shared" si="18"/>
        <v>6.1450724181360113E-2</v>
      </c>
      <c r="T85" s="27">
        <f t="shared" si="19"/>
        <v>0.56467584321270647</v>
      </c>
      <c r="U85" s="25">
        <v>2.3275440000000001</v>
      </c>
      <c r="V85" s="25">
        <v>7.6456910000000002</v>
      </c>
      <c r="W85" s="26">
        <f t="shared" si="20"/>
        <v>2.07418993072702</v>
      </c>
      <c r="X85" s="29">
        <f t="shared" si="21"/>
        <v>0.58782574393864473</v>
      </c>
      <c r="Y85" s="25">
        <v>1.855378</v>
      </c>
      <c r="Z85" s="25">
        <v>5.1789209999999999</v>
      </c>
      <c r="AA85" s="26">
        <f t="shared" si="22"/>
        <v>0.57281639682451968</v>
      </c>
      <c r="AB85" s="30">
        <f t="shared" si="23"/>
        <v>0.48039002718906121</v>
      </c>
      <c r="AC85" s="25"/>
      <c r="AD85" s="25"/>
      <c r="AE85" s="26"/>
      <c r="AF85" s="27"/>
      <c r="AG85" s="25"/>
      <c r="AH85" s="25"/>
      <c r="AI85" s="26"/>
      <c r="AJ85" s="27"/>
      <c r="AK85" s="25"/>
      <c r="AL85" s="25"/>
      <c r="AM85" s="26"/>
      <c r="AN85" s="27"/>
      <c r="AO85" s="25"/>
      <c r="AP85" s="25"/>
      <c r="AQ85" s="26"/>
      <c r="AR85" s="27"/>
      <c r="AS85" s="25"/>
      <c r="AT85" s="25"/>
      <c r="AU85" s="26"/>
      <c r="AV85" s="27"/>
      <c r="AW85" s="25"/>
      <c r="AX85" s="25"/>
      <c r="AY85" s="26"/>
      <c r="AZ85" s="27"/>
      <c r="BA85" s="25"/>
      <c r="BB85" s="25"/>
      <c r="BC85" s="26"/>
      <c r="BD85" s="27"/>
      <c r="BE85" s="25"/>
      <c r="BF85" s="25"/>
      <c r="BG85" s="26"/>
      <c r="BH85" s="27"/>
      <c r="BI85" s="25"/>
      <c r="BJ85" s="25"/>
      <c r="BK85" s="26"/>
      <c r="BL85" s="27"/>
      <c r="BM85" s="25"/>
      <c r="BN85" s="25"/>
      <c r="BO85" s="26"/>
      <c r="BP85" s="27"/>
      <c r="BQ85" s="25"/>
      <c r="BR85" s="25"/>
      <c r="BS85" s="26"/>
      <c r="BT85" s="27"/>
      <c r="BU85" s="25"/>
      <c r="BV85" s="25"/>
      <c r="BW85" s="26"/>
      <c r="BX85" s="27"/>
      <c r="BY85" s="6"/>
      <c r="BZ85" s="6"/>
      <c r="CA85" s="6"/>
    </row>
    <row r="86" spans="1:79" x14ac:dyDescent="0.2">
      <c r="A86">
        <v>81</v>
      </c>
      <c r="B86" s="47">
        <v>0.91445799999999999</v>
      </c>
      <c r="C86" s="25">
        <v>-1.7576400000000001</v>
      </c>
      <c r="D86" s="48">
        <v>3.75766</v>
      </c>
      <c r="E86" s="47">
        <v>0.933948</v>
      </c>
      <c r="F86" s="25">
        <v>0.17998600000000001</v>
      </c>
      <c r="G86" s="26">
        <f t="shared" si="12"/>
        <v>2.1313171299283298E-2</v>
      </c>
      <c r="H86" s="27">
        <f t="shared" si="13"/>
        <v>0.10828620003778075</v>
      </c>
      <c r="I86" s="25">
        <v>-1.8618220000000001</v>
      </c>
      <c r="J86" s="25">
        <v>12.61247</v>
      </c>
      <c r="K86" s="26">
        <f t="shared" si="14"/>
        <v>5.9273798957693268E-2</v>
      </c>
      <c r="L86" s="29">
        <f t="shared" si="15"/>
        <v>8.2602376854018274E-3</v>
      </c>
      <c r="M86" s="25">
        <v>3.8264469999999999</v>
      </c>
      <c r="N86" s="25">
        <v>8.8622870000000002</v>
      </c>
      <c r="O86" s="26">
        <f t="shared" si="16"/>
        <v>1.8305807337545155E-2</v>
      </c>
      <c r="P86" s="30">
        <f t="shared" si="17"/>
        <v>7.7617662348330547E-3</v>
      </c>
      <c r="Q86" s="47">
        <v>0.899196</v>
      </c>
      <c r="R86" s="25">
        <v>0.122491</v>
      </c>
      <c r="S86" s="26">
        <f t="shared" si="18"/>
        <v>1.6689667540772783E-2</v>
      </c>
      <c r="T86" s="27">
        <f t="shared" si="19"/>
        <v>0.12459690916067301</v>
      </c>
      <c r="U86" s="25">
        <v>7.6038999999999995E-2</v>
      </c>
      <c r="V86" s="25">
        <v>8.2420500000000008</v>
      </c>
      <c r="W86" s="26">
        <f t="shared" si="20"/>
        <v>1.0432619876652784</v>
      </c>
      <c r="X86" s="29">
        <f t="shared" si="21"/>
        <v>0.22247850959409368</v>
      </c>
      <c r="Y86" s="25">
        <v>2.399095</v>
      </c>
      <c r="Z86" s="25">
        <v>5.8450559999999996</v>
      </c>
      <c r="AA86" s="26">
        <f t="shared" si="22"/>
        <v>0.36154548309320161</v>
      </c>
      <c r="AB86" s="30">
        <f t="shared" si="23"/>
        <v>0.23242976628453177</v>
      </c>
      <c r="AC86" s="25"/>
      <c r="AD86" s="25"/>
      <c r="AE86" s="26"/>
      <c r="AF86" s="27"/>
      <c r="AG86" s="25"/>
      <c r="AH86" s="25"/>
      <c r="AI86" s="26"/>
      <c r="AJ86" s="27"/>
      <c r="AK86" s="25"/>
      <c r="AL86" s="25"/>
      <c r="AM86" s="26"/>
      <c r="AN86" s="27"/>
      <c r="AO86" s="25"/>
      <c r="AP86" s="25"/>
      <c r="AQ86" s="26"/>
      <c r="AR86" s="27"/>
      <c r="AS86" s="25"/>
      <c r="AT86" s="25"/>
      <c r="AU86" s="26"/>
      <c r="AV86" s="27"/>
      <c r="AW86" s="25"/>
      <c r="AX86" s="25"/>
      <c r="AY86" s="26"/>
      <c r="AZ86" s="27"/>
      <c r="BA86" s="25"/>
      <c r="BB86" s="25"/>
      <c r="BC86" s="26"/>
      <c r="BD86" s="27"/>
      <c r="BE86" s="25"/>
      <c r="BF86" s="25"/>
      <c r="BG86" s="26"/>
      <c r="BH86" s="27"/>
      <c r="BI86" s="25"/>
      <c r="BJ86" s="25"/>
      <c r="BK86" s="26"/>
      <c r="BL86" s="27"/>
      <c r="BM86" s="25"/>
      <c r="BN86" s="25"/>
      <c r="BO86" s="26"/>
      <c r="BP86" s="27"/>
      <c r="BQ86" s="25"/>
      <c r="BR86" s="25"/>
      <c r="BS86" s="26"/>
      <c r="BT86" s="27"/>
      <c r="BU86" s="25"/>
      <c r="BV86" s="25"/>
      <c r="BW86" s="26"/>
      <c r="BX86" s="27"/>
      <c r="BY86" s="6"/>
      <c r="BZ86" s="6"/>
      <c r="CA86" s="6"/>
    </row>
    <row r="87" spans="1:79" x14ac:dyDescent="0.2">
      <c r="A87">
        <v>82</v>
      </c>
      <c r="B87" s="47">
        <v>1.13975</v>
      </c>
      <c r="C87" s="25">
        <v>-2.0845099999999999</v>
      </c>
      <c r="D87" s="48">
        <v>3.9185699999999999</v>
      </c>
      <c r="E87" s="47">
        <v>0.86460099999999995</v>
      </c>
      <c r="F87" s="25">
        <v>1.7391509999999999</v>
      </c>
      <c r="G87" s="26">
        <f t="shared" si="12"/>
        <v>0.24141171309497703</v>
      </c>
      <c r="H87" s="27">
        <f t="shared" si="13"/>
        <v>0.15820880418089062</v>
      </c>
      <c r="I87" s="25">
        <v>-0.41046899999999997</v>
      </c>
      <c r="J87" s="25">
        <v>14.254405</v>
      </c>
      <c r="K87" s="26">
        <f t="shared" si="14"/>
        <v>0.80308609697242994</v>
      </c>
      <c r="L87" s="29">
        <f t="shared" si="15"/>
        <v>0.11744025794131707</v>
      </c>
      <c r="M87" s="25">
        <v>2.6757420000000001</v>
      </c>
      <c r="N87" s="25">
        <v>5.7180400000000002</v>
      </c>
      <c r="O87" s="26">
        <f t="shared" si="16"/>
        <v>0.31716365919200112</v>
      </c>
      <c r="P87" s="30">
        <f t="shared" si="17"/>
        <v>0.21735209967051644</v>
      </c>
      <c r="Q87" s="47">
        <v>0.92707200000000001</v>
      </c>
      <c r="R87" s="25">
        <v>1.0827690000000001</v>
      </c>
      <c r="S87" s="26">
        <f t="shared" si="18"/>
        <v>0.18660057030050453</v>
      </c>
      <c r="T87" s="27">
        <f t="shared" si="19"/>
        <v>0.19642047380373839</v>
      </c>
      <c r="U87" s="25">
        <v>-1.0052920000000001</v>
      </c>
      <c r="V87" s="25">
        <v>8.8374249999999996</v>
      </c>
      <c r="W87" s="26">
        <f t="shared" si="20"/>
        <v>0.51773222483941062</v>
      </c>
      <c r="X87" s="29">
        <f t="shared" si="21"/>
        <v>0.12211905617303681</v>
      </c>
      <c r="Y87" s="25">
        <v>3.0503149999999999</v>
      </c>
      <c r="Z87" s="25">
        <v>3.521709</v>
      </c>
      <c r="AA87" s="26">
        <f t="shared" si="22"/>
        <v>0.22157445190464889</v>
      </c>
      <c r="AB87" s="30">
        <f t="shared" si="23"/>
        <v>0.24654365252779262</v>
      </c>
      <c r="AC87" s="25"/>
      <c r="AD87" s="25"/>
      <c r="AE87" s="26"/>
      <c r="AF87" s="27"/>
      <c r="AG87" s="25"/>
      <c r="AH87" s="25"/>
      <c r="AI87" s="26"/>
      <c r="AJ87" s="27"/>
      <c r="AK87" s="25"/>
      <c r="AL87" s="25"/>
      <c r="AM87" s="26"/>
      <c r="AN87" s="27"/>
      <c r="AO87" s="25"/>
      <c r="AP87" s="25"/>
      <c r="AQ87" s="26"/>
      <c r="AR87" s="27"/>
      <c r="AS87" s="25"/>
      <c r="AT87" s="25"/>
      <c r="AU87" s="26"/>
      <c r="AV87" s="27"/>
      <c r="AW87" s="25"/>
      <c r="AX87" s="25"/>
      <c r="AY87" s="26"/>
      <c r="AZ87" s="27"/>
      <c r="BA87" s="25"/>
      <c r="BB87" s="25"/>
      <c r="BC87" s="26"/>
      <c r="BD87" s="27"/>
      <c r="BE87" s="25"/>
      <c r="BF87" s="25"/>
      <c r="BG87" s="26"/>
      <c r="BH87" s="27"/>
      <c r="BI87" s="25"/>
      <c r="BJ87" s="25"/>
      <c r="BK87" s="26"/>
      <c r="BL87" s="27"/>
      <c r="BM87" s="25"/>
      <c r="BN87" s="25"/>
      <c r="BO87" s="26"/>
      <c r="BP87" s="27"/>
      <c r="BQ87" s="25"/>
      <c r="BR87" s="25"/>
      <c r="BS87" s="26"/>
      <c r="BT87" s="27"/>
      <c r="BU87" s="25"/>
      <c r="BV87" s="25"/>
      <c r="BW87" s="26"/>
      <c r="BX87" s="27"/>
      <c r="BY87" s="6"/>
      <c r="BZ87" s="6"/>
      <c r="CA87" s="6"/>
    </row>
    <row r="88" spans="1:79" x14ac:dyDescent="0.2">
      <c r="A88">
        <v>83</v>
      </c>
      <c r="B88" s="47">
        <v>1.3650899999999999</v>
      </c>
      <c r="C88" s="25">
        <v>-2.3086899999999999</v>
      </c>
      <c r="D88" s="48">
        <v>4.22539</v>
      </c>
      <c r="E88" s="47">
        <v>1.3367279999999999</v>
      </c>
      <c r="F88" s="25">
        <v>3.0677430000000001</v>
      </c>
      <c r="G88" s="26">
        <f t="shared" si="12"/>
        <v>2.0776652088873263E-2</v>
      </c>
      <c r="H88" s="27">
        <f t="shared" si="13"/>
        <v>9.2452333849347874E-3</v>
      </c>
      <c r="I88" s="25">
        <v>-3.5109539999999999</v>
      </c>
      <c r="J88" s="25">
        <v>27.304190999999999</v>
      </c>
      <c r="K88" s="26">
        <f t="shared" si="14"/>
        <v>0.5207559265211007</v>
      </c>
      <c r="L88" s="29">
        <f t="shared" si="15"/>
        <v>4.4032214688213979E-2</v>
      </c>
      <c r="M88" s="25">
        <v>4.0874779999999999</v>
      </c>
      <c r="N88" s="25">
        <v>10.684652</v>
      </c>
      <c r="O88" s="26">
        <f t="shared" si="16"/>
        <v>3.2638880671369989E-2</v>
      </c>
      <c r="P88" s="30">
        <f t="shared" si="17"/>
        <v>1.2907486364553571E-2</v>
      </c>
      <c r="Q88" s="47">
        <v>1.6881660000000001</v>
      </c>
      <c r="R88" s="25">
        <v>1.9401330000000001</v>
      </c>
      <c r="S88" s="26">
        <f t="shared" si="18"/>
        <v>0.23667010966309926</v>
      </c>
      <c r="T88" s="27">
        <f t="shared" si="19"/>
        <v>0.16652260437815353</v>
      </c>
      <c r="U88" s="25">
        <v>-6.5792789999999997</v>
      </c>
      <c r="V88" s="25">
        <v>17.269127999999998</v>
      </c>
      <c r="W88" s="26">
        <f t="shared" si="20"/>
        <v>1.8497888412909482</v>
      </c>
      <c r="X88" s="29">
        <f t="shared" si="21"/>
        <v>0.24729615762880441</v>
      </c>
      <c r="Y88" s="25">
        <v>5.2122419999999998</v>
      </c>
      <c r="Z88" s="25">
        <v>6.7553729999999996</v>
      </c>
      <c r="AA88" s="26">
        <f t="shared" si="22"/>
        <v>0.23355287914251699</v>
      </c>
      <c r="AB88" s="30">
        <f t="shared" si="23"/>
        <v>0.14608401342161267</v>
      </c>
      <c r="AC88" s="25"/>
      <c r="AD88" s="25"/>
      <c r="AE88" s="26"/>
      <c r="AF88" s="27"/>
      <c r="AG88" s="25"/>
      <c r="AH88" s="25"/>
      <c r="AI88" s="26"/>
      <c r="AJ88" s="27"/>
      <c r="AK88" s="25"/>
      <c r="AL88" s="25"/>
      <c r="AM88" s="26"/>
      <c r="AN88" s="27"/>
      <c r="AO88" s="25"/>
      <c r="AP88" s="25"/>
      <c r="AQ88" s="26"/>
      <c r="AR88" s="27"/>
      <c r="AS88" s="25"/>
      <c r="AT88" s="25"/>
      <c r="AU88" s="26"/>
      <c r="AV88" s="27"/>
      <c r="AW88" s="25"/>
      <c r="AX88" s="25"/>
      <c r="AY88" s="26"/>
      <c r="AZ88" s="27"/>
      <c r="BA88" s="25"/>
      <c r="BB88" s="25"/>
      <c r="BC88" s="26"/>
      <c r="BD88" s="27"/>
      <c r="BE88" s="25"/>
      <c r="BF88" s="25"/>
      <c r="BG88" s="26"/>
      <c r="BH88" s="27"/>
      <c r="BI88" s="25"/>
      <c r="BJ88" s="25"/>
      <c r="BK88" s="26"/>
      <c r="BL88" s="27"/>
      <c r="BM88" s="25"/>
      <c r="BN88" s="25"/>
      <c r="BO88" s="26"/>
      <c r="BP88" s="27"/>
      <c r="BQ88" s="25"/>
      <c r="BR88" s="25"/>
      <c r="BS88" s="26"/>
      <c r="BT88" s="27"/>
      <c r="BU88" s="25"/>
      <c r="BV88" s="25"/>
      <c r="BW88" s="26"/>
      <c r="BX88" s="27"/>
      <c r="BY88" s="6"/>
      <c r="BZ88" s="6"/>
      <c r="CA88" s="6"/>
    </row>
    <row r="89" spans="1:79" x14ac:dyDescent="0.2">
      <c r="A89">
        <v>84</v>
      </c>
      <c r="B89" s="47">
        <v>1.2940199999999999</v>
      </c>
      <c r="C89" s="25">
        <v>-2.2068400000000001</v>
      </c>
      <c r="D89" s="48">
        <v>4.3221299999999996</v>
      </c>
      <c r="E89" s="47">
        <v>1.4008970000000001</v>
      </c>
      <c r="F89" s="25">
        <v>0.65670099999999998</v>
      </c>
      <c r="G89" s="26">
        <f t="shared" si="12"/>
        <v>8.2593004744903567E-2</v>
      </c>
      <c r="H89" s="27">
        <f t="shared" si="13"/>
        <v>0.16274834361452184</v>
      </c>
      <c r="I89" s="25">
        <v>-2.7124320000000002</v>
      </c>
      <c r="J89" s="25">
        <v>9.8723880000000008</v>
      </c>
      <c r="K89" s="26">
        <f t="shared" si="14"/>
        <v>0.22910224574504723</v>
      </c>
      <c r="L89" s="29">
        <f t="shared" si="15"/>
        <v>5.1212735966212022E-2</v>
      </c>
      <c r="M89" s="25">
        <v>3.9964580000000001</v>
      </c>
      <c r="N89" s="25">
        <v>6.3010039999999998</v>
      </c>
      <c r="O89" s="26">
        <f t="shared" si="16"/>
        <v>7.5349885357450963E-2</v>
      </c>
      <c r="P89" s="30">
        <f t="shared" si="17"/>
        <v>5.1685731353289022E-2</v>
      </c>
      <c r="Q89" s="47">
        <v>1.241679</v>
      </c>
      <c r="R89" s="25">
        <v>0.380054</v>
      </c>
      <c r="S89" s="26">
        <f t="shared" si="18"/>
        <v>4.044837019520562E-2</v>
      </c>
      <c r="T89" s="27">
        <f t="shared" si="19"/>
        <v>0.13771990296115807</v>
      </c>
      <c r="U89" s="25">
        <v>-0.169879</v>
      </c>
      <c r="V89" s="25">
        <v>5.7242509999999998</v>
      </c>
      <c r="W89" s="26">
        <f t="shared" si="20"/>
        <v>0.92302160555364232</v>
      </c>
      <c r="X89" s="29">
        <f t="shared" si="21"/>
        <v>0.35584760346812189</v>
      </c>
      <c r="Y89" s="25">
        <v>2.2200440000000001</v>
      </c>
      <c r="Z89" s="25">
        <v>3.708504</v>
      </c>
      <c r="AA89" s="26">
        <f t="shared" si="22"/>
        <v>0.4863541818501525</v>
      </c>
      <c r="AB89" s="30">
        <f t="shared" si="23"/>
        <v>0.56682856483369015</v>
      </c>
      <c r="AC89" s="25"/>
      <c r="AD89" s="25"/>
      <c r="AE89" s="26"/>
      <c r="AF89" s="27"/>
      <c r="AG89" s="25"/>
      <c r="AH89" s="25"/>
      <c r="AI89" s="26"/>
      <c r="AJ89" s="27"/>
      <c r="AK89" s="25"/>
      <c r="AL89" s="25"/>
      <c r="AM89" s="26"/>
      <c r="AN89" s="27"/>
      <c r="AO89" s="25"/>
      <c r="AP89" s="25"/>
      <c r="AQ89" s="26"/>
      <c r="AR89" s="27"/>
      <c r="AS89" s="25"/>
      <c r="AT89" s="25"/>
      <c r="AU89" s="26"/>
      <c r="AV89" s="27"/>
      <c r="AW89" s="25"/>
      <c r="AX89" s="25"/>
      <c r="AY89" s="26"/>
      <c r="AZ89" s="27"/>
      <c r="BA89" s="25"/>
      <c r="BB89" s="25"/>
      <c r="BC89" s="26"/>
      <c r="BD89" s="27"/>
      <c r="BE89" s="25"/>
      <c r="BF89" s="25"/>
      <c r="BG89" s="26"/>
      <c r="BH89" s="27"/>
      <c r="BI89" s="25"/>
      <c r="BJ89" s="25"/>
      <c r="BK89" s="26"/>
      <c r="BL89" s="27"/>
      <c r="BM89" s="25"/>
      <c r="BN89" s="25"/>
      <c r="BO89" s="26"/>
      <c r="BP89" s="27"/>
      <c r="BQ89" s="25"/>
      <c r="BR89" s="25"/>
      <c r="BS89" s="26"/>
      <c r="BT89" s="27"/>
      <c r="BU89" s="25"/>
      <c r="BV89" s="25"/>
      <c r="BW89" s="26"/>
      <c r="BX89" s="27"/>
      <c r="BY89" s="6"/>
      <c r="BZ89" s="6"/>
      <c r="CA89" s="6"/>
    </row>
    <row r="90" spans="1:79" x14ac:dyDescent="0.2">
      <c r="A90">
        <v>85</v>
      </c>
      <c r="B90" s="47">
        <v>1.6173299999999999</v>
      </c>
      <c r="C90" s="25">
        <v>-2.5183300000000002</v>
      </c>
      <c r="D90" s="48">
        <v>4.7436800000000003</v>
      </c>
      <c r="E90" s="47">
        <v>1.3849009999999999</v>
      </c>
      <c r="F90" s="25">
        <v>1.23584</v>
      </c>
      <c r="G90" s="26">
        <f t="shared" si="12"/>
        <v>0.14371154928184107</v>
      </c>
      <c r="H90" s="27">
        <f t="shared" si="13"/>
        <v>0.18807369886069394</v>
      </c>
      <c r="I90" s="25">
        <v>2.1313840000000002</v>
      </c>
      <c r="J90" s="25">
        <v>20.040807999999998</v>
      </c>
      <c r="K90" s="26">
        <f t="shared" si="14"/>
        <v>1.8463481751795834</v>
      </c>
      <c r="L90" s="29">
        <f t="shared" si="15"/>
        <v>0.23201230209879764</v>
      </c>
      <c r="M90" s="25">
        <v>1.628965</v>
      </c>
      <c r="N90" s="25">
        <v>11.531447</v>
      </c>
      <c r="O90" s="26">
        <f t="shared" si="16"/>
        <v>0.6566031013896384</v>
      </c>
      <c r="P90" s="30">
        <f t="shared" si="17"/>
        <v>0.27010617141109872</v>
      </c>
      <c r="Q90" s="47">
        <v>1.6121920000000001</v>
      </c>
      <c r="R90" s="25">
        <v>0.638046</v>
      </c>
      <c r="S90" s="26">
        <f t="shared" si="18"/>
        <v>3.1768408426232526E-3</v>
      </c>
      <c r="T90" s="27">
        <f t="shared" si="19"/>
        <v>8.0527109330673103E-3</v>
      </c>
      <c r="U90" s="25">
        <v>-1.4402649999999999</v>
      </c>
      <c r="V90" s="25">
        <v>10.449043</v>
      </c>
      <c r="W90" s="26">
        <f t="shared" si="20"/>
        <v>0.42808726417903936</v>
      </c>
      <c r="X90" s="29">
        <f t="shared" si="21"/>
        <v>0.10317356335886457</v>
      </c>
      <c r="Y90" s="25">
        <v>3.8198150000000002</v>
      </c>
      <c r="Z90" s="25">
        <v>5.9548860000000001</v>
      </c>
      <c r="AA90" s="26">
        <f t="shared" si="22"/>
        <v>0.19475702408256881</v>
      </c>
      <c r="AB90" s="30">
        <f t="shared" si="23"/>
        <v>0.15514402794612694</v>
      </c>
      <c r="AC90" s="25"/>
      <c r="AD90" s="25"/>
      <c r="AE90" s="26"/>
      <c r="AF90" s="27"/>
      <c r="AG90" s="25"/>
      <c r="AH90" s="25"/>
      <c r="AI90" s="26"/>
      <c r="AJ90" s="27"/>
      <c r="AK90" s="25"/>
      <c r="AL90" s="25"/>
      <c r="AM90" s="26"/>
      <c r="AN90" s="27"/>
      <c r="AO90" s="25"/>
      <c r="AP90" s="25"/>
      <c r="AQ90" s="26"/>
      <c r="AR90" s="27"/>
      <c r="AS90" s="25"/>
      <c r="AT90" s="25"/>
      <c r="AU90" s="26"/>
      <c r="AV90" s="27"/>
      <c r="AW90" s="25"/>
      <c r="AX90" s="25"/>
      <c r="AY90" s="26"/>
      <c r="AZ90" s="27"/>
      <c r="BA90" s="25"/>
      <c r="BB90" s="25"/>
      <c r="BC90" s="26"/>
      <c r="BD90" s="27"/>
      <c r="BE90" s="25"/>
      <c r="BF90" s="25"/>
      <c r="BG90" s="26"/>
      <c r="BH90" s="27"/>
      <c r="BI90" s="25"/>
      <c r="BJ90" s="25"/>
      <c r="BK90" s="26"/>
      <c r="BL90" s="27"/>
      <c r="BM90" s="25"/>
      <c r="BN90" s="25"/>
      <c r="BO90" s="26"/>
      <c r="BP90" s="27"/>
      <c r="BQ90" s="25"/>
      <c r="BR90" s="25"/>
      <c r="BS90" s="26"/>
      <c r="BT90" s="27"/>
      <c r="BU90" s="25"/>
      <c r="BV90" s="25"/>
      <c r="BW90" s="26"/>
      <c r="BX90" s="27"/>
      <c r="BY90" s="6"/>
      <c r="BZ90" s="6"/>
      <c r="CA90" s="6"/>
    </row>
    <row r="91" spans="1:79" x14ac:dyDescent="0.2">
      <c r="A91">
        <v>86</v>
      </c>
      <c r="B91" s="47">
        <v>1.2134499999999999</v>
      </c>
      <c r="C91" s="25">
        <v>-2.1296499999999998</v>
      </c>
      <c r="D91" s="48">
        <v>4.1795400000000003</v>
      </c>
      <c r="E91" s="47">
        <v>0.34764299999999998</v>
      </c>
      <c r="F91" s="25">
        <v>1.904633</v>
      </c>
      <c r="G91" s="26">
        <f t="shared" si="12"/>
        <v>0.71350859120688948</v>
      </c>
      <c r="H91" s="27">
        <f t="shared" si="13"/>
        <v>0.45457943866351153</v>
      </c>
      <c r="I91" s="25">
        <v>5.839912</v>
      </c>
      <c r="J91" s="25">
        <v>15.411761</v>
      </c>
      <c r="K91" s="26">
        <f t="shared" si="14"/>
        <v>3.74219331815087</v>
      </c>
      <c r="L91" s="29">
        <f t="shared" si="15"/>
        <v>0.5171091090758545</v>
      </c>
      <c r="M91" s="25">
        <v>-2.935829</v>
      </c>
      <c r="N91" s="25">
        <v>7.1080180000000004</v>
      </c>
      <c r="O91" s="26">
        <f t="shared" si="16"/>
        <v>1.7024287361767083</v>
      </c>
      <c r="P91" s="30">
        <f t="shared" si="17"/>
        <v>1.0010341842128143</v>
      </c>
      <c r="Q91" s="47">
        <v>0.64052699999999996</v>
      </c>
      <c r="R91" s="25">
        <v>1.5440560000000001</v>
      </c>
      <c r="S91" s="26">
        <f t="shared" si="18"/>
        <v>0.4721438872635873</v>
      </c>
      <c r="T91" s="27">
        <f t="shared" si="19"/>
        <v>0.371050661374976</v>
      </c>
      <c r="U91" s="25">
        <v>3.5220229999999999</v>
      </c>
      <c r="V91" s="25">
        <v>12.435866000000001</v>
      </c>
      <c r="W91" s="26">
        <f t="shared" si="20"/>
        <v>2.653803676660484</v>
      </c>
      <c r="X91" s="29">
        <f t="shared" si="21"/>
        <v>0.45446557561813544</v>
      </c>
      <c r="Y91" s="25">
        <v>-2.0874250000000001</v>
      </c>
      <c r="Z91" s="25">
        <v>5.624619</v>
      </c>
      <c r="AA91" s="26">
        <f t="shared" si="22"/>
        <v>1.4994389334711475</v>
      </c>
      <c r="AB91" s="30">
        <f t="shared" si="23"/>
        <v>1.1142025797658475</v>
      </c>
      <c r="AC91" s="25"/>
      <c r="AD91" s="25"/>
      <c r="AE91" s="26"/>
      <c r="AF91" s="27"/>
      <c r="AG91" s="25"/>
      <c r="AH91" s="25"/>
      <c r="AI91" s="26"/>
      <c r="AJ91" s="27"/>
      <c r="AK91" s="25"/>
      <c r="AL91" s="25"/>
      <c r="AM91" s="26"/>
      <c r="AN91" s="27"/>
      <c r="AO91" s="25"/>
      <c r="AP91" s="25"/>
      <c r="AQ91" s="26"/>
      <c r="AR91" s="27"/>
      <c r="AS91" s="25"/>
      <c r="AT91" s="25"/>
      <c r="AU91" s="26"/>
      <c r="AV91" s="27"/>
      <c r="AW91" s="25"/>
      <c r="AX91" s="25"/>
      <c r="AY91" s="26"/>
      <c r="AZ91" s="27"/>
      <c r="BA91" s="25"/>
      <c r="BB91" s="25"/>
      <c r="BC91" s="26"/>
      <c r="BD91" s="27"/>
      <c r="BE91" s="25"/>
      <c r="BF91" s="25"/>
      <c r="BG91" s="26"/>
      <c r="BH91" s="27"/>
      <c r="BI91" s="25"/>
      <c r="BJ91" s="25"/>
      <c r="BK91" s="26"/>
      <c r="BL91" s="27"/>
      <c r="BM91" s="25"/>
      <c r="BN91" s="25"/>
      <c r="BO91" s="26"/>
      <c r="BP91" s="27"/>
      <c r="BQ91" s="25"/>
      <c r="BR91" s="25"/>
      <c r="BS91" s="26"/>
      <c r="BT91" s="27"/>
      <c r="BU91" s="25"/>
      <c r="BV91" s="25"/>
      <c r="BW91" s="26"/>
      <c r="BX91" s="27"/>
      <c r="BY91" s="6"/>
      <c r="BZ91" s="6"/>
      <c r="CA91" s="6"/>
    </row>
    <row r="92" spans="1:79" x14ac:dyDescent="0.2">
      <c r="A92">
        <v>87</v>
      </c>
      <c r="B92" s="47">
        <v>0.27514899999999998</v>
      </c>
      <c r="C92" s="25">
        <v>-0.78686900000000004</v>
      </c>
      <c r="D92" s="48">
        <v>2.1092399999999998</v>
      </c>
      <c r="E92" s="47">
        <v>0.36470399999999997</v>
      </c>
      <c r="F92" s="25">
        <v>0.21213399999999999</v>
      </c>
      <c r="G92" s="26">
        <f t="shared" si="12"/>
        <v>0.32547819545046502</v>
      </c>
      <c r="H92" s="27">
        <f t="shared" si="13"/>
        <v>0.42216240678061978</v>
      </c>
      <c r="I92" s="25">
        <v>-3.3025920000000002</v>
      </c>
      <c r="J92" s="25">
        <v>6.9344489999999999</v>
      </c>
      <c r="K92" s="26">
        <f t="shared" si="14"/>
        <v>3.1971306532599457</v>
      </c>
      <c r="L92" s="29">
        <f t="shared" si="15"/>
        <v>0.36278628626441706</v>
      </c>
      <c r="M92" s="25">
        <v>2.7685279999999999</v>
      </c>
      <c r="N92" s="25">
        <v>2.8509600000000002</v>
      </c>
      <c r="O92" s="26">
        <f t="shared" si="16"/>
        <v>0.31257135271472197</v>
      </c>
      <c r="P92" s="30">
        <f t="shared" si="17"/>
        <v>0.23125122765664902</v>
      </c>
      <c r="Q92" s="47">
        <v>0.35397299999999998</v>
      </c>
      <c r="R92" s="25">
        <v>0.138602</v>
      </c>
      <c r="S92" s="26">
        <f t="shared" si="18"/>
        <v>0.286477508549913</v>
      </c>
      <c r="T92" s="27">
        <f t="shared" si="19"/>
        <v>0.56870752225797605</v>
      </c>
      <c r="U92" s="25">
        <v>-3.0069080000000001</v>
      </c>
      <c r="V92" s="25">
        <v>4.3194280000000003</v>
      </c>
      <c r="W92" s="26">
        <f t="shared" si="20"/>
        <v>2.8213578117831553</v>
      </c>
      <c r="X92" s="29">
        <f t="shared" si="21"/>
        <v>0.51396596956819274</v>
      </c>
      <c r="Y92" s="25">
        <v>2.626115</v>
      </c>
      <c r="Z92" s="25">
        <v>1.729903</v>
      </c>
      <c r="AA92" s="26">
        <f t="shared" si="22"/>
        <v>0.24505272041114348</v>
      </c>
      <c r="AB92" s="30">
        <f t="shared" si="23"/>
        <v>0.29878842917782106</v>
      </c>
      <c r="AC92" s="25"/>
      <c r="AD92" s="25"/>
      <c r="AE92" s="26"/>
      <c r="AF92" s="27"/>
      <c r="AG92" s="25"/>
      <c r="AH92" s="25"/>
      <c r="AI92" s="26"/>
      <c r="AJ92" s="27"/>
      <c r="AK92" s="25"/>
      <c r="AL92" s="25"/>
      <c r="AM92" s="26"/>
      <c r="AN92" s="27"/>
      <c r="AO92" s="25"/>
      <c r="AP92" s="25"/>
      <c r="AQ92" s="26"/>
      <c r="AR92" s="27"/>
      <c r="AS92" s="25"/>
      <c r="AT92" s="25"/>
      <c r="AU92" s="26"/>
      <c r="AV92" s="27"/>
      <c r="AW92" s="25"/>
      <c r="AX92" s="25"/>
      <c r="AY92" s="26"/>
      <c r="AZ92" s="27"/>
      <c r="BA92" s="25"/>
      <c r="BB92" s="25"/>
      <c r="BC92" s="26"/>
      <c r="BD92" s="27"/>
      <c r="BE92" s="25"/>
      <c r="BF92" s="25"/>
      <c r="BG92" s="26"/>
      <c r="BH92" s="27"/>
      <c r="BI92" s="25"/>
      <c r="BJ92" s="25"/>
      <c r="BK92" s="26"/>
      <c r="BL92" s="27"/>
      <c r="BM92" s="25"/>
      <c r="BN92" s="25"/>
      <c r="BO92" s="26"/>
      <c r="BP92" s="27"/>
      <c r="BQ92" s="25"/>
      <c r="BR92" s="25"/>
      <c r="BS92" s="26"/>
      <c r="BT92" s="27"/>
      <c r="BU92" s="25"/>
      <c r="BV92" s="25"/>
      <c r="BW92" s="26"/>
      <c r="BX92" s="27"/>
      <c r="BY92" s="6"/>
      <c r="BZ92" s="6"/>
      <c r="CA92" s="6"/>
    </row>
    <row r="93" spans="1:79" x14ac:dyDescent="0.2">
      <c r="A93">
        <v>88</v>
      </c>
      <c r="B93" s="47">
        <v>1.9094199999999999</v>
      </c>
      <c r="C93" s="25">
        <v>-2.74329</v>
      </c>
      <c r="D93" s="48">
        <v>5.3410700000000002</v>
      </c>
      <c r="E93" s="47">
        <v>2.1797049999999998</v>
      </c>
      <c r="F93" s="25">
        <v>0.35950199999999999</v>
      </c>
      <c r="G93" s="26">
        <f t="shared" si="12"/>
        <v>0.14155345602329497</v>
      </c>
      <c r="H93" s="27">
        <f t="shared" si="13"/>
        <v>0.75183170051905102</v>
      </c>
      <c r="I93" s="25">
        <v>-3.0807259999999999</v>
      </c>
      <c r="J93" s="25">
        <v>4.2932860000000002</v>
      </c>
      <c r="K93" s="26">
        <f t="shared" si="14"/>
        <v>0.12300413007738878</v>
      </c>
      <c r="L93" s="29">
        <f t="shared" si="15"/>
        <v>7.8596208125897002E-2</v>
      </c>
      <c r="M93" s="25">
        <v>-5.6182889999999999</v>
      </c>
      <c r="N93" s="25">
        <v>4.7792640000000004</v>
      </c>
      <c r="O93" s="26">
        <f t="shared" si="16"/>
        <v>2.0519032703184941</v>
      </c>
      <c r="P93" s="30">
        <f t="shared" si="17"/>
        <v>2.2931060096282603</v>
      </c>
      <c r="Q93" s="47">
        <v>2.0715430000000001</v>
      </c>
      <c r="R93" s="25">
        <v>0.28429300000000002</v>
      </c>
      <c r="S93" s="26">
        <f t="shared" si="18"/>
        <v>8.490693509023696E-2</v>
      </c>
      <c r="T93" s="27">
        <f t="shared" si="19"/>
        <v>0.57026729465727344</v>
      </c>
      <c r="U93" s="25">
        <v>-2.0233829999999999</v>
      </c>
      <c r="V93" s="25">
        <v>3.5643729999999998</v>
      </c>
      <c r="W93" s="26">
        <f t="shared" si="20"/>
        <v>0.2624246798552104</v>
      </c>
      <c r="X93" s="29">
        <f t="shared" si="21"/>
        <v>0.20197296972006021</v>
      </c>
      <c r="Y93" s="25">
        <v>-4.1548879999999997</v>
      </c>
      <c r="Z93" s="25">
        <v>4.0834700000000002</v>
      </c>
      <c r="AA93" s="26">
        <f t="shared" si="22"/>
        <v>1.7779130398965</v>
      </c>
      <c r="AB93" s="30">
        <f t="shared" si="23"/>
        <v>2.3254629028742708</v>
      </c>
      <c r="AC93" s="25"/>
      <c r="AD93" s="25"/>
      <c r="AE93" s="26"/>
      <c r="AF93" s="27"/>
      <c r="AG93" s="25"/>
      <c r="AH93" s="25"/>
      <c r="AI93" s="26"/>
      <c r="AJ93" s="27"/>
      <c r="AK93" s="25"/>
      <c r="AL93" s="25"/>
      <c r="AM93" s="26"/>
      <c r="AN93" s="27"/>
      <c r="AO93" s="25"/>
      <c r="AP93" s="25"/>
      <c r="AQ93" s="26"/>
      <c r="AR93" s="27"/>
      <c r="AS93" s="25"/>
      <c r="AT93" s="25"/>
      <c r="AU93" s="26"/>
      <c r="AV93" s="27"/>
      <c r="AW93" s="25"/>
      <c r="AX93" s="25"/>
      <c r="AY93" s="26"/>
      <c r="AZ93" s="27"/>
      <c r="BA93" s="25"/>
      <c r="BB93" s="25"/>
      <c r="BC93" s="26"/>
      <c r="BD93" s="27"/>
      <c r="BE93" s="25"/>
      <c r="BF93" s="25"/>
      <c r="BG93" s="26"/>
      <c r="BH93" s="27"/>
      <c r="BI93" s="25"/>
      <c r="BJ93" s="25"/>
      <c r="BK93" s="26"/>
      <c r="BL93" s="27"/>
      <c r="BM93" s="25"/>
      <c r="BN93" s="25"/>
      <c r="BO93" s="26"/>
      <c r="BP93" s="27"/>
      <c r="BQ93" s="25"/>
      <c r="BR93" s="25"/>
      <c r="BS93" s="26"/>
      <c r="BT93" s="27"/>
      <c r="BU93" s="25"/>
      <c r="BV93" s="25"/>
      <c r="BW93" s="26"/>
      <c r="BX93" s="27"/>
      <c r="BY93" s="6"/>
      <c r="BZ93" s="6"/>
      <c r="CA93" s="6"/>
    </row>
    <row r="94" spans="1:79" x14ac:dyDescent="0.2">
      <c r="A94">
        <v>89</v>
      </c>
      <c r="B94" s="47">
        <v>1.5182</v>
      </c>
      <c r="C94" s="25">
        <v>-2.4086500000000002</v>
      </c>
      <c r="D94" s="48">
        <v>4.7192600000000002</v>
      </c>
      <c r="E94" s="47">
        <v>1.600884</v>
      </c>
      <c r="F94" s="25">
        <v>0.15481</v>
      </c>
      <c r="G94" s="26">
        <f t="shared" si="12"/>
        <v>5.4461862732182835E-2</v>
      </c>
      <c r="H94" s="27">
        <f t="shared" si="13"/>
        <v>0.53409986434984802</v>
      </c>
      <c r="I94" s="25">
        <v>1.0553110000000001</v>
      </c>
      <c r="J94" s="25">
        <v>2.2003379999999999</v>
      </c>
      <c r="K94" s="26">
        <f t="shared" si="14"/>
        <v>1.4381338093953044</v>
      </c>
      <c r="L94" s="29">
        <f t="shared" si="15"/>
        <v>1.5742858597179163</v>
      </c>
      <c r="M94" s="25">
        <v>2.0954630000000001</v>
      </c>
      <c r="N94" s="25">
        <v>1.2767170000000001</v>
      </c>
      <c r="O94" s="26">
        <f t="shared" si="16"/>
        <v>0.55597636070061829</v>
      </c>
      <c r="P94" s="30">
        <f t="shared" si="17"/>
        <v>2.0551124485692602</v>
      </c>
      <c r="Q94" s="47">
        <v>1.6212</v>
      </c>
      <c r="R94" s="25">
        <v>9.6866999999999995E-2</v>
      </c>
      <c r="S94" s="26">
        <f t="shared" si="18"/>
        <v>6.7843498880252914E-2</v>
      </c>
      <c r="T94" s="27">
        <f t="shared" si="19"/>
        <v>1.0633136155759959</v>
      </c>
      <c r="U94" s="25">
        <v>1.7740899999999999</v>
      </c>
      <c r="V94" s="25">
        <v>2.0403579999999999</v>
      </c>
      <c r="W94" s="26">
        <f t="shared" si="20"/>
        <v>1.7365495194403502</v>
      </c>
      <c r="X94" s="29">
        <f t="shared" si="21"/>
        <v>2.0500029896714205</v>
      </c>
      <c r="Y94" s="25">
        <v>1.7313890000000001</v>
      </c>
      <c r="Z94" s="25">
        <v>1.082881</v>
      </c>
      <c r="AA94" s="26">
        <f t="shared" si="22"/>
        <v>0.63312277772362613</v>
      </c>
      <c r="AB94" s="30">
        <f t="shared" si="23"/>
        <v>2.7591868358573106</v>
      </c>
      <c r="AC94" s="25"/>
      <c r="AD94" s="25"/>
      <c r="AE94" s="26"/>
      <c r="AF94" s="27"/>
      <c r="AG94" s="25"/>
      <c r="AH94" s="25"/>
      <c r="AI94" s="26"/>
      <c r="AJ94" s="27"/>
      <c r="AK94" s="25"/>
      <c r="AL94" s="25"/>
      <c r="AM94" s="26"/>
      <c r="AN94" s="27"/>
      <c r="AO94" s="25"/>
      <c r="AP94" s="25"/>
      <c r="AQ94" s="26"/>
      <c r="AR94" s="27"/>
      <c r="AS94" s="25"/>
      <c r="AT94" s="25"/>
      <c r="AU94" s="26"/>
      <c r="AV94" s="27"/>
      <c r="AW94" s="25"/>
      <c r="AX94" s="25"/>
      <c r="AY94" s="26"/>
      <c r="AZ94" s="27"/>
      <c r="BA94" s="25"/>
      <c r="BB94" s="25"/>
      <c r="BC94" s="26"/>
      <c r="BD94" s="27"/>
      <c r="BE94" s="25"/>
      <c r="BF94" s="25"/>
      <c r="BG94" s="26"/>
      <c r="BH94" s="27"/>
      <c r="BI94" s="25"/>
      <c r="BJ94" s="25"/>
      <c r="BK94" s="26"/>
      <c r="BL94" s="27"/>
      <c r="BM94" s="25"/>
      <c r="BN94" s="25"/>
      <c r="BO94" s="26"/>
      <c r="BP94" s="27"/>
      <c r="BQ94" s="25"/>
      <c r="BR94" s="25"/>
      <c r="BS94" s="26"/>
      <c r="BT94" s="27"/>
      <c r="BU94" s="25"/>
      <c r="BV94" s="25"/>
      <c r="BW94" s="26"/>
      <c r="BX94" s="27"/>
      <c r="BY94" s="6"/>
      <c r="BZ94" s="6"/>
      <c r="CA94" s="6"/>
    </row>
    <row r="95" spans="1:79" x14ac:dyDescent="0.2">
      <c r="A95">
        <v>90</v>
      </c>
      <c r="B95" s="47">
        <v>1.7672000000000001</v>
      </c>
      <c r="C95" s="25">
        <v>-2.6316799999999998</v>
      </c>
      <c r="D95" s="48">
        <v>5.0804099999999996</v>
      </c>
      <c r="E95" s="47">
        <v>1.604589</v>
      </c>
      <c r="F95" s="25">
        <v>0.39662399999999998</v>
      </c>
      <c r="G95" s="26">
        <f t="shared" si="12"/>
        <v>9.2016183793571779E-2</v>
      </c>
      <c r="H95" s="27">
        <f t="shared" si="13"/>
        <v>0.40998779700673704</v>
      </c>
      <c r="I95" s="25">
        <v>-2.7328730000000001</v>
      </c>
      <c r="J95" s="25">
        <v>21.529367000000001</v>
      </c>
      <c r="K95" s="26">
        <f t="shared" si="14"/>
        <v>3.8451863448443702E-2</v>
      </c>
      <c r="L95" s="29">
        <f t="shared" si="15"/>
        <v>4.700231084360274E-3</v>
      </c>
      <c r="M95" s="25">
        <v>2.9964149999999998</v>
      </c>
      <c r="N95" s="25">
        <v>20.068234</v>
      </c>
      <c r="O95" s="26">
        <f t="shared" si="16"/>
        <v>0.41020212935570161</v>
      </c>
      <c r="P95" s="30">
        <f t="shared" si="17"/>
        <v>0.10384546044260794</v>
      </c>
      <c r="Q95" s="47">
        <v>1.5928389999999999</v>
      </c>
      <c r="R95" s="25">
        <v>0.21865299999999999</v>
      </c>
      <c r="S95" s="26">
        <f t="shared" si="18"/>
        <v>9.8665119963784631E-2</v>
      </c>
      <c r="T95" s="27">
        <f t="shared" si="19"/>
        <v>0.79743246148006308</v>
      </c>
      <c r="U95" s="25">
        <v>-1.4696260000000001</v>
      </c>
      <c r="V95" s="25">
        <v>11.047124</v>
      </c>
      <c r="W95" s="26">
        <f t="shared" si="20"/>
        <v>0.44156356395914387</v>
      </c>
      <c r="X95" s="29">
        <f t="shared" si="21"/>
        <v>0.10519063604246677</v>
      </c>
      <c r="Y95" s="25">
        <v>1.683983</v>
      </c>
      <c r="Z95" s="25">
        <v>10.114117999999999</v>
      </c>
      <c r="AA95" s="26">
        <f t="shared" si="22"/>
        <v>0.66853403563885594</v>
      </c>
      <c r="AB95" s="30">
        <f t="shared" si="23"/>
        <v>0.33581049776164368</v>
      </c>
      <c r="AC95" s="25"/>
      <c r="AD95" s="25"/>
      <c r="AE95" s="26"/>
      <c r="AF95" s="27"/>
      <c r="AG95" s="25"/>
      <c r="AH95" s="25"/>
      <c r="AI95" s="26"/>
      <c r="AJ95" s="27"/>
      <c r="AK95" s="25"/>
      <c r="AL95" s="25"/>
      <c r="AM95" s="26"/>
      <c r="AN95" s="27"/>
      <c r="AO95" s="25"/>
      <c r="AP95" s="25"/>
      <c r="AQ95" s="26"/>
      <c r="AR95" s="27"/>
      <c r="AS95" s="25"/>
      <c r="AT95" s="25"/>
      <c r="AU95" s="26"/>
      <c r="AV95" s="27"/>
      <c r="AW95" s="25"/>
      <c r="AX95" s="25"/>
      <c r="AY95" s="26"/>
      <c r="AZ95" s="27"/>
      <c r="BA95" s="25"/>
      <c r="BB95" s="25"/>
      <c r="BC95" s="26"/>
      <c r="BD95" s="27"/>
      <c r="BE95" s="25"/>
      <c r="BF95" s="25"/>
      <c r="BG95" s="26"/>
      <c r="BH95" s="27"/>
      <c r="BI95" s="25"/>
      <c r="BJ95" s="25"/>
      <c r="BK95" s="26"/>
      <c r="BL95" s="27"/>
      <c r="BM95" s="25"/>
      <c r="BN95" s="25"/>
      <c r="BO95" s="26"/>
      <c r="BP95" s="27"/>
      <c r="BQ95" s="25"/>
      <c r="BR95" s="25"/>
      <c r="BS95" s="26"/>
      <c r="BT95" s="27"/>
      <c r="BU95" s="25"/>
      <c r="BV95" s="25"/>
      <c r="BW95" s="26"/>
      <c r="BX95" s="27"/>
      <c r="BY95" s="6"/>
      <c r="BZ95" s="6"/>
      <c r="CA95" s="6"/>
    </row>
    <row r="96" spans="1:79" x14ac:dyDescent="0.2">
      <c r="A96">
        <v>91</v>
      </c>
      <c r="B96" s="47">
        <v>0.93878600000000001</v>
      </c>
      <c r="C96" s="25">
        <v>-1.85897</v>
      </c>
      <c r="D96" s="48">
        <v>3.6276799999999998</v>
      </c>
      <c r="E96" s="47">
        <v>1.251347</v>
      </c>
      <c r="F96" s="25">
        <v>1.734947</v>
      </c>
      <c r="G96" s="26">
        <f t="shared" si="12"/>
        <v>0.33294169278195451</v>
      </c>
      <c r="H96" s="27">
        <f t="shared" si="13"/>
        <v>0.18015593559918544</v>
      </c>
      <c r="I96" s="25">
        <v>-5.1578249999999999</v>
      </c>
      <c r="J96" s="25">
        <v>21.851493999999999</v>
      </c>
      <c r="K96" s="26">
        <f t="shared" si="14"/>
        <v>1.7745606437973716</v>
      </c>
      <c r="L96" s="29">
        <f t="shared" si="15"/>
        <v>0.15096702312436852</v>
      </c>
      <c r="M96" s="25">
        <v>4.8652340000000001</v>
      </c>
      <c r="N96" s="25">
        <v>8.6222049999999992</v>
      </c>
      <c r="O96" s="26">
        <f t="shared" si="16"/>
        <v>0.34114199708904874</v>
      </c>
      <c r="P96" s="30">
        <f t="shared" si="17"/>
        <v>0.14353103411482335</v>
      </c>
      <c r="Q96" s="47">
        <v>1.2546349999999999</v>
      </c>
      <c r="R96" s="25">
        <v>0.94266099999999997</v>
      </c>
      <c r="S96" s="26">
        <f t="shared" si="18"/>
        <v>0.33644408842909879</v>
      </c>
      <c r="T96" s="27">
        <f t="shared" si="19"/>
        <v>0.33506106649155948</v>
      </c>
      <c r="U96" s="25">
        <v>-5.3877759999999997</v>
      </c>
      <c r="V96" s="25">
        <v>11.622165000000001</v>
      </c>
      <c r="W96" s="26">
        <f t="shared" si="20"/>
        <v>1.8982587131583615</v>
      </c>
      <c r="X96" s="29">
        <f t="shared" si="21"/>
        <v>0.30362725017240755</v>
      </c>
      <c r="Y96" s="25">
        <v>4.7778939999999999</v>
      </c>
      <c r="Z96" s="25">
        <v>4.5742500000000001</v>
      </c>
      <c r="AA96" s="26">
        <f t="shared" si="22"/>
        <v>0.31706600361663656</v>
      </c>
      <c r="AB96" s="30">
        <f t="shared" si="23"/>
        <v>0.25145411816144725</v>
      </c>
      <c r="AC96" s="25"/>
      <c r="AD96" s="25"/>
      <c r="AE96" s="26"/>
      <c r="AF96" s="27"/>
      <c r="AG96" s="25"/>
      <c r="AH96" s="25"/>
      <c r="AI96" s="26"/>
      <c r="AJ96" s="27"/>
      <c r="AK96" s="25"/>
      <c r="AL96" s="25"/>
      <c r="AM96" s="26"/>
      <c r="AN96" s="27"/>
      <c r="AO96" s="25"/>
      <c r="AP96" s="25"/>
      <c r="AQ96" s="26"/>
      <c r="AR96" s="27"/>
      <c r="AS96" s="25"/>
      <c r="AT96" s="25"/>
      <c r="AU96" s="26"/>
      <c r="AV96" s="27"/>
      <c r="AW96" s="25"/>
      <c r="AX96" s="25"/>
      <c r="AY96" s="26"/>
      <c r="AZ96" s="27"/>
      <c r="BA96" s="25"/>
      <c r="BB96" s="25"/>
      <c r="BC96" s="26"/>
      <c r="BD96" s="27"/>
      <c r="BE96" s="25"/>
      <c r="BF96" s="25"/>
      <c r="BG96" s="26"/>
      <c r="BH96" s="27"/>
      <c r="BI96" s="25"/>
      <c r="BJ96" s="25"/>
      <c r="BK96" s="26"/>
      <c r="BL96" s="27"/>
      <c r="BM96" s="25"/>
      <c r="BN96" s="25"/>
      <c r="BO96" s="26"/>
      <c r="BP96" s="27"/>
      <c r="BQ96" s="25"/>
      <c r="BR96" s="25"/>
      <c r="BS96" s="26"/>
      <c r="BT96" s="27"/>
      <c r="BU96" s="25"/>
      <c r="BV96" s="25"/>
      <c r="BW96" s="26"/>
      <c r="BX96" s="27"/>
      <c r="BY96" s="6"/>
      <c r="BZ96" s="6"/>
      <c r="CA96" s="6"/>
    </row>
    <row r="97" spans="1:79" x14ac:dyDescent="0.2">
      <c r="A97">
        <v>92</v>
      </c>
      <c r="B97" s="47">
        <v>1.6001000000000001</v>
      </c>
      <c r="C97" s="25">
        <v>-2.5038999999999998</v>
      </c>
      <c r="D97" s="48">
        <v>4.7130200000000002</v>
      </c>
      <c r="E97" s="47">
        <v>1.6066990000000001</v>
      </c>
      <c r="F97" s="25">
        <v>1.4914879999999999</v>
      </c>
      <c r="G97" s="26">
        <f t="shared" si="12"/>
        <v>4.1241172426723458E-3</v>
      </c>
      <c r="H97" s="27">
        <f t="shared" si="13"/>
        <v>4.424440558690396E-3</v>
      </c>
      <c r="I97" s="25">
        <v>-4.2894959999999998</v>
      </c>
      <c r="J97" s="25">
        <v>18.726216000000001</v>
      </c>
      <c r="K97" s="26">
        <f t="shared" si="14"/>
        <v>0.71312592355924764</v>
      </c>
      <c r="L97" s="29">
        <f t="shared" si="15"/>
        <v>9.5352739709933923E-2</v>
      </c>
      <c r="M97" s="25">
        <v>4.7526109999999999</v>
      </c>
      <c r="N97" s="25">
        <v>11.149633</v>
      </c>
      <c r="O97" s="26">
        <f t="shared" si="16"/>
        <v>8.4003462747876539E-3</v>
      </c>
      <c r="P97" s="30">
        <f t="shared" si="17"/>
        <v>3.5508792083111355E-3</v>
      </c>
      <c r="Q97" s="47">
        <v>1.400992</v>
      </c>
      <c r="R97" s="25">
        <v>0.88810900000000004</v>
      </c>
      <c r="S97" s="26">
        <f t="shared" si="18"/>
        <v>0.12443472282982317</v>
      </c>
      <c r="T97" s="27">
        <f t="shared" si="19"/>
        <v>0.22419320151017505</v>
      </c>
      <c r="U97" s="25">
        <v>-1.3906149999999999</v>
      </c>
      <c r="V97" s="25">
        <v>11.212534</v>
      </c>
      <c r="W97" s="26">
        <f t="shared" si="20"/>
        <v>0.44462039218818639</v>
      </c>
      <c r="X97" s="29">
        <f t="shared" si="21"/>
        <v>9.9289331029007347E-2</v>
      </c>
      <c r="Y97" s="25">
        <v>3.0575730000000001</v>
      </c>
      <c r="Z97" s="25">
        <v>6.8574299999999999</v>
      </c>
      <c r="AA97" s="26">
        <f t="shared" si="22"/>
        <v>0.35124972947282213</v>
      </c>
      <c r="AB97" s="30">
        <f t="shared" si="23"/>
        <v>0.24140924515452583</v>
      </c>
      <c r="AC97" s="25"/>
      <c r="AD97" s="25"/>
      <c r="AE97" s="26"/>
      <c r="AF97" s="27"/>
      <c r="AG97" s="25"/>
      <c r="AH97" s="25"/>
      <c r="AI97" s="26"/>
      <c r="AJ97" s="27"/>
      <c r="AK97" s="25"/>
      <c r="AL97" s="25"/>
      <c r="AM97" s="26"/>
      <c r="AN97" s="27"/>
      <c r="AO97" s="25"/>
      <c r="AP97" s="25"/>
      <c r="AQ97" s="26"/>
      <c r="AR97" s="27"/>
      <c r="AS97" s="25"/>
      <c r="AT97" s="25"/>
      <c r="AU97" s="26"/>
      <c r="AV97" s="27"/>
      <c r="AW97" s="25"/>
      <c r="AX97" s="25"/>
      <c r="AY97" s="26"/>
      <c r="AZ97" s="27"/>
      <c r="BA97" s="25"/>
      <c r="BB97" s="25"/>
      <c r="BC97" s="26"/>
      <c r="BD97" s="27"/>
      <c r="BE97" s="25"/>
      <c r="BF97" s="25"/>
      <c r="BG97" s="26"/>
      <c r="BH97" s="27"/>
      <c r="BI97" s="25"/>
      <c r="BJ97" s="25"/>
      <c r="BK97" s="26"/>
      <c r="BL97" s="27"/>
      <c r="BM97" s="25"/>
      <c r="BN97" s="25"/>
      <c r="BO97" s="26"/>
      <c r="BP97" s="27"/>
      <c r="BQ97" s="25"/>
      <c r="BR97" s="25"/>
      <c r="BS97" s="26"/>
      <c r="BT97" s="27"/>
      <c r="BU97" s="25"/>
      <c r="BV97" s="25"/>
      <c r="BW97" s="26"/>
      <c r="BX97" s="27"/>
      <c r="BY97" s="6"/>
      <c r="BZ97" s="6"/>
      <c r="CA97" s="6"/>
    </row>
    <row r="98" spans="1:79" x14ac:dyDescent="0.2">
      <c r="A98">
        <v>93</v>
      </c>
      <c r="B98" s="47">
        <v>1.0382400000000001</v>
      </c>
      <c r="C98" s="25">
        <v>-1.9131499999999999</v>
      </c>
      <c r="D98" s="48">
        <v>3.96679</v>
      </c>
      <c r="E98" s="47">
        <v>1.109602</v>
      </c>
      <c r="F98" s="25">
        <v>0.56926500000000002</v>
      </c>
      <c r="G98" s="26">
        <f t="shared" si="12"/>
        <v>6.8733626136538689E-2</v>
      </c>
      <c r="H98" s="27">
        <f t="shared" si="13"/>
        <v>0.12535813724715189</v>
      </c>
      <c r="I98" s="25">
        <v>-3.1784819999999998</v>
      </c>
      <c r="J98" s="25">
        <v>10.341067000000001</v>
      </c>
      <c r="K98" s="26">
        <f t="shared" si="14"/>
        <v>0.66138671823955253</v>
      </c>
      <c r="L98" s="29">
        <f t="shared" si="15"/>
        <v>0.12235990734805217</v>
      </c>
      <c r="M98" s="25">
        <v>4.6564810000000003</v>
      </c>
      <c r="N98" s="25">
        <v>7.0515100000000004</v>
      </c>
      <c r="O98" s="26">
        <f t="shared" si="16"/>
        <v>0.17386627474607938</v>
      </c>
      <c r="P98" s="30">
        <f t="shared" si="17"/>
        <v>9.7807561784639063E-2</v>
      </c>
      <c r="Q98" s="47">
        <v>1.000416</v>
      </c>
      <c r="R98" s="25">
        <v>0.37140600000000001</v>
      </c>
      <c r="S98" s="26">
        <f t="shared" si="18"/>
        <v>3.6430883032824858E-2</v>
      </c>
      <c r="T98" s="27">
        <f t="shared" si="19"/>
        <v>0.10184003489442842</v>
      </c>
      <c r="U98" s="25">
        <v>-0.97306000000000004</v>
      </c>
      <c r="V98" s="25">
        <v>6.5625900000000001</v>
      </c>
      <c r="W98" s="26">
        <f t="shared" si="20"/>
        <v>0.4913833207014609</v>
      </c>
      <c r="X98" s="29">
        <f t="shared" si="21"/>
        <v>0.14324984495450727</v>
      </c>
      <c r="Y98" s="25">
        <v>2.9689899999999998</v>
      </c>
      <c r="Z98" s="25">
        <v>4.528035</v>
      </c>
      <c r="AA98" s="26">
        <f t="shared" si="22"/>
        <v>0.25153839754562257</v>
      </c>
      <c r="AB98" s="30">
        <f t="shared" si="23"/>
        <v>0.22036048749623185</v>
      </c>
      <c r="AC98" s="25"/>
      <c r="AD98" s="25"/>
      <c r="AE98" s="26"/>
      <c r="AF98" s="27"/>
      <c r="AG98" s="25"/>
      <c r="AH98" s="25"/>
      <c r="AI98" s="26"/>
      <c r="AJ98" s="27"/>
      <c r="AK98" s="25"/>
      <c r="AL98" s="25"/>
      <c r="AM98" s="26"/>
      <c r="AN98" s="27"/>
      <c r="AO98" s="25"/>
      <c r="AP98" s="25"/>
      <c r="AQ98" s="26"/>
      <c r="AR98" s="27"/>
      <c r="AS98" s="25"/>
      <c r="AT98" s="25"/>
      <c r="AU98" s="26"/>
      <c r="AV98" s="27"/>
      <c r="AW98" s="25"/>
      <c r="AX98" s="25"/>
      <c r="AY98" s="26"/>
      <c r="AZ98" s="27"/>
      <c r="BA98" s="25"/>
      <c r="BB98" s="25"/>
      <c r="BC98" s="26"/>
      <c r="BD98" s="27"/>
      <c r="BE98" s="25"/>
      <c r="BF98" s="25"/>
      <c r="BG98" s="26"/>
      <c r="BH98" s="27"/>
      <c r="BI98" s="25"/>
      <c r="BJ98" s="25"/>
      <c r="BK98" s="26"/>
      <c r="BL98" s="27"/>
      <c r="BM98" s="25"/>
      <c r="BN98" s="25"/>
      <c r="BO98" s="26"/>
      <c r="BP98" s="27"/>
      <c r="BQ98" s="25"/>
      <c r="BR98" s="25"/>
      <c r="BS98" s="26"/>
      <c r="BT98" s="27"/>
      <c r="BU98" s="25"/>
      <c r="BV98" s="25"/>
      <c r="BW98" s="26"/>
      <c r="BX98" s="27"/>
      <c r="BY98" s="6"/>
      <c r="BZ98" s="6"/>
      <c r="CA98" s="6"/>
    </row>
    <row r="99" spans="1:79" x14ac:dyDescent="0.2">
      <c r="A99">
        <v>94</v>
      </c>
      <c r="B99" s="47">
        <v>0.82027499999999998</v>
      </c>
      <c r="C99" s="25">
        <v>-1.6427700000000001</v>
      </c>
      <c r="D99" s="48">
        <v>3.569</v>
      </c>
      <c r="E99" s="47">
        <v>0.75027500000000003</v>
      </c>
      <c r="F99" s="25">
        <v>0.141793</v>
      </c>
      <c r="G99" s="26">
        <f t="shared" si="12"/>
        <v>8.5337234464051628E-2</v>
      </c>
      <c r="H99" s="27">
        <f t="shared" si="13"/>
        <v>0.49367740297475865</v>
      </c>
      <c r="I99" s="25">
        <v>-14.090038</v>
      </c>
      <c r="J99" s="25">
        <v>36.252119</v>
      </c>
      <c r="K99" s="26">
        <f t="shared" si="14"/>
        <v>7.5769998234688964</v>
      </c>
      <c r="L99" s="29">
        <f t="shared" si="15"/>
        <v>0.34335283959539026</v>
      </c>
      <c r="M99" s="25">
        <v>9.4484969999999997</v>
      </c>
      <c r="N99" s="25">
        <v>21.562512000000002</v>
      </c>
      <c r="O99" s="26">
        <f t="shared" si="16"/>
        <v>1.6473793779770243</v>
      </c>
      <c r="P99" s="30">
        <f t="shared" si="17"/>
        <v>0.27267217288968926</v>
      </c>
      <c r="Q99" s="47">
        <v>0.74987099999999995</v>
      </c>
      <c r="R99" s="25">
        <v>8.1345000000000001E-2</v>
      </c>
      <c r="S99" s="26">
        <f t="shared" si="18"/>
        <v>8.5829752217244246E-2</v>
      </c>
      <c r="T99" s="27">
        <f t="shared" si="19"/>
        <v>0.86549880140143853</v>
      </c>
      <c r="U99" s="25">
        <v>-10.003576000000001</v>
      </c>
      <c r="V99" s="25">
        <v>18.780837999999999</v>
      </c>
      <c r="W99" s="26">
        <f t="shared" si="20"/>
        <v>5.0894562233301066</v>
      </c>
      <c r="X99" s="29">
        <f t="shared" si="21"/>
        <v>0.44517747291148568</v>
      </c>
      <c r="Y99" s="25">
        <v>7.0260249999999997</v>
      </c>
      <c r="Z99" s="25">
        <v>11.10933</v>
      </c>
      <c r="AA99" s="26">
        <f t="shared" si="22"/>
        <v>0.96862566545250761</v>
      </c>
      <c r="AB99" s="30">
        <f t="shared" si="23"/>
        <v>0.31118213249583909</v>
      </c>
      <c r="AC99" s="25"/>
      <c r="AD99" s="25"/>
      <c r="AE99" s="26"/>
      <c r="AF99" s="27"/>
      <c r="AG99" s="25"/>
      <c r="AH99" s="25"/>
      <c r="AI99" s="26"/>
      <c r="AJ99" s="27"/>
      <c r="AK99" s="25"/>
      <c r="AL99" s="25"/>
      <c r="AM99" s="26"/>
      <c r="AN99" s="27"/>
      <c r="AO99" s="25"/>
      <c r="AP99" s="25"/>
      <c r="AQ99" s="26"/>
      <c r="AR99" s="27"/>
      <c r="AS99" s="25"/>
      <c r="AT99" s="25"/>
      <c r="AU99" s="26"/>
      <c r="AV99" s="27"/>
      <c r="AW99" s="25"/>
      <c r="AX99" s="25"/>
      <c r="AY99" s="26"/>
      <c r="AZ99" s="27"/>
      <c r="BA99" s="25"/>
      <c r="BB99" s="25"/>
      <c r="BC99" s="26"/>
      <c r="BD99" s="27"/>
      <c r="BE99" s="25"/>
      <c r="BF99" s="25"/>
      <c r="BG99" s="26"/>
      <c r="BH99" s="27"/>
      <c r="BI99" s="25"/>
      <c r="BJ99" s="25"/>
      <c r="BK99" s="26"/>
      <c r="BL99" s="27"/>
      <c r="BM99" s="25"/>
      <c r="BN99" s="25"/>
      <c r="BO99" s="26"/>
      <c r="BP99" s="27"/>
      <c r="BQ99" s="25"/>
      <c r="BR99" s="25"/>
      <c r="BS99" s="26"/>
      <c r="BT99" s="27"/>
      <c r="BU99" s="25"/>
      <c r="BV99" s="25"/>
      <c r="BW99" s="26"/>
      <c r="BX99" s="27"/>
      <c r="BY99" s="6"/>
      <c r="BZ99" s="6"/>
      <c r="CA99" s="6"/>
    </row>
    <row r="100" spans="1:79" x14ac:dyDescent="0.2">
      <c r="A100">
        <v>95</v>
      </c>
      <c r="B100" s="47">
        <v>0.620757</v>
      </c>
      <c r="C100" s="25">
        <v>-1.4317899999999999</v>
      </c>
      <c r="D100" s="48">
        <v>3.0615399999999999</v>
      </c>
      <c r="E100" s="47">
        <v>0.34641899999999998</v>
      </c>
      <c r="F100" s="25">
        <v>1.0203</v>
      </c>
      <c r="G100" s="26">
        <f t="shared" si="12"/>
        <v>0.44194104939614054</v>
      </c>
      <c r="H100" s="27">
        <f t="shared" si="13"/>
        <v>0.2688797412525728</v>
      </c>
      <c r="I100" s="25">
        <v>1.0461499999999999</v>
      </c>
      <c r="J100" s="25">
        <v>10.989678</v>
      </c>
      <c r="K100" s="26">
        <f t="shared" si="14"/>
        <v>1.7306588256657749</v>
      </c>
      <c r="L100" s="29">
        <f t="shared" si="15"/>
        <v>0.2254788538845269</v>
      </c>
      <c r="M100" s="25">
        <v>1.343451</v>
      </c>
      <c r="N100" s="25">
        <v>3.891893</v>
      </c>
      <c r="O100" s="26">
        <f t="shared" si="16"/>
        <v>0.56118456724393606</v>
      </c>
      <c r="P100" s="30">
        <f t="shared" si="17"/>
        <v>0.44145329791954713</v>
      </c>
      <c r="Q100" s="47">
        <v>0.41773500000000002</v>
      </c>
      <c r="R100" s="25">
        <v>0.61844699999999997</v>
      </c>
      <c r="S100" s="26">
        <f t="shared" si="18"/>
        <v>0.32705551447667924</v>
      </c>
      <c r="T100" s="27">
        <f t="shared" si="19"/>
        <v>0.32827711994722264</v>
      </c>
      <c r="U100" s="25">
        <v>0.144542</v>
      </c>
      <c r="V100" s="25">
        <v>6.6525910000000001</v>
      </c>
      <c r="W100" s="26">
        <f t="shared" si="20"/>
        <v>1.1009519552448335</v>
      </c>
      <c r="X100" s="29">
        <f t="shared" si="21"/>
        <v>0.23695008456103792</v>
      </c>
      <c r="Y100" s="25">
        <v>1.663044</v>
      </c>
      <c r="Z100" s="25">
        <v>2.2758509999999998</v>
      </c>
      <c r="AA100" s="26">
        <f t="shared" si="22"/>
        <v>0.45679494633419782</v>
      </c>
      <c r="AB100" s="30">
        <f t="shared" si="23"/>
        <v>0.61449365534035405</v>
      </c>
      <c r="AC100" s="25"/>
      <c r="AD100" s="25"/>
      <c r="AE100" s="26"/>
      <c r="AF100" s="27"/>
      <c r="AG100" s="25"/>
      <c r="AH100" s="25"/>
      <c r="AI100" s="26"/>
      <c r="AJ100" s="27"/>
      <c r="AK100" s="25"/>
      <c r="AL100" s="25"/>
      <c r="AM100" s="26"/>
      <c r="AN100" s="27"/>
      <c r="AO100" s="25"/>
      <c r="AP100" s="25"/>
      <c r="AQ100" s="26"/>
      <c r="AR100" s="27"/>
      <c r="AS100" s="25"/>
      <c r="AT100" s="25"/>
      <c r="AU100" s="26"/>
      <c r="AV100" s="27"/>
      <c r="AW100" s="25"/>
      <c r="AX100" s="25"/>
      <c r="AY100" s="26"/>
      <c r="AZ100" s="27"/>
      <c r="BA100" s="25"/>
      <c r="BB100" s="25"/>
      <c r="BC100" s="26"/>
      <c r="BD100" s="27"/>
      <c r="BE100" s="25"/>
      <c r="BF100" s="25"/>
      <c r="BG100" s="26"/>
      <c r="BH100" s="27"/>
      <c r="BI100" s="25"/>
      <c r="BJ100" s="25"/>
      <c r="BK100" s="26"/>
      <c r="BL100" s="27"/>
      <c r="BM100" s="25"/>
      <c r="BN100" s="25"/>
      <c r="BO100" s="26"/>
      <c r="BP100" s="27"/>
      <c r="BQ100" s="25"/>
      <c r="BR100" s="25"/>
      <c r="BS100" s="26"/>
      <c r="BT100" s="27"/>
      <c r="BU100" s="25"/>
      <c r="BV100" s="25"/>
      <c r="BW100" s="26"/>
      <c r="BX100" s="27"/>
      <c r="BY100" s="6"/>
      <c r="BZ100" s="6"/>
      <c r="CA100" s="6"/>
    </row>
    <row r="101" spans="1:79" x14ac:dyDescent="0.2">
      <c r="A101">
        <v>96</v>
      </c>
      <c r="B101" s="47">
        <v>0.31528800000000001</v>
      </c>
      <c r="C101" s="25">
        <v>-0.80115499999999995</v>
      </c>
      <c r="D101" s="48">
        <v>2.2548300000000001</v>
      </c>
      <c r="E101" s="47">
        <v>0.33187</v>
      </c>
      <c r="F101" s="25">
        <v>0.13834399999999999</v>
      </c>
      <c r="G101" s="26">
        <f t="shared" si="12"/>
        <v>5.2593184643881102E-2</v>
      </c>
      <c r="H101" s="27">
        <f t="shared" si="13"/>
        <v>0.11986063725206721</v>
      </c>
      <c r="I101" s="25">
        <v>-1.948744</v>
      </c>
      <c r="J101" s="25">
        <v>8.480397</v>
      </c>
      <c r="K101" s="26">
        <f t="shared" si="14"/>
        <v>1.4324181962291942</v>
      </c>
      <c r="L101" s="29">
        <f t="shared" si="15"/>
        <v>0.13532255624353434</v>
      </c>
      <c r="M101" s="25">
        <v>2.078532</v>
      </c>
      <c r="N101" s="25">
        <v>4.2913009999999998</v>
      </c>
      <c r="O101" s="26">
        <f t="shared" si="16"/>
        <v>7.8186825614347893E-2</v>
      </c>
      <c r="P101" s="30">
        <f t="shared" si="17"/>
        <v>4.1082646032054165E-2</v>
      </c>
      <c r="Q101" s="47">
        <v>0.31425500000000001</v>
      </c>
      <c r="R101" s="25">
        <v>6.1116999999999998E-2</v>
      </c>
      <c r="S101" s="26">
        <f t="shared" si="18"/>
        <v>3.2763695414985859E-3</v>
      </c>
      <c r="T101" s="27">
        <f t="shared" si="19"/>
        <v>1.6902007624719901E-2</v>
      </c>
      <c r="U101" s="25">
        <v>-1.3643050000000001</v>
      </c>
      <c r="V101" s="25">
        <v>3.6242860000000001</v>
      </c>
      <c r="W101" s="26">
        <f t="shared" si="20"/>
        <v>0.70292265541624299</v>
      </c>
      <c r="X101" s="29">
        <f t="shared" si="21"/>
        <v>0.15538232909875219</v>
      </c>
      <c r="Y101" s="25">
        <v>1.834481</v>
      </c>
      <c r="Z101" s="25">
        <v>1.8409040000000001</v>
      </c>
      <c r="AA101" s="26">
        <f t="shared" si="22"/>
        <v>0.18642159275865589</v>
      </c>
      <c r="AB101" s="30">
        <f t="shared" si="23"/>
        <v>0.22833835984929146</v>
      </c>
      <c r="AC101" s="25"/>
      <c r="AD101" s="25"/>
      <c r="AE101" s="26"/>
      <c r="AF101" s="27"/>
      <c r="AG101" s="25"/>
      <c r="AH101" s="25"/>
      <c r="AI101" s="26"/>
      <c r="AJ101" s="27"/>
      <c r="AK101" s="25"/>
      <c r="AL101" s="25"/>
      <c r="AM101" s="26"/>
      <c r="AN101" s="27"/>
      <c r="AO101" s="25"/>
      <c r="AP101" s="25"/>
      <c r="AQ101" s="26"/>
      <c r="AR101" s="27"/>
      <c r="AS101" s="25"/>
      <c r="AT101" s="25"/>
      <c r="AU101" s="26"/>
      <c r="AV101" s="27"/>
      <c r="AW101" s="25"/>
      <c r="AX101" s="25"/>
      <c r="AY101" s="26"/>
      <c r="AZ101" s="27"/>
      <c r="BA101" s="25"/>
      <c r="BB101" s="25"/>
      <c r="BC101" s="26"/>
      <c r="BD101" s="27"/>
      <c r="BE101" s="25"/>
      <c r="BF101" s="25"/>
      <c r="BG101" s="26"/>
      <c r="BH101" s="27"/>
      <c r="BI101" s="25"/>
      <c r="BJ101" s="25"/>
      <c r="BK101" s="26"/>
      <c r="BL101" s="27"/>
      <c r="BM101" s="25"/>
      <c r="BN101" s="25"/>
      <c r="BO101" s="26"/>
      <c r="BP101" s="27"/>
      <c r="BQ101" s="25"/>
      <c r="BR101" s="25"/>
      <c r="BS101" s="26"/>
      <c r="BT101" s="27"/>
      <c r="BU101" s="25"/>
      <c r="BV101" s="25"/>
      <c r="BW101" s="26"/>
      <c r="BX101" s="27"/>
      <c r="BY101" s="6"/>
      <c r="BZ101" s="6"/>
      <c r="CA101" s="6"/>
    </row>
    <row r="102" spans="1:79" x14ac:dyDescent="0.2">
      <c r="A102">
        <v>97</v>
      </c>
      <c r="B102" s="47">
        <v>1.52583</v>
      </c>
      <c r="C102" s="25">
        <v>-2.44556</v>
      </c>
      <c r="D102" s="48">
        <v>4.5422599999999997</v>
      </c>
      <c r="E102" s="47">
        <v>1.673645</v>
      </c>
      <c r="F102" s="25">
        <v>2.0394139999999998</v>
      </c>
      <c r="G102" s="26">
        <f t="shared" si="12"/>
        <v>9.6875143364595032E-2</v>
      </c>
      <c r="H102" s="27">
        <f t="shared" si="13"/>
        <v>7.2479153325416046E-2</v>
      </c>
      <c r="I102" s="25">
        <v>-4.724183</v>
      </c>
      <c r="J102" s="25">
        <v>18.764737</v>
      </c>
      <c r="K102" s="26">
        <f t="shared" si="14"/>
        <v>0.93173874286462</v>
      </c>
      <c r="L102" s="29">
        <f t="shared" si="15"/>
        <v>0.12143111837911717</v>
      </c>
      <c r="M102" s="25">
        <v>5.694769</v>
      </c>
      <c r="N102" s="25">
        <v>9.5904019999999992</v>
      </c>
      <c r="O102" s="26">
        <f t="shared" si="16"/>
        <v>0.25373030165600391</v>
      </c>
      <c r="P102" s="30">
        <f t="shared" si="17"/>
        <v>0.12017316896622272</v>
      </c>
      <c r="Q102" s="47">
        <v>1.5643549999999999</v>
      </c>
      <c r="R102" s="25">
        <v>1.0827910000000001</v>
      </c>
      <c r="S102" s="26">
        <f t="shared" si="18"/>
        <v>2.5248553246429759E-2</v>
      </c>
      <c r="T102" s="27">
        <f t="shared" si="19"/>
        <v>3.5579350031538788E-2</v>
      </c>
      <c r="U102" s="25">
        <v>-3.7246589999999999</v>
      </c>
      <c r="V102" s="25">
        <v>10.137544</v>
      </c>
      <c r="W102" s="26">
        <f t="shared" si="20"/>
        <v>0.52302908127381864</v>
      </c>
      <c r="X102" s="29">
        <f t="shared" si="21"/>
        <v>0.1261744461972249</v>
      </c>
      <c r="Y102" s="25">
        <v>5.2826250000000003</v>
      </c>
      <c r="Z102" s="25">
        <v>5.2575430000000001</v>
      </c>
      <c r="AA102" s="26">
        <f t="shared" si="22"/>
        <v>0.1629948527825357</v>
      </c>
      <c r="AB102" s="30">
        <f t="shared" si="23"/>
        <v>0.1408195805531216</v>
      </c>
      <c r="AC102" s="25"/>
      <c r="AD102" s="25"/>
      <c r="AE102" s="26"/>
      <c r="AF102" s="27"/>
      <c r="AG102" s="25"/>
      <c r="AH102" s="25"/>
      <c r="AI102" s="26"/>
      <c r="AJ102" s="27"/>
      <c r="AK102" s="25"/>
      <c r="AL102" s="25"/>
      <c r="AM102" s="26"/>
      <c r="AN102" s="27"/>
      <c r="AO102" s="25"/>
      <c r="AP102" s="25"/>
      <c r="AQ102" s="26"/>
      <c r="AR102" s="27"/>
      <c r="AS102" s="25"/>
      <c r="AT102" s="25"/>
      <c r="AU102" s="26"/>
      <c r="AV102" s="27"/>
      <c r="AW102" s="25"/>
      <c r="AX102" s="25"/>
      <c r="AY102" s="26"/>
      <c r="AZ102" s="27"/>
      <c r="BA102" s="25"/>
      <c r="BB102" s="25"/>
      <c r="BC102" s="26"/>
      <c r="BD102" s="27"/>
      <c r="BE102" s="25"/>
      <c r="BF102" s="25"/>
      <c r="BG102" s="26"/>
      <c r="BH102" s="27"/>
      <c r="BI102" s="25"/>
      <c r="BJ102" s="25"/>
      <c r="BK102" s="26"/>
      <c r="BL102" s="27"/>
      <c r="BM102" s="25"/>
      <c r="BN102" s="25"/>
      <c r="BO102" s="26"/>
      <c r="BP102" s="27"/>
      <c r="BQ102" s="25"/>
      <c r="BR102" s="25"/>
      <c r="BS102" s="26"/>
      <c r="BT102" s="27"/>
      <c r="BU102" s="25"/>
      <c r="BV102" s="25"/>
      <c r="BW102" s="26"/>
      <c r="BX102" s="27"/>
      <c r="BY102" s="6"/>
      <c r="BZ102" s="6"/>
      <c r="CA102" s="6"/>
    </row>
    <row r="103" spans="1:79" x14ac:dyDescent="0.2">
      <c r="A103">
        <v>98</v>
      </c>
      <c r="B103" s="47">
        <v>0.38754100000000002</v>
      </c>
      <c r="C103" s="25">
        <v>-1.2025399999999999</v>
      </c>
      <c r="D103" s="48">
        <v>2.161</v>
      </c>
      <c r="E103" s="47">
        <v>1.005093</v>
      </c>
      <c r="F103" s="25">
        <v>4.6768530000000004</v>
      </c>
      <c r="G103" s="26">
        <f t="shared" si="12"/>
        <v>1.5935139765857032</v>
      </c>
      <c r="H103" s="27">
        <f t="shared" si="13"/>
        <v>0.13204434691447431</v>
      </c>
      <c r="I103" s="25">
        <v>-7.9854820000000002</v>
      </c>
      <c r="J103" s="25">
        <v>46.079289000000003</v>
      </c>
      <c r="K103" s="26">
        <f t="shared" si="14"/>
        <v>5.6405125817020645</v>
      </c>
      <c r="L103" s="29">
        <f t="shared" si="15"/>
        <v>0.14720153342643807</v>
      </c>
      <c r="M103" s="25">
        <v>3.09395</v>
      </c>
      <c r="N103" s="25">
        <v>6.5232989999999997</v>
      </c>
      <c r="O103" s="26">
        <f t="shared" si="16"/>
        <v>0.43172142526608048</v>
      </c>
      <c r="P103" s="30">
        <f t="shared" si="17"/>
        <v>0.14301812625789498</v>
      </c>
      <c r="Q103" s="47">
        <v>1.1459919999999999</v>
      </c>
      <c r="R103" s="25">
        <v>2.2985419999999999</v>
      </c>
      <c r="S103" s="26">
        <f t="shared" si="18"/>
        <v>1.9570858309185346</v>
      </c>
      <c r="T103" s="27">
        <f t="shared" si="19"/>
        <v>0.32997047693711923</v>
      </c>
      <c r="U103" s="25">
        <v>-9.5133930000000007</v>
      </c>
      <c r="V103" s="25">
        <v>22.617678000000002</v>
      </c>
      <c r="W103" s="26">
        <f t="shared" si="20"/>
        <v>6.9110823756382338</v>
      </c>
      <c r="X103" s="29">
        <f t="shared" si="21"/>
        <v>0.36744943490662485</v>
      </c>
      <c r="Y103" s="25">
        <v>3.2956099999999999</v>
      </c>
      <c r="Z103" s="25">
        <v>3.150585</v>
      </c>
      <c r="AA103" s="26">
        <f t="shared" si="22"/>
        <v>0.52503933364183242</v>
      </c>
      <c r="AB103" s="30">
        <f t="shared" si="23"/>
        <v>0.36012677010777361</v>
      </c>
      <c r="AC103" s="25"/>
      <c r="AD103" s="25"/>
      <c r="AE103" s="26"/>
      <c r="AF103" s="27"/>
      <c r="AG103" s="25"/>
      <c r="AH103" s="25"/>
      <c r="AI103" s="26"/>
      <c r="AJ103" s="27"/>
      <c r="AK103" s="25"/>
      <c r="AL103" s="25"/>
      <c r="AM103" s="26"/>
      <c r="AN103" s="27"/>
      <c r="AO103" s="25"/>
      <c r="AP103" s="25"/>
      <c r="AQ103" s="26"/>
      <c r="AR103" s="27"/>
      <c r="AS103" s="25"/>
      <c r="AT103" s="25"/>
      <c r="AU103" s="26"/>
      <c r="AV103" s="27"/>
      <c r="AW103" s="25"/>
      <c r="AX103" s="25"/>
      <c r="AY103" s="26"/>
      <c r="AZ103" s="27"/>
      <c r="BA103" s="25"/>
      <c r="BB103" s="25"/>
      <c r="BC103" s="26"/>
      <c r="BD103" s="27"/>
      <c r="BE103" s="25"/>
      <c r="BF103" s="25"/>
      <c r="BG103" s="26"/>
      <c r="BH103" s="27"/>
      <c r="BI103" s="25"/>
      <c r="BJ103" s="25"/>
      <c r="BK103" s="26"/>
      <c r="BL103" s="27"/>
      <c r="BM103" s="25"/>
      <c r="BN103" s="25"/>
      <c r="BO103" s="26"/>
      <c r="BP103" s="27"/>
      <c r="BQ103" s="25"/>
      <c r="BR103" s="25"/>
      <c r="BS103" s="26"/>
      <c r="BT103" s="27"/>
      <c r="BU103" s="25"/>
      <c r="BV103" s="25"/>
      <c r="BW103" s="26"/>
      <c r="BX103" s="27"/>
      <c r="BY103" s="6"/>
      <c r="BZ103" s="6"/>
      <c r="CA103" s="6"/>
    </row>
    <row r="104" spans="1:79" x14ac:dyDescent="0.2">
      <c r="A104">
        <v>99</v>
      </c>
      <c r="B104" s="47">
        <v>0.96269199999999999</v>
      </c>
      <c r="C104" s="25">
        <v>-1.8792500000000001</v>
      </c>
      <c r="D104" s="48">
        <v>3.69421</v>
      </c>
      <c r="E104" s="47">
        <v>1.0952459999999999</v>
      </c>
      <c r="F104" s="25">
        <v>1.1029119999999999</v>
      </c>
      <c r="G104" s="26">
        <f t="shared" si="12"/>
        <v>0.13769097489124243</v>
      </c>
      <c r="H104" s="27">
        <f t="shared" si="13"/>
        <v>0.12018547263970286</v>
      </c>
      <c r="I104" s="25">
        <v>-4.3839199999999998</v>
      </c>
      <c r="J104" s="25">
        <v>12.758913</v>
      </c>
      <c r="K104" s="26">
        <f t="shared" si="14"/>
        <v>1.332802979912199</v>
      </c>
      <c r="L104" s="29">
        <f t="shared" si="15"/>
        <v>0.19630747540954313</v>
      </c>
      <c r="M104" s="25">
        <v>3.9983629999999999</v>
      </c>
      <c r="N104" s="25">
        <v>5.812481</v>
      </c>
      <c r="O104" s="26">
        <f t="shared" si="16"/>
        <v>8.2332352519212476E-2</v>
      </c>
      <c r="P104" s="30">
        <f t="shared" si="17"/>
        <v>5.2327568898719826E-2</v>
      </c>
      <c r="Q104" s="47">
        <v>1.3441419999999999</v>
      </c>
      <c r="R104" s="25">
        <v>0.66233200000000003</v>
      </c>
      <c r="S104" s="26">
        <f t="shared" si="18"/>
        <v>0.39623264761730642</v>
      </c>
      <c r="T104" s="27">
        <f t="shared" si="19"/>
        <v>0.57591962943055741</v>
      </c>
      <c r="U104" s="25">
        <v>-7.3069540000000002</v>
      </c>
      <c r="V104" s="25">
        <v>7.6925860000000004</v>
      </c>
      <c r="W104" s="26">
        <f t="shared" si="20"/>
        <v>2.8882288146867103</v>
      </c>
      <c r="X104" s="29">
        <f t="shared" si="21"/>
        <v>0.70557599226059997</v>
      </c>
      <c r="Y104" s="25">
        <v>5.426361</v>
      </c>
      <c r="Z104" s="25">
        <v>3.473052</v>
      </c>
      <c r="AA104" s="26">
        <f t="shared" si="22"/>
        <v>0.46888265691446884</v>
      </c>
      <c r="AB104" s="30">
        <f t="shared" si="23"/>
        <v>0.49874030103781919</v>
      </c>
      <c r="AC104" s="25"/>
      <c r="AD104" s="25"/>
      <c r="AE104" s="26"/>
      <c r="AF104" s="27"/>
      <c r="AG104" s="25"/>
      <c r="AH104" s="25"/>
      <c r="AI104" s="26"/>
      <c r="AJ104" s="27"/>
      <c r="AK104" s="25"/>
      <c r="AL104" s="25"/>
      <c r="AM104" s="26"/>
      <c r="AN104" s="27"/>
      <c r="AO104" s="25"/>
      <c r="AP104" s="25"/>
      <c r="AQ104" s="26"/>
      <c r="AR104" s="27"/>
      <c r="AS104" s="25"/>
      <c r="AT104" s="25"/>
      <c r="AU104" s="26"/>
      <c r="AV104" s="27"/>
      <c r="AW104" s="25"/>
      <c r="AX104" s="25"/>
      <c r="AY104" s="26"/>
      <c r="AZ104" s="27"/>
      <c r="BA104" s="25"/>
      <c r="BB104" s="25"/>
      <c r="BC104" s="26"/>
      <c r="BD104" s="27"/>
      <c r="BE104" s="25"/>
      <c r="BF104" s="25"/>
      <c r="BG104" s="26"/>
      <c r="BH104" s="27"/>
      <c r="BI104" s="25"/>
      <c r="BJ104" s="25"/>
      <c r="BK104" s="26"/>
      <c r="BL104" s="27"/>
      <c r="BM104" s="25"/>
      <c r="BN104" s="25"/>
      <c r="BO104" s="26"/>
      <c r="BP104" s="27"/>
      <c r="BQ104" s="25"/>
      <c r="BR104" s="25"/>
      <c r="BS104" s="26"/>
      <c r="BT104" s="27"/>
      <c r="BU104" s="25"/>
      <c r="BV104" s="25"/>
      <c r="BW104" s="26"/>
      <c r="BX104" s="27"/>
      <c r="BY104" s="6"/>
      <c r="BZ104" s="6"/>
      <c r="CA104" s="6"/>
    </row>
    <row r="105" spans="1:79" ht="17" thickBot="1" x14ac:dyDescent="0.25">
      <c r="A105">
        <v>100</v>
      </c>
      <c r="B105" s="49">
        <v>1.2696000000000001</v>
      </c>
      <c r="C105" s="50">
        <v>-2.2460300000000002</v>
      </c>
      <c r="D105" s="51">
        <v>3.7698100000000001</v>
      </c>
      <c r="E105" s="49">
        <v>5.5553330000000001</v>
      </c>
      <c r="F105" s="50">
        <v>8.5496669999999995</v>
      </c>
      <c r="G105" s="31">
        <f t="shared" si="12"/>
        <v>3.3756561121613107</v>
      </c>
      <c r="H105" s="32">
        <f t="shared" si="13"/>
        <v>0.50127484497349439</v>
      </c>
      <c r="I105" s="50">
        <v>-29.414864000000001</v>
      </c>
      <c r="J105" s="50">
        <v>55.626711</v>
      </c>
      <c r="K105" s="31">
        <f t="shared" si="14"/>
        <v>12.096380725101623</v>
      </c>
      <c r="L105" s="33">
        <f t="shared" si="15"/>
        <v>0.48841345302619099</v>
      </c>
      <c r="M105" s="50">
        <v>8.9317740000000008</v>
      </c>
      <c r="N105" s="50">
        <v>11.350543</v>
      </c>
      <c r="O105" s="31">
        <f t="shared" si="16"/>
        <v>1.3692902294810616</v>
      </c>
      <c r="P105" s="34">
        <f t="shared" si="17"/>
        <v>0.45477683314357747</v>
      </c>
      <c r="Q105" s="49">
        <v>2.8903400000000001</v>
      </c>
      <c r="R105" s="50">
        <v>4.9930339999999998</v>
      </c>
      <c r="S105" s="31">
        <f t="shared" si="18"/>
        <v>1.2765752993068682</v>
      </c>
      <c r="T105" s="32">
        <f t="shared" si="19"/>
        <v>0.32460023304467789</v>
      </c>
      <c r="U105" s="50">
        <v>-12.091129</v>
      </c>
      <c r="V105" s="50">
        <v>32.317822999999997</v>
      </c>
      <c r="W105" s="31">
        <f t="shared" si="20"/>
        <v>4.3833337043583569</v>
      </c>
      <c r="X105" s="33">
        <f t="shared" si="21"/>
        <v>0.30463373105298591</v>
      </c>
      <c r="Y105" s="50">
        <v>5.3309769999999999</v>
      </c>
      <c r="Z105" s="50">
        <v>6.5988090000000001</v>
      </c>
      <c r="AA105" s="31">
        <f t="shared" si="22"/>
        <v>0.41412352346669984</v>
      </c>
      <c r="AB105" s="34">
        <f t="shared" si="23"/>
        <v>0.23658314704971756</v>
      </c>
      <c r="AC105" s="25"/>
      <c r="AD105" s="25"/>
      <c r="AE105" s="26"/>
      <c r="AF105" s="27"/>
      <c r="AG105" s="25"/>
      <c r="AH105" s="25"/>
      <c r="AI105" s="26"/>
      <c r="AJ105" s="27"/>
      <c r="AK105" s="25"/>
      <c r="AL105" s="25"/>
      <c r="AM105" s="26"/>
      <c r="AN105" s="27"/>
      <c r="AO105" s="25"/>
      <c r="AP105" s="25"/>
      <c r="AQ105" s="26"/>
      <c r="AR105" s="27"/>
      <c r="AS105" s="25"/>
      <c r="AT105" s="25"/>
      <c r="AU105" s="26"/>
      <c r="AV105" s="27"/>
      <c r="AW105" s="25"/>
      <c r="AX105" s="25"/>
      <c r="AY105" s="26"/>
      <c r="AZ105" s="27"/>
      <c r="BA105" s="25"/>
      <c r="BB105" s="25"/>
      <c r="BC105" s="26"/>
      <c r="BD105" s="27"/>
      <c r="BE105" s="25"/>
      <c r="BF105" s="25"/>
      <c r="BG105" s="26"/>
      <c r="BH105" s="27"/>
      <c r="BI105" s="25"/>
      <c r="BJ105" s="25"/>
      <c r="BK105" s="26"/>
      <c r="BL105" s="27"/>
      <c r="BM105" s="25"/>
      <c r="BN105" s="25"/>
      <c r="BO105" s="26"/>
      <c r="BP105" s="27"/>
      <c r="BQ105" s="25"/>
      <c r="BR105" s="25"/>
      <c r="BS105" s="26"/>
      <c r="BT105" s="27"/>
      <c r="BU105" s="25"/>
      <c r="BV105" s="25"/>
      <c r="BW105" s="26"/>
      <c r="BX105" s="27"/>
      <c r="BY105" s="6"/>
      <c r="BZ105" s="6"/>
      <c r="CA105" s="6"/>
    </row>
    <row r="106" spans="1:79" x14ac:dyDescent="0.2"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</row>
  </sheetData>
  <mergeCells count="9">
    <mergeCell ref="Q4:T4"/>
    <mergeCell ref="U4:X4"/>
    <mergeCell ref="Y4:AB4"/>
    <mergeCell ref="B3:D3"/>
    <mergeCell ref="E3:P3"/>
    <mergeCell ref="Q3:AB3"/>
    <mergeCell ref="E4:H4"/>
    <mergeCell ref="I4:L4"/>
    <mergeCell ref="M4:P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0DBF6-BBE7-8C48-A9B7-F99BFD7A9A21}">
  <dimension ref="A2:CA21"/>
  <sheetViews>
    <sheetView topLeftCell="A18" zoomScaleNormal="100" workbookViewId="0">
      <pane xSplit="1" topLeftCell="Z1" activePane="topRight" state="frozen"/>
      <selection pane="topRight" activeCell="AQ47" sqref="AQ47"/>
    </sheetView>
  </sheetViews>
  <sheetFormatPr baseColWidth="10" defaultRowHeight="16" x14ac:dyDescent="0.2"/>
  <cols>
    <col min="1" max="1" width="4" style="24" bestFit="1" customWidth="1"/>
    <col min="2" max="2" width="7.5" bestFit="1" customWidth="1"/>
    <col min="3" max="3" width="8.1640625" bestFit="1" customWidth="1"/>
    <col min="4" max="4" width="8.33203125" bestFit="1" customWidth="1"/>
    <col min="5" max="5" width="11.5" bestFit="1" customWidth="1"/>
    <col min="6" max="6" width="10.33203125" bestFit="1" customWidth="1"/>
    <col min="7" max="7" width="7.33203125" bestFit="1" customWidth="1"/>
    <col min="8" max="9" width="12.1640625" bestFit="1" customWidth="1"/>
    <col min="10" max="10" width="11.5" bestFit="1" customWidth="1"/>
    <col min="11" max="11" width="7.33203125" bestFit="1" customWidth="1"/>
    <col min="12" max="12" width="12.1640625" bestFit="1" customWidth="1"/>
    <col min="13" max="14" width="10.33203125" bestFit="1" customWidth="1"/>
    <col min="15" max="15" width="7.33203125" bestFit="1" customWidth="1"/>
    <col min="16" max="16" width="12.1640625" bestFit="1" customWidth="1"/>
    <col min="17" max="17" width="11.5" bestFit="1" customWidth="1"/>
    <col min="18" max="18" width="10.33203125" bestFit="1" customWidth="1"/>
    <col min="19" max="19" width="7.33203125" bestFit="1" customWidth="1"/>
    <col min="20" max="21" width="12.1640625" bestFit="1" customWidth="1"/>
    <col min="22" max="22" width="10.33203125" bestFit="1" customWidth="1"/>
    <col min="23" max="23" width="7.33203125" bestFit="1" customWidth="1"/>
    <col min="24" max="24" width="12.1640625" bestFit="1" customWidth="1"/>
    <col min="25" max="26" width="10.33203125" bestFit="1" customWidth="1"/>
    <col min="27" max="27" width="7.33203125" bestFit="1" customWidth="1"/>
    <col min="28" max="28" width="12.1640625" bestFit="1" customWidth="1"/>
    <col min="29" max="29" width="11.5" bestFit="1" customWidth="1"/>
    <col min="30" max="30" width="10.33203125" bestFit="1" customWidth="1"/>
    <col min="31" max="31" width="7.33203125" bestFit="1" customWidth="1"/>
    <col min="32" max="33" width="12.1640625" bestFit="1" customWidth="1"/>
    <col min="34" max="34" width="10.33203125" bestFit="1" customWidth="1"/>
    <col min="35" max="35" width="7.33203125" bestFit="1" customWidth="1"/>
    <col min="36" max="36" width="12.1640625" bestFit="1" customWidth="1"/>
    <col min="37" max="38" width="10.33203125" bestFit="1" customWidth="1"/>
    <col min="39" max="39" width="7.33203125" bestFit="1" customWidth="1"/>
    <col min="40" max="40" width="12.1640625" bestFit="1" customWidth="1"/>
    <col min="41" max="41" width="6.5" bestFit="1" customWidth="1"/>
    <col min="42" max="43" width="7.33203125" bestFit="1" customWidth="1"/>
    <col min="44" max="44" width="12.5" bestFit="1" customWidth="1"/>
    <col min="45" max="45" width="6.83203125" bestFit="1" customWidth="1"/>
    <col min="46" max="47" width="7.33203125" bestFit="1" customWidth="1"/>
    <col min="48" max="48" width="12.5" bestFit="1" customWidth="1"/>
    <col min="49" max="49" width="7.83203125" bestFit="1" customWidth="1"/>
    <col min="50" max="51" width="7.33203125" bestFit="1" customWidth="1"/>
    <col min="52" max="52" width="12.5" bestFit="1" customWidth="1"/>
    <col min="53" max="53" width="6.5" bestFit="1" customWidth="1"/>
    <col min="54" max="55" width="7.33203125" bestFit="1" customWidth="1"/>
    <col min="56" max="56" width="12.5" bestFit="1" customWidth="1"/>
    <col min="57" max="57" width="6.5" bestFit="1" customWidth="1"/>
    <col min="58" max="59" width="7.33203125" bestFit="1" customWidth="1"/>
    <col min="60" max="60" width="12.5" bestFit="1" customWidth="1"/>
    <col min="61" max="61" width="6.5" bestFit="1" customWidth="1"/>
    <col min="62" max="63" width="7.33203125" bestFit="1" customWidth="1"/>
    <col min="64" max="64" width="12.5" bestFit="1" customWidth="1"/>
    <col min="65" max="65" width="6.5" bestFit="1" customWidth="1"/>
    <col min="66" max="67" width="7.33203125" bestFit="1" customWidth="1"/>
    <col min="68" max="68" width="12.5" bestFit="1" customWidth="1"/>
    <col min="69" max="69" width="6.83203125" bestFit="1" customWidth="1"/>
    <col min="70" max="71" width="7.33203125" bestFit="1" customWidth="1"/>
    <col min="72" max="72" width="12.5" bestFit="1" customWidth="1"/>
    <col min="73" max="73" width="7.83203125" bestFit="1" customWidth="1"/>
    <col min="74" max="75" width="7.33203125" bestFit="1" customWidth="1"/>
    <col min="76" max="76" width="12.5" bestFit="1" customWidth="1"/>
  </cols>
  <sheetData>
    <row r="2" spans="1:79" ht="17" thickBot="1" x14ac:dyDescent="0.25"/>
    <row r="3" spans="1:79" x14ac:dyDescent="0.2">
      <c r="B3" s="60" t="s">
        <v>22</v>
      </c>
      <c r="C3" s="61"/>
      <c r="D3" s="62"/>
      <c r="E3" s="60" t="s">
        <v>25</v>
      </c>
      <c r="F3" s="61"/>
      <c r="G3" s="61"/>
      <c r="H3" s="61"/>
      <c r="I3" s="61"/>
      <c r="J3" s="61"/>
      <c r="K3" s="61"/>
      <c r="L3" s="61"/>
      <c r="M3" s="61"/>
      <c r="N3" s="61"/>
      <c r="O3" s="61"/>
      <c r="P3" s="62"/>
      <c r="Q3" s="63" t="s">
        <v>26</v>
      </c>
      <c r="R3" s="64"/>
      <c r="S3" s="64"/>
      <c r="T3" s="64"/>
      <c r="U3" s="64"/>
      <c r="V3" s="64"/>
      <c r="W3" s="64"/>
      <c r="X3" s="64"/>
      <c r="Y3" s="64"/>
      <c r="Z3" s="64"/>
      <c r="AA3" s="64"/>
      <c r="AB3" s="65"/>
      <c r="AC3" s="63" t="s">
        <v>27</v>
      </c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5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6"/>
      <c r="BZ3" s="6"/>
      <c r="CA3" s="6"/>
    </row>
    <row r="4" spans="1:79" x14ac:dyDescent="0.2">
      <c r="B4" s="46" t="s">
        <v>8</v>
      </c>
      <c r="C4" s="35" t="s">
        <v>9</v>
      </c>
      <c r="D4" s="36" t="s">
        <v>12</v>
      </c>
      <c r="E4" s="55" t="s">
        <v>8</v>
      </c>
      <c r="F4" s="56"/>
      <c r="G4" s="56"/>
      <c r="H4" s="56"/>
      <c r="I4" s="57" t="s">
        <v>9</v>
      </c>
      <c r="J4" s="56"/>
      <c r="K4" s="56"/>
      <c r="L4" s="58"/>
      <c r="M4" s="57" t="s">
        <v>12</v>
      </c>
      <c r="N4" s="56"/>
      <c r="O4" s="56"/>
      <c r="P4" s="59"/>
      <c r="Q4" s="55" t="s">
        <v>8</v>
      </c>
      <c r="R4" s="56"/>
      <c r="S4" s="56"/>
      <c r="T4" s="58"/>
      <c r="U4" s="57" t="s">
        <v>9</v>
      </c>
      <c r="V4" s="56"/>
      <c r="W4" s="56"/>
      <c r="X4" s="58"/>
      <c r="Y4" s="57" t="s">
        <v>12</v>
      </c>
      <c r="Z4" s="56"/>
      <c r="AA4" s="56"/>
      <c r="AB4" s="59"/>
      <c r="AC4" s="55" t="s">
        <v>8</v>
      </c>
      <c r="AD4" s="56"/>
      <c r="AE4" s="56"/>
      <c r="AF4" s="58"/>
      <c r="AG4" s="57" t="s">
        <v>9</v>
      </c>
      <c r="AH4" s="56"/>
      <c r="AI4" s="56"/>
      <c r="AJ4" s="58"/>
      <c r="AK4" s="57" t="s">
        <v>12</v>
      </c>
      <c r="AL4" s="56"/>
      <c r="AM4" s="56"/>
      <c r="AN4" s="59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6"/>
      <c r="BZ4" s="6"/>
      <c r="CA4" s="6"/>
    </row>
    <row r="5" spans="1:79" x14ac:dyDescent="0.2">
      <c r="A5" s="24" t="s">
        <v>21</v>
      </c>
      <c r="B5" s="37" t="str">
        <f>"True"</f>
        <v>True</v>
      </c>
      <c r="C5" s="38" t="str">
        <f>"True"</f>
        <v>True</v>
      </c>
      <c r="D5" s="41" t="str">
        <f>"True"</f>
        <v>True</v>
      </c>
      <c r="E5" s="37" t="s">
        <v>14</v>
      </c>
      <c r="F5" s="38" t="s">
        <v>23</v>
      </c>
      <c r="G5" s="38" t="s">
        <v>10</v>
      </c>
      <c r="H5" s="38" t="s">
        <v>11</v>
      </c>
      <c r="I5" s="39" t="s">
        <v>14</v>
      </c>
      <c r="J5" s="38" t="s">
        <v>23</v>
      </c>
      <c r="K5" s="38" t="s">
        <v>10</v>
      </c>
      <c r="L5" s="40" t="s">
        <v>11</v>
      </c>
      <c r="M5" s="39" t="s">
        <v>14</v>
      </c>
      <c r="N5" s="38" t="s">
        <v>23</v>
      </c>
      <c r="O5" s="38" t="s">
        <v>10</v>
      </c>
      <c r="P5" s="41" t="s">
        <v>11</v>
      </c>
      <c r="Q5" s="37" t="s">
        <v>14</v>
      </c>
      <c r="R5" s="38" t="s">
        <v>23</v>
      </c>
      <c r="S5" s="38" t="s">
        <v>10</v>
      </c>
      <c r="T5" s="38" t="s">
        <v>11</v>
      </c>
      <c r="U5" s="39" t="s">
        <v>14</v>
      </c>
      <c r="V5" s="38" t="s">
        <v>23</v>
      </c>
      <c r="W5" s="38" t="s">
        <v>10</v>
      </c>
      <c r="X5" s="40" t="s">
        <v>11</v>
      </c>
      <c r="Y5" s="39" t="s">
        <v>14</v>
      </c>
      <c r="Z5" s="38" t="s">
        <v>23</v>
      </c>
      <c r="AA5" s="38" t="s">
        <v>10</v>
      </c>
      <c r="AB5" s="41" t="s">
        <v>11</v>
      </c>
      <c r="AC5" s="37" t="s">
        <v>14</v>
      </c>
      <c r="AD5" s="38" t="s">
        <v>23</v>
      </c>
      <c r="AE5" s="38" t="s">
        <v>10</v>
      </c>
      <c r="AF5" s="38" t="s">
        <v>11</v>
      </c>
      <c r="AG5" s="39" t="s">
        <v>14</v>
      </c>
      <c r="AH5" s="38" t="s">
        <v>23</v>
      </c>
      <c r="AI5" s="38" t="s">
        <v>10</v>
      </c>
      <c r="AJ5" s="40" t="s">
        <v>11</v>
      </c>
      <c r="AK5" s="39" t="s">
        <v>14</v>
      </c>
      <c r="AL5" s="38" t="s">
        <v>23</v>
      </c>
      <c r="AM5" s="38" t="s">
        <v>10</v>
      </c>
      <c r="AN5" s="41" t="s">
        <v>11</v>
      </c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6"/>
      <c r="BZ5" s="6"/>
      <c r="CA5" s="6"/>
    </row>
    <row r="6" spans="1:79" x14ac:dyDescent="0.2">
      <c r="A6">
        <v>1</v>
      </c>
      <c r="B6" s="47">
        <v>13.055400000000001</v>
      </c>
      <c r="C6" s="25">
        <v>-53.055399999999999</v>
      </c>
      <c r="D6" s="48">
        <v>7.2530200000000002</v>
      </c>
      <c r="E6" s="9">
        <v>13.661273</v>
      </c>
      <c r="F6" s="6">
        <v>1.1301319999999999</v>
      </c>
      <c r="G6" s="26">
        <f>ABS(($B6-E6)/$B6)</f>
        <v>4.6407846561575976E-2</v>
      </c>
      <c r="H6" s="27">
        <f>ABS(($B6-E6)/F6)</f>
        <v>0.53610817143484035</v>
      </c>
      <c r="I6" s="6">
        <v>-56.288103</v>
      </c>
      <c r="J6" s="6">
        <v>5.8302319999999996</v>
      </c>
      <c r="K6" s="26">
        <f>ABS(($C6-I6)/$C6)</f>
        <v>6.0930706393694155E-2</v>
      </c>
      <c r="L6" s="29">
        <f>ABS(($C6-I6)/J6)</f>
        <v>0.55447244637949245</v>
      </c>
      <c r="M6" s="6">
        <v>6.5439220000000002</v>
      </c>
      <c r="N6" s="6">
        <v>0.65754900000000005</v>
      </c>
      <c r="O6" s="26">
        <f>ABS(($D6-M6)/$D6)</f>
        <v>9.7765896137057384E-2</v>
      </c>
      <c r="P6" s="30">
        <f>ABS(($D6-M6)/N6)</f>
        <v>1.0783956784969637</v>
      </c>
      <c r="Q6">
        <v>13.656416</v>
      </c>
      <c r="R6">
        <v>0.72826900000000006</v>
      </c>
      <c r="S6" s="26">
        <f>ABS(($B6-Q6)/$B6)</f>
        <v>4.6035816596963673E-2</v>
      </c>
      <c r="T6" s="27">
        <f>ABS(($B6-Q6)/R6)</f>
        <v>0.82526648806965486</v>
      </c>
      <c r="U6">
        <v>-56.271444000000002</v>
      </c>
      <c r="V6">
        <v>3.7438769999999999</v>
      </c>
      <c r="W6" s="26">
        <f>ABS(($C6-U6)/$C6)</f>
        <v>6.061671385005115E-2</v>
      </c>
      <c r="X6" s="29">
        <f>ABS(($C6-U6)/V6)</f>
        <v>0.85901433193451704</v>
      </c>
      <c r="Y6">
        <v>6.5846460000000002</v>
      </c>
      <c r="Z6">
        <v>0.36253200000000002</v>
      </c>
      <c r="AA6" s="26">
        <f>ABS(($D6-Y6)/$D6)</f>
        <v>9.215113152865978E-2</v>
      </c>
      <c r="AB6" s="30">
        <f>ABS(($D6-Y6)/Z6)</f>
        <v>1.8436275970121259</v>
      </c>
      <c r="AC6" s="9"/>
      <c r="AD6" s="6"/>
      <c r="AE6" s="26">
        <f>ABS(($B6-AC6)/$B6)</f>
        <v>1</v>
      </c>
      <c r="AF6" s="27" t="e">
        <f>ABS(($B6-AC6)/AD6)</f>
        <v>#DIV/0!</v>
      </c>
      <c r="AG6" s="6"/>
      <c r="AH6" s="6"/>
      <c r="AI6" s="26">
        <f>ABS(($C6-AG6)/$C6)</f>
        <v>1</v>
      </c>
      <c r="AJ6" s="29" t="e">
        <f>ABS(($C6-AG6)/AH6)</f>
        <v>#DIV/0!</v>
      </c>
      <c r="AK6" s="6"/>
      <c r="AL6" s="6"/>
      <c r="AM6" s="26">
        <f>ABS(($D6-AK6)/$D6)</f>
        <v>1</v>
      </c>
      <c r="AN6" s="30" t="e">
        <f>ABS(($D6-AK6)/AL6)</f>
        <v>#DIV/0!</v>
      </c>
      <c r="AO6" s="25"/>
      <c r="AP6" s="25"/>
      <c r="AQ6" s="26"/>
      <c r="AR6" s="27"/>
      <c r="AS6" s="25"/>
      <c r="AT6" s="25"/>
      <c r="AU6" s="26"/>
      <c r="AV6" s="27"/>
      <c r="AW6" s="25"/>
      <c r="AX6" s="25"/>
      <c r="AY6" s="26"/>
      <c r="AZ6" s="27"/>
      <c r="BA6" s="25"/>
      <c r="BB6" s="25"/>
      <c r="BC6" s="26"/>
      <c r="BD6" s="27"/>
      <c r="BE6" s="25"/>
      <c r="BF6" s="25"/>
      <c r="BG6" s="26"/>
      <c r="BH6" s="27"/>
      <c r="BI6" s="25"/>
      <c r="BJ6" s="25"/>
      <c r="BK6" s="26"/>
      <c r="BL6" s="27"/>
      <c r="BM6" s="25"/>
      <c r="BN6" s="25"/>
      <c r="BO6" s="26"/>
      <c r="BP6" s="27"/>
      <c r="BQ6" s="25"/>
      <c r="BR6" s="25"/>
      <c r="BS6" s="26"/>
      <c r="BT6" s="27"/>
      <c r="BU6" s="25"/>
      <c r="BV6" s="25"/>
      <c r="BW6" s="26"/>
      <c r="BX6" s="27"/>
      <c r="BY6" s="6"/>
      <c r="BZ6" s="6"/>
      <c r="CA6" s="6"/>
    </row>
    <row r="7" spans="1:79" x14ac:dyDescent="0.2">
      <c r="A7">
        <v>2</v>
      </c>
      <c r="B7" s="47">
        <v>12.5549</v>
      </c>
      <c r="C7" s="25">
        <v>-52.554900000000004</v>
      </c>
      <c r="D7" s="48">
        <v>6.9749400000000001</v>
      </c>
      <c r="E7" s="9">
        <v>11.439139000000001</v>
      </c>
      <c r="F7" s="6">
        <v>2.4088959999999999</v>
      </c>
      <c r="G7" s="26">
        <f>ABS(($B7-E7)/$B7)</f>
        <v>8.8870560498291437E-2</v>
      </c>
      <c r="H7" s="27">
        <f>ABS(($B7-E7)/F7)</f>
        <v>0.46318354964265751</v>
      </c>
      <c r="I7" s="6">
        <v>-46.222875000000002</v>
      </c>
      <c r="J7" s="6">
        <v>12.745329</v>
      </c>
      <c r="K7" s="26">
        <f>ABS(($C7-I7)/$C7)</f>
        <v>0.1204840081514759</v>
      </c>
      <c r="L7" s="29">
        <f>ABS(($C7-I7)/J7)</f>
        <v>0.49681142008966594</v>
      </c>
      <c r="M7" s="6">
        <v>7.1683139999999996</v>
      </c>
      <c r="N7" s="6">
        <v>1.189147</v>
      </c>
      <c r="O7" s="26">
        <f>ABS(($D7-M7)/$D7)</f>
        <v>2.7724109454704913E-2</v>
      </c>
      <c r="P7" s="30">
        <f>ABS(($D7-M7)/N7)</f>
        <v>0.16261572370783384</v>
      </c>
      <c r="Q7" s="47">
        <v>11.236561999999999</v>
      </c>
      <c r="R7" s="25">
        <v>1.3771850000000001</v>
      </c>
      <c r="S7" s="26">
        <f>ABS(($B7-Q7)/$B7)</f>
        <v>0.1050058542879673</v>
      </c>
      <c r="T7" s="27">
        <f>ABS(($B7-Q7)/R7)</f>
        <v>0.95727008353997511</v>
      </c>
      <c r="U7" s="25">
        <v>-45.198169999999998</v>
      </c>
      <c r="V7" s="25">
        <v>7.2126770000000002</v>
      </c>
      <c r="W7" s="26">
        <f>ABS(($C7-U7)/$C7)</f>
        <v>0.13998180949825811</v>
      </c>
      <c r="X7" s="29">
        <f>ABS(($C7-U7)/V7)</f>
        <v>1.0199721961762611</v>
      </c>
      <c r="Y7" s="25">
        <v>7.4004490000000001</v>
      </c>
      <c r="Z7" s="25">
        <v>0.67128699999999997</v>
      </c>
      <c r="AA7" s="26">
        <f>ABS(($D7-Y7)/$D7)</f>
        <v>6.1005399329599953E-2</v>
      </c>
      <c r="AB7" s="30">
        <f>ABS(($D7-Y7)/Z7)</f>
        <v>0.63387046077162212</v>
      </c>
      <c r="AC7" s="9">
        <v>11.288427</v>
      </c>
      <c r="AD7" s="6">
        <v>2.0279250000000002</v>
      </c>
      <c r="AE7" s="26">
        <f>ABS(($B7-AC7)/$B7)</f>
        <v>0.10087479788767728</v>
      </c>
      <c r="AF7" s="27">
        <f>ABS(($B7-AC7)/AD7)</f>
        <v>0.62451668577486807</v>
      </c>
      <c r="AG7" s="6">
        <v>-45.530613000000002</v>
      </c>
      <c r="AH7" s="6">
        <v>10.590446</v>
      </c>
      <c r="AI7" s="26">
        <f>ABS(($C7-AG7)/$C7)</f>
        <v>0.13365617668381066</v>
      </c>
      <c r="AJ7" s="29">
        <f>ABS(($C7-AG7)/AH7)</f>
        <v>0.6632664006784984</v>
      </c>
      <c r="AK7" s="6">
        <v>7.1815259999999999</v>
      </c>
      <c r="AL7" s="6">
        <v>0.95267199999999996</v>
      </c>
      <c r="AM7" s="26">
        <f>ABS(($D7-AK7)/$D7)</f>
        <v>2.9618319297370257E-2</v>
      </c>
      <c r="AN7" s="30">
        <f>ABS(($D7-AK7)/AL7)</f>
        <v>0.21684903093614563</v>
      </c>
      <c r="AO7" s="25"/>
      <c r="AP7" s="25"/>
      <c r="AQ7" s="26"/>
      <c r="AR7" s="27"/>
      <c r="AS7" s="25"/>
      <c r="AT7" s="25"/>
      <c r="AU7" s="26"/>
      <c r="AV7" s="27"/>
      <c r="AW7" s="25"/>
      <c r="AX7" s="25"/>
      <c r="AY7" s="26"/>
      <c r="AZ7" s="27"/>
      <c r="BA7" s="25"/>
      <c r="BB7" s="25"/>
      <c r="BC7" s="26"/>
      <c r="BD7" s="27"/>
      <c r="BE7" s="25"/>
      <c r="BF7" s="25"/>
      <c r="BG7" s="26"/>
      <c r="BH7" s="27"/>
      <c r="BI7" s="25"/>
      <c r="BJ7" s="25"/>
      <c r="BK7" s="26"/>
      <c r="BL7" s="27"/>
      <c r="BM7" s="25"/>
      <c r="BN7" s="25"/>
      <c r="BO7" s="26"/>
      <c r="BP7" s="27"/>
      <c r="BQ7" s="25"/>
      <c r="BR7" s="25"/>
      <c r="BS7" s="26"/>
      <c r="BT7" s="27"/>
      <c r="BU7" s="25"/>
      <c r="BV7" s="25"/>
      <c r="BW7" s="26"/>
      <c r="BX7" s="27"/>
      <c r="BY7" s="6"/>
      <c r="BZ7" s="6"/>
      <c r="CA7" s="6"/>
    </row>
    <row r="8" spans="1:79" x14ac:dyDescent="0.2">
      <c r="A8">
        <v>3</v>
      </c>
      <c r="B8" s="47">
        <v>7.22424</v>
      </c>
      <c r="C8" s="25">
        <v>-47.224200000000003</v>
      </c>
      <c r="D8" s="48">
        <v>4.0134699999999999</v>
      </c>
      <c r="E8" s="9">
        <v>6.2726439999999997</v>
      </c>
      <c r="F8" s="6">
        <v>2.7062689999999998</v>
      </c>
      <c r="G8" s="26">
        <f>ABS(($B8-E8)/$B8)</f>
        <v>0.13172264487337082</v>
      </c>
      <c r="H8" s="27">
        <f>ABS(($B8-E8)/F8)</f>
        <v>0.35162653823400425</v>
      </c>
      <c r="I8" s="6">
        <v>-41.527735999999997</v>
      </c>
      <c r="J8" s="6">
        <v>15.55016</v>
      </c>
      <c r="K8" s="26">
        <f>ABS(($C8-I8)/$C8)</f>
        <v>0.12062595025431888</v>
      </c>
      <c r="L8" s="29">
        <f>ABS(($C8-I8)/J8)</f>
        <v>0.36632832073753618</v>
      </c>
      <c r="M8" s="6">
        <v>4.1448289999999997</v>
      </c>
      <c r="N8" s="6">
        <v>0.93315800000000004</v>
      </c>
      <c r="O8" s="26">
        <f>ABS(($D8-M8)/$D8)</f>
        <v>3.2729533296623564E-2</v>
      </c>
      <c r="P8" s="30">
        <f>ABS(($D8-M8)/N8)</f>
        <v>0.14076823003178429</v>
      </c>
      <c r="Q8" s="47">
        <v>6.5937219999999996</v>
      </c>
      <c r="R8" s="25">
        <v>1.414974</v>
      </c>
      <c r="S8" s="26">
        <f>ABS(($B8-Q8)/$B8)</f>
        <v>8.7278108147016212E-2</v>
      </c>
      <c r="T8" s="27">
        <f>ABS(($B8-Q8)/R8)</f>
        <v>0.4456039474930284</v>
      </c>
      <c r="U8" s="25">
        <v>-43.41825</v>
      </c>
      <c r="V8" s="25">
        <v>8.1399790000000003</v>
      </c>
      <c r="W8" s="26">
        <f>ABS(($C8-U8)/$C8)</f>
        <v>8.0593212801910938E-2</v>
      </c>
      <c r="X8" s="29">
        <f>ABS(($C8-U8)/V8)</f>
        <v>0.46756263130408598</v>
      </c>
      <c r="Y8" s="25">
        <v>4.149877</v>
      </c>
      <c r="Z8" s="25">
        <v>0.52392899999999998</v>
      </c>
      <c r="AA8" s="26">
        <f>ABS(($D8-Y8)/$D8)</f>
        <v>3.3987297774743595E-2</v>
      </c>
      <c r="AB8" s="30">
        <f>ABS(($D8-Y8)/Z8)</f>
        <v>0.26035397926054898</v>
      </c>
      <c r="AC8" s="9">
        <v>6.8063539999999998</v>
      </c>
      <c r="AD8" s="6">
        <v>1.6877740000000001</v>
      </c>
      <c r="AE8" s="26">
        <f>ABS(($B8-AC8)/$B8)</f>
        <v>5.7844977464757565E-2</v>
      </c>
      <c r="AF8" s="27">
        <f>ABS(($B8-AC8)/AD8)</f>
        <v>0.24759594590270984</v>
      </c>
      <c r="AG8" s="6">
        <v>-44.615501000000002</v>
      </c>
      <c r="AH8" s="6">
        <v>9.6915960000000005</v>
      </c>
      <c r="AI8" s="26">
        <f>ABS(($C8-AG8)/$C8)</f>
        <v>5.5240724035558068E-2</v>
      </c>
      <c r="AJ8" s="29">
        <f>ABS(($C8-AG8)/AH8)</f>
        <v>0.26917124898726702</v>
      </c>
      <c r="AK8" s="6">
        <v>4.0561600000000002</v>
      </c>
      <c r="AL8" s="6">
        <v>0.53993500000000005</v>
      </c>
      <c r="AM8" s="26">
        <f>ABS(($D8-AK8)/$D8)</f>
        <v>1.0636680976810675E-2</v>
      </c>
      <c r="AN8" s="30">
        <f>ABS(($D8-AK8)/AL8)</f>
        <v>7.9065072647634127E-2</v>
      </c>
      <c r="AO8" s="25"/>
      <c r="AP8" s="25"/>
      <c r="AQ8" s="26"/>
      <c r="AR8" s="27"/>
      <c r="AS8" s="25"/>
      <c r="AT8" s="25"/>
      <c r="AU8" s="26"/>
      <c r="AV8" s="27"/>
      <c r="AW8" s="25"/>
      <c r="AX8" s="25"/>
      <c r="AY8" s="26"/>
      <c r="AZ8" s="27"/>
      <c r="BA8" s="25"/>
      <c r="BB8" s="25"/>
      <c r="BC8" s="26"/>
      <c r="BD8" s="27"/>
      <c r="BE8" s="25"/>
      <c r="BF8" s="25"/>
      <c r="BG8" s="26"/>
      <c r="BH8" s="27"/>
      <c r="BI8" s="25"/>
      <c r="BJ8" s="25"/>
      <c r="BK8" s="26"/>
      <c r="BL8" s="27"/>
      <c r="BM8" s="25"/>
      <c r="BN8" s="25"/>
      <c r="BO8" s="26"/>
      <c r="BP8" s="27"/>
      <c r="BQ8" s="25"/>
      <c r="BR8" s="25"/>
      <c r="BS8" s="26"/>
      <c r="BT8" s="27"/>
      <c r="BU8" s="25"/>
      <c r="BV8" s="25"/>
      <c r="BW8" s="26"/>
      <c r="BX8" s="27"/>
      <c r="BY8" s="6"/>
      <c r="BZ8" s="6"/>
      <c r="CA8" s="6"/>
    </row>
    <row r="9" spans="1:79" x14ac:dyDescent="0.2">
      <c r="A9">
        <v>4</v>
      </c>
      <c r="B9" s="47">
        <v>7.6527200000000004</v>
      </c>
      <c r="C9" s="25">
        <v>-47.652700000000003</v>
      </c>
      <c r="D9" s="48">
        <v>4.2515099999999997</v>
      </c>
      <c r="E9" s="9">
        <v>9.0478070000000006</v>
      </c>
      <c r="F9" s="6">
        <v>2.9292069999999999</v>
      </c>
      <c r="G9" s="26">
        <f>ABS(($B9-E9)/$B9)</f>
        <v>0.18229949612686733</v>
      </c>
      <c r="H9" s="27">
        <f>ABS(($B9-E9)/F9)</f>
        <v>0.47626780900086618</v>
      </c>
      <c r="I9" s="6">
        <v>-54.782902</v>
      </c>
      <c r="J9" s="6">
        <v>14.718201000000001</v>
      </c>
      <c r="K9" s="26">
        <f>ABS(($C9-I9)/$C9)</f>
        <v>0.14962849953937546</v>
      </c>
      <c r="L9" s="29">
        <f>ABS(($C9-I9)/J9)</f>
        <v>0.48444792947181498</v>
      </c>
      <c r="M9" s="6">
        <v>4.3633300000000004</v>
      </c>
      <c r="N9" s="6">
        <v>1.073885</v>
      </c>
      <c r="O9" s="26">
        <f>ABS(($D9-M9)/$D9)</f>
        <v>2.6301243558171261E-2</v>
      </c>
      <c r="P9" s="30">
        <f>ABS(($D9-M9)/N9)</f>
        <v>0.10412660573525163</v>
      </c>
      <c r="Q9" s="47">
        <v>9.6526859999999992</v>
      </c>
      <c r="R9" s="25">
        <v>1.5507409999999999</v>
      </c>
      <c r="S9" s="26">
        <f>ABS(($B9-Q9)/$B9)</f>
        <v>0.26134054297034243</v>
      </c>
      <c r="T9" s="27">
        <f>ABS(($B9-Q9)/R9)</f>
        <v>1.2896840929594298</v>
      </c>
      <c r="U9" s="25">
        <v>-57.829864999999998</v>
      </c>
      <c r="V9" s="25">
        <v>7.8383849999999997</v>
      </c>
      <c r="W9" s="26">
        <f>ABS(($C9-U9)/$C9)</f>
        <v>0.21356953540932611</v>
      </c>
      <c r="X9" s="29">
        <f>ABS(($C9-U9)/V9)</f>
        <v>1.2983752392871739</v>
      </c>
      <c r="Y9" s="25">
        <v>4.3824189999999996</v>
      </c>
      <c r="Z9" s="25">
        <v>0.66110199999999997</v>
      </c>
      <c r="AA9" s="26">
        <f>ABS(($D9-Y9)/$D9)</f>
        <v>3.0791177722738497E-2</v>
      </c>
      <c r="AB9" s="30">
        <f>ABS(($D9-Y9)/Z9)</f>
        <v>0.198016342410097</v>
      </c>
      <c r="AC9" s="9">
        <v>9.7398439999999997</v>
      </c>
      <c r="AD9" s="6">
        <v>2.4205589999999999</v>
      </c>
      <c r="AE9" s="26">
        <f>ABS(($B9-AC9)/$B9)</f>
        <v>0.27272969610805037</v>
      </c>
      <c r="AF9" s="27">
        <f>ABS(($B9-AC9)/AD9)</f>
        <v>0.86224876154640284</v>
      </c>
      <c r="AG9" s="6">
        <v>-58.240921999999998</v>
      </c>
      <c r="AH9" s="6">
        <v>12.209733999999999</v>
      </c>
      <c r="AI9" s="26">
        <f>ABS(($C9-AG9)/$C9)</f>
        <v>0.22219563634379572</v>
      </c>
      <c r="AJ9" s="29">
        <f>ABS(($C9-AG9)/AH9)</f>
        <v>0.86719514118816965</v>
      </c>
      <c r="AK9" s="6">
        <v>4.334867</v>
      </c>
      <c r="AL9" s="6">
        <v>0.84533999999999998</v>
      </c>
      <c r="AM9" s="26">
        <f>ABS(($D9-AK9)/$D9)</f>
        <v>1.9606445709877279E-2</v>
      </c>
      <c r="AN9" s="30">
        <f>ABS(($D9-AK9)/AL9)</f>
        <v>9.8607660822864582E-2</v>
      </c>
      <c r="AO9" s="25"/>
      <c r="AP9" s="25"/>
      <c r="AQ9" s="26"/>
      <c r="AR9" s="27"/>
      <c r="AS9" s="25"/>
      <c r="AT9" s="25"/>
      <c r="AU9" s="26"/>
      <c r="AV9" s="27"/>
      <c r="AW9" s="25"/>
      <c r="AX9" s="25"/>
      <c r="AY9" s="26"/>
      <c r="AZ9" s="27"/>
      <c r="BA9" s="25"/>
      <c r="BB9" s="25"/>
      <c r="BC9" s="26"/>
      <c r="BD9" s="27"/>
      <c r="BE9" s="25"/>
      <c r="BF9" s="25"/>
      <c r="BG9" s="26"/>
      <c r="BH9" s="27"/>
      <c r="BI9" s="25"/>
      <c r="BJ9" s="25"/>
      <c r="BK9" s="26"/>
      <c r="BL9" s="27"/>
      <c r="BM9" s="25"/>
      <c r="BN9" s="25"/>
      <c r="BO9" s="26"/>
      <c r="BP9" s="27"/>
      <c r="BQ9" s="25"/>
      <c r="BR9" s="25"/>
      <c r="BS9" s="26"/>
      <c r="BT9" s="27"/>
      <c r="BU9" s="25"/>
      <c r="BV9" s="25"/>
      <c r="BW9" s="26"/>
      <c r="BX9" s="27"/>
      <c r="BY9" s="6"/>
      <c r="BZ9" s="6"/>
      <c r="CA9" s="6"/>
    </row>
    <row r="10" spans="1:79" x14ac:dyDescent="0.2">
      <c r="A10">
        <v>5</v>
      </c>
      <c r="B10" s="47">
        <v>12.5549</v>
      </c>
      <c r="C10" s="25">
        <v>-52.554900000000004</v>
      </c>
      <c r="D10" s="48">
        <v>6.9749400000000001</v>
      </c>
      <c r="E10" s="9">
        <v>11.564462000000001</v>
      </c>
      <c r="F10" s="6">
        <v>1.329091</v>
      </c>
      <c r="G10" s="26">
        <f>ABS(($B10-E10)/$B10)</f>
        <v>7.8888561438163529E-2</v>
      </c>
      <c r="H10" s="27">
        <f>ABS(($B10-E10)/F10)</f>
        <v>0.74519953863204191</v>
      </c>
      <c r="I10" s="6">
        <v>-47.304913999999997</v>
      </c>
      <c r="J10" s="6">
        <v>6.808408</v>
      </c>
      <c r="K10" s="26">
        <f>ABS(($C10-I10)/$C10)</f>
        <v>9.9895271420933282E-2</v>
      </c>
      <c r="L10" s="29">
        <f>ABS(($C10-I10)/J10)</f>
        <v>0.77110331813252186</v>
      </c>
      <c r="M10" s="6">
        <v>7.1683370000000002</v>
      </c>
      <c r="N10" s="6">
        <v>0.57980399999999999</v>
      </c>
      <c r="O10" s="26">
        <f>ABS(($D10-M10)/$D10)</f>
        <v>2.7727406974110178E-2</v>
      </c>
      <c r="P10" s="30">
        <f>ABS(($D10-M10)/N10)</f>
        <v>0.33355582231236769</v>
      </c>
      <c r="Q10" s="47">
        <v>11.423717999999999</v>
      </c>
      <c r="R10" s="25">
        <v>0.71960299999999999</v>
      </c>
      <c r="S10" s="26">
        <f>ABS(($B10-Q10)/$B10)</f>
        <v>9.0098845868943664E-2</v>
      </c>
      <c r="T10" s="27">
        <f>ABS(($B10-Q10)/R10)</f>
        <v>1.5719528684566362</v>
      </c>
      <c r="U10" s="25">
        <v>-46.569524000000001</v>
      </c>
      <c r="V10" s="25">
        <v>3.7111360000000002</v>
      </c>
      <c r="W10" s="26">
        <f>ABS(($C10-U10)/$C10)</f>
        <v>0.11388806752557805</v>
      </c>
      <c r="X10" s="29">
        <f>ABS(($C10-U10)/V10)</f>
        <v>1.6128150517792941</v>
      </c>
      <c r="Y10" s="25">
        <v>7.1205030000000002</v>
      </c>
      <c r="Z10" s="25">
        <v>0.45924799999999999</v>
      </c>
      <c r="AA10" s="26">
        <f>ABS(($D10-Y10)/$D10)</f>
        <v>2.086942683377923E-2</v>
      </c>
      <c r="AB10" s="30">
        <f>ABS(($D10-Y10)/Z10)</f>
        <v>0.31695946416750886</v>
      </c>
      <c r="AC10" s="9">
        <v>11.480814000000001</v>
      </c>
      <c r="AD10" s="6">
        <v>0.96642700000000004</v>
      </c>
      <c r="AE10" s="26">
        <f>ABS(($B10-AC10)/$B10)</f>
        <v>8.5551139395773718E-2</v>
      </c>
      <c r="AF10" s="27">
        <f>ABS(($B10-AC10)/AD10)</f>
        <v>1.1113989985793022</v>
      </c>
      <c r="AG10" s="6">
        <v>-46.885629999999999</v>
      </c>
      <c r="AH10" s="6">
        <v>4.9399459999999999</v>
      </c>
      <c r="AI10" s="26">
        <f>ABS(($C10-AG10)/$C10)</f>
        <v>0.10787329059707094</v>
      </c>
      <c r="AJ10" s="29">
        <f>ABS(($C10-AG10)/AH10)</f>
        <v>1.1476380511042032</v>
      </c>
      <c r="AK10" s="6">
        <v>7.0851309999999996</v>
      </c>
      <c r="AL10" s="6">
        <v>0.56115800000000005</v>
      </c>
      <c r="AM10" s="26">
        <f>ABS(($D10-AK10)/$D10)</f>
        <v>1.5798128729422687E-2</v>
      </c>
      <c r="AN10" s="30">
        <f>ABS(($D10-AK10)/AL10)</f>
        <v>0.19636359100288953</v>
      </c>
      <c r="AO10" s="25"/>
      <c r="AP10" s="25"/>
      <c r="AQ10" s="26"/>
      <c r="AR10" s="27"/>
      <c r="AS10" s="25"/>
      <c r="AT10" s="25"/>
      <c r="AU10" s="26"/>
      <c r="AV10" s="27"/>
      <c r="AW10" s="25"/>
      <c r="AX10" s="25"/>
      <c r="AY10" s="26"/>
      <c r="AZ10" s="27"/>
      <c r="BA10" s="25"/>
      <c r="BB10" s="25"/>
      <c r="BC10" s="26"/>
      <c r="BD10" s="27"/>
      <c r="BE10" s="25"/>
      <c r="BF10" s="25"/>
      <c r="BG10" s="26"/>
      <c r="BH10" s="27"/>
      <c r="BI10" s="25"/>
      <c r="BJ10" s="25"/>
      <c r="BK10" s="26"/>
      <c r="BL10" s="27"/>
      <c r="BM10" s="25"/>
      <c r="BN10" s="25"/>
      <c r="BO10" s="26"/>
      <c r="BP10" s="27"/>
      <c r="BQ10" s="25"/>
      <c r="BR10" s="25"/>
      <c r="BS10" s="26"/>
      <c r="BT10" s="27"/>
      <c r="BU10" s="25"/>
      <c r="BV10" s="25"/>
      <c r="BW10" s="26"/>
      <c r="BX10" s="27"/>
      <c r="BY10" s="6"/>
      <c r="BZ10" s="6"/>
      <c r="CA10" s="6"/>
    </row>
    <row r="11" spans="1:79" x14ac:dyDescent="0.2">
      <c r="A11">
        <v>6</v>
      </c>
      <c r="B11" s="47">
        <v>7.22424</v>
      </c>
      <c r="C11" s="25">
        <v>-47.224200000000003</v>
      </c>
      <c r="D11" s="48">
        <v>4.0134699999999999</v>
      </c>
      <c r="E11" s="9">
        <v>6.9295580000000001</v>
      </c>
      <c r="F11" s="6">
        <v>2.0028920000000001</v>
      </c>
      <c r="G11" s="26">
        <f>ABS(($B11-E11)/$B11)</f>
        <v>4.0790726775411651E-2</v>
      </c>
      <c r="H11" s="27">
        <f>ABS(($B11-E11)/F11)</f>
        <v>0.14712825254681725</v>
      </c>
      <c r="I11" s="6">
        <v>-45.396248999999997</v>
      </c>
      <c r="J11" s="6">
        <v>11.392276000000001</v>
      </c>
      <c r="K11" s="26">
        <f>ABS(($C11-I11)/$C11)</f>
        <v>3.8707929409074283E-2</v>
      </c>
      <c r="L11" s="29">
        <f>ABS(($C11-I11)/J11)</f>
        <v>0.1604552944468696</v>
      </c>
      <c r="M11" s="6">
        <v>4.1441590000000001</v>
      </c>
      <c r="N11" s="6">
        <v>0.62124500000000005</v>
      </c>
      <c r="O11" s="26">
        <f>ABS(($D11-M11)/$D11)</f>
        <v>3.2562595459789227E-2</v>
      </c>
      <c r="P11" s="30">
        <f>ABS(($D11-M11)/N11)</f>
        <v>0.21036628061392892</v>
      </c>
      <c r="Q11" s="47">
        <v>6.8568600000000002</v>
      </c>
      <c r="R11" s="25">
        <v>1.0632440000000001</v>
      </c>
      <c r="S11" s="26">
        <f>ABS(($B11-Q11)/$B11)</f>
        <v>5.0853792232816157E-2</v>
      </c>
      <c r="T11" s="27">
        <f>ABS(($B11-Q11)/R11)</f>
        <v>0.34552746124125772</v>
      </c>
      <c r="U11" s="25">
        <v>-45.005277</v>
      </c>
      <c r="V11" s="25">
        <v>6.0538629999999998</v>
      </c>
      <c r="W11" s="26">
        <f>ABS(($C11-U11)/$C11)</f>
        <v>4.6986989721371747E-2</v>
      </c>
      <c r="X11" s="29">
        <f>ABS(($C11-U11)/V11)</f>
        <v>0.3665300982199306</v>
      </c>
      <c r="Y11" s="25">
        <v>3.9947940000000002</v>
      </c>
      <c r="Z11" s="25">
        <v>0.296676</v>
      </c>
      <c r="AA11" s="26">
        <f>ABS(($D11-Y11)/$D11)</f>
        <v>4.6533299115228705E-3</v>
      </c>
      <c r="AB11" s="30">
        <f>ABS(($D11-Y11)/Z11)</f>
        <v>6.2950828513259227E-2</v>
      </c>
      <c r="AC11" s="9">
        <v>6.7236120000000001</v>
      </c>
      <c r="AD11" s="6">
        <v>1.333941</v>
      </c>
      <c r="AE11" s="26">
        <f>ABS(($B11-AC11)/$B11)</f>
        <v>6.9298362180658435E-2</v>
      </c>
      <c r="AF11" s="27">
        <f>ABS(($B11-AC11)/AD11)</f>
        <v>0.3752999570445768</v>
      </c>
      <c r="AG11" s="6">
        <v>-44.259296999999997</v>
      </c>
      <c r="AH11" s="6">
        <v>7.5814469999999998</v>
      </c>
      <c r="AI11" s="26">
        <f>ABS(($C11-AG11)/$C11)</f>
        <v>6.2783551653601471E-2</v>
      </c>
      <c r="AJ11" s="29">
        <f>ABS(($C11-AG11)/AH11)</f>
        <v>0.39107349823852977</v>
      </c>
      <c r="AK11" s="6">
        <v>4.0406510000000004</v>
      </c>
      <c r="AL11" s="6">
        <v>0.51648099999999997</v>
      </c>
      <c r="AM11" s="26">
        <f>ABS(($D11-AK11)/$D11)</f>
        <v>6.772443795518732E-3</v>
      </c>
      <c r="AN11" s="30">
        <f>ABS(($D11-AK11)/AL11)</f>
        <v>5.2627298971308856E-2</v>
      </c>
      <c r="AO11" s="25"/>
      <c r="AP11" s="25"/>
      <c r="AQ11" s="26"/>
      <c r="AR11" s="27"/>
      <c r="AS11" s="25"/>
      <c r="AT11" s="25"/>
      <c r="AU11" s="26"/>
      <c r="AV11" s="27"/>
      <c r="AW11" s="25"/>
      <c r="AX11" s="25"/>
      <c r="AY11" s="26"/>
      <c r="AZ11" s="27"/>
      <c r="BA11" s="25"/>
      <c r="BB11" s="25"/>
      <c r="BC11" s="26"/>
      <c r="BD11" s="27"/>
      <c r="BE11" s="25"/>
      <c r="BF11" s="25"/>
      <c r="BG11" s="26"/>
      <c r="BH11" s="27"/>
      <c r="BI11" s="25"/>
      <c r="BJ11" s="25"/>
      <c r="BK11" s="26"/>
      <c r="BL11" s="27"/>
      <c r="BM11" s="25"/>
      <c r="BN11" s="25"/>
      <c r="BO11" s="26"/>
      <c r="BP11" s="27"/>
      <c r="BQ11" s="25"/>
      <c r="BR11" s="25"/>
      <c r="BS11" s="26"/>
      <c r="BT11" s="27"/>
      <c r="BU11" s="25"/>
      <c r="BV11" s="25"/>
      <c r="BW11" s="26"/>
      <c r="BX11" s="27"/>
      <c r="BY11" s="6"/>
      <c r="BZ11" s="6"/>
      <c r="CA11" s="6"/>
    </row>
    <row r="12" spans="1:79" x14ac:dyDescent="0.2">
      <c r="A12">
        <v>7</v>
      </c>
      <c r="B12" s="47">
        <v>11.741099999999999</v>
      </c>
      <c r="C12" s="25">
        <v>-51.741100000000003</v>
      </c>
      <c r="D12" s="48">
        <v>6.5228299999999999</v>
      </c>
      <c r="E12" s="9">
        <v>10.087698</v>
      </c>
      <c r="F12" s="6">
        <v>3.128787</v>
      </c>
      <c r="G12" s="26">
        <f>ABS(($B12-E12)/$B12)</f>
        <v>0.14082172879883487</v>
      </c>
      <c r="H12" s="27">
        <f>ABS(($B12-E12)/F12)</f>
        <v>0.5284482452784417</v>
      </c>
      <c r="I12" s="6">
        <v>-42.284959000000001</v>
      </c>
      <c r="J12" s="6">
        <v>17.791822</v>
      </c>
      <c r="K12" s="26">
        <f>ABS(($C12-I12)/$C12)</f>
        <v>0.18275879329971728</v>
      </c>
      <c r="L12" s="29">
        <f>ABS(($C12-I12)/J12)</f>
        <v>0.53148806232436463</v>
      </c>
      <c r="M12" s="6">
        <v>6.6196359999999999</v>
      </c>
      <c r="N12" s="6">
        <v>1.4849950000000001</v>
      </c>
      <c r="O12" s="26">
        <f>ABS(($D12-M12)/$D12)</f>
        <v>1.4841104244630006E-2</v>
      </c>
      <c r="P12" s="30">
        <f>ABS(($D12-M12)/N12)</f>
        <v>6.5189445082306632E-2</v>
      </c>
      <c r="Q12" s="47">
        <v>10.037680999999999</v>
      </c>
      <c r="R12" s="25">
        <v>1.7749459999999999</v>
      </c>
      <c r="S12" s="26">
        <f>ABS(($B12-Q12)/$B12)</f>
        <v>0.14508172147413789</v>
      </c>
      <c r="T12" s="27">
        <f>ABS(($B12-Q12)/R12)</f>
        <v>0.95970187262035034</v>
      </c>
      <c r="U12" s="25">
        <v>-42.049239999999998</v>
      </c>
      <c r="V12" s="25">
        <v>10.143373</v>
      </c>
      <c r="W12" s="26">
        <f>ABS(($C12-U12)/$C12)</f>
        <v>0.18731453332070647</v>
      </c>
      <c r="X12" s="29">
        <f>ABS(($C12-U12)/V12)</f>
        <v>0.95548689770158357</v>
      </c>
      <c r="Y12" s="25">
        <v>6.627319</v>
      </c>
      <c r="Z12" s="25">
        <v>0.91880700000000004</v>
      </c>
      <c r="AA12" s="26">
        <f>ABS(($D12-Y12)/$D12)</f>
        <v>1.6018967227415103E-2</v>
      </c>
      <c r="AB12" s="30">
        <f>ABS(($D12-Y12)/Z12)</f>
        <v>0.11372246837475122</v>
      </c>
      <c r="AC12" s="9">
        <v>9.6997020000000003</v>
      </c>
      <c r="AD12" s="6">
        <v>2.771461</v>
      </c>
      <c r="AE12" s="26">
        <f>ABS(($B12-AC12)/$B12)</f>
        <v>0.17386769553108306</v>
      </c>
      <c r="AF12" s="27">
        <f>ABS(($B12-AC12)/AD12)</f>
        <v>0.73657828849116014</v>
      </c>
      <c r="AG12" s="6">
        <v>-40.221477999999998</v>
      </c>
      <c r="AH12" s="6">
        <v>15.733086999999999</v>
      </c>
      <c r="AI12" s="26">
        <f>ABS(($C12-AG12)/$C12)</f>
        <v>0.22263968102726855</v>
      </c>
      <c r="AJ12" s="29">
        <f>ABS(($C12-AG12)/AH12)</f>
        <v>0.73219082815724634</v>
      </c>
      <c r="AK12" s="6">
        <v>6.767881</v>
      </c>
      <c r="AL12" s="6">
        <v>1.3127899999999999</v>
      </c>
      <c r="AM12" s="26">
        <f>ABS(($D12-AK12)/$D12)</f>
        <v>3.7568202758618593E-2</v>
      </c>
      <c r="AN12" s="30">
        <f>ABS(($D12-AK12)/AL12)</f>
        <v>0.18666427989244291</v>
      </c>
      <c r="AO12" s="25"/>
      <c r="AP12" s="25"/>
      <c r="AQ12" s="26"/>
      <c r="AR12" s="27"/>
      <c r="AS12" s="25"/>
      <c r="AT12" s="25"/>
      <c r="AU12" s="26"/>
      <c r="AV12" s="27"/>
      <c r="AW12" s="25"/>
      <c r="AX12" s="25"/>
      <c r="AY12" s="26"/>
      <c r="AZ12" s="27"/>
      <c r="BA12" s="25"/>
      <c r="BB12" s="25"/>
      <c r="BC12" s="26"/>
      <c r="BD12" s="27"/>
      <c r="BE12" s="25"/>
      <c r="BF12" s="25"/>
      <c r="BG12" s="26"/>
      <c r="BH12" s="27"/>
      <c r="BI12" s="25"/>
      <c r="BJ12" s="25"/>
      <c r="BK12" s="26"/>
      <c r="BL12" s="27"/>
      <c r="BM12" s="25"/>
      <c r="BN12" s="25"/>
      <c r="BO12" s="26"/>
      <c r="BP12" s="27"/>
      <c r="BQ12" s="25"/>
      <c r="BR12" s="25"/>
      <c r="BS12" s="26"/>
      <c r="BT12" s="27"/>
      <c r="BU12" s="25"/>
      <c r="BV12" s="25"/>
      <c r="BW12" s="26"/>
      <c r="BX12" s="27"/>
      <c r="BY12" s="6"/>
      <c r="BZ12" s="6"/>
      <c r="CA12" s="6"/>
    </row>
    <row r="13" spans="1:79" x14ac:dyDescent="0.2">
      <c r="A13">
        <v>8</v>
      </c>
      <c r="B13" s="47">
        <v>7.6527200000000004</v>
      </c>
      <c r="C13" s="25">
        <v>-47.652700000000003</v>
      </c>
      <c r="D13" s="48">
        <v>4.2515099999999997</v>
      </c>
      <c r="E13" s="9">
        <v>9.16892</v>
      </c>
      <c r="F13" s="6">
        <v>2.6785009999999998</v>
      </c>
      <c r="G13" s="26">
        <f>ABS(($B13-E13)/$B13)</f>
        <v>0.19812563376159059</v>
      </c>
      <c r="H13" s="27">
        <f>ABS(($B13-E13)/F13)</f>
        <v>0.56606288368008806</v>
      </c>
      <c r="I13" s="6">
        <v>-55.302515999999997</v>
      </c>
      <c r="J13" s="6">
        <v>13.451302999999999</v>
      </c>
      <c r="K13" s="26">
        <f>ABS(($C13-I13)/$C13)</f>
        <v>0.16053268754970848</v>
      </c>
      <c r="L13" s="29">
        <f>ABS(($C13-I13)/J13)</f>
        <v>0.56870445933750768</v>
      </c>
      <c r="M13" s="6">
        <v>4.5187340000000003</v>
      </c>
      <c r="N13" s="6">
        <v>1.818648</v>
      </c>
      <c r="O13" s="26">
        <f>ABS(($D13-M13)/$D13)</f>
        <v>6.2853903671872019E-2</v>
      </c>
      <c r="P13" s="30">
        <f>ABS(($D13-M13)/N13)</f>
        <v>0.14693552573120283</v>
      </c>
      <c r="Q13" s="47">
        <v>9.3628820000000008</v>
      </c>
      <c r="R13" s="25">
        <v>1.276276</v>
      </c>
      <c r="S13" s="26">
        <f>ABS(($B13-Q13)/$B13)</f>
        <v>0.22347113183286468</v>
      </c>
      <c r="T13" s="27">
        <f>ABS(($B13-Q13)/R13)</f>
        <v>1.3399625159448274</v>
      </c>
      <c r="U13" s="25">
        <v>-56.331198999999998</v>
      </c>
      <c r="V13" s="25">
        <v>6.4233190000000002</v>
      </c>
      <c r="W13" s="26">
        <f>ABS(($C13-U13)/$C13)</f>
        <v>0.18211977495503917</v>
      </c>
      <c r="X13" s="29">
        <f>ABS(($C13-U13)/V13)</f>
        <v>1.3510926360655597</v>
      </c>
      <c r="Y13" s="25">
        <v>4.7514839999999996</v>
      </c>
      <c r="Z13" s="25">
        <v>0.86078100000000002</v>
      </c>
      <c r="AA13" s="26">
        <f>ABS(($D13-Y13)/$D13)</f>
        <v>0.11759915888707775</v>
      </c>
      <c r="AB13" s="30">
        <f>ABS(($D13-Y13)/Z13)</f>
        <v>0.58083763465968685</v>
      </c>
      <c r="AC13" s="9">
        <v>9.1032810000000008</v>
      </c>
      <c r="AD13" s="6">
        <v>1.992499</v>
      </c>
      <c r="AE13" s="26">
        <f>ABS(($B13-AC13)/$B13)</f>
        <v>0.18954842199897556</v>
      </c>
      <c r="AF13" s="27">
        <f>ABS(($B13-AC13)/AD13)</f>
        <v>0.72801090489882325</v>
      </c>
      <c r="AG13" s="6">
        <v>-55.018340999999999</v>
      </c>
      <c r="AH13" s="6">
        <v>10.062799999999999</v>
      </c>
      <c r="AI13" s="26">
        <f>ABS(($C13-AG13)/$C13)</f>
        <v>0.15456922692733038</v>
      </c>
      <c r="AJ13" s="29">
        <f>ABS(($C13-AG13)/AH13)</f>
        <v>0.73196734507294159</v>
      </c>
      <c r="AK13" s="6">
        <v>4.6660750000000002</v>
      </c>
      <c r="AL13" s="6">
        <v>1.4425680000000001</v>
      </c>
      <c r="AM13" s="26">
        <f>ABS(($D13-AK13)/$D13)</f>
        <v>9.7510061131221737E-2</v>
      </c>
      <c r="AN13" s="30">
        <f>ABS(($D13-AK13)/AL13)</f>
        <v>0.28737986701493484</v>
      </c>
      <c r="AO13" s="25"/>
      <c r="AP13" s="25"/>
      <c r="AQ13" s="26"/>
      <c r="AR13" s="27"/>
      <c r="AS13" s="25"/>
      <c r="AT13" s="25"/>
      <c r="AU13" s="26"/>
      <c r="AV13" s="27"/>
      <c r="AW13" s="25"/>
      <c r="AX13" s="25"/>
      <c r="AY13" s="26"/>
      <c r="AZ13" s="27"/>
      <c r="BA13" s="25"/>
      <c r="BB13" s="25"/>
      <c r="BC13" s="26"/>
      <c r="BD13" s="27"/>
      <c r="BE13" s="25"/>
      <c r="BF13" s="25"/>
      <c r="BG13" s="26"/>
      <c r="BH13" s="27"/>
      <c r="BI13" s="25"/>
      <c r="BJ13" s="25"/>
      <c r="BK13" s="26"/>
      <c r="BL13" s="27"/>
      <c r="BM13" s="25"/>
      <c r="BN13" s="25"/>
      <c r="BO13" s="26"/>
      <c r="BP13" s="27"/>
      <c r="BQ13" s="25"/>
      <c r="BR13" s="25"/>
      <c r="BS13" s="26"/>
      <c r="BT13" s="27"/>
      <c r="BU13" s="25"/>
      <c r="BV13" s="25"/>
      <c r="BW13" s="26"/>
      <c r="BX13" s="27"/>
      <c r="BY13" s="6"/>
      <c r="BZ13" s="6"/>
      <c r="CA13" s="6"/>
    </row>
    <row r="14" spans="1:79" x14ac:dyDescent="0.2">
      <c r="A14">
        <v>9</v>
      </c>
      <c r="B14" s="47">
        <v>12.5549</v>
      </c>
      <c r="C14" s="25">
        <v>-52.554900000000004</v>
      </c>
      <c r="D14" s="48">
        <v>6.9749400000000001</v>
      </c>
      <c r="E14" s="9">
        <v>11.630647</v>
      </c>
      <c r="F14" s="6">
        <v>0.83217399999999997</v>
      </c>
      <c r="G14" s="26">
        <f>ABS(($B14-E14)/$B14)</f>
        <v>7.3616914511465667E-2</v>
      </c>
      <c r="H14" s="27">
        <f>ABS(($B14-E14)/F14)</f>
        <v>1.1106487345194638</v>
      </c>
      <c r="I14" s="6">
        <v>-47.731160000000003</v>
      </c>
      <c r="J14" s="6">
        <v>4.2771429999999997</v>
      </c>
      <c r="K14" s="26">
        <f>ABS(($C14-I14)/$C14)</f>
        <v>9.1784781247799929E-2</v>
      </c>
      <c r="L14" s="29">
        <f>ABS(($C14-I14)/J14)</f>
        <v>1.1277948855111932</v>
      </c>
      <c r="M14" s="6">
        <v>6.9136300000000004</v>
      </c>
      <c r="N14" s="6">
        <v>0.86334200000000005</v>
      </c>
      <c r="O14" s="26">
        <f>ABS(($D14-M14)/$D14)</f>
        <v>8.7900397709513994E-3</v>
      </c>
      <c r="P14" s="30">
        <f>ABS(($D14-M14)/N14)</f>
        <v>7.1014731126250952E-2</v>
      </c>
      <c r="Q14" s="47">
        <v>11.622242999999999</v>
      </c>
      <c r="R14" s="25">
        <v>0.39763900000000002</v>
      </c>
      <c r="S14" s="26">
        <f>ABS(($B14-Q14)/$B14)</f>
        <v>7.4286294594142585E-2</v>
      </c>
      <c r="T14" s="27">
        <f>ABS(($B14-Q14)/R14)</f>
        <v>2.3454867354560309</v>
      </c>
      <c r="U14" s="25">
        <v>-47.673752999999998</v>
      </c>
      <c r="V14" s="25">
        <v>2.0404800000000001</v>
      </c>
      <c r="W14" s="26">
        <f>ABS(($C14-U14)/$C14)</f>
        <v>9.2877105655229206E-2</v>
      </c>
      <c r="X14" s="29">
        <f>ABS(($C14-U14)/V14)</f>
        <v>2.3921562573512141</v>
      </c>
      <c r="Y14" s="25">
        <v>6.9722660000000003</v>
      </c>
      <c r="Z14" s="25">
        <v>0.45876099999999997</v>
      </c>
      <c r="AA14" s="26">
        <f>ABS(($D14-Y14)/$D14)</f>
        <v>3.833724734549463E-4</v>
      </c>
      <c r="AB14" s="30">
        <f>ABS(($D14-Y14)/Z14)</f>
        <v>5.82874307101049E-3</v>
      </c>
      <c r="AC14" s="9">
        <v>11.493532999999999</v>
      </c>
      <c r="AD14" s="6">
        <v>0.61319500000000005</v>
      </c>
      <c r="AE14" s="26">
        <f>ABS(($B14-AC14)/$B14)</f>
        <v>8.453806880182245E-2</v>
      </c>
      <c r="AF14" s="27">
        <f>ABS(($B14-AC14)/AD14)</f>
        <v>1.7308800626228207</v>
      </c>
      <c r="AG14" s="6">
        <v>-47.023375000000001</v>
      </c>
      <c r="AH14" s="6">
        <v>3.1459950000000001</v>
      </c>
      <c r="AI14" s="26">
        <f>ABS(($C14-AG14)/$C14)</f>
        <v>0.10525231710078417</v>
      </c>
      <c r="AJ14" s="29">
        <f>ABS(($C14-AG14)/AH14)</f>
        <v>1.7582752038703182</v>
      </c>
      <c r="AK14" s="6">
        <v>6.8791250000000002</v>
      </c>
      <c r="AL14" s="6">
        <v>0.68731699999999996</v>
      </c>
      <c r="AM14" s="26">
        <f>ABS(($D14-AK14)/$D14)</f>
        <v>1.3737035730773308E-2</v>
      </c>
      <c r="AN14" s="30">
        <f>ABS(($D14-AK14)/AL14)</f>
        <v>0.13940437963850741</v>
      </c>
      <c r="AO14" s="25"/>
      <c r="AP14" s="25"/>
      <c r="AQ14" s="26"/>
      <c r="AR14" s="27"/>
      <c r="AS14" s="25"/>
      <c r="AT14" s="25"/>
      <c r="AU14" s="26"/>
      <c r="AV14" s="27"/>
      <c r="AW14" s="25"/>
      <c r="AX14" s="25"/>
      <c r="AY14" s="26"/>
      <c r="AZ14" s="27"/>
      <c r="BA14" s="25"/>
      <c r="BB14" s="25"/>
      <c r="BC14" s="26"/>
      <c r="BD14" s="27"/>
      <c r="BE14" s="25"/>
      <c r="BF14" s="25"/>
      <c r="BG14" s="26"/>
      <c r="BH14" s="27"/>
      <c r="BI14" s="25"/>
      <c r="BJ14" s="25"/>
      <c r="BK14" s="26"/>
      <c r="BL14" s="27"/>
      <c r="BM14" s="25"/>
      <c r="BN14" s="25"/>
      <c r="BO14" s="26"/>
      <c r="BP14" s="27"/>
      <c r="BQ14" s="25"/>
      <c r="BR14" s="25"/>
      <c r="BS14" s="26"/>
      <c r="BT14" s="27"/>
      <c r="BU14" s="25"/>
      <c r="BV14" s="25"/>
      <c r="BW14" s="26"/>
      <c r="BX14" s="27"/>
      <c r="BY14" s="6"/>
      <c r="BZ14" s="6"/>
      <c r="CA14" s="6"/>
    </row>
    <row r="15" spans="1:79" x14ac:dyDescent="0.2">
      <c r="A15">
        <v>10</v>
      </c>
      <c r="B15" s="47">
        <v>6.9901400000000002</v>
      </c>
      <c r="C15" s="25">
        <v>-46.990099999999998</v>
      </c>
      <c r="D15" s="48">
        <v>3.88341</v>
      </c>
      <c r="E15" s="9">
        <v>8.1940810000000006</v>
      </c>
      <c r="F15" s="6">
        <v>1.2112810000000001</v>
      </c>
      <c r="G15" s="26">
        <f>ABS(($B15-E15)/$B15)</f>
        <v>0.17223417556729914</v>
      </c>
      <c r="H15" s="27">
        <f>ABS(($B15-E15)/F15)</f>
        <v>0.99394029956715269</v>
      </c>
      <c r="I15" s="6">
        <v>-54.129250999999996</v>
      </c>
      <c r="J15" s="6">
        <v>7.4876630000000004</v>
      </c>
      <c r="K15" s="26">
        <f>ABS(($C15-I15)/$C15)</f>
        <v>0.15192883181776584</v>
      </c>
      <c r="L15" s="29">
        <f>ABS(($C15-I15)/J15)</f>
        <v>0.95345517019128634</v>
      </c>
      <c r="M15" s="6">
        <v>2.9760179999999998</v>
      </c>
      <c r="N15" s="6">
        <v>0.51600999999999997</v>
      </c>
      <c r="O15" s="26">
        <f>ABS(($D15-M15)/$D15)</f>
        <v>0.23365856296399304</v>
      </c>
      <c r="P15" s="30">
        <f>ABS(($D15-M15)/N15)</f>
        <v>1.758477548884712</v>
      </c>
      <c r="Q15" s="47">
        <v>8.0567879999999992</v>
      </c>
      <c r="R15" s="25">
        <v>0.51964399999999999</v>
      </c>
      <c r="S15" s="26">
        <f>ABS(($B15-Q15)/$B15)</f>
        <v>0.15259322417004509</v>
      </c>
      <c r="T15" s="27">
        <f>ABS(($B15-Q15)/R15)</f>
        <v>2.0526514305947896</v>
      </c>
      <c r="U15" s="25">
        <v>-53.265365000000003</v>
      </c>
      <c r="V15" s="25">
        <v>3.228335</v>
      </c>
      <c r="W15" s="26">
        <f>ABS(($C15-U15)/$C15)</f>
        <v>0.13354440616214916</v>
      </c>
      <c r="X15" s="29">
        <f>ABS(($C15-U15)/V15)</f>
        <v>1.9438084957106387</v>
      </c>
      <c r="Y15" s="25">
        <v>2.935765</v>
      </c>
      <c r="Z15" s="25">
        <v>0.26743400000000001</v>
      </c>
      <c r="AA15" s="26">
        <f>ABS(($D15-Y15)/$D15)</f>
        <v>0.24402393772483463</v>
      </c>
      <c r="AB15" s="30">
        <f>ABS(($D15-Y15)/Z15)</f>
        <v>3.5434724081455613</v>
      </c>
      <c r="AC15" s="9">
        <v>7.9846579999999996</v>
      </c>
      <c r="AD15" s="6">
        <v>0.76654299999999997</v>
      </c>
      <c r="AE15" s="26">
        <f>ABS(($B15-AC15)/$B15)</f>
        <v>0.14227440366001243</v>
      </c>
      <c r="AF15" s="27">
        <f>ABS(($B15-AC15)/AD15)</f>
        <v>1.2974066686408974</v>
      </c>
      <c r="AG15" s="6">
        <v>-52.838943</v>
      </c>
      <c r="AH15" s="6">
        <v>4.7247019999999997</v>
      </c>
      <c r="AI15" s="26">
        <f>ABS(($C15-AG15)/$C15)</f>
        <v>0.12446968616793755</v>
      </c>
      <c r="AJ15" s="29">
        <f>ABS(($C15-AG15)/AH15)</f>
        <v>1.237928445010924</v>
      </c>
      <c r="AK15" s="6">
        <v>2.9335059999999999</v>
      </c>
      <c r="AL15" s="6">
        <v>0.34479500000000002</v>
      </c>
      <c r="AM15" s="26">
        <f>ABS(($D15-AK15)/$D15)</f>
        <v>0.24460564297872234</v>
      </c>
      <c r="AN15" s="30">
        <f>ABS(($D15-AK15)/AL15)</f>
        <v>2.7549819457938778</v>
      </c>
      <c r="AO15" s="25"/>
      <c r="AP15" s="25"/>
      <c r="AQ15" s="26"/>
      <c r="AR15" s="27"/>
      <c r="AS15" s="25"/>
      <c r="AT15" s="25"/>
      <c r="AU15" s="26"/>
      <c r="AV15" s="27"/>
      <c r="AW15" s="25"/>
      <c r="AX15" s="25"/>
      <c r="AY15" s="26"/>
      <c r="AZ15" s="27"/>
      <c r="BA15" s="25"/>
      <c r="BB15" s="25"/>
      <c r="BC15" s="26"/>
      <c r="BD15" s="27"/>
      <c r="BE15" s="25"/>
      <c r="BF15" s="25"/>
      <c r="BG15" s="26"/>
      <c r="BH15" s="27"/>
      <c r="BI15" s="25"/>
      <c r="BJ15" s="25"/>
      <c r="BK15" s="26"/>
      <c r="BL15" s="27"/>
      <c r="BM15" s="25"/>
      <c r="BN15" s="25"/>
      <c r="BO15" s="26"/>
      <c r="BP15" s="27"/>
      <c r="BQ15" s="25"/>
      <c r="BR15" s="25"/>
      <c r="BS15" s="26"/>
      <c r="BT15" s="27"/>
      <c r="BU15" s="25"/>
      <c r="BV15" s="25"/>
      <c r="BW15" s="26"/>
      <c r="BX15" s="27"/>
      <c r="BY15" s="6"/>
      <c r="BZ15" s="6"/>
      <c r="CA15" s="6"/>
    </row>
    <row r="16" spans="1:79" x14ac:dyDescent="0.2">
      <c r="A16">
        <v>11</v>
      </c>
      <c r="B16" s="47">
        <v>7.22424</v>
      </c>
      <c r="C16" s="25">
        <v>-47.224200000000003</v>
      </c>
      <c r="D16" s="48">
        <v>4.0134699999999999</v>
      </c>
      <c r="E16" s="9">
        <v>6.7077780000000002</v>
      </c>
      <c r="F16" s="6">
        <v>1.6974910000000001</v>
      </c>
      <c r="G16" s="26">
        <f>ABS(($B16-E16)/$B16)</f>
        <v>7.1490149828909305E-2</v>
      </c>
      <c r="H16" s="27">
        <f>ABS(($B16-E16)/F16)</f>
        <v>0.3042502139922979</v>
      </c>
      <c r="I16" s="6">
        <v>-44.207141999999997</v>
      </c>
      <c r="J16" s="6">
        <v>9.6282359999999994</v>
      </c>
      <c r="K16" s="26">
        <f>ABS(($C16-I16)/$C16)</f>
        <v>6.3887964221733887E-2</v>
      </c>
      <c r="L16" s="29">
        <f>ABS(($C16-I16)/J16)</f>
        <v>0.31335521896222795</v>
      </c>
      <c r="M16" s="6">
        <v>3.94739</v>
      </c>
      <c r="N16" s="6">
        <v>0.849298</v>
      </c>
      <c r="O16" s="26">
        <f>ABS(($D16-M16)/$D16)</f>
        <v>1.6464555608986717E-2</v>
      </c>
      <c r="P16" s="30">
        <f>ABS(($D16-M16)/N16)</f>
        <v>7.7805434605992138E-2</v>
      </c>
      <c r="Q16" s="47">
        <v>6.8821289999999999</v>
      </c>
      <c r="R16" s="25">
        <v>0.92100499999999996</v>
      </c>
      <c r="S16" s="26">
        <f>ABS(($B16-Q16)/$B16)</f>
        <v>4.7355984851001634E-2</v>
      </c>
      <c r="T16" s="27">
        <f>ABS(($B16-Q16)/R16)</f>
        <v>0.37145400947877599</v>
      </c>
      <c r="U16" s="25">
        <v>-45.137360000000001</v>
      </c>
      <c r="V16" s="25">
        <v>5.2481770000000001</v>
      </c>
      <c r="W16" s="26">
        <f>ABS(($C16-U16)/$C16)</f>
        <v>4.4190055098868843E-2</v>
      </c>
      <c r="X16" s="29">
        <f>ABS(($C16-U16)/V16)</f>
        <v>0.39763140610539666</v>
      </c>
      <c r="Y16" s="25">
        <v>3.8800680000000001</v>
      </c>
      <c r="Z16" s="25">
        <v>0.47345799999999999</v>
      </c>
      <c r="AA16" s="26">
        <f>ABS(($D16-Y16)/$D16)</f>
        <v>3.3238569118493426E-2</v>
      </c>
      <c r="AB16" s="30">
        <f>ABS(($D16-Y16)/Z16)</f>
        <v>0.28176100097579893</v>
      </c>
      <c r="AC16" s="9">
        <v>6.9262069999999998</v>
      </c>
      <c r="AD16" s="6">
        <v>1.235282</v>
      </c>
      <c r="AE16" s="26">
        <f>ABS(($B16-AC16)/$B16)</f>
        <v>4.1254581796839558E-2</v>
      </c>
      <c r="AF16" s="27">
        <f>ABS(($B16-AC16)/AD16)</f>
        <v>0.24126717623991947</v>
      </c>
      <c r="AG16" s="6">
        <v>-45.406629000000002</v>
      </c>
      <c r="AH16" s="6">
        <v>7.0041900000000004</v>
      </c>
      <c r="AI16" s="26">
        <f>ABS(($C16-AG16)/$C16)</f>
        <v>3.8488126850216645E-2</v>
      </c>
      <c r="AJ16" s="29">
        <f>ABS(($C16-AG16)/AH16)</f>
        <v>0.25949767210769564</v>
      </c>
      <c r="AK16" s="6">
        <v>3.9761790000000001</v>
      </c>
      <c r="AL16" s="6">
        <v>0.66542199999999996</v>
      </c>
      <c r="AM16" s="26">
        <f>ABS(($D16-AK16)/$D16)</f>
        <v>9.2914610050653778E-3</v>
      </c>
      <c r="AN16" s="30">
        <f>ABS(($D16-AK16)/AL16)</f>
        <v>5.6041128787445778E-2</v>
      </c>
      <c r="AO16" s="25"/>
      <c r="AP16" s="25"/>
      <c r="AQ16" s="26"/>
      <c r="AR16" s="27"/>
      <c r="AS16" s="25"/>
      <c r="AT16" s="25"/>
      <c r="AU16" s="26"/>
      <c r="AV16" s="27"/>
      <c r="AW16" s="25"/>
      <c r="AX16" s="25"/>
      <c r="AY16" s="26"/>
      <c r="AZ16" s="27"/>
      <c r="BA16" s="25"/>
      <c r="BB16" s="25"/>
      <c r="BC16" s="26"/>
      <c r="BD16" s="27"/>
      <c r="BE16" s="25"/>
      <c r="BF16" s="25"/>
      <c r="BG16" s="26"/>
      <c r="BH16" s="27"/>
      <c r="BI16" s="25"/>
      <c r="BJ16" s="25"/>
      <c r="BK16" s="26"/>
      <c r="BL16" s="27"/>
      <c r="BM16" s="25"/>
      <c r="BN16" s="25"/>
      <c r="BO16" s="26"/>
      <c r="BP16" s="27"/>
      <c r="BQ16" s="25"/>
      <c r="BR16" s="25"/>
      <c r="BS16" s="26"/>
      <c r="BT16" s="27"/>
      <c r="BU16" s="25"/>
      <c r="BV16" s="25"/>
      <c r="BW16" s="26"/>
      <c r="BX16" s="27"/>
      <c r="BY16" s="6"/>
      <c r="BZ16" s="6"/>
      <c r="CA16" s="6"/>
    </row>
    <row r="17" spans="1:79" x14ac:dyDescent="0.2">
      <c r="A17">
        <v>12</v>
      </c>
      <c r="B17" s="47">
        <v>11.741099999999999</v>
      </c>
      <c r="C17" s="25">
        <v>-51.741100000000003</v>
      </c>
      <c r="D17" s="48">
        <v>6.5228299999999999</v>
      </c>
      <c r="E17" s="9">
        <v>10.534625</v>
      </c>
      <c r="F17" s="6">
        <v>2.1004209999999999</v>
      </c>
      <c r="G17" s="26">
        <f>ABS(($B17-E17)/$B17)</f>
        <v>0.10275655602967348</v>
      </c>
      <c r="H17" s="27">
        <f>ABS(($B17-E17)/F17)</f>
        <v>0.57439675188926376</v>
      </c>
      <c r="I17" s="6">
        <v>-45.152002000000003</v>
      </c>
      <c r="J17" s="6">
        <v>11.778117999999999</v>
      </c>
      <c r="K17" s="26">
        <f>ABS(($C17-I17)/$C17)</f>
        <v>0.12734746652081227</v>
      </c>
      <c r="L17" s="29">
        <f>ABS(($C17-I17)/J17)</f>
        <v>0.55943555668231548</v>
      </c>
      <c r="M17" s="6">
        <v>6.0504309999999997</v>
      </c>
      <c r="N17" s="6">
        <v>0.98738400000000004</v>
      </c>
      <c r="O17" s="26">
        <f>ABS(($D17-M17)/$D17)</f>
        <v>7.2422399479980346E-2</v>
      </c>
      <c r="P17" s="30">
        <f>ABS(($D17-M17)/N17)</f>
        <v>0.47843493514174851</v>
      </c>
      <c r="Q17" s="47">
        <v>10.175897000000001</v>
      </c>
      <c r="R17" s="25">
        <v>1.2065790000000001</v>
      </c>
      <c r="S17" s="26">
        <f>ABS(($B17-Q17)/$B17)</f>
        <v>0.13330974099530696</v>
      </c>
      <c r="T17" s="27">
        <f>ABS(($B17-Q17)/R17)</f>
        <v>1.2972238038288404</v>
      </c>
      <c r="U17" s="25">
        <v>-43.058777999999997</v>
      </c>
      <c r="V17" s="25">
        <v>6.7815279999999998</v>
      </c>
      <c r="W17" s="26">
        <f>ABS(($C17-U17)/$C17)</f>
        <v>0.16780319707157376</v>
      </c>
      <c r="X17" s="29">
        <f>ABS(($C17-U17)/V17)</f>
        <v>1.2802899287594192</v>
      </c>
      <c r="Y17" s="25">
        <v>6.2479589999999998</v>
      </c>
      <c r="Z17" s="25">
        <v>0.60726000000000002</v>
      </c>
      <c r="AA17" s="26">
        <f>ABS(($D17-Y17)/$D17)</f>
        <v>4.2139838076417767E-2</v>
      </c>
      <c r="AB17" s="30">
        <f>ABS(($D17-Y17)/Z17)</f>
        <v>0.45264137272338056</v>
      </c>
      <c r="AC17" s="9">
        <v>10.428891</v>
      </c>
      <c r="AD17" s="6">
        <v>1.816208</v>
      </c>
      <c r="AE17" s="26">
        <f>ABS(($B17-AC17)/$B17)</f>
        <v>0.11176201548406874</v>
      </c>
      <c r="AF17" s="27">
        <f>ABS(($B17-AC17)/AD17)</f>
        <v>0.72249929523490664</v>
      </c>
      <c r="AG17" s="6">
        <v>-44.524200999999998</v>
      </c>
      <c r="AH17" s="6">
        <v>10.136431</v>
      </c>
      <c r="AI17" s="26">
        <f>ABS(($C17-AG17)/$C17)</f>
        <v>0.13948097353941072</v>
      </c>
      <c r="AJ17" s="29">
        <f>ABS(($C17-AG17)/AH17)</f>
        <v>0.71197633565502538</v>
      </c>
      <c r="AK17" s="6">
        <v>6.1701930000000003</v>
      </c>
      <c r="AL17" s="6">
        <v>0.81561300000000003</v>
      </c>
      <c r="AM17" s="26">
        <f>ABS(($D17-AK17)/$D17)</f>
        <v>5.4061963902171245E-2</v>
      </c>
      <c r="AN17" s="30">
        <f>ABS(($D17-AK17)/AL17)</f>
        <v>0.43235823852734034</v>
      </c>
      <c r="AO17" s="25"/>
      <c r="AP17" s="25"/>
      <c r="AQ17" s="26"/>
      <c r="AR17" s="27"/>
      <c r="AS17" s="25"/>
      <c r="AT17" s="25"/>
      <c r="AU17" s="26"/>
      <c r="AV17" s="27"/>
      <c r="AW17" s="25"/>
      <c r="AX17" s="25"/>
      <c r="AY17" s="26"/>
      <c r="AZ17" s="27"/>
      <c r="BA17" s="25"/>
      <c r="BB17" s="25"/>
      <c r="BC17" s="26"/>
      <c r="BD17" s="27"/>
      <c r="BE17" s="25"/>
      <c r="BF17" s="25"/>
      <c r="BG17" s="26"/>
      <c r="BH17" s="27"/>
      <c r="BI17" s="25"/>
      <c r="BJ17" s="25"/>
      <c r="BK17" s="26"/>
      <c r="BL17" s="27"/>
      <c r="BM17" s="25"/>
      <c r="BN17" s="25"/>
      <c r="BO17" s="26"/>
      <c r="BP17" s="27"/>
      <c r="BQ17" s="25"/>
      <c r="BR17" s="25"/>
      <c r="BS17" s="26"/>
      <c r="BT17" s="27"/>
      <c r="BU17" s="25"/>
      <c r="BV17" s="25"/>
      <c r="BW17" s="26"/>
      <c r="BX17" s="27"/>
      <c r="BY17" s="6"/>
      <c r="BZ17" s="6"/>
      <c r="CA17" s="6"/>
    </row>
    <row r="18" spans="1:79" x14ac:dyDescent="0.2">
      <c r="A18">
        <v>13</v>
      </c>
      <c r="B18" s="47">
        <v>6.9901400000000002</v>
      </c>
      <c r="C18" s="25">
        <v>-46.990099999999998</v>
      </c>
      <c r="D18" s="48">
        <v>3.88341</v>
      </c>
      <c r="E18" s="9">
        <v>8.0588879999999996</v>
      </c>
      <c r="F18" s="6">
        <v>0.97006199999999998</v>
      </c>
      <c r="G18" s="26">
        <f>ABS(($B18-E18)/$B18)</f>
        <v>0.15289364733753535</v>
      </c>
      <c r="H18" s="27">
        <f>ABS(($B18-E18)/F18)</f>
        <v>1.1017316418950536</v>
      </c>
      <c r="I18" s="6">
        <v>-53.306337999999997</v>
      </c>
      <c r="J18" s="6">
        <v>6.0235289999999999</v>
      </c>
      <c r="K18" s="26">
        <f>ABS(($C18-I18)/$C18)</f>
        <v>0.13441635578558034</v>
      </c>
      <c r="L18" s="29">
        <f>ABS(($C18-I18)/J18)</f>
        <v>1.0485942708999987</v>
      </c>
      <c r="M18" s="6">
        <v>2.9463750000000002</v>
      </c>
      <c r="N18" s="6">
        <v>0.51640399999999997</v>
      </c>
      <c r="O18" s="26">
        <f>ABS(($D18-M18)/$D18)</f>
        <v>0.24129180282277685</v>
      </c>
      <c r="P18" s="30">
        <f>ABS(($D18-M18)/N18)</f>
        <v>1.8145386170517654</v>
      </c>
      <c r="Q18" s="47">
        <v>7.9585730000000003</v>
      </c>
      <c r="R18" s="25">
        <v>0.70420199999999999</v>
      </c>
      <c r="S18" s="26">
        <f>ABS(($B18-Q18)/$B18)</f>
        <v>0.13854271874383062</v>
      </c>
      <c r="T18" s="27">
        <f>ABS(($B18-Q18)/R18)</f>
        <v>1.3752204623105304</v>
      </c>
      <c r="U18" s="25">
        <v>-52.686773000000002</v>
      </c>
      <c r="V18" s="25">
        <v>4.3545049999999996</v>
      </c>
      <c r="W18" s="26">
        <f>ABS(($C18-U18)/$C18)</f>
        <v>0.12123134447468731</v>
      </c>
      <c r="X18" s="29">
        <f>ABS(($C18-U18)/V18)</f>
        <v>1.308225159920589</v>
      </c>
      <c r="Y18" s="25">
        <v>2.9526940000000002</v>
      </c>
      <c r="Z18" s="25">
        <v>0.33595000000000003</v>
      </c>
      <c r="AA18" s="26">
        <f>ABS(($D18-Y18)/$D18)</f>
        <v>0.23966462464689536</v>
      </c>
      <c r="AB18" s="30">
        <f>ABS(($D18-Y18)/Z18)</f>
        <v>2.7704003571960105</v>
      </c>
      <c r="AC18" s="9">
        <v>8.1464719999999993</v>
      </c>
      <c r="AD18" s="6">
        <v>0.91309600000000002</v>
      </c>
      <c r="AE18" s="26">
        <f>ABS(($B18-AC18)/$B18)</f>
        <v>0.16542329624299357</v>
      </c>
      <c r="AF18" s="27">
        <f>ABS(($B18-AC18)/AD18)</f>
        <v>1.2663860097952451</v>
      </c>
      <c r="AG18" s="6">
        <v>-53.854483999999999</v>
      </c>
      <c r="AH18" s="6">
        <v>5.6246409999999996</v>
      </c>
      <c r="AI18" s="26">
        <f>ABS(($C18-AG18)/$C18)</f>
        <v>0.14608149376145191</v>
      </c>
      <c r="AJ18" s="29">
        <f>ABS(($C18-AG18)/AH18)</f>
        <v>1.2204128227917126</v>
      </c>
      <c r="AK18" s="6">
        <v>2.9736609999999999</v>
      </c>
      <c r="AL18" s="6">
        <v>0.451548</v>
      </c>
      <c r="AM18" s="26">
        <f>ABS(($D18-AK18)/$D18)</f>
        <v>0.23426550377117022</v>
      </c>
      <c r="AN18" s="30">
        <f>ABS(($D18-AK18)/AL18)</f>
        <v>2.0147337603089817</v>
      </c>
      <c r="AO18" s="25"/>
      <c r="AP18" s="25"/>
      <c r="AQ18" s="26"/>
      <c r="AR18" s="27"/>
      <c r="AS18" s="25"/>
      <c r="AT18" s="25"/>
      <c r="AU18" s="26"/>
      <c r="AV18" s="27"/>
      <c r="AW18" s="25"/>
      <c r="AX18" s="25"/>
      <c r="AY18" s="26"/>
      <c r="AZ18" s="27"/>
      <c r="BA18" s="25"/>
      <c r="BB18" s="25"/>
      <c r="BC18" s="26"/>
      <c r="BD18" s="27"/>
      <c r="BE18" s="25"/>
      <c r="BF18" s="25"/>
      <c r="BG18" s="26"/>
      <c r="BH18" s="27"/>
      <c r="BI18" s="25"/>
      <c r="BJ18" s="25"/>
      <c r="BK18" s="26"/>
      <c r="BL18" s="27"/>
      <c r="BM18" s="25"/>
      <c r="BN18" s="25"/>
      <c r="BO18" s="26"/>
      <c r="BP18" s="27"/>
      <c r="BQ18" s="25"/>
      <c r="BR18" s="25"/>
      <c r="BS18" s="26"/>
      <c r="BT18" s="27"/>
      <c r="BU18" s="25"/>
      <c r="BV18" s="25"/>
      <c r="BW18" s="26"/>
      <c r="BX18" s="27"/>
      <c r="BY18" s="6"/>
      <c r="BZ18" s="6"/>
      <c r="CA18" s="6"/>
    </row>
    <row r="19" spans="1:79" x14ac:dyDescent="0.2">
      <c r="A19">
        <v>14</v>
      </c>
      <c r="B19" s="47">
        <v>7.22424</v>
      </c>
      <c r="C19" s="25">
        <v>-47.224200000000003</v>
      </c>
      <c r="D19" s="48">
        <v>4.0134699999999999</v>
      </c>
      <c r="E19" s="9">
        <v>6.7971969999999997</v>
      </c>
      <c r="F19" s="6">
        <v>1.614687</v>
      </c>
      <c r="G19" s="26">
        <f>ABS(($B19-E19)/$B19)</f>
        <v>5.9112515641783811E-2</v>
      </c>
      <c r="H19" s="27">
        <f>ABS(($B19-E19)/F19)</f>
        <v>0.26447416743926239</v>
      </c>
      <c r="I19" s="6">
        <v>-44.740856000000001</v>
      </c>
      <c r="J19" s="6">
        <v>9.1411580000000008</v>
      </c>
      <c r="K19" s="26">
        <f>ABS(($C19-I19)/$C19)</f>
        <v>5.2586258740222221E-2</v>
      </c>
      <c r="L19" s="29">
        <f>ABS(($C19-I19)/J19)</f>
        <v>0.27166623747232049</v>
      </c>
      <c r="M19" s="6">
        <v>3.90185</v>
      </c>
      <c r="N19" s="6">
        <v>0.97917100000000001</v>
      </c>
      <c r="O19" s="26">
        <f>ABS(($D19-M19)/$D19)</f>
        <v>2.7811345294719989E-2</v>
      </c>
      <c r="P19" s="30">
        <f>ABS(($D19-M19)/N19)</f>
        <v>0.11399438913121389</v>
      </c>
      <c r="Q19" s="47">
        <v>6.8164490000000004</v>
      </c>
      <c r="R19" s="25">
        <v>0.94402900000000001</v>
      </c>
      <c r="S19" s="26">
        <f>ABS(($B19-Q19)/$B19)</f>
        <v>5.6447598640133712E-2</v>
      </c>
      <c r="T19" s="27">
        <f>ABS(($B19-Q19)/R19)</f>
        <v>0.43196872129987485</v>
      </c>
      <c r="U19" s="25">
        <v>-44.75553</v>
      </c>
      <c r="V19" s="25">
        <v>5.3524190000000003</v>
      </c>
      <c r="W19" s="26">
        <f>ABS(($C19-U19)/$C19)</f>
        <v>5.2275528224935579E-2</v>
      </c>
      <c r="X19" s="29">
        <f>ABS(($C19-U19)/V19)</f>
        <v>0.46122510214540435</v>
      </c>
      <c r="Y19" s="25">
        <v>3.8788179999999999</v>
      </c>
      <c r="Z19" s="25">
        <v>0.62968500000000005</v>
      </c>
      <c r="AA19" s="26">
        <f>ABS(($D19-Y19)/$D19)</f>
        <v>3.3550020306617467E-2</v>
      </c>
      <c r="AB19" s="30">
        <f>ABS(($D19-Y19)/Z19)</f>
        <v>0.21384025346006333</v>
      </c>
      <c r="AC19" s="9">
        <v>7.0655559999999999</v>
      </c>
      <c r="AD19" s="6">
        <v>1.2718499999999999</v>
      </c>
      <c r="AE19" s="26">
        <f>ABS(($B19-AC19)/$B19)</f>
        <v>2.1965493948152337E-2</v>
      </c>
      <c r="AF19" s="27">
        <f>ABS(($B19-AC19)/AD19)</f>
        <v>0.12476628533238987</v>
      </c>
      <c r="AG19" s="6">
        <v>-46.183610999999999</v>
      </c>
      <c r="AH19" s="6">
        <v>7.2366200000000003</v>
      </c>
      <c r="AI19" s="26">
        <f>ABS(($C19-AG19)/$C19)</f>
        <v>2.2035079471965733E-2</v>
      </c>
      <c r="AJ19" s="29">
        <f>ABS(($C19-AG19)/AH19)</f>
        <v>0.14379489319599539</v>
      </c>
      <c r="AK19" s="6">
        <v>4.1411759999999997</v>
      </c>
      <c r="AL19" s="6">
        <v>0.84216199999999997</v>
      </c>
      <c r="AM19" s="26">
        <f>ABS(($D19-AK19)/$D19)</f>
        <v>3.1819348344450035E-2</v>
      </c>
      <c r="AN19" s="30">
        <f>ABS(($D19-AK19)/AL19)</f>
        <v>0.15164065821065292</v>
      </c>
      <c r="AO19" s="25"/>
      <c r="AP19" s="25"/>
      <c r="AQ19" s="26"/>
      <c r="AR19" s="27"/>
      <c r="AS19" s="25"/>
      <c r="AT19" s="25"/>
      <c r="AU19" s="26"/>
      <c r="AV19" s="27"/>
      <c r="AW19" s="25"/>
      <c r="AX19" s="25"/>
      <c r="AY19" s="26"/>
      <c r="AZ19" s="27"/>
      <c r="BA19" s="25"/>
      <c r="BB19" s="25"/>
      <c r="BC19" s="26"/>
      <c r="BD19" s="27"/>
      <c r="BE19" s="25"/>
      <c r="BF19" s="25"/>
      <c r="BG19" s="26"/>
      <c r="BH19" s="27"/>
      <c r="BI19" s="25"/>
      <c r="BJ19" s="25"/>
      <c r="BK19" s="26"/>
      <c r="BL19" s="27"/>
      <c r="BM19" s="25"/>
      <c r="BN19" s="25"/>
      <c r="BO19" s="26"/>
      <c r="BP19" s="27"/>
      <c r="BQ19" s="25"/>
      <c r="BR19" s="25"/>
      <c r="BS19" s="26"/>
      <c r="BT19" s="27"/>
      <c r="BU19" s="25"/>
      <c r="BV19" s="25"/>
      <c r="BW19" s="26"/>
      <c r="BX19" s="27"/>
      <c r="BY19" s="6"/>
      <c r="BZ19" s="6"/>
      <c r="CA19" s="6"/>
    </row>
    <row r="20" spans="1:79" ht="17" thickBot="1" x14ac:dyDescent="0.25">
      <c r="A20">
        <v>15</v>
      </c>
      <c r="B20" s="49">
        <v>11.741099999999999</v>
      </c>
      <c r="C20" s="50">
        <v>-51.741100000000003</v>
      </c>
      <c r="D20" s="51">
        <v>6.5228299999999999</v>
      </c>
      <c r="E20" s="11">
        <v>10.389462</v>
      </c>
      <c r="F20" s="12">
        <v>1.7576229999999999</v>
      </c>
      <c r="G20" s="31">
        <f>ABS(($B20-E20)/$B20)</f>
        <v>0.11512021871885934</v>
      </c>
      <c r="H20" s="32">
        <f>ABS(($B20-E20)/F20)</f>
        <v>0.76901474320716079</v>
      </c>
      <c r="I20" s="12">
        <v>-44.260632999999999</v>
      </c>
      <c r="J20" s="12">
        <v>9.7831740000000007</v>
      </c>
      <c r="K20" s="31">
        <f>ABS(($C20-I20)/$C20)</f>
        <v>0.14457495105438431</v>
      </c>
      <c r="L20" s="33">
        <f>ABS(($C20-I20)/J20)</f>
        <v>0.76462577482522587</v>
      </c>
      <c r="M20" s="12">
        <v>6.0922580000000002</v>
      </c>
      <c r="N20" s="12">
        <v>1.047461</v>
      </c>
      <c r="O20" s="31">
        <f>ABS(($D20-M20)/$D20)</f>
        <v>6.6009998727546135E-2</v>
      </c>
      <c r="P20" s="34">
        <f>ABS(($D20-M20)/N20)</f>
        <v>0.41106255984709666</v>
      </c>
      <c r="Q20" s="49">
        <v>10.466428000000001</v>
      </c>
      <c r="R20" s="50">
        <v>0.90459500000000004</v>
      </c>
      <c r="S20" s="31">
        <f>ABS(($B20-Q20)/$B20)</f>
        <v>0.10856495558337796</v>
      </c>
      <c r="T20" s="32">
        <f>ABS(($B20-Q20)/R20)</f>
        <v>1.4091079433337559</v>
      </c>
      <c r="U20" s="50">
        <v>-44.691054000000001</v>
      </c>
      <c r="V20" s="50">
        <v>5.0324859999999996</v>
      </c>
      <c r="W20" s="31">
        <f>ABS(($C20-U20)/$C20)</f>
        <v>0.13625620638138736</v>
      </c>
      <c r="X20" s="33">
        <f>ABS(($C20-U20)/V20)</f>
        <v>1.4009072255740012</v>
      </c>
      <c r="Y20" s="50">
        <v>6.0212779999999997</v>
      </c>
      <c r="Z20" s="50">
        <v>0.52726600000000001</v>
      </c>
      <c r="AA20" s="31">
        <f>ABS(($D20-Y20)/$D20)</f>
        <v>7.6891778568504807E-2</v>
      </c>
      <c r="AB20" s="34">
        <f>ABS(($D20-Y20)/Z20)</f>
        <v>0.9512314467460451</v>
      </c>
      <c r="AC20" s="11">
        <v>10.413395</v>
      </c>
      <c r="AD20" s="12">
        <v>1.283096</v>
      </c>
      <c r="AE20" s="31">
        <f>ABS(($B20-AC20)/$B20)</f>
        <v>0.11308182367921234</v>
      </c>
      <c r="AF20" s="32">
        <f>ABS(($B20-AC20)/AD20)</f>
        <v>1.0347666893202068</v>
      </c>
      <c r="AG20" s="12">
        <v>-44.467343</v>
      </c>
      <c r="AH20" s="12">
        <v>7.1734900000000001</v>
      </c>
      <c r="AI20" s="31">
        <f>ABS(($C20-AG20)/$C20)</f>
        <v>0.14057986784200574</v>
      </c>
      <c r="AJ20" s="33">
        <f>ABS(($C20-AG20)/AH20)</f>
        <v>1.0139774363663996</v>
      </c>
      <c r="AK20" s="12">
        <v>5.9857120000000004</v>
      </c>
      <c r="AL20" s="12">
        <v>0.793346</v>
      </c>
      <c r="AM20" s="31">
        <f>ABS(($D20-AK20)/$D20)</f>
        <v>8.2344319873429106E-2</v>
      </c>
      <c r="AN20" s="34">
        <f>ABS(($D20-AK20)/AL20)</f>
        <v>0.67702868609660793</v>
      </c>
      <c r="AO20" s="25"/>
      <c r="AP20" s="25"/>
      <c r="AQ20" s="26"/>
      <c r="AR20" s="27"/>
      <c r="AS20" s="25"/>
      <c r="AT20" s="25"/>
      <c r="AU20" s="26"/>
      <c r="AV20" s="27"/>
      <c r="AW20" s="25"/>
      <c r="AX20" s="25"/>
      <c r="AY20" s="26"/>
      <c r="AZ20" s="27"/>
      <c r="BA20" s="25"/>
      <c r="BB20" s="25"/>
      <c r="BC20" s="26"/>
      <c r="BD20" s="27"/>
      <c r="BE20" s="25"/>
      <c r="BF20" s="25"/>
      <c r="BG20" s="26"/>
      <c r="BH20" s="27"/>
      <c r="BI20" s="25"/>
      <c r="BJ20" s="25"/>
      <c r="BK20" s="26"/>
      <c r="BL20" s="27"/>
      <c r="BM20" s="25"/>
      <c r="BN20" s="25"/>
      <c r="BO20" s="26"/>
      <c r="BP20" s="27"/>
      <c r="BQ20" s="25"/>
      <c r="BR20" s="25"/>
      <c r="BS20" s="26"/>
      <c r="BT20" s="27"/>
      <c r="BU20" s="25"/>
      <c r="BV20" s="25"/>
      <c r="BW20" s="26"/>
      <c r="BX20" s="27"/>
      <c r="BY20" s="6"/>
      <c r="BZ20" s="6"/>
      <c r="CA20" s="6"/>
    </row>
    <row r="21" spans="1:79" x14ac:dyDescent="0.2"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</row>
  </sheetData>
  <mergeCells count="13">
    <mergeCell ref="Y4:AB4"/>
    <mergeCell ref="U4:X4"/>
    <mergeCell ref="Q4:T4"/>
    <mergeCell ref="Q3:AB3"/>
    <mergeCell ref="AC3:AN3"/>
    <mergeCell ref="AC4:AF4"/>
    <mergeCell ref="AG4:AJ4"/>
    <mergeCell ref="AK4:AN4"/>
    <mergeCell ref="B3:D3"/>
    <mergeCell ref="E3:P3"/>
    <mergeCell ref="E4:H4"/>
    <mergeCell ref="I4:L4"/>
    <mergeCell ref="M4:P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Set 1</vt:lpstr>
      <vt:lpstr>Pseudodata 2, Sets 1-100</vt:lpstr>
      <vt:lpstr>Pseudodata 1, Sets 1-15</vt:lpstr>
      <vt:lpstr>'Set 1'!local_fit_bootstrapping_output</vt:lpstr>
      <vt:lpstr>'Set 1'!local_fit_bootstrapping_output_1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2021-10-15T03:16:13Z</dcterms:created>
  <dcterms:modified xsi:type="dcterms:W3CDTF">2021-12-03T21:25:00Z</dcterms:modified>
</cp:coreProperties>
</file>