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mzui\Documents\GitHub\CE3004-MDP-ARDUINO\"/>
    </mc:Choice>
  </mc:AlternateContent>
  <xr:revisionPtr revIDLastSave="0" documentId="13_ncr:1_{014F522F-97E8-43CC-B760-82F2666A7085}" xr6:coauthVersionLast="44" xr6:coauthVersionMax="45" xr10:uidLastSave="{00000000-0000-0000-0000-000000000000}"/>
  <bookViews>
    <workbookView xWindow="768" yWindow="1620" windowWidth="17280" windowHeight="8964" xr2:uid="{6602DABA-150B-41F0-8105-E6E9BFF209EE}"/>
  </bookViews>
  <sheets>
    <sheet name="Calibration" sheetId="6" r:id="rId1"/>
    <sheet name="Block Detection (Short)" sheetId="4" r:id="rId2"/>
    <sheet name="IR6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4" l="1"/>
  <c r="B15" i="4"/>
  <c r="B14" i="4"/>
  <c r="C19" i="6" l="1"/>
  <c r="F14" i="6"/>
  <c r="B15" i="6"/>
  <c r="B14" i="6"/>
  <c r="C14" i="6"/>
  <c r="D14" i="6"/>
  <c r="E14" i="6"/>
  <c r="E17" i="6" l="1"/>
  <c r="E16" i="6"/>
  <c r="E15" i="6"/>
  <c r="F16" i="6"/>
  <c r="F17" i="6"/>
  <c r="E18" i="6"/>
  <c r="F18" i="6"/>
  <c r="E19" i="6"/>
  <c r="F19" i="6"/>
  <c r="F15" i="6"/>
  <c r="A40" i="6"/>
  <c r="A39" i="6"/>
  <c r="A38" i="6"/>
  <c r="A37" i="6"/>
  <c r="A36" i="6"/>
  <c r="D19" i="6"/>
  <c r="B19" i="6"/>
  <c r="D18" i="6"/>
  <c r="C18" i="6"/>
  <c r="B18" i="6"/>
  <c r="D17" i="6"/>
  <c r="C17" i="6"/>
  <c r="B17" i="6"/>
  <c r="D16" i="6"/>
  <c r="C16" i="6"/>
  <c r="B16" i="6"/>
  <c r="D15" i="6"/>
  <c r="C15" i="6"/>
  <c r="G15" i="5"/>
  <c r="G16" i="5"/>
  <c r="G17" i="5"/>
  <c r="G18" i="5"/>
  <c r="G19" i="5"/>
  <c r="G14" i="5"/>
  <c r="A36" i="5"/>
  <c r="A35" i="5"/>
  <c r="A34" i="5"/>
  <c r="A33" i="5"/>
  <c r="A32" i="5"/>
  <c r="A31" i="5"/>
  <c r="B18" i="5"/>
  <c r="B17" i="5"/>
  <c r="B16" i="5"/>
  <c r="B15" i="5"/>
  <c r="B14" i="5"/>
  <c r="B13" i="5"/>
  <c r="C14" i="4"/>
  <c r="D14" i="4"/>
  <c r="E14" i="4"/>
  <c r="F14" i="4"/>
  <c r="C15" i="4"/>
  <c r="D15" i="4"/>
  <c r="E15" i="4"/>
  <c r="F15" i="4"/>
  <c r="C16" i="4"/>
  <c r="D16" i="4"/>
  <c r="E16" i="4"/>
  <c r="F16" i="4"/>
  <c r="C17" i="4"/>
  <c r="D17" i="4"/>
  <c r="E17" i="4"/>
  <c r="F17" i="4"/>
  <c r="C18" i="4"/>
  <c r="D18" i="4"/>
  <c r="E18" i="4"/>
  <c r="F18" i="4"/>
  <c r="C19" i="4"/>
  <c r="D19" i="4"/>
  <c r="E19" i="4"/>
  <c r="F19" i="4"/>
  <c r="C20" i="4"/>
  <c r="D20" i="4"/>
  <c r="E20" i="4"/>
  <c r="F20" i="4"/>
  <c r="B17" i="4"/>
  <c r="B18" i="4"/>
  <c r="B19" i="4"/>
  <c r="B20" i="4"/>
  <c r="A39" i="4"/>
  <c r="A38" i="4"/>
  <c r="A37" i="4"/>
  <c r="A36" i="4"/>
  <c r="A35" i="4"/>
  <c r="A34" i="4"/>
  <c r="A33" i="4"/>
  <c r="B25" i="6" l="1"/>
  <c r="B26" i="6"/>
  <c r="F26" i="6"/>
  <c r="F38" i="6" s="1"/>
  <c r="N17" i="6" s="1"/>
  <c r="F25" i="6"/>
  <c r="C27" i="4"/>
  <c r="D27" i="4"/>
  <c r="E26" i="6"/>
  <c r="E25" i="6"/>
  <c r="D25" i="6"/>
  <c r="D26" i="6"/>
  <c r="C26" i="6"/>
  <c r="C25" i="6"/>
  <c r="D26" i="4"/>
  <c r="C26" i="4"/>
  <c r="B27" i="4"/>
  <c r="F26" i="4"/>
  <c r="F27" i="4"/>
  <c r="B26" i="4"/>
  <c r="B25" i="5"/>
  <c r="B24" i="5"/>
  <c r="E26" i="4"/>
  <c r="E27" i="4"/>
  <c r="F37" i="6" l="1"/>
  <c r="N16" i="6" s="1"/>
  <c r="F36" i="6"/>
  <c r="N15" i="6" s="1"/>
  <c r="B33" i="4"/>
  <c r="B36" i="6"/>
  <c r="J15" i="6" s="1"/>
  <c r="B38" i="6"/>
  <c r="B37" i="6"/>
  <c r="B39" i="6"/>
  <c r="C36" i="6"/>
  <c r="K15" i="6" s="1"/>
  <c r="C38" i="6"/>
  <c r="K17" i="6" s="1"/>
  <c r="C37" i="6"/>
  <c r="K16" i="6" s="1"/>
  <c r="C39" i="6"/>
  <c r="K18" i="6" s="1"/>
  <c r="E38" i="6"/>
  <c r="M17" i="6" s="1"/>
  <c r="E39" i="6"/>
  <c r="M18" i="6" s="1"/>
  <c r="E36" i="6"/>
  <c r="M15" i="6" s="1"/>
  <c r="E37" i="6"/>
  <c r="M16" i="6" s="1"/>
  <c r="D36" i="6"/>
  <c r="L15" i="6" s="1"/>
  <c r="D38" i="6"/>
  <c r="D37" i="6"/>
  <c r="L16" i="6" s="1"/>
  <c r="D39" i="6"/>
  <c r="L18" i="6" s="1"/>
  <c r="F39" i="6"/>
  <c r="N18" i="6" s="1"/>
  <c r="F40" i="6"/>
  <c r="N19" i="6" s="1"/>
  <c r="D40" i="6"/>
  <c r="L19" i="6" s="1"/>
  <c r="L17" i="6"/>
  <c r="C40" i="6"/>
  <c r="K19" i="6" s="1"/>
  <c r="J17" i="6"/>
  <c r="J18" i="6"/>
  <c r="J16" i="6"/>
  <c r="B40" i="6"/>
  <c r="J19" i="6" s="1"/>
  <c r="E40" i="6"/>
  <c r="M19" i="6" s="1"/>
  <c r="B31" i="5"/>
  <c r="H14" i="5" s="1"/>
  <c r="F36" i="4"/>
  <c r="F39" i="4"/>
  <c r="P21" i="4" s="1"/>
  <c r="B38" i="4"/>
  <c r="L20" i="4" s="1"/>
  <c r="F33" i="4"/>
  <c r="P15" i="4" s="1"/>
  <c r="F38" i="4"/>
  <c r="P20" i="4" s="1"/>
  <c r="B39" i="4"/>
  <c r="L21" i="4" s="1"/>
  <c r="B34" i="4"/>
  <c r="L16" i="4" s="1"/>
  <c r="F37" i="4"/>
  <c r="P19" i="4" s="1"/>
  <c r="F34" i="4"/>
  <c r="P16" i="4" s="1"/>
  <c r="B35" i="4"/>
  <c r="L17" i="4" s="1"/>
  <c r="F35" i="4"/>
  <c r="P17" i="4" s="1"/>
  <c r="B36" i="4"/>
  <c r="L18" i="4" s="1"/>
  <c r="B37" i="4"/>
  <c r="L19" i="4" s="1"/>
  <c r="B32" i="5"/>
  <c r="H15" i="5" s="1"/>
  <c r="B35" i="5"/>
  <c r="H18" i="5" s="1"/>
  <c r="B33" i="5"/>
  <c r="H16" i="5" s="1"/>
  <c r="B36" i="5"/>
  <c r="H19" i="5" s="1"/>
  <c r="B34" i="5"/>
  <c r="H17" i="5" s="1"/>
  <c r="E33" i="4"/>
  <c r="O15" i="4" s="1"/>
  <c r="E34" i="4"/>
  <c r="O16" i="4" s="1"/>
  <c r="E37" i="4"/>
  <c r="O19" i="4" s="1"/>
  <c r="E38" i="4"/>
  <c r="O20" i="4" s="1"/>
  <c r="E39" i="4"/>
  <c r="O21" i="4" s="1"/>
  <c r="E35" i="4"/>
  <c r="O17" i="4" s="1"/>
  <c r="E36" i="4"/>
  <c r="O18" i="4" s="1"/>
  <c r="D33" i="4"/>
  <c r="N15" i="4" s="1"/>
  <c r="D38" i="4"/>
  <c r="N20" i="4" s="1"/>
  <c r="D34" i="4"/>
  <c r="N16" i="4" s="1"/>
  <c r="D35" i="4"/>
  <c r="N17" i="4" s="1"/>
  <c r="D39" i="4"/>
  <c r="N21" i="4" s="1"/>
  <c r="D37" i="4"/>
  <c r="N19" i="4" s="1"/>
  <c r="D36" i="4"/>
  <c r="N18" i="4" s="1"/>
  <c r="C36" i="4"/>
  <c r="M18" i="4" s="1"/>
  <c r="C33" i="4"/>
  <c r="M15" i="4" s="1"/>
  <c r="C39" i="4"/>
  <c r="M21" i="4" s="1"/>
  <c r="C34" i="4"/>
  <c r="M16" i="4" s="1"/>
  <c r="C37" i="4"/>
  <c r="M19" i="4" s="1"/>
  <c r="C35" i="4"/>
  <c r="M17" i="4" s="1"/>
  <c r="C38" i="4"/>
  <c r="M20" i="4" s="1"/>
  <c r="L15" i="4"/>
  <c r="P18" i="4"/>
  <c r="P23" i="4" l="1"/>
  <c r="O23" i="4"/>
  <c r="L23" i="4"/>
  <c r="N23" i="4"/>
  <c r="M23" i="4"/>
</calcChain>
</file>

<file path=xl/sharedStrings.xml><?xml version="1.0" encoding="utf-8"?>
<sst xmlns="http://schemas.openxmlformats.org/spreadsheetml/2006/main" count="79" uniqueCount="9">
  <si>
    <t>Distance</t>
  </si>
  <si>
    <t>Back</t>
  </si>
  <si>
    <t>Front</t>
  </si>
  <si>
    <t>Left</t>
  </si>
  <si>
    <t>Middle</t>
  </si>
  <si>
    <t>Right</t>
  </si>
  <si>
    <t>c</t>
  </si>
  <si>
    <t>m</t>
  </si>
  <si>
    <t>Predicted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</si>
</sst>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65FD-844F-40B5-B0D1-185FCF6C986C}">
  <dimension ref="A1:N40"/>
  <sheetViews>
    <sheetView tabSelected="1" topLeftCell="A11" workbookViewId="0">
      <selection activeCell="D22" sqref="D22"/>
    </sheetView>
  </sheetViews>
  <sheetFormatPr defaultRowHeight="14.4" x14ac:dyDescent="0.3"/>
  <cols>
    <col min="2" max="6" width="12" bestFit="1" customWidth="1"/>
  </cols>
  <sheetData>
    <row r="1" spans="1:14" x14ac:dyDescent="0.3">
      <c r="B1" t="s">
        <v>2</v>
      </c>
      <c r="E1" t="s">
        <v>3</v>
      </c>
    </row>
    <row r="2" spans="1:14" x14ac:dyDescent="0.3">
      <c r="A2" t="s">
        <v>0</v>
      </c>
      <c r="B2" t="s">
        <v>3</v>
      </c>
      <c r="C2" t="s">
        <v>4</v>
      </c>
      <c r="D2" t="s">
        <v>5</v>
      </c>
      <c r="E2" t="s">
        <v>2</v>
      </c>
      <c r="F2" t="s">
        <v>1</v>
      </c>
    </row>
    <row r="3" spans="1:14" x14ac:dyDescent="0.3">
      <c r="A3">
        <v>3</v>
      </c>
      <c r="B3" s="1">
        <v>625</v>
      </c>
      <c r="C3" s="1">
        <v>634</v>
      </c>
      <c r="D3" s="1">
        <v>630</v>
      </c>
      <c r="E3" s="1">
        <v>534</v>
      </c>
      <c r="F3" s="1">
        <v>499</v>
      </c>
    </row>
    <row r="4" spans="1:14" x14ac:dyDescent="0.3">
      <c r="A4">
        <v>4</v>
      </c>
      <c r="B4" s="1">
        <v>624</v>
      </c>
      <c r="C4" s="1">
        <v>630</v>
      </c>
      <c r="D4" s="1">
        <v>611</v>
      </c>
      <c r="E4" s="1">
        <v>491</v>
      </c>
      <c r="F4" s="1">
        <v>458</v>
      </c>
      <c r="H4" s="1"/>
      <c r="I4" s="1"/>
    </row>
    <row r="5" spans="1:14" x14ac:dyDescent="0.3">
      <c r="A5">
        <v>5</v>
      </c>
      <c r="B5" s="1">
        <v>589</v>
      </c>
      <c r="C5" s="1">
        <v>585</v>
      </c>
      <c r="D5" s="1">
        <v>558</v>
      </c>
      <c r="E5" s="1">
        <v>445</v>
      </c>
      <c r="F5" s="1">
        <v>421</v>
      </c>
      <c r="H5" s="1"/>
      <c r="I5" s="1"/>
    </row>
    <row r="6" spans="1:14" x14ac:dyDescent="0.3">
      <c r="A6">
        <v>6</v>
      </c>
      <c r="B6" s="1">
        <v>538</v>
      </c>
      <c r="C6" s="1">
        <v>537</v>
      </c>
      <c r="D6" s="1">
        <v>513</v>
      </c>
      <c r="E6" s="1">
        <v>416</v>
      </c>
      <c r="F6" s="1">
        <v>389</v>
      </c>
      <c r="H6" s="1"/>
      <c r="I6" s="1"/>
    </row>
    <row r="7" spans="1:14" x14ac:dyDescent="0.3">
      <c r="A7">
        <v>7</v>
      </c>
      <c r="B7" s="1">
        <v>500</v>
      </c>
      <c r="C7" s="1">
        <v>487</v>
      </c>
      <c r="D7" s="1">
        <v>471</v>
      </c>
      <c r="E7" s="1">
        <v>383</v>
      </c>
      <c r="F7" s="1">
        <v>363</v>
      </c>
      <c r="H7" s="1"/>
      <c r="I7" s="1"/>
    </row>
    <row r="8" spans="1:14" x14ac:dyDescent="0.3">
      <c r="A8">
        <v>8</v>
      </c>
      <c r="B8" s="1"/>
      <c r="C8" s="1"/>
      <c r="D8" s="1"/>
      <c r="E8" s="1"/>
      <c r="F8" s="1"/>
      <c r="H8" s="1"/>
      <c r="I8" s="1"/>
    </row>
    <row r="9" spans="1:14" x14ac:dyDescent="0.3">
      <c r="H9" s="1"/>
      <c r="I9" s="1"/>
    </row>
    <row r="11" spans="1:14" x14ac:dyDescent="0.3">
      <c r="J11" t="s">
        <v>2</v>
      </c>
      <c r="M11" t="s">
        <v>3</v>
      </c>
    </row>
    <row r="12" spans="1:14" x14ac:dyDescent="0.3">
      <c r="B12">
        <v>100</v>
      </c>
      <c r="C12">
        <v>100</v>
      </c>
      <c r="D12">
        <v>10</v>
      </c>
      <c r="E12">
        <v>5</v>
      </c>
      <c r="F12">
        <v>30</v>
      </c>
      <c r="J12" t="s">
        <v>3</v>
      </c>
      <c r="K12" t="s">
        <v>4</v>
      </c>
      <c r="L12" t="s">
        <v>5</v>
      </c>
      <c r="M12" t="s">
        <v>2</v>
      </c>
      <c r="N12" t="s">
        <v>1</v>
      </c>
    </row>
    <row r="14" spans="1:14" x14ac:dyDescent="0.3">
      <c r="B14">
        <f t="shared" ref="B14:F19" si="0">1/($A3+B$12)</f>
        <v>9.7087378640776691E-3</v>
      </c>
      <c r="C14">
        <f t="shared" si="0"/>
        <v>9.7087378640776691E-3</v>
      </c>
      <c r="D14">
        <f t="shared" si="0"/>
        <v>7.6923076923076927E-2</v>
      </c>
      <c r="E14">
        <f t="shared" si="0"/>
        <v>0.125</v>
      </c>
      <c r="F14">
        <f t="shared" si="0"/>
        <v>3.0303030303030304E-2</v>
      </c>
    </row>
    <row r="15" spans="1:14" x14ac:dyDescent="0.3">
      <c r="B15">
        <f t="shared" si="0"/>
        <v>9.6153846153846159E-3</v>
      </c>
      <c r="C15">
        <f t="shared" si="0"/>
        <v>9.6153846153846159E-3</v>
      </c>
      <c r="D15">
        <f t="shared" si="0"/>
        <v>7.1428571428571425E-2</v>
      </c>
      <c r="E15">
        <f t="shared" si="0"/>
        <v>0.1111111111111111</v>
      </c>
      <c r="F15">
        <f t="shared" si="0"/>
        <v>2.9411764705882353E-2</v>
      </c>
      <c r="I15">
        <v>4</v>
      </c>
      <c r="J15">
        <f t="shared" ref="J15:N19" si="1">B36</f>
        <v>4.0669607179618623</v>
      </c>
      <c r="K15">
        <f t="shared" si="1"/>
        <v>4.1888664339518584</v>
      </c>
      <c r="L15">
        <f>D36</f>
        <v>4.068965517241379</v>
      </c>
      <c r="M15">
        <f t="shared" si="1"/>
        <v>3.904684074808257</v>
      </c>
      <c r="N15">
        <f t="shared" si="1"/>
        <v>4.0334435611168118</v>
      </c>
    </row>
    <row r="16" spans="1:14" x14ac:dyDescent="0.3">
      <c r="B16">
        <f t="shared" si="0"/>
        <v>9.5238095238095247E-3</v>
      </c>
      <c r="C16">
        <f t="shared" si="0"/>
        <v>9.5238095238095247E-3</v>
      </c>
      <c r="D16">
        <f t="shared" si="0"/>
        <v>6.6666666666666666E-2</v>
      </c>
      <c r="E16">
        <f t="shared" si="0"/>
        <v>0.1</v>
      </c>
      <c r="F16">
        <f t="shared" si="0"/>
        <v>2.8571428571428571E-2</v>
      </c>
      <c r="I16">
        <v>5</v>
      </c>
      <c r="J16">
        <f t="shared" si="1"/>
        <v>4.8743439007414651</v>
      </c>
      <c r="K16">
        <f t="shared" si="1"/>
        <v>5.0574286772878878</v>
      </c>
      <c r="L16">
        <f t="shared" si="1"/>
        <v>5.0513833992094863</v>
      </c>
      <c r="M16">
        <f t="shared" si="1"/>
        <v>5.0350455253827082</v>
      </c>
      <c r="N16">
        <f t="shared" si="1"/>
        <v>5.0892853708836654</v>
      </c>
    </row>
    <row r="17" spans="1:14" x14ac:dyDescent="0.3">
      <c r="B17">
        <f t="shared" si="0"/>
        <v>9.433962264150943E-3</v>
      </c>
      <c r="C17">
        <f t="shared" si="0"/>
        <v>9.433962264150943E-3</v>
      </c>
      <c r="D17">
        <f t="shared" si="0"/>
        <v>6.25E-2</v>
      </c>
      <c r="E17">
        <f t="shared" si="0"/>
        <v>9.0909090909090912E-2</v>
      </c>
      <c r="F17">
        <f t="shared" si="0"/>
        <v>2.7777777777777776E-2</v>
      </c>
      <c r="I17">
        <v>6</v>
      </c>
      <c r="J17">
        <f t="shared" si="1"/>
        <v>6.0735003855135545</v>
      </c>
      <c r="K17">
        <f t="shared" si="1"/>
        <v>6</v>
      </c>
      <c r="L17">
        <f t="shared" si="1"/>
        <v>6</v>
      </c>
      <c r="M17">
        <f t="shared" si="1"/>
        <v>5.9079836618351429</v>
      </c>
      <c r="N17">
        <f t="shared" si="1"/>
        <v>6.0567332861779732</v>
      </c>
    </row>
    <row r="18" spans="1:14" x14ac:dyDescent="0.3">
      <c r="B18">
        <f t="shared" si="0"/>
        <v>9.3457943925233638E-3</v>
      </c>
      <c r="C18">
        <f t="shared" si="0"/>
        <v>9.3457943925233638E-3</v>
      </c>
      <c r="D18">
        <f t="shared" si="0"/>
        <v>5.8823529411764705E-2</v>
      </c>
      <c r="E18">
        <f t="shared" si="0"/>
        <v>8.3333333333333329E-2</v>
      </c>
      <c r="F18">
        <f t="shared" si="0"/>
        <v>2.7027027027027029E-2</v>
      </c>
      <c r="I18">
        <v>7</v>
      </c>
      <c r="J18">
        <f t="shared" si="1"/>
        <v>6.9849712658453029</v>
      </c>
      <c r="K18">
        <f t="shared" si="1"/>
        <v>7</v>
      </c>
      <c r="L18">
        <f t="shared" si="1"/>
        <v>7</v>
      </c>
      <c r="M18">
        <f t="shared" si="1"/>
        <v>7.1063612888585936</v>
      </c>
      <c r="N18">
        <f t="shared" si="1"/>
        <v>6.8829657881330348</v>
      </c>
    </row>
    <row r="19" spans="1:14" x14ac:dyDescent="0.3">
      <c r="B19">
        <f t="shared" si="0"/>
        <v>9.2592592592592587E-3</v>
      </c>
      <c r="C19">
        <f t="shared" si="0"/>
        <v>9.2592592592592587E-3</v>
      </c>
      <c r="D19">
        <f t="shared" si="0"/>
        <v>5.5555555555555552E-2</v>
      </c>
      <c r="E19">
        <f t="shared" si="0"/>
        <v>7.6923076923076927E-2</v>
      </c>
      <c r="F19">
        <f t="shared" si="0"/>
        <v>2.6315789473684209E-2</v>
      </c>
      <c r="I19">
        <v>8</v>
      </c>
      <c r="J19">
        <f t="shared" si="1"/>
        <v>20.623029382438162</v>
      </c>
      <c r="K19">
        <f t="shared" si="1"/>
        <v>17.826719301890762</v>
      </c>
      <c r="L19">
        <f t="shared" si="1"/>
        <v>46.83582089552241</v>
      </c>
      <c r="M19">
        <f t="shared" si="1"/>
        <v>-49.011919528143736</v>
      </c>
      <c r="N19">
        <f t="shared" si="1"/>
        <v>24.233732431943068</v>
      </c>
    </row>
    <row r="23" spans="1:14" x14ac:dyDescent="0.3">
      <c r="B23" t="s">
        <v>2</v>
      </c>
      <c r="E23" t="s">
        <v>3</v>
      </c>
    </row>
    <row r="24" spans="1:14" x14ac:dyDescent="0.3">
      <c r="B24" t="s">
        <v>3</v>
      </c>
      <c r="C24" t="s">
        <v>4</v>
      </c>
      <c r="D24" t="s">
        <v>5</v>
      </c>
      <c r="E24" t="s">
        <v>2</v>
      </c>
      <c r="F24" t="s">
        <v>1</v>
      </c>
    </row>
    <row r="25" spans="1:14" x14ac:dyDescent="0.3">
      <c r="A25" t="s">
        <v>6</v>
      </c>
      <c r="B25">
        <f>INTERCEPT(B15:B19,B4:B8)</f>
        <v>8.2902908766242008E-3</v>
      </c>
      <c r="C25">
        <f>INTERCEPT(C17:C19,C6:C8)</f>
        <v>8.4870393228707423E-3</v>
      </c>
      <c r="D25">
        <f>INTERCEPT(D17:D19,D6:D8)</f>
        <v>1.7594537815126043E-2</v>
      </c>
      <c r="E25">
        <f>INTERCEPT(E14:E18,E3:E7)</f>
        <v>-2.272111761361699E-2</v>
      </c>
      <c r="F25">
        <f>INTERCEPT(F14:F18,F3:F7)</f>
        <v>1.8438708810146563E-2</v>
      </c>
    </row>
    <row r="26" spans="1:14" x14ac:dyDescent="0.3">
      <c r="A26" t="s">
        <v>7</v>
      </c>
      <c r="B26">
        <f>SLOPE(B15:B19,B4:B8)</f>
        <v>2.1136327362823823E-6</v>
      </c>
      <c r="C26">
        <f>SLOPE(C17:C19,C6:C8)</f>
        <v>1.763357432551585E-6</v>
      </c>
      <c r="D26">
        <f>SLOPE(D17:D19,D6:D8)</f>
        <v>8.7535014005602255E-5</v>
      </c>
      <c r="E26">
        <f>SLOPE(E14:E18,E3:E7)</f>
        <v>2.7499300283015442E-4</v>
      </c>
      <c r="F26">
        <f>SLOPE(F14:F18,F3:F7)</f>
        <v>2.3895532551367711E-5</v>
      </c>
    </row>
    <row r="27" spans="1:14" x14ac:dyDescent="0.3">
      <c r="B27" s="2">
        <v>2.11923E-6</v>
      </c>
      <c r="C27">
        <v>1.763357432551585E-6</v>
      </c>
      <c r="D27">
        <v>8.7535014005602296E-5</v>
      </c>
      <c r="F27">
        <v>2.3895532551367711E-5</v>
      </c>
    </row>
    <row r="31" spans="1:14" x14ac:dyDescent="0.3">
      <c r="B31" t="s">
        <v>8</v>
      </c>
    </row>
    <row r="32" spans="1:14" x14ac:dyDescent="0.3">
      <c r="B32" t="s">
        <v>2</v>
      </c>
      <c r="E32" t="s">
        <v>3</v>
      </c>
    </row>
    <row r="33" spans="1:6" x14ac:dyDescent="0.3">
      <c r="A33" t="s">
        <v>0</v>
      </c>
      <c r="B33" t="s">
        <v>3</v>
      </c>
      <c r="C33" t="s">
        <v>4</v>
      </c>
      <c r="D33" t="s">
        <v>5</v>
      </c>
      <c r="E33" t="s">
        <v>2</v>
      </c>
      <c r="F33" t="s">
        <v>1</v>
      </c>
    </row>
    <row r="36" spans="1:6" x14ac:dyDescent="0.3">
      <c r="A36">
        <f>A4</f>
        <v>4</v>
      </c>
      <c r="B36">
        <f t="shared" ref="B36:F40" si="2">(1/B$26)/(B4+(B$25/B$26))-B$12</f>
        <v>4.0669607179618623</v>
      </c>
      <c r="C36">
        <f t="shared" si="2"/>
        <v>4.1888664339518584</v>
      </c>
      <c r="D36">
        <f>(1/D$26)/(D4+(D$25/D$26))-D$12</f>
        <v>4.068965517241379</v>
      </c>
      <c r="E36">
        <f t="shared" si="2"/>
        <v>3.904684074808257</v>
      </c>
      <c r="F36">
        <f t="shared" si="2"/>
        <v>4.0334435611168118</v>
      </c>
    </row>
    <row r="37" spans="1:6" x14ac:dyDescent="0.3">
      <c r="A37">
        <f>A5</f>
        <v>5</v>
      </c>
      <c r="B37">
        <f t="shared" si="2"/>
        <v>4.8743439007414651</v>
      </c>
      <c r="C37">
        <f t="shared" si="2"/>
        <v>5.0574286772878878</v>
      </c>
      <c r="D37">
        <f t="shared" si="2"/>
        <v>5.0513833992094863</v>
      </c>
      <c r="E37">
        <f t="shared" si="2"/>
        <v>5.0350455253827082</v>
      </c>
      <c r="F37">
        <f t="shared" si="2"/>
        <v>5.0892853708836654</v>
      </c>
    </row>
    <row r="38" spans="1:6" x14ac:dyDescent="0.3">
      <c r="A38">
        <f>A6</f>
        <v>6</v>
      </c>
      <c r="B38">
        <f t="shared" si="2"/>
        <v>6.0735003855135545</v>
      </c>
      <c r="C38">
        <f t="shared" si="2"/>
        <v>6</v>
      </c>
      <c r="D38">
        <f t="shared" si="2"/>
        <v>6</v>
      </c>
      <c r="E38">
        <f t="shared" si="2"/>
        <v>5.9079836618351429</v>
      </c>
      <c r="F38">
        <f t="shared" si="2"/>
        <v>6.0567332861779732</v>
      </c>
    </row>
    <row r="39" spans="1:6" x14ac:dyDescent="0.3">
      <c r="A39">
        <f>A7</f>
        <v>7</v>
      </c>
      <c r="B39">
        <f t="shared" si="2"/>
        <v>6.9849712658453029</v>
      </c>
      <c r="C39">
        <f t="shared" si="2"/>
        <v>7</v>
      </c>
      <c r="D39">
        <f t="shared" si="2"/>
        <v>7</v>
      </c>
      <c r="E39">
        <f t="shared" si="2"/>
        <v>7.1063612888585936</v>
      </c>
      <c r="F39">
        <f t="shared" si="2"/>
        <v>6.8829657881330348</v>
      </c>
    </row>
    <row r="40" spans="1:6" x14ac:dyDescent="0.3">
      <c r="A40">
        <f>A8</f>
        <v>8</v>
      </c>
      <c r="B40">
        <f t="shared" si="2"/>
        <v>20.623029382438162</v>
      </c>
      <c r="C40">
        <f t="shared" si="2"/>
        <v>17.826719301890762</v>
      </c>
      <c r="D40">
        <f t="shared" si="2"/>
        <v>46.83582089552241</v>
      </c>
      <c r="E40">
        <f t="shared" si="2"/>
        <v>-49.011919528143736</v>
      </c>
      <c r="F40">
        <f t="shared" si="2"/>
        <v>24.233732431943068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94E3C-D284-4D19-92AB-A16814BB168E}">
  <dimension ref="A1:P39"/>
  <sheetViews>
    <sheetView topLeftCell="A15" workbookViewId="0">
      <selection activeCell="B26" sqref="B26"/>
    </sheetView>
  </sheetViews>
  <sheetFormatPr defaultRowHeight="14.4" x14ac:dyDescent="0.3"/>
  <cols>
    <col min="2" max="2" width="11" bestFit="1" customWidth="1"/>
  </cols>
  <sheetData>
    <row r="1" spans="1:16" x14ac:dyDescent="0.3">
      <c r="B1" t="s">
        <v>2</v>
      </c>
      <c r="E1" t="s">
        <v>3</v>
      </c>
    </row>
    <row r="2" spans="1:16" x14ac:dyDescent="0.3">
      <c r="A2" t="s">
        <v>0</v>
      </c>
      <c r="B2" t="s">
        <v>3</v>
      </c>
      <c r="C2" t="s">
        <v>4</v>
      </c>
      <c r="D2" t="s">
        <v>5</v>
      </c>
      <c r="E2" t="s">
        <v>2</v>
      </c>
      <c r="F2" t="s">
        <v>1</v>
      </c>
    </row>
    <row r="3" spans="1:16" x14ac:dyDescent="0.3">
      <c r="A3">
        <v>5</v>
      </c>
      <c r="B3" s="1">
        <v>589</v>
      </c>
      <c r="C3" s="1">
        <v>585</v>
      </c>
      <c r="D3" s="1">
        <v>558</v>
      </c>
      <c r="E3" s="1">
        <v>445</v>
      </c>
      <c r="F3" s="1">
        <v>421</v>
      </c>
    </row>
    <row r="4" spans="1:16" x14ac:dyDescent="0.3">
      <c r="A4">
        <v>10</v>
      </c>
      <c r="B4" s="1">
        <v>401</v>
      </c>
      <c r="C4" s="1">
        <v>381</v>
      </c>
      <c r="D4" s="1">
        <v>377</v>
      </c>
      <c r="E4" s="1">
        <v>317</v>
      </c>
      <c r="F4" s="1">
        <v>298</v>
      </c>
    </row>
    <row r="5" spans="1:16" x14ac:dyDescent="0.3">
      <c r="A5">
        <v>15</v>
      </c>
      <c r="B5" s="1">
        <v>307</v>
      </c>
      <c r="C5" s="1">
        <v>275</v>
      </c>
      <c r="D5" s="1">
        <v>290</v>
      </c>
      <c r="E5" s="1">
        <v>246</v>
      </c>
      <c r="F5" s="1">
        <v>232</v>
      </c>
    </row>
    <row r="6" spans="1:16" x14ac:dyDescent="0.3">
      <c r="A6">
        <v>20</v>
      </c>
      <c r="B6" s="1">
        <v>242</v>
      </c>
      <c r="C6" s="1">
        <v>215</v>
      </c>
      <c r="D6" s="1">
        <v>239</v>
      </c>
      <c r="E6" s="1">
        <v>200</v>
      </c>
      <c r="F6" s="1">
        <v>193</v>
      </c>
    </row>
    <row r="7" spans="1:16" x14ac:dyDescent="0.3">
      <c r="A7">
        <v>25</v>
      </c>
      <c r="B7" s="1">
        <v>206</v>
      </c>
      <c r="C7" s="1">
        <v>171</v>
      </c>
      <c r="D7" s="1">
        <v>204</v>
      </c>
      <c r="E7" s="1">
        <v>173</v>
      </c>
      <c r="F7" s="1">
        <v>166</v>
      </c>
    </row>
    <row r="8" spans="1:16" x14ac:dyDescent="0.3">
      <c r="A8">
        <v>30</v>
      </c>
      <c r="B8" s="1">
        <v>180</v>
      </c>
      <c r="C8" s="1">
        <v>144</v>
      </c>
      <c r="D8" s="1">
        <v>180</v>
      </c>
      <c r="E8" s="1">
        <v>150</v>
      </c>
      <c r="F8" s="1">
        <v>155</v>
      </c>
    </row>
    <row r="9" spans="1:16" x14ac:dyDescent="0.3">
      <c r="A9">
        <v>35</v>
      </c>
      <c r="B9" s="1">
        <v>159</v>
      </c>
      <c r="C9" s="1">
        <v>119</v>
      </c>
      <c r="D9" s="1">
        <v>170</v>
      </c>
      <c r="E9" s="1">
        <v>134</v>
      </c>
      <c r="F9" s="1">
        <v>140</v>
      </c>
    </row>
    <row r="13" spans="1:16" x14ac:dyDescent="0.3">
      <c r="B13">
        <v>5</v>
      </c>
      <c r="C13">
        <v>4.5</v>
      </c>
      <c r="D13">
        <v>3.5</v>
      </c>
      <c r="E13">
        <v>6</v>
      </c>
      <c r="F13">
        <v>5</v>
      </c>
      <c r="L13" t="s">
        <v>2</v>
      </c>
      <c r="O13" t="s">
        <v>3</v>
      </c>
    </row>
    <row r="14" spans="1:16" x14ac:dyDescent="0.3">
      <c r="B14">
        <f>1/($A3+B$13)</f>
        <v>0.1</v>
      </c>
      <c r="C14">
        <f t="shared" ref="B14:F20" si="0">1/($A3+C$13)</f>
        <v>0.10526315789473684</v>
      </c>
      <c r="D14">
        <f t="shared" si="0"/>
        <v>0.11764705882352941</v>
      </c>
      <c r="E14">
        <f t="shared" si="0"/>
        <v>9.0909090909090912E-2</v>
      </c>
      <c r="F14">
        <f t="shared" si="0"/>
        <v>0.1</v>
      </c>
      <c r="L14" t="s">
        <v>3</v>
      </c>
      <c r="M14" t="s">
        <v>4</v>
      </c>
      <c r="N14" t="s">
        <v>5</v>
      </c>
      <c r="O14" t="s">
        <v>2</v>
      </c>
      <c r="P14" t="s">
        <v>1</v>
      </c>
    </row>
    <row r="15" spans="1:16" x14ac:dyDescent="0.3">
      <c r="B15">
        <f>1/($A4+B$13)</f>
        <v>6.6666666666666666E-2</v>
      </c>
      <c r="C15">
        <f t="shared" si="0"/>
        <v>6.8965517241379309E-2</v>
      </c>
      <c r="D15">
        <f t="shared" si="0"/>
        <v>7.407407407407407E-2</v>
      </c>
      <c r="E15">
        <f t="shared" si="0"/>
        <v>6.25E-2</v>
      </c>
      <c r="F15">
        <f t="shared" si="0"/>
        <v>6.6666666666666666E-2</v>
      </c>
      <c r="J15">
        <v>5</v>
      </c>
      <c r="L15">
        <f t="shared" ref="L15:P21" si="1">ROUND(B33,0)</f>
        <v>5</v>
      </c>
      <c r="M15">
        <f t="shared" si="1"/>
        <v>5</v>
      </c>
      <c r="N15">
        <f t="shared" si="1"/>
        <v>5</v>
      </c>
      <c r="O15">
        <f t="shared" si="1"/>
        <v>5</v>
      </c>
      <c r="P15">
        <f t="shared" si="1"/>
        <v>5</v>
      </c>
    </row>
    <row r="16" spans="1:16" x14ac:dyDescent="0.3">
      <c r="B16">
        <f>1/($A5+B$13)</f>
        <v>0.05</v>
      </c>
      <c r="C16">
        <f t="shared" si="0"/>
        <v>5.128205128205128E-2</v>
      </c>
      <c r="D16">
        <f t="shared" si="0"/>
        <v>5.4054054054054057E-2</v>
      </c>
      <c r="E16">
        <f t="shared" si="0"/>
        <v>4.7619047619047616E-2</v>
      </c>
      <c r="F16">
        <f t="shared" si="0"/>
        <v>0.05</v>
      </c>
      <c r="J16">
        <v>10</v>
      </c>
      <c r="L16">
        <f t="shared" si="1"/>
        <v>10</v>
      </c>
      <c r="M16">
        <f t="shared" si="1"/>
        <v>10</v>
      </c>
      <c r="N16">
        <f t="shared" si="1"/>
        <v>10</v>
      </c>
      <c r="O16">
        <f t="shared" si="1"/>
        <v>10</v>
      </c>
      <c r="P16">
        <f t="shared" si="1"/>
        <v>10</v>
      </c>
    </row>
    <row r="17" spans="1:16" x14ac:dyDescent="0.3">
      <c r="B17">
        <f t="shared" si="0"/>
        <v>0.04</v>
      </c>
      <c r="C17">
        <f t="shared" si="0"/>
        <v>4.0816326530612242E-2</v>
      </c>
      <c r="D17">
        <f t="shared" si="0"/>
        <v>4.2553191489361701E-2</v>
      </c>
      <c r="E17">
        <f t="shared" si="0"/>
        <v>3.8461538461538464E-2</v>
      </c>
      <c r="F17">
        <f t="shared" si="0"/>
        <v>0.04</v>
      </c>
      <c r="J17">
        <v>15</v>
      </c>
      <c r="L17">
        <f t="shared" si="1"/>
        <v>15</v>
      </c>
      <c r="M17">
        <f t="shared" si="1"/>
        <v>15</v>
      </c>
      <c r="N17">
        <f t="shared" si="1"/>
        <v>15</v>
      </c>
      <c r="O17">
        <f t="shared" si="1"/>
        <v>15</v>
      </c>
      <c r="P17">
        <f t="shared" si="1"/>
        <v>15</v>
      </c>
    </row>
    <row r="18" spans="1:16" x14ac:dyDescent="0.3">
      <c r="B18">
        <f t="shared" si="0"/>
        <v>3.3333333333333333E-2</v>
      </c>
      <c r="C18">
        <f t="shared" si="0"/>
        <v>3.3898305084745763E-2</v>
      </c>
      <c r="D18">
        <f t="shared" si="0"/>
        <v>3.5087719298245612E-2</v>
      </c>
      <c r="E18">
        <f t="shared" si="0"/>
        <v>3.2258064516129031E-2</v>
      </c>
      <c r="F18">
        <f t="shared" si="0"/>
        <v>3.3333333333333333E-2</v>
      </c>
      <c r="J18">
        <v>20</v>
      </c>
      <c r="L18">
        <f t="shared" si="1"/>
        <v>20</v>
      </c>
      <c r="M18">
        <f t="shared" si="1"/>
        <v>20</v>
      </c>
      <c r="N18">
        <f t="shared" si="1"/>
        <v>20</v>
      </c>
      <c r="O18">
        <f t="shared" si="1"/>
        <v>20</v>
      </c>
      <c r="P18">
        <f t="shared" si="1"/>
        <v>20</v>
      </c>
    </row>
    <row r="19" spans="1:16" x14ac:dyDescent="0.3">
      <c r="B19">
        <f t="shared" si="0"/>
        <v>2.8571428571428571E-2</v>
      </c>
      <c r="C19">
        <f t="shared" si="0"/>
        <v>2.8985507246376812E-2</v>
      </c>
      <c r="D19">
        <f t="shared" si="0"/>
        <v>2.9850746268656716E-2</v>
      </c>
      <c r="E19">
        <f t="shared" si="0"/>
        <v>2.7777777777777776E-2</v>
      </c>
      <c r="F19">
        <f t="shared" si="0"/>
        <v>2.8571428571428571E-2</v>
      </c>
      <c r="J19">
        <v>25</v>
      </c>
      <c r="L19">
        <f t="shared" si="1"/>
        <v>25</v>
      </c>
      <c r="M19">
        <f t="shared" si="1"/>
        <v>25</v>
      </c>
      <c r="N19">
        <f t="shared" si="1"/>
        <v>25</v>
      </c>
      <c r="O19">
        <f t="shared" si="1"/>
        <v>25</v>
      </c>
      <c r="P19">
        <f t="shared" si="1"/>
        <v>26</v>
      </c>
    </row>
    <row r="20" spans="1:16" x14ac:dyDescent="0.3">
      <c r="B20">
        <f t="shared" si="0"/>
        <v>2.5000000000000001E-2</v>
      </c>
      <c r="C20">
        <f t="shared" si="0"/>
        <v>2.5316455696202531E-2</v>
      </c>
      <c r="D20">
        <f t="shared" si="0"/>
        <v>2.5974025974025976E-2</v>
      </c>
      <c r="E20">
        <f t="shared" si="0"/>
        <v>2.4390243902439025E-2</v>
      </c>
      <c r="F20">
        <f t="shared" si="0"/>
        <v>2.5000000000000001E-2</v>
      </c>
      <c r="J20">
        <v>30</v>
      </c>
      <c r="L20">
        <f t="shared" si="1"/>
        <v>30</v>
      </c>
      <c r="M20">
        <f t="shared" si="1"/>
        <v>30</v>
      </c>
      <c r="N20">
        <f t="shared" si="1"/>
        <v>31</v>
      </c>
      <c r="O20">
        <f t="shared" si="1"/>
        <v>30</v>
      </c>
      <c r="P20">
        <f t="shared" si="1"/>
        <v>29</v>
      </c>
    </row>
    <row r="21" spans="1:16" x14ac:dyDescent="0.3">
      <c r="J21">
        <v>35</v>
      </c>
      <c r="L21">
        <f t="shared" si="1"/>
        <v>35</v>
      </c>
      <c r="M21">
        <f t="shared" si="1"/>
        <v>36</v>
      </c>
      <c r="N21">
        <f t="shared" si="1"/>
        <v>34</v>
      </c>
      <c r="O21">
        <f t="shared" si="1"/>
        <v>35</v>
      </c>
      <c r="P21">
        <f t="shared" si="1"/>
        <v>34</v>
      </c>
    </row>
    <row r="23" spans="1:16" x14ac:dyDescent="0.3">
      <c r="L23">
        <f>ABS(L15-$J15)+ABS(L16-$J16)+ABS(L17-$J17)+ABS(L18-$J18)+ABS(L19-$J19)+ABS(L20-$J20)+ABS(L21-$J21)</f>
        <v>0</v>
      </c>
      <c r="M23">
        <f>ABS(M15-$J15)+ABS(M16-$J16)+ABS(M17-$J17)+ABS(M18-$J18)+ABS(M19-$J19)+ABS(M20-$J20)+ABS(M21-$J21)</f>
        <v>1</v>
      </c>
      <c r="N23">
        <f>ABS(N15-$J15)+ABS(N16-$J16)+ABS(N17-$J17)+ABS(N18-$J18)+ABS(N19-$J19)+ABS(N20-$J20)+ABS(N21-$J21)</f>
        <v>2</v>
      </c>
      <c r="O23">
        <f>ABS(O15-$J15)+ABS(O16-$J16)+ABS(O17-$J17)+ABS(O18-$J18)+ABS(O19-$J19)+ABS(O20-$J20)+ABS(O21-$J21)</f>
        <v>0</v>
      </c>
      <c r="P23">
        <f>ABS(P15-$J15)+ABS(P16-$J16)+ABS(P17-$J17)+ABS(P18-$J18)+ABS(P19-$J19)+ABS(P20-$J20)+ABS(P21-$J21)</f>
        <v>3</v>
      </c>
    </row>
    <row r="24" spans="1:16" x14ac:dyDescent="0.3">
      <c r="B24" t="s">
        <v>2</v>
      </c>
      <c r="E24" t="s">
        <v>3</v>
      </c>
    </row>
    <row r="25" spans="1:16" x14ac:dyDescent="0.3">
      <c r="B25" t="s">
        <v>3</v>
      </c>
      <c r="C25" t="s">
        <v>4</v>
      </c>
      <c r="D25" t="s">
        <v>5</v>
      </c>
      <c r="E25" t="s">
        <v>2</v>
      </c>
      <c r="F25" t="s">
        <v>1</v>
      </c>
    </row>
    <row r="26" spans="1:16" x14ac:dyDescent="0.3">
      <c r="A26" t="s">
        <v>6</v>
      </c>
      <c r="B26">
        <f>INTERCEPT(B14:B20,B3:B9)</f>
        <v>-2.6447466551469817E-3</v>
      </c>
      <c r="C26">
        <f>INTERCEPT(C14:C20,C3:C9)</f>
        <v>4.2978884569465636E-3</v>
      </c>
      <c r="D26">
        <f>INTERCEPT(D14:D20,D3:D9)</f>
        <v>-1.3088308734627442E-2</v>
      </c>
      <c r="E26">
        <f>INTERCEPT(E14:E20,E3:E9)</f>
        <v>-4.4320826943833741E-3</v>
      </c>
      <c r="F26">
        <f>INTERCEPT(F14:F20,F3:F9)</f>
        <v>-1.1657263419977013E-2</v>
      </c>
    </row>
    <row r="27" spans="1:16" x14ac:dyDescent="0.3">
      <c r="A27" t="s">
        <v>7</v>
      </c>
      <c r="B27">
        <f>SLOPE(B14:B20,B3:B9)</f>
        <v>1.7374503606403907E-4</v>
      </c>
      <c r="C27">
        <f>SLOPE(C14:C20,C3:C9)</f>
        <v>1.7166248771295178E-4</v>
      </c>
      <c r="D27">
        <f>SLOPE(D14:D20,D3:D9)</f>
        <v>2.3332954961562916E-4</v>
      </c>
      <c r="E27">
        <f>SLOPE(E14:E20,E3:E9)</f>
        <v>2.1317738261063452E-4</v>
      </c>
      <c r="F27">
        <f>SLOPE(F14:F20,F3:F9)</f>
        <v>2.6490484268614807E-4</v>
      </c>
    </row>
    <row r="30" spans="1:16" x14ac:dyDescent="0.3">
      <c r="B30" t="s">
        <v>8</v>
      </c>
    </row>
    <row r="31" spans="1:16" x14ac:dyDescent="0.3">
      <c r="B31" t="s">
        <v>2</v>
      </c>
      <c r="E31" t="s">
        <v>3</v>
      </c>
    </row>
    <row r="32" spans="1:16" x14ac:dyDescent="0.3">
      <c r="A32" t="s">
        <v>0</v>
      </c>
      <c r="B32" t="s">
        <v>3</v>
      </c>
      <c r="C32" t="s">
        <v>4</v>
      </c>
      <c r="D32" t="s">
        <v>5</v>
      </c>
      <c r="E32" t="s">
        <v>2</v>
      </c>
      <c r="F32" t="s">
        <v>1</v>
      </c>
    </row>
    <row r="33" spans="1:6" x14ac:dyDescent="0.3">
      <c r="A33">
        <f t="shared" ref="A33:A39" si="2">A3</f>
        <v>5</v>
      </c>
      <c r="B33">
        <f t="shared" ref="B33:F39" si="3">(1/B$27)/(B3+(B$26/B$27))-B$13</f>
        <v>5.0309877688865523</v>
      </c>
      <c r="C33">
        <f t="shared" si="3"/>
        <v>5.0492337886349112</v>
      </c>
      <c r="D33">
        <f t="shared" si="3"/>
        <v>5.0390110733837474</v>
      </c>
      <c r="E33">
        <f t="shared" si="3"/>
        <v>5.0580505829541806</v>
      </c>
      <c r="F33">
        <f t="shared" si="3"/>
        <v>5.0132499979241274</v>
      </c>
    </row>
    <row r="34" spans="1:6" x14ac:dyDescent="0.3">
      <c r="A34">
        <f t="shared" si="2"/>
        <v>10</v>
      </c>
      <c r="B34">
        <f t="shared" si="3"/>
        <v>9.9193580040096379</v>
      </c>
      <c r="C34">
        <f t="shared" si="3"/>
        <v>9.846935472279517</v>
      </c>
      <c r="D34">
        <f t="shared" si="3"/>
        <v>9.8552481433410577</v>
      </c>
      <c r="E34">
        <f t="shared" si="3"/>
        <v>9.8365296165351275</v>
      </c>
      <c r="F34">
        <f t="shared" si="3"/>
        <v>9.8622905413013946</v>
      </c>
    </row>
    <row r="35" spans="1:6" x14ac:dyDescent="0.3">
      <c r="A35">
        <f t="shared" si="2"/>
        <v>15</v>
      </c>
      <c r="B35">
        <f t="shared" si="3"/>
        <v>14.725819233181646</v>
      </c>
      <c r="C35">
        <f t="shared" si="3"/>
        <v>14.915563360005461</v>
      </c>
      <c r="D35">
        <f t="shared" si="3"/>
        <v>14.822649176941603</v>
      </c>
      <c r="E35">
        <f t="shared" si="3"/>
        <v>14.829187705384218</v>
      </c>
      <c r="F35">
        <f t="shared" si="3"/>
        <v>15.080055130376824</v>
      </c>
    </row>
    <row r="36" spans="1:6" x14ac:dyDescent="0.3">
      <c r="A36">
        <f t="shared" si="2"/>
        <v>20</v>
      </c>
      <c r="B36">
        <f t="shared" si="3"/>
        <v>20.379710884580533</v>
      </c>
      <c r="C36">
        <f t="shared" si="3"/>
        <v>19.768708980869917</v>
      </c>
      <c r="D36">
        <f t="shared" si="3"/>
        <v>19.931576045323663</v>
      </c>
      <c r="E36">
        <f t="shared" si="3"/>
        <v>20.175684927599132</v>
      </c>
      <c r="F36">
        <f t="shared" si="3"/>
        <v>20.336101618273563</v>
      </c>
    </row>
    <row r="37" spans="1:6" x14ac:dyDescent="0.3">
      <c r="A37">
        <f t="shared" si="2"/>
        <v>25</v>
      </c>
      <c r="B37">
        <f t="shared" si="3"/>
        <v>25.168887749950635</v>
      </c>
      <c r="C37">
        <f t="shared" si="3"/>
        <v>25.215762324395172</v>
      </c>
      <c r="D37">
        <f t="shared" si="3"/>
        <v>25.476336120961911</v>
      </c>
      <c r="E37">
        <f t="shared" si="3"/>
        <v>24.818916080062394</v>
      </c>
      <c r="F37">
        <f t="shared" si="3"/>
        <v>25.943523290963913</v>
      </c>
    </row>
    <row r="38" spans="1:6" x14ac:dyDescent="0.3">
      <c r="A38">
        <f t="shared" si="2"/>
        <v>30</v>
      </c>
      <c r="B38">
        <f t="shared" si="3"/>
        <v>29.929177799123359</v>
      </c>
      <c r="C38">
        <f t="shared" si="3"/>
        <v>29.962215946156363</v>
      </c>
      <c r="D38">
        <f t="shared" si="3"/>
        <v>31.088898596560583</v>
      </c>
      <c r="E38">
        <f t="shared" si="3"/>
        <v>30.30485590122472</v>
      </c>
      <c r="F38">
        <f t="shared" si="3"/>
        <v>29.01014983005723</v>
      </c>
    </row>
    <row r="39" spans="1:6" x14ac:dyDescent="0.3">
      <c r="A39">
        <f t="shared" si="2"/>
        <v>35</v>
      </c>
      <c r="B39">
        <f t="shared" si="3"/>
        <v>35.030881296513385</v>
      </c>
      <c r="C39">
        <f t="shared" si="3"/>
        <v>35.943708745958062</v>
      </c>
      <c r="D39">
        <f t="shared" si="3"/>
        <v>34.125507357819949</v>
      </c>
      <c r="E39">
        <f t="shared" si="3"/>
        <v>35.435857587443614</v>
      </c>
      <c r="F39">
        <f t="shared" si="3"/>
        <v>34.324538824695857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F13F8-FE73-45A7-88B3-F428177E8C39}">
  <dimension ref="A1:H36"/>
  <sheetViews>
    <sheetView topLeftCell="A8" workbookViewId="0">
      <selection activeCell="B26" sqref="B26"/>
    </sheetView>
  </sheetViews>
  <sheetFormatPr defaultRowHeight="14.4" x14ac:dyDescent="0.3"/>
  <cols>
    <col min="2" max="2" width="11" bestFit="1" customWidth="1"/>
    <col min="5" max="5" width="12" bestFit="1" customWidth="1"/>
  </cols>
  <sheetData>
    <row r="1" spans="1:8" x14ac:dyDescent="0.3">
      <c r="B1" t="s">
        <v>5</v>
      </c>
    </row>
    <row r="2" spans="1:8" x14ac:dyDescent="0.3">
      <c r="A2" t="s">
        <v>0</v>
      </c>
      <c r="B2" t="s">
        <v>2</v>
      </c>
    </row>
    <row r="3" spans="1:8" x14ac:dyDescent="0.3">
      <c r="A3">
        <v>5</v>
      </c>
      <c r="B3" s="1">
        <v>571</v>
      </c>
    </row>
    <row r="4" spans="1:8" x14ac:dyDescent="0.3">
      <c r="A4">
        <v>15</v>
      </c>
      <c r="B4" s="1">
        <v>457</v>
      </c>
    </row>
    <row r="5" spans="1:8" x14ac:dyDescent="0.3">
      <c r="A5">
        <v>25</v>
      </c>
      <c r="B5" s="1">
        <v>345</v>
      </c>
    </row>
    <row r="6" spans="1:8" x14ac:dyDescent="0.3">
      <c r="A6">
        <v>35</v>
      </c>
      <c r="B6" s="1">
        <v>270</v>
      </c>
    </row>
    <row r="7" spans="1:8" x14ac:dyDescent="0.3">
      <c r="A7">
        <v>45</v>
      </c>
      <c r="B7" s="1">
        <v>224</v>
      </c>
    </row>
    <row r="8" spans="1:8" x14ac:dyDescent="0.3">
      <c r="A8">
        <v>55</v>
      </c>
      <c r="B8" s="1">
        <v>196</v>
      </c>
    </row>
    <row r="12" spans="1:8" x14ac:dyDescent="0.3">
      <c r="B12">
        <v>30</v>
      </c>
      <c r="H12" t="s">
        <v>5</v>
      </c>
    </row>
    <row r="13" spans="1:8" x14ac:dyDescent="0.3">
      <c r="B13">
        <f t="shared" ref="B13:B18" si="0">1/($A3+B$12)</f>
        <v>2.8571428571428571E-2</v>
      </c>
      <c r="H13" t="s">
        <v>2</v>
      </c>
    </row>
    <row r="14" spans="1:8" x14ac:dyDescent="0.3">
      <c r="B14">
        <f t="shared" si="0"/>
        <v>2.2222222222222223E-2</v>
      </c>
      <c r="G14">
        <f t="shared" ref="G14:G19" si="1">A3</f>
        <v>5</v>
      </c>
      <c r="H14">
        <f t="shared" ref="H14:H19" si="2">ROUND(B31,0)</f>
        <v>6</v>
      </c>
    </row>
    <row r="15" spans="1:8" x14ac:dyDescent="0.3">
      <c r="B15">
        <f t="shared" si="0"/>
        <v>1.8181818181818181E-2</v>
      </c>
      <c r="G15">
        <f t="shared" si="1"/>
        <v>15</v>
      </c>
      <c r="H15">
        <f t="shared" si="2"/>
        <v>13</v>
      </c>
    </row>
    <row r="16" spans="1:8" x14ac:dyDescent="0.3">
      <c r="B16">
        <f t="shared" si="0"/>
        <v>1.5384615384615385E-2</v>
      </c>
      <c r="G16">
        <f t="shared" si="1"/>
        <v>25</v>
      </c>
      <c r="H16">
        <f t="shared" si="2"/>
        <v>25</v>
      </c>
    </row>
    <row r="17" spans="1:8" x14ac:dyDescent="0.3">
      <c r="B17">
        <f t="shared" si="0"/>
        <v>1.3333333333333334E-2</v>
      </c>
      <c r="G17">
        <f t="shared" si="1"/>
        <v>35</v>
      </c>
      <c r="H17">
        <f t="shared" si="2"/>
        <v>36</v>
      </c>
    </row>
    <row r="18" spans="1:8" x14ac:dyDescent="0.3">
      <c r="B18">
        <f t="shared" si="0"/>
        <v>1.1764705882352941E-2</v>
      </c>
      <c r="G18">
        <f t="shared" si="1"/>
        <v>45</v>
      </c>
      <c r="H18">
        <f t="shared" si="2"/>
        <v>46</v>
      </c>
    </row>
    <row r="19" spans="1:8" x14ac:dyDescent="0.3">
      <c r="G19">
        <f t="shared" si="1"/>
        <v>55</v>
      </c>
      <c r="H19">
        <f t="shared" si="2"/>
        <v>54</v>
      </c>
    </row>
    <row r="22" spans="1:8" x14ac:dyDescent="0.3">
      <c r="B22" t="s">
        <v>5</v>
      </c>
    </row>
    <row r="23" spans="1:8" x14ac:dyDescent="0.3">
      <c r="B23" t="s">
        <v>2</v>
      </c>
    </row>
    <row r="24" spans="1:8" x14ac:dyDescent="0.3">
      <c r="A24" t="s">
        <v>6</v>
      </c>
      <c r="B24">
        <f>INTERCEPT(B13:B18,B3:B8)</f>
        <v>3.4833968202797414E-3</v>
      </c>
    </row>
    <row r="25" spans="1:8" x14ac:dyDescent="0.3">
      <c r="A25" t="s">
        <v>7</v>
      </c>
      <c r="B25">
        <f>SLOPE(B13:B18,B3:B8)</f>
        <v>4.2926680879346674E-5</v>
      </c>
    </row>
    <row r="26" spans="1:8" x14ac:dyDescent="0.3">
      <c r="B26">
        <v>4.2926680879346674E-5</v>
      </c>
    </row>
    <row r="28" spans="1:8" x14ac:dyDescent="0.3">
      <c r="B28" t="s">
        <v>8</v>
      </c>
    </row>
    <row r="29" spans="1:8" x14ac:dyDescent="0.3">
      <c r="B29" t="s">
        <v>5</v>
      </c>
    </row>
    <row r="30" spans="1:8" x14ac:dyDescent="0.3">
      <c r="A30" t="s">
        <v>0</v>
      </c>
      <c r="B30" t="s">
        <v>2</v>
      </c>
    </row>
    <row r="31" spans="1:8" x14ac:dyDescent="0.3">
      <c r="A31">
        <f t="shared" ref="A31:A36" si="3">A3</f>
        <v>5</v>
      </c>
      <c r="B31">
        <f t="shared" ref="B31:B36" si="4">(1/B$25)/(B3+(B$24/B$25))-B$12</f>
        <v>5.7212620737238709</v>
      </c>
    </row>
    <row r="32" spans="1:8" x14ac:dyDescent="0.3">
      <c r="A32">
        <f t="shared" si="3"/>
        <v>15</v>
      </c>
      <c r="B32">
        <f t="shared" si="4"/>
        <v>13.288375502981907</v>
      </c>
    </row>
    <row r="33" spans="1:2" x14ac:dyDescent="0.3">
      <c r="A33">
        <f t="shared" si="3"/>
        <v>25</v>
      </c>
      <c r="B33">
        <f t="shared" si="4"/>
        <v>24.665415144274057</v>
      </c>
    </row>
    <row r="34" spans="1:2" x14ac:dyDescent="0.3">
      <c r="A34">
        <f t="shared" si="3"/>
        <v>35</v>
      </c>
      <c r="B34">
        <f t="shared" si="4"/>
        <v>36.341149849220088</v>
      </c>
    </row>
    <row r="35" spans="1:2" x14ac:dyDescent="0.3">
      <c r="A35">
        <f t="shared" si="3"/>
        <v>45</v>
      </c>
      <c r="B35">
        <f t="shared" si="4"/>
        <v>46.341860865996765</v>
      </c>
    </row>
    <row r="36" spans="1:2" x14ac:dyDescent="0.3">
      <c r="A36">
        <f t="shared" si="3"/>
        <v>55</v>
      </c>
      <c r="B36">
        <f t="shared" si="4"/>
        <v>54.054618110782258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</vt:lpstr>
      <vt:lpstr>Block Detection (Short)</vt:lpstr>
      <vt:lpstr>IR6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Palaniappan</dc:creator>
  <cp:lastModifiedBy>Limzui</cp:lastModifiedBy>
  <dcterms:created xsi:type="dcterms:W3CDTF">2020-02-28T02:59:00Z</dcterms:created>
  <dcterms:modified xsi:type="dcterms:W3CDTF">2020-03-18T05:24:40Z</dcterms:modified>
</cp:coreProperties>
</file>