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28800" windowHeight="14235" tabRatio="769"/>
  </bookViews>
  <sheets>
    <sheet name="Beurteilung" sheetId="5" r:id="rId1"/>
    <sheet name="Teil1 - MockUPs" sheetId="6" r:id="rId2"/>
    <sheet name="Teil 2 - Fachgespräch 1" sheetId="7" r:id="rId3"/>
    <sheet name="Teil 3 - Präsentation" sheetId="8" r:id="rId4"/>
    <sheet name="Teil 3 - Produktbewertung" sheetId="9" r:id="rId5"/>
  </sheets>
  <calcPr calcId="152511"/>
</workbook>
</file>

<file path=xl/calcChain.xml><?xml version="1.0" encoding="utf-8"?>
<calcChain xmlns="http://schemas.openxmlformats.org/spreadsheetml/2006/main">
  <c r="K29" i="9" l="1"/>
  <c r="K28" i="9"/>
  <c r="K27" i="9"/>
  <c r="K25" i="9"/>
  <c r="K24" i="9"/>
  <c r="K23" i="9"/>
  <c r="K22" i="9"/>
  <c r="K21" i="9"/>
  <c r="K20" i="9"/>
  <c r="K19" i="9"/>
  <c r="K18" i="9"/>
  <c r="K17" i="9"/>
  <c r="K15" i="9"/>
  <c r="K14" i="9"/>
  <c r="K13" i="9"/>
  <c r="K12" i="9"/>
  <c r="K10" i="9"/>
  <c r="K9" i="9"/>
  <c r="K8" i="9"/>
  <c r="K7" i="9"/>
  <c r="K14" i="8"/>
  <c r="K13" i="8"/>
  <c r="K12" i="8"/>
  <c r="K11" i="8"/>
  <c r="K10" i="8"/>
  <c r="K9" i="8"/>
  <c r="K8" i="8"/>
  <c r="K7" i="8"/>
  <c r="K6" i="8"/>
  <c r="K17" i="7"/>
  <c r="K16" i="7"/>
  <c r="K15" i="7"/>
  <c r="K14" i="7"/>
  <c r="K13" i="7"/>
  <c r="K11" i="7"/>
  <c r="K10" i="7"/>
  <c r="K9" i="7"/>
  <c r="K8" i="7"/>
  <c r="K6" i="7"/>
  <c r="K21" i="6" l="1"/>
  <c r="K20" i="6"/>
  <c r="K18" i="6"/>
  <c r="K17" i="6"/>
  <c r="K16" i="6"/>
  <c r="K15" i="6"/>
  <c r="K14" i="6"/>
  <c r="K13" i="6"/>
  <c r="K11" i="6"/>
  <c r="K10" i="6"/>
  <c r="K9" i="6"/>
  <c r="K8" i="6"/>
  <c r="K7" i="6"/>
  <c r="K6" i="6"/>
  <c r="L24" i="9" l="1"/>
  <c r="L25" i="9"/>
  <c r="L23" i="9"/>
  <c r="F9" i="5" l="1"/>
  <c r="F8" i="5"/>
  <c r="F6" i="5"/>
  <c r="F7" i="5"/>
  <c r="F10" i="5" l="1"/>
  <c r="L20" i="6"/>
  <c r="L8" i="6"/>
  <c r="L9" i="6"/>
  <c r="L7" i="6"/>
  <c r="J22" i="6" l="1"/>
  <c r="E6" i="5" s="1"/>
  <c r="L11" i="6"/>
  <c r="L10" i="6"/>
  <c r="L21" i="6"/>
  <c r="L18" i="6"/>
  <c r="L17" i="6"/>
  <c r="L16" i="6"/>
  <c r="L15" i="6"/>
  <c r="L14" i="6"/>
  <c r="L13" i="6"/>
  <c r="J18" i="7"/>
  <c r="E7" i="5" s="1"/>
  <c r="L17" i="7"/>
  <c r="L16" i="7"/>
  <c r="L15" i="7"/>
  <c r="L14" i="7"/>
  <c r="L13" i="7"/>
  <c r="L11" i="7"/>
  <c r="L10" i="7"/>
  <c r="L9" i="7"/>
  <c r="L8" i="7"/>
  <c r="J15" i="8"/>
  <c r="E8" i="5" s="1"/>
  <c r="L14" i="8"/>
  <c r="L13" i="8"/>
  <c r="L12" i="8"/>
  <c r="L11" i="8"/>
  <c r="L10" i="8"/>
  <c r="L9" i="8"/>
  <c r="L8" i="8"/>
  <c r="L7" i="8"/>
  <c r="J30" i="9"/>
  <c r="E9" i="5" s="1"/>
  <c r="L29" i="9"/>
  <c r="L28" i="9"/>
  <c r="L27" i="9"/>
  <c r="L22" i="9"/>
  <c r="L21" i="9"/>
  <c r="L20" i="9"/>
  <c r="L19" i="9"/>
  <c r="L18" i="9"/>
  <c r="L17" i="9"/>
  <c r="L15" i="9"/>
  <c r="L14" i="9"/>
  <c r="L13" i="9"/>
  <c r="L12" i="9"/>
  <c r="L10" i="9"/>
  <c r="L9" i="9"/>
  <c r="L8" i="9"/>
  <c r="K30" i="9" l="1"/>
  <c r="L30" i="9" s="1"/>
  <c r="K15" i="8"/>
  <c r="L15" i="8" s="1"/>
  <c r="K18" i="7"/>
  <c r="L18" i="7" s="1"/>
  <c r="K22" i="6"/>
  <c r="L22" i="6" s="1"/>
  <c r="L6" i="6"/>
  <c r="L6" i="7"/>
  <c r="E10" i="5"/>
  <c r="L6" i="8"/>
  <c r="L7" i="9"/>
  <c r="D9" i="5" l="1"/>
  <c r="D8" i="5"/>
  <c r="G8" i="5" s="1"/>
  <c r="D7" i="5"/>
  <c r="G7" i="5" s="1"/>
  <c r="D6" i="5"/>
  <c r="D10" i="5" l="1"/>
  <c r="G10" i="5" s="1"/>
  <c r="G9" i="5"/>
  <c r="G6" i="5"/>
</calcChain>
</file>

<file path=xl/comments1.xml><?xml version="1.0" encoding="utf-8"?>
<comments xmlns="http://schemas.openxmlformats.org/spreadsheetml/2006/main">
  <authors>
    <author>Autor</author>
  </authors>
  <commentList>
    <comment ref="J3" authorId="0" shapeId="0">
      <text>
        <r>
          <rPr>
            <sz val="9"/>
            <color indexed="81"/>
            <rFont val="Segoe UI"/>
            <family val="2"/>
          </rPr>
          <t>Wie viele Punkte trägt die Antwort zum Gesamtergebnis bei:
6: Sehr wichtiger Punkt
5: Wichtiger Punkt
3: Detailfrage
1: Ergänzende Frage</t>
        </r>
      </text>
    </comment>
    <comment ref="E4" authorId="0" shapeId="0">
      <text>
        <r>
          <rPr>
            <sz val="9"/>
            <color indexed="81"/>
            <rFont val="Segoe UI"/>
            <family val="2"/>
          </rPr>
          <t>Das erziehlte Resultat hat wesentliche Mängel</t>
        </r>
      </text>
    </comment>
    <comment ref="F4" authorId="0" shapeId="0">
      <text>
        <r>
          <rPr>
            <sz val="9"/>
            <color indexed="81"/>
            <rFont val="Segoe UI"/>
            <family val="2"/>
          </rPr>
          <t>Das erziehlte Resultat entspricht nicht den Erwartungen</t>
        </r>
      </text>
    </comment>
    <comment ref="G4" authorId="0" shapeId="0">
      <text>
        <r>
          <rPr>
            <sz val="9"/>
            <color indexed="81"/>
            <rFont val="Segoe UI"/>
            <family val="2"/>
          </rPr>
          <t>Das erreichte Resultat erfüllt gerade noch die Erwartungen</t>
        </r>
      </text>
    </comment>
    <comment ref="H4" authorId="0" shapeId="0">
      <text>
        <r>
          <rPr>
            <sz val="9"/>
            <color indexed="81"/>
            <rFont val="Segoe UI"/>
            <family val="2"/>
          </rPr>
          <t>Das erreichte Resultat erfüllt vollkommen die Erwartungen</t>
        </r>
      </text>
    </comment>
    <comment ref="I4" authorId="0" shapeId="0">
      <text>
        <r>
          <rPr>
            <sz val="9"/>
            <color indexed="81"/>
            <rFont val="Segoe UI"/>
            <family val="2"/>
          </rPr>
          <t>Das erreichte Resultat übertrifft die Erwartungen merklich</t>
        </r>
      </text>
    </comment>
    <comment ref="B20" authorId="0" shapeId="0">
      <text>
        <r>
          <rPr>
            <sz val="9"/>
            <color indexed="81"/>
            <rFont val="Segoe UI"/>
            <family val="2"/>
          </rPr>
          <t>Tabs
Lists
Grid Lists
Scrolling
Spinners
Buttons
Text Fields
Seek Bars
Progress &amp; Activity
Switches
Dialogs
Pickers</t>
        </r>
      </text>
    </comment>
  </commentList>
</comments>
</file>

<file path=xl/comments2.xml><?xml version="1.0" encoding="utf-8"?>
<comments xmlns="http://schemas.openxmlformats.org/spreadsheetml/2006/main">
  <authors>
    <author>Autor</author>
  </authors>
  <commentList>
    <comment ref="J3" authorId="0" shapeId="0">
      <text>
        <r>
          <rPr>
            <sz val="9"/>
            <color indexed="81"/>
            <rFont val="Segoe UI"/>
            <family val="2"/>
          </rPr>
          <t>Wie viele Punkte trägt die Antwort zum Gesamtergebnis bei:
6: Sehr wichtiger Punkt
5: Wichtiger Punkt
3: Detailfrage
1: Ergänzende Frage</t>
        </r>
      </text>
    </comment>
    <comment ref="E4" authorId="0" shapeId="0">
      <text>
        <r>
          <rPr>
            <sz val="9"/>
            <color indexed="81"/>
            <rFont val="Segoe UI"/>
            <family val="2"/>
          </rPr>
          <t>Das erziehlte Resultat hat wesentliche Mängel</t>
        </r>
      </text>
    </comment>
    <comment ref="F4" authorId="0" shapeId="0">
      <text>
        <r>
          <rPr>
            <sz val="9"/>
            <color indexed="81"/>
            <rFont val="Segoe UI"/>
            <family val="2"/>
          </rPr>
          <t>Das erziehlte Resultat entspricht nicht den Erwartungen</t>
        </r>
      </text>
    </comment>
    <comment ref="G4" authorId="0" shapeId="0">
      <text>
        <r>
          <rPr>
            <sz val="9"/>
            <color indexed="81"/>
            <rFont val="Segoe UI"/>
            <family val="2"/>
          </rPr>
          <t>Das erreichte Resultat erfüllt gerade noch die Erwartungen</t>
        </r>
      </text>
    </comment>
    <comment ref="H4" authorId="0" shapeId="0">
      <text>
        <r>
          <rPr>
            <sz val="9"/>
            <color indexed="81"/>
            <rFont val="Segoe UI"/>
            <family val="2"/>
          </rPr>
          <t>Das erreichte Resultat erfüllt vollkommen die Erwartungen</t>
        </r>
      </text>
    </comment>
    <comment ref="I4" authorId="0" shapeId="0">
      <text>
        <r>
          <rPr>
            <sz val="9"/>
            <color indexed="81"/>
            <rFont val="Segoe UI"/>
            <family val="2"/>
          </rPr>
          <t>Das erreichte Resultat übertrifft die Erwartungen merklich</t>
        </r>
      </text>
    </comment>
    <comment ref="B8" authorId="0" shapeId="0">
      <text>
        <r>
          <rPr>
            <sz val="9"/>
            <color indexed="81"/>
            <rFont val="Segoe UI"/>
            <family val="2"/>
          </rPr>
          <t>Sind sich die Lernenden der Problematik bewusst?</t>
        </r>
      </text>
    </comment>
    <comment ref="C8" authorId="0" shapeId="0">
      <text>
        <r>
          <rPr>
            <sz val="9"/>
            <color indexed="81"/>
            <rFont val="Segoe UI"/>
            <family val="2"/>
          </rPr>
          <t>Wird durch die Lernenden vorgestellt</t>
        </r>
      </text>
    </comment>
    <comment ref="B10" authorId="0" shapeId="0">
      <text>
        <r>
          <rPr>
            <sz val="9"/>
            <color indexed="81"/>
            <rFont val="Segoe UI"/>
            <family val="2"/>
          </rPr>
          <t>Unterstützende Klassen und APIs
z.B. Parser für JSON</t>
        </r>
      </text>
    </comment>
    <comment ref="B11" authorId="0" shapeId="0">
      <text>
        <r>
          <rPr>
            <sz val="9"/>
            <color indexed="81"/>
            <rFont val="Segoe UI"/>
            <family val="2"/>
          </rPr>
          <t>Werden z.B. sinnvolle Objekte erstellt?</t>
        </r>
      </text>
    </comment>
    <comment ref="B17" authorId="0" shapeId="0">
      <text>
        <r>
          <rPr>
            <sz val="9"/>
            <color indexed="81"/>
            <rFont val="Segoe UI"/>
            <family val="2"/>
          </rPr>
          <t>Gut wäre, wenn die Lernenden die Exceptions spezifisch z.B. als IOException und nicht generell z.B. Exception behandeln.</t>
        </r>
      </text>
    </comment>
  </commentList>
</comments>
</file>

<file path=xl/comments3.xml><?xml version="1.0" encoding="utf-8"?>
<comments xmlns="http://schemas.openxmlformats.org/spreadsheetml/2006/main">
  <authors>
    <author>Autor</author>
  </authors>
  <commentList>
    <comment ref="J3" authorId="0" shapeId="0">
      <text>
        <r>
          <rPr>
            <sz val="9"/>
            <color indexed="81"/>
            <rFont val="Segoe UI"/>
            <family val="2"/>
          </rPr>
          <t>Wie viele Punkte trägt die Antwort zum Gesamtergebnis bei:
6: Sehr wichtiger Punkt
5: Wichtiger Punkt
3: Detailfrage
1: Ergänzende Frage</t>
        </r>
      </text>
    </comment>
    <comment ref="E4" authorId="0" shapeId="0">
      <text>
        <r>
          <rPr>
            <sz val="9"/>
            <color indexed="81"/>
            <rFont val="Segoe UI"/>
            <family val="2"/>
          </rPr>
          <t>Das erziehlte Resultat hat wesentliche Mängel</t>
        </r>
      </text>
    </comment>
    <comment ref="F4" authorId="0" shapeId="0">
      <text>
        <r>
          <rPr>
            <sz val="9"/>
            <color indexed="81"/>
            <rFont val="Segoe UI"/>
            <family val="2"/>
          </rPr>
          <t>Das erziehlte Resultat entspricht nicht den Erwartungen</t>
        </r>
      </text>
    </comment>
    <comment ref="G4" authorId="0" shapeId="0">
      <text>
        <r>
          <rPr>
            <sz val="9"/>
            <color indexed="81"/>
            <rFont val="Segoe UI"/>
            <family val="2"/>
          </rPr>
          <t>Das erreichte Resultat erfüllt gerade noch die Erwartungen</t>
        </r>
      </text>
    </comment>
    <comment ref="H4" authorId="0" shapeId="0">
      <text>
        <r>
          <rPr>
            <sz val="9"/>
            <color indexed="81"/>
            <rFont val="Segoe UI"/>
            <family val="2"/>
          </rPr>
          <t>Das erreichte Resultat erfüllt vollkommen die Erwartungen</t>
        </r>
      </text>
    </comment>
    <comment ref="I4" authorId="0" shapeId="0">
      <text>
        <r>
          <rPr>
            <sz val="9"/>
            <color indexed="81"/>
            <rFont val="Segoe UI"/>
            <family val="2"/>
          </rPr>
          <t>Das erreichte Resultat übertrifft die Erwartungen merklich</t>
        </r>
      </text>
    </comment>
    <comment ref="B6" authorId="0" shapeId="0">
      <text>
        <r>
          <rPr>
            <sz val="9"/>
            <color indexed="81"/>
            <rFont val="Segoe UI"/>
            <family val="2"/>
          </rPr>
          <t>Gibt es Präsentatonsunterlagen wie z.B. PowerPoint, Folien oder FlipCharts?</t>
        </r>
      </text>
    </comment>
    <comment ref="B7" authorId="0" shapeId="0">
      <text>
        <r>
          <rPr>
            <sz val="9"/>
            <color indexed="81"/>
            <rFont val="Segoe UI"/>
            <family val="2"/>
          </rPr>
          <t>Gibt es einen roten Faden mit z.B. einen Einstieg, Hauptteil und Abschluss?</t>
        </r>
      </text>
    </comment>
    <comment ref="B10" authorId="0" shapeId="0">
      <text>
        <r>
          <rPr>
            <sz val="9"/>
            <color indexed="81"/>
            <rFont val="Segoe UI"/>
            <family val="2"/>
          </rPr>
          <t>Die technischen Details werden im Fachgespräch geklärt. Der Fokus der Präsentation muss auf der Funktionalität und dem Mehrwert der APP liegen.</t>
        </r>
      </text>
    </comment>
    <comment ref="B11" authorId="0" shapeId="0">
      <text>
        <r>
          <rPr>
            <sz val="9"/>
            <color indexed="81"/>
            <rFont val="Segoe UI"/>
            <family val="2"/>
          </rPr>
          <t>Werden realistische Erwartungen an die APP geschaffen. Entspricht z.B. der vorgestellte Funktionsumfang dem Endresultat der APP?</t>
        </r>
      </text>
    </comment>
    <comment ref="B13" authorId="0" shapeId="0">
      <text>
        <r>
          <rPr>
            <sz val="9"/>
            <color indexed="81"/>
            <rFont val="Segoe UI"/>
            <family val="2"/>
          </rPr>
          <t xml:space="preserve">Nativ, Web und Hybrid APPs </t>
        </r>
      </text>
    </comment>
  </commentList>
</comments>
</file>

<file path=xl/comments4.xml><?xml version="1.0" encoding="utf-8"?>
<comments xmlns="http://schemas.openxmlformats.org/spreadsheetml/2006/main">
  <authors>
    <author>Autor</author>
  </authors>
  <commentList>
    <comment ref="J3" authorId="0" shapeId="0">
      <text>
        <r>
          <rPr>
            <sz val="9"/>
            <color indexed="81"/>
            <rFont val="Segoe UI"/>
            <family val="2"/>
          </rPr>
          <t>Wie viele Punkte trägt die Antwort zum Gesamtergebnis bei:
6: Sehr wichtiger Punkt
5: Wichtiger Punkt
3: Detailfrage
1: Ergänzende Frage</t>
        </r>
      </text>
    </comment>
    <comment ref="E4" authorId="0" shapeId="0">
      <text>
        <r>
          <rPr>
            <sz val="9"/>
            <color indexed="81"/>
            <rFont val="Segoe UI"/>
            <family val="2"/>
          </rPr>
          <t>Das erziehlte Resultat hat wesentliche Mängel</t>
        </r>
      </text>
    </comment>
    <comment ref="F4" authorId="0" shapeId="0">
      <text>
        <r>
          <rPr>
            <sz val="9"/>
            <color indexed="81"/>
            <rFont val="Segoe UI"/>
            <family val="2"/>
          </rPr>
          <t>Das erziehlte Resultat entspricht nicht den Erwartungen</t>
        </r>
      </text>
    </comment>
    <comment ref="G4" authorId="0" shapeId="0">
      <text>
        <r>
          <rPr>
            <sz val="9"/>
            <color indexed="81"/>
            <rFont val="Segoe UI"/>
            <family val="2"/>
          </rPr>
          <t>Das erreichte Resultat erfüllt gerade noch die Erwartungen</t>
        </r>
      </text>
    </comment>
    <comment ref="H4" authorId="0" shapeId="0">
      <text>
        <r>
          <rPr>
            <sz val="9"/>
            <color indexed="81"/>
            <rFont val="Segoe UI"/>
            <family val="2"/>
          </rPr>
          <t>Das erreichte Resultat erfüllt vollkommen die Erwartungen</t>
        </r>
      </text>
    </comment>
    <comment ref="I4" authorId="0" shapeId="0">
      <text>
        <r>
          <rPr>
            <sz val="9"/>
            <color indexed="81"/>
            <rFont val="Segoe UI"/>
            <family val="2"/>
          </rPr>
          <t>Das erreichte Resultat übertrifft die Erwartungen merklich</t>
        </r>
      </text>
    </comment>
    <comment ref="B7" authorId="0" shapeId="0">
      <text>
        <r>
          <rPr>
            <sz val="9"/>
            <color indexed="81"/>
            <rFont val="Segoe UI"/>
            <family val="2"/>
          </rPr>
          <t>Das können Kann und Muss Ziele sein, die zu Beginn der Arbeit definiert werden.</t>
        </r>
      </text>
    </comment>
    <comment ref="B21" authorId="0" shapeId="0">
      <text>
        <r>
          <rPr>
            <sz val="9"/>
            <color indexed="81"/>
            <rFont val="Segoe UI"/>
            <family val="2"/>
          </rPr>
          <t>Die Lernenden wissen z.B. wieso sie gewisse Daten in der z.B. DB sichern müssen und können die ihre Lösung anhand des Lifecycles erklären (Erlaubt sind auch Hilfestellende Fragen wie z.B. was geschieht beim Aufruf von onDestroy() einer Activity)?</t>
        </r>
      </text>
    </comment>
    <comment ref="C65" authorId="0" shapeId="0">
      <text>
        <r>
          <rPr>
            <sz val="9"/>
            <color indexed="81"/>
            <rFont val="Segoe UI"/>
            <family val="2"/>
          </rPr>
          <t>Das können Kann und Muss Ziele sein, die zu Beginn der Arbeit definiert werden.</t>
        </r>
      </text>
    </comment>
    <comment ref="C79" authorId="0" shapeId="0">
      <text>
        <r>
          <rPr>
            <sz val="9"/>
            <color indexed="81"/>
            <rFont val="Segoe UI"/>
            <family val="2"/>
          </rPr>
          <t>Die Lernenden wissen z.B. wieso sie gewisse Daten in der z.B. DB sichern müssen und können die ihre Lösung anhand des Lifecycles erklären (Erlaubt sind auch Hilfestellende Fragen wie z.B. was geschieht beim Aufruf von onDestroy() einer Activity)?</t>
        </r>
      </text>
    </comment>
  </commentList>
</comments>
</file>

<file path=xl/sharedStrings.xml><?xml version="1.0" encoding="utf-8"?>
<sst xmlns="http://schemas.openxmlformats.org/spreadsheetml/2006/main" count="196" uniqueCount="103">
  <si>
    <t>Gesammtbewertung</t>
  </si>
  <si>
    <t>Gewichtung</t>
  </si>
  <si>
    <t>Beurteilung</t>
  </si>
  <si>
    <t>Erreichte Punkte</t>
  </si>
  <si>
    <t>Maximale Punktzahl</t>
  </si>
  <si>
    <t>Note</t>
  </si>
  <si>
    <t>MockUPs</t>
  </si>
  <si>
    <t>Fachgespräch 1</t>
  </si>
  <si>
    <t>Präsentation</t>
  </si>
  <si>
    <t>Fachgespräch 2</t>
  </si>
  <si>
    <t>Thema</t>
  </si>
  <si>
    <t>Design der Activities</t>
  </si>
  <si>
    <t>Korrekte Verwendung von Ressourcen</t>
  </si>
  <si>
    <t>Verkaufspräsentation der APP</t>
  </si>
  <si>
    <t>Beurteilen der Endresultate</t>
  </si>
  <si>
    <t>MockUPs - Design der Activities</t>
  </si>
  <si>
    <t>Fachgespräch 1 - Korrekte Verwendung von Ressourcen</t>
  </si>
  <si>
    <t>Präsentation - Verkaufspräsentation der APP</t>
  </si>
  <si>
    <t>Fachgespräch 2 - Beurteilen der Endresultate</t>
  </si>
  <si>
    <t>#</t>
  </si>
  <si>
    <t xml:space="preserve">Kriterium </t>
  </si>
  <si>
    <t>Maximale Punkte</t>
  </si>
  <si>
    <t>Ungenügend</t>
  </si>
  <si>
    <t>Gut</t>
  </si>
  <si>
    <t>Sehr gut</t>
  </si>
  <si>
    <t>Knapp genügend</t>
  </si>
  <si>
    <t>Nicht vorhanden</t>
  </si>
  <si>
    <t>Viele Fehler</t>
  </si>
  <si>
    <t>Endbeurteilung</t>
  </si>
  <si>
    <t>Endnote gewichtet</t>
  </si>
  <si>
    <t>Wie gut sind die Elemente angeordnet?</t>
  </si>
  <si>
    <t>Wie gut erfüllt das Design folgende Ergonomiekriterien?</t>
  </si>
  <si>
    <t>Steuerbarkeit</t>
  </si>
  <si>
    <t>Lernförderlichkeit (Erlernzeit)</t>
  </si>
  <si>
    <t>Erwartungskonformität (Konsistenz)</t>
  </si>
  <si>
    <t>Selbstbeschreibungsfähigkeit (Rückmeldungen, usw.)</t>
  </si>
  <si>
    <t>Anpassbarkeit</t>
  </si>
  <si>
    <t xml:space="preserve">Wie gut berücksichtigt das Design die Bildschirmgrösse </t>
  </si>
  <si>
    <t>Wie gut werden verschiedene Designelemente eingesetzt</t>
  </si>
  <si>
    <t>Wie gut erfüllt das Design die Android spezifischen Anforderungen</t>
  </si>
  <si>
    <t>Wurden sinnvolle Activities erstellt?</t>
  </si>
  <si>
    <t>Wie gut ist das Design allgemein Ausgearbeitet (Fleiss)</t>
  </si>
  <si>
    <t>Wie gut kennen die Lernenden die API der Ressource allgemein?</t>
  </si>
  <si>
    <t>Wie gut werden die Daten den Ressource verarbeitet bezüglich?</t>
  </si>
  <si>
    <t>Wurden sinnvolle Methoden zur Verarbeitung erstellt?</t>
  </si>
  <si>
    <t>Wie gut werden Dateninkonsistenzen vermieden?</t>
  </si>
  <si>
    <t>Wie gut können die Lernenden die Ressource erklären bezüglich:</t>
  </si>
  <si>
    <t>Datentypen (Wissen welche Daten geliefert werden)</t>
  </si>
  <si>
    <t>Wie gut werden bestehende Hilfsmittel (z.B. Helferklassen) eingesetzt?</t>
  </si>
  <si>
    <t>Wie gut werden die Daten für die Weiterverwendung aufbereitet?</t>
  </si>
  <si>
    <t>Wie gut kennen die Lernenden das Laufzeitverhalten der Ressource?</t>
  </si>
  <si>
    <t>Wie gut werden allfällige Exceptions der Ressouce behandelt?</t>
  </si>
  <si>
    <t>Wie gut kennen die Lernenden das Verhalten der Ressouce im Fehlerfall?</t>
  </si>
  <si>
    <t>Wie gut wurde die Präsentation vorbereitet?</t>
  </si>
  <si>
    <t>Wie gut ist die Gliederung der Präsentation?</t>
  </si>
  <si>
    <t>Wie professionell wurde die APP vorgestellt?</t>
  </si>
  <si>
    <t>Wie gut wird der Zweck der APP erklärt?</t>
  </si>
  <si>
    <t>Wie gut werden technische Aspekte mit dem Fokus Verkaufspräsentation vorgestellt?</t>
  </si>
  <si>
    <t>Wie gut entspricht das verkaufte Bild dem effektiven Endresultat?</t>
  </si>
  <si>
    <t>Wie gut werden die Hauptargumente, die für die APP sprechen, vorgestellt?</t>
  </si>
  <si>
    <t># Beurteilungskriterien</t>
  </si>
  <si>
    <t>Allgemeine Fragen</t>
  </si>
  <si>
    <t>Wie gut wurden die Ziele erreicht?</t>
  </si>
  <si>
    <t>Wie gut entspricht die APP den ursprünglichen Erwartungen?</t>
  </si>
  <si>
    <t>Wie fleissig waren die Lernenden während der Umsetzung?</t>
  </si>
  <si>
    <t>Wie gut entspricht das GUI den MockUPs?</t>
  </si>
  <si>
    <t>Umsetzung Grafisch</t>
  </si>
  <si>
    <t>Wie gut entspricht die Umsetzung des GUIs den Standards?</t>
  </si>
  <si>
    <t>Welche Qualität hat der Code des GUIs (wirkt er aufgeräumt)</t>
  </si>
  <si>
    <t xml:space="preserve">Umsetzung Logik </t>
  </si>
  <si>
    <t>Gibt es unbenutze Ressourcen (Bibliotheken, Grafiken, usw.)?</t>
  </si>
  <si>
    <t>Wie gut wurde der Code kommentiert?</t>
  </si>
  <si>
    <t>Welche Qualität hat der Code der Logik (wirkt er aufgeräumt)</t>
  </si>
  <si>
    <t>Wurden sinnvolle Klassen, Methoden und Interfaces erstellt?</t>
  </si>
  <si>
    <t>Wie gut wurden allfällige Dateninkonsistenzen vermieden?</t>
  </si>
  <si>
    <t>Wie gut sind die Persistenzprobleme gelöst?</t>
  </si>
  <si>
    <t>Wie gut kennen die Lernenden die Unterschiede zwischen den APP Typen?</t>
  </si>
  <si>
    <t>Wie gut wurde die APP mit den gängigen Testverfahren getestet?</t>
  </si>
  <si>
    <t>Umsetzung der Dokumentation</t>
  </si>
  <si>
    <t>Sind genügend qualitativ gute Unterlagen zum Fortführen der Arbeit vorhanden?</t>
  </si>
  <si>
    <t>Wie gut und wie ausführlich wurden die technischen Unterlagen gepflegt?</t>
  </si>
  <si>
    <t>Enspricht der Gesammteindruck der Dokumentation den gängigen Erwartungen?</t>
  </si>
  <si>
    <t>Wie gut haben sich die Lernenden während der Umsetzung der APP informiert?</t>
  </si>
  <si>
    <t>Objekt</t>
  </si>
  <si>
    <t>Code</t>
  </si>
  <si>
    <t>Verkaufsgespräch</t>
  </si>
  <si>
    <t>Fachgespräch</t>
  </si>
  <si>
    <t>APP</t>
  </si>
  <si>
    <t>APP / Dokumentation</t>
  </si>
  <si>
    <t>APP / MockUPs / Dokumentation</t>
  </si>
  <si>
    <t>Dokumentation</t>
  </si>
  <si>
    <t>Wie gut sind die Mindestgrössen eingehalten?</t>
  </si>
  <si>
    <t>Wie gut wurden die XML Richtlinien eingehalten?</t>
  </si>
  <si>
    <t>Wie gut konnte das Testing / Testplan aufgezeigt werden?</t>
  </si>
  <si>
    <t>Wie sinnvoll sind die Tests, wie gross die Abdeckung der Problemstellungen?</t>
  </si>
  <si>
    <t>Code / Dokumentation</t>
  </si>
  <si>
    <t>Wie gut sind die Randbedingungen des Testings beschrieben und nachvollziehbar?</t>
  </si>
  <si>
    <t>Höflichkeit (Verwendung der Sprache), Konstanz der Wortwahl.</t>
  </si>
  <si>
    <t>Wie gut ist der Gesamteindruck des Designs (Einsatz)</t>
  </si>
  <si>
    <t>Wie gut/sinnvoll werden die Building Blocks eingesetzt?</t>
  </si>
  <si>
    <t>Erfüllungsgrad</t>
  </si>
  <si>
    <t>Verwendungszweck (Wissen wie man die Ressource einsetzt)</t>
  </si>
  <si>
    <t>Lernende/r</t>
  </si>
</sst>
</file>

<file path=xl/styles.xml><?xml version="1.0" encoding="utf-8"?>
<styleSheet xmlns="http://schemas.openxmlformats.org/spreadsheetml/2006/main" xmlns:mc="http://schemas.openxmlformats.org/markup-compatibility/2006" xmlns:x14ac="http://schemas.microsoft.com/office/spreadsheetml/2009/9/ac" mc:Ignorable="x14ac">
  <fonts count="20" x14ac:knownFonts="1">
    <font>
      <sz val="11"/>
      <color theme="1"/>
      <name val="Calibri"/>
      <family val="2"/>
      <scheme val="minor"/>
    </font>
    <font>
      <sz val="11"/>
      <color theme="1"/>
      <name val="Calibri"/>
      <family val="2"/>
      <scheme val="minor"/>
    </font>
    <font>
      <sz val="11"/>
      <color rgb="FF006100"/>
      <name val="Calibri"/>
      <family val="2"/>
      <scheme val="minor"/>
    </font>
    <font>
      <sz val="11"/>
      <color rgb="FF9C0006"/>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sz val="20"/>
      <color theme="1"/>
      <name val="Calibri"/>
      <family val="2"/>
      <scheme val="minor"/>
    </font>
    <font>
      <sz val="9"/>
      <color indexed="81"/>
      <name val="Segoe UI"/>
      <family val="2"/>
    </font>
    <font>
      <b/>
      <sz val="11"/>
      <color rgb="FF9C0006"/>
      <name val="Calibri"/>
      <family val="2"/>
      <scheme val="minor"/>
    </font>
    <font>
      <b/>
      <sz val="11"/>
      <color rgb="FF006100"/>
      <name val="Calibri"/>
      <family val="2"/>
      <scheme val="minor"/>
    </font>
    <font>
      <sz val="11"/>
      <color theme="0" tint="-4.9989318521683403E-2"/>
      <name val="Calibri"/>
      <family val="2"/>
      <scheme val="minor"/>
    </font>
    <font>
      <sz val="14"/>
      <color theme="0"/>
      <name val="Calibri"/>
      <family val="2"/>
      <scheme val="minor"/>
    </font>
    <font>
      <sz val="14"/>
      <color theme="1"/>
      <name val="Calibri"/>
      <family val="2"/>
      <scheme val="minor"/>
    </font>
    <font>
      <b/>
      <sz val="14"/>
      <color theme="0"/>
      <name val="Calibri"/>
      <family val="2"/>
      <scheme val="minor"/>
    </font>
    <font>
      <sz val="14"/>
      <color theme="4" tint="0.39994506668294322"/>
      <name val="Calibri"/>
      <family val="2"/>
      <scheme val="minor"/>
    </font>
    <font>
      <sz val="11"/>
      <color theme="0" tint="-0.34998626667073579"/>
      <name val="Calibri"/>
      <family val="2"/>
      <scheme val="minor"/>
    </font>
    <font>
      <sz val="16"/>
      <color theme="1"/>
      <name val="Calibri"/>
      <family val="2"/>
      <scheme val="minor"/>
    </font>
    <font>
      <b/>
      <sz val="16"/>
      <color theme="1"/>
      <name val="Calibri"/>
      <family val="2"/>
      <scheme val="minor"/>
    </font>
    <font>
      <b/>
      <u/>
      <sz val="11"/>
      <color theme="1"/>
      <name val="Calibri"/>
      <family val="2"/>
      <scheme val="minor"/>
    </font>
  </fonts>
  <fills count="18">
    <fill>
      <patternFill patternType="none"/>
    </fill>
    <fill>
      <patternFill patternType="gray125"/>
    </fill>
    <fill>
      <patternFill patternType="solid">
        <fgColor rgb="FFC6EFCE"/>
      </patternFill>
    </fill>
    <fill>
      <patternFill patternType="solid">
        <fgColor rgb="FFFFC7CE"/>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39997558519241921"/>
        <bgColor indexed="65"/>
      </patternFill>
    </fill>
    <fill>
      <patternFill patternType="solid">
        <fgColor theme="6"/>
      </patternFill>
    </fill>
    <fill>
      <patternFill patternType="solid">
        <fgColor theme="8"/>
      </patternFill>
    </fill>
    <fill>
      <patternFill patternType="solid">
        <fgColor theme="0" tint="-0.14996795556505021"/>
        <bgColor indexed="64"/>
      </patternFill>
    </fill>
    <fill>
      <patternFill patternType="solid">
        <fgColor theme="0" tint="-0.24994659260841701"/>
        <bgColor indexed="64"/>
      </patternFill>
    </fill>
    <fill>
      <patternFill patternType="solid">
        <fgColor rgb="FF98DA9E"/>
        <bgColor indexed="64"/>
      </patternFill>
    </fill>
    <fill>
      <patternFill patternType="solid">
        <fgColor rgb="FF7D9428"/>
        <bgColor indexed="64"/>
      </patternFill>
    </fill>
    <fill>
      <patternFill patternType="solid">
        <fgColor rgb="FFE3B0AF"/>
        <bgColor indexed="64"/>
      </patternFill>
    </fill>
    <fill>
      <patternFill patternType="solid">
        <fgColor rgb="FFF2FF4F"/>
        <bgColor indexed="64"/>
      </patternFill>
    </fill>
    <fill>
      <patternFill patternType="solid">
        <fgColor rgb="FFC96765"/>
        <bgColor indexed="64"/>
      </patternFill>
    </fill>
    <fill>
      <patternFill patternType="solid">
        <fgColor rgb="FFFF9FAA"/>
        <bgColor indexed="64"/>
      </patternFill>
    </fill>
  </fills>
  <borders count="14">
    <border>
      <left/>
      <right/>
      <top/>
      <bottom/>
      <diagonal/>
    </border>
    <border>
      <left style="thin">
        <color rgb="FFB2B2B2"/>
      </left>
      <right style="thin">
        <color rgb="FFB2B2B2"/>
      </right>
      <top style="thin">
        <color rgb="FFB2B2B2"/>
      </top>
      <bottom style="thin">
        <color rgb="FFB2B2B2"/>
      </bottom>
      <diagonal/>
    </border>
    <border>
      <left style="thin">
        <color rgb="FF9EBB33"/>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s>
  <cellStyleXfs count="9">
    <xf numFmtId="0" fontId="0" fillId="0" borderId="0"/>
    <xf numFmtId="0" fontId="2" fillId="2" borderId="0" applyNumberFormat="0" applyBorder="0" applyAlignment="0" applyProtection="0"/>
    <xf numFmtId="0" fontId="3" fillId="3" borderId="0" applyNumberFormat="0" applyBorder="0" applyAlignment="0" applyProtection="0"/>
    <xf numFmtId="0" fontId="1" fillId="4" borderId="1" applyNumberFormat="0" applyFont="0" applyAlignment="0" applyProtection="0"/>
    <xf numFmtId="0" fontId="6" fillId="5" borderId="0" applyNumberFormat="0" applyBorder="0" applyAlignment="0" applyProtection="0"/>
    <xf numFmtId="0" fontId="1" fillId="6" borderId="0" applyNumberFormat="0" applyBorder="0" applyAlignment="0" applyProtection="0"/>
    <xf numFmtId="0" fontId="6" fillId="7" borderId="0" applyNumberFormat="0" applyBorder="0" applyAlignment="0" applyProtection="0"/>
    <xf numFmtId="0" fontId="6" fillId="8" borderId="0" applyNumberFormat="0" applyBorder="0" applyAlignment="0" applyProtection="0"/>
    <xf numFmtId="0" fontId="6" fillId="9" borderId="0" applyNumberFormat="0" applyBorder="0" applyAlignment="0" applyProtection="0"/>
  </cellStyleXfs>
  <cellXfs count="77">
    <xf numFmtId="0" fontId="0" fillId="0" borderId="0" xfId="0"/>
    <xf numFmtId="0" fontId="5" fillId="0" borderId="0" xfId="0" applyFont="1"/>
    <xf numFmtId="0" fontId="7" fillId="0" borderId="0" xfId="0" applyFont="1"/>
    <xf numFmtId="9" fontId="0" fillId="0" borderId="0" xfId="0" applyNumberFormat="1"/>
    <xf numFmtId="0" fontId="0" fillId="0" borderId="0" xfId="0" applyAlignment="1">
      <alignment horizontal="center"/>
    </xf>
    <xf numFmtId="0" fontId="0" fillId="0" borderId="0" xfId="0" applyBorder="1"/>
    <xf numFmtId="0" fontId="1" fillId="6" borderId="0" xfId="5" applyBorder="1"/>
    <xf numFmtId="0" fontId="0" fillId="0" borderId="9" xfId="0" applyBorder="1"/>
    <xf numFmtId="0" fontId="1" fillId="6" borderId="9" xfId="5" applyBorder="1"/>
    <xf numFmtId="0" fontId="4" fillId="5" borderId="5" xfId="4" applyFont="1" applyBorder="1"/>
    <xf numFmtId="0" fontId="6" fillId="5" borderId="4" xfId="4" applyBorder="1"/>
    <xf numFmtId="0" fontId="4" fillId="5" borderId="3" xfId="4" applyFont="1" applyBorder="1"/>
    <xf numFmtId="0" fontId="4" fillId="5" borderId="4" xfId="4" applyFont="1" applyBorder="1"/>
    <xf numFmtId="0" fontId="0" fillId="0" borderId="6" xfId="0" applyBorder="1"/>
    <xf numFmtId="0" fontId="0" fillId="0" borderId="7" xfId="0" applyBorder="1"/>
    <xf numFmtId="0" fontId="5" fillId="10" borderId="7" xfId="0" applyFont="1" applyFill="1" applyBorder="1" applyAlignment="1">
      <alignment textRotation="90"/>
    </xf>
    <xf numFmtId="0" fontId="9" fillId="17" borderId="7" xfId="2" applyFont="1" applyFill="1" applyBorder="1" applyAlignment="1">
      <alignment textRotation="90"/>
    </xf>
    <xf numFmtId="0" fontId="9" fillId="3" borderId="7" xfId="2" applyFont="1" applyBorder="1" applyAlignment="1">
      <alignment textRotation="90"/>
    </xf>
    <xf numFmtId="0" fontId="5" fillId="4" borderId="7" xfId="3" applyFont="1" applyBorder="1" applyAlignment="1">
      <alignment textRotation="90"/>
    </xf>
    <xf numFmtId="0" fontId="10" fillId="2" borderId="7" xfId="1" applyFont="1" applyBorder="1" applyAlignment="1">
      <alignment textRotation="90"/>
    </xf>
    <xf numFmtId="0" fontId="4" fillId="8" borderId="7" xfId="7" applyFont="1" applyBorder="1" applyAlignment="1">
      <alignment textRotation="90"/>
    </xf>
    <xf numFmtId="0" fontId="0" fillId="0" borderId="8" xfId="0" applyBorder="1"/>
    <xf numFmtId="0" fontId="7" fillId="0" borderId="0" xfId="0" applyFont="1" applyAlignment="1">
      <alignment horizontal="left"/>
    </xf>
    <xf numFmtId="0" fontId="12" fillId="5" borderId="0" xfId="4" applyFont="1"/>
    <xf numFmtId="0" fontId="13" fillId="0" borderId="0" xfId="0" applyFont="1"/>
    <xf numFmtId="0" fontId="15" fillId="5" borderId="0" xfId="4" applyFont="1"/>
    <xf numFmtId="0" fontId="14" fillId="9" borderId="0" xfId="8" applyFont="1" applyBorder="1"/>
    <xf numFmtId="2" fontId="4" fillId="5" borderId="5" xfId="4" applyNumberFormat="1" applyFont="1" applyBorder="1" applyAlignment="1">
      <alignment horizontal="right"/>
    </xf>
    <xf numFmtId="0" fontId="0" fillId="11" borderId="0" xfId="5" applyFont="1" applyFill="1" applyBorder="1" applyAlignment="1">
      <alignment horizontal="center"/>
    </xf>
    <xf numFmtId="0" fontId="0" fillId="16" borderId="0" xfId="5" applyFont="1" applyFill="1" applyBorder="1" applyAlignment="1">
      <alignment horizontal="center"/>
    </xf>
    <xf numFmtId="0" fontId="0" fillId="14" borderId="0" xfId="5" applyFont="1" applyFill="1" applyBorder="1" applyAlignment="1">
      <alignment horizontal="center"/>
    </xf>
    <xf numFmtId="0" fontId="0" fillId="15" borderId="0" xfId="5" applyFont="1" applyFill="1" applyBorder="1" applyAlignment="1">
      <alignment horizontal="center"/>
    </xf>
    <xf numFmtId="0" fontId="0" fillId="12" borderId="0" xfId="5" applyFont="1" applyFill="1" applyBorder="1" applyAlignment="1">
      <alignment horizontal="center"/>
    </xf>
    <xf numFmtId="0" fontId="11" fillId="13" borderId="0" xfId="5" applyFont="1" applyFill="1" applyBorder="1" applyAlignment="1">
      <alignment horizontal="center"/>
    </xf>
    <xf numFmtId="0" fontId="0" fillId="10" borderId="0" xfId="0" applyFill="1" applyBorder="1" applyAlignment="1">
      <alignment horizontal="center"/>
    </xf>
    <xf numFmtId="0" fontId="3" fillId="17" borderId="0" xfId="2" applyFill="1" applyBorder="1" applyAlignment="1">
      <alignment horizontal="center"/>
    </xf>
    <xf numFmtId="0" fontId="3" fillId="3" borderId="0" xfId="2" applyBorder="1" applyAlignment="1">
      <alignment horizontal="center"/>
    </xf>
    <xf numFmtId="0" fontId="0" fillId="4" borderId="0" xfId="3" applyFont="1" applyBorder="1" applyAlignment="1">
      <alignment horizontal="center"/>
    </xf>
    <xf numFmtId="0" fontId="2" fillId="2" borderId="0" xfId="1" applyBorder="1" applyAlignment="1">
      <alignment horizontal="center"/>
    </xf>
    <xf numFmtId="0" fontId="11" fillId="8" borderId="0" xfId="7" applyFont="1" applyBorder="1" applyAlignment="1">
      <alignment horizontal="center"/>
    </xf>
    <xf numFmtId="0" fontId="0" fillId="6" borderId="0" xfId="5" applyFont="1" applyBorder="1"/>
    <xf numFmtId="0" fontId="16" fillId="6" borderId="10" xfId="5" applyFont="1" applyBorder="1" applyAlignment="1">
      <alignment horizontal="center"/>
    </xf>
    <xf numFmtId="0" fontId="16" fillId="0" borderId="10" xfId="0" applyFont="1" applyBorder="1" applyAlignment="1">
      <alignment horizontal="center"/>
    </xf>
    <xf numFmtId="0" fontId="1" fillId="6" borderId="2" xfId="5" applyBorder="1" applyAlignment="1">
      <alignment horizontal="center"/>
    </xf>
    <xf numFmtId="0" fontId="1" fillId="6" borderId="0" xfId="5" applyBorder="1" applyAlignment="1">
      <alignment horizontal="center"/>
    </xf>
    <xf numFmtId="0" fontId="0" fillId="0" borderId="0" xfId="0" applyBorder="1" applyAlignment="1">
      <alignment horizontal="center"/>
    </xf>
    <xf numFmtId="0" fontId="6" fillId="5" borderId="4" xfId="4" applyBorder="1" applyAlignment="1">
      <alignment horizontal="center"/>
    </xf>
    <xf numFmtId="0" fontId="0" fillId="0" borderId="0" xfId="0" applyAlignment="1">
      <alignment horizontal="left"/>
    </xf>
    <xf numFmtId="0" fontId="6" fillId="7" borderId="0" xfId="6" applyBorder="1"/>
    <xf numFmtId="0" fontId="6" fillId="7" borderId="0" xfId="6" applyBorder="1" applyAlignment="1">
      <alignment horizontal="center"/>
    </xf>
    <xf numFmtId="0" fontId="6" fillId="7" borderId="2" xfId="6" applyBorder="1" applyAlignment="1">
      <alignment horizontal="center"/>
    </xf>
    <xf numFmtId="0" fontId="0" fillId="0" borderId="0" xfId="0" applyBorder="1" applyAlignment="1">
      <alignment horizontal="left"/>
    </xf>
    <xf numFmtId="0" fontId="6" fillId="7" borderId="0" xfId="6" applyAlignment="1">
      <alignment horizontal="center"/>
    </xf>
    <xf numFmtId="0" fontId="6" fillId="7" borderId="10" xfId="6" applyBorder="1" applyAlignment="1">
      <alignment horizontal="center"/>
    </xf>
    <xf numFmtId="0" fontId="6" fillId="7" borderId="9" xfId="6" applyBorder="1"/>
    <xf numFmtId="0" fontId="6" fillId="5" borderId="12" xfId="4" applyBorder="1" applyAlignment="1"/>
    <xf numFmtId="0" fontId="6" fillId="5" borderId="12" xfId="4" applyBorder="1"/>
    <xf numFmtId="0" fontId="6" fillId="5" borderId="13" xfId="4" applyBorder="1"/>
    <xf numFmtId="0" fontId="0" fillId="0" borderId="0" xfId="0" applyFill="1" applyBorder="1"/>
    <xf numFmtId="0" fontId="6" fillId="7" borderId="9" xfId="6" applyBorder="1" applyAlignment="1">
      <alignment horizontal="left"/>
    </xf>
    <xf numFmtId="0" fontId="6" fillId="7" borderId="0" xfId="6" applyBorder="1" applyAlignment="1">
      <alignment horizontal="left"/>
    </xf>
    <xf numFmtId="0" fontId="6" fillId="7" borderId="0" xfId="6" applyBorder="1" applyAlignment="1"/>
    <xf numFmtId="0" fontId="6" fillId="7" borderId="10" xfId="6" applyBorder="1"/>
    <xf numFmtId="0" fontId="0" fillId="6" borderId="0" xfId="5" applyFont="1"/>
    <xf numFmtId="0" fontId="7" fillId="0" borderId="0" xfId="0" applyFont="1" applyAlignment="1">
      <alignment horizontal="left"/>
    </xf>
    <xf numFmtId="0" fontId="6" fillId="5" borderId="12" xfId="4" applyBorder="1" applyAlignment="1">
      <alignment horizontal="left"/>
    </xf>
    <xf numFmtId="0" fontId="6" fillId="5" borderId="4" xfId="4" applyBorder="1" applyAlignment="1">
      <alignment horizontal="left"/>
    </xf>
    <xf numFmtId="0" fontId="17" fillId="0" borderId="0" xfId="0" applyFont="1"/>
    <xf numFmtId="0" fontId="18" fillId="0" borderId="0" xfId="0" applyFont="1"/>
    <xf numFmtId="0" fontId="19" fillId="0" borderId="0" xfId="0" applyFont="1"/>
    <xf numFmtId="0" fontId="0" fillId="0" borderId="0" xfId="0" applyAlignment="1">
      <alignment wrapText="1"/>
    </xf>
    <xf numFmtId="0" fontId="4" fillId="5" borderId="4" xfId="4" applyFont="1" applyBorder="1" applyAlignment="1">
      <alignment horizontal="left"/>
    </xf>
    <xf numFmtId="0" fontId="7" fillId="0" borderId="0" xfId="0" applyFont="1" applyAlignment="1">
      <alignment horizontal="left"/>
    </xf>
    <xf numFmtId="0" fontId="6" fillId="5" borderId="11" xfId="4" applyBorder="1" applyAlignment="1">
      <alignment horizontal="left"/>
    </xf>
    <xf numFmtId="0" fontId="6" fillId="5" borderId="12" xfId="4" applyBorder="1" applyAlignment="1">
      <alignment horizontal="left"/>
    </xf>
    <xf numFmtId="0" fontId="6" fillId="5" borderId="3" xfId="4" applyBorder="1" applyAlignment="1">
      <alignment horizontal="left"/>
    </xf>
    <xf numFmtId="0" fontId="6" fillId="5" borderId="4" xfId="4" applyBorder="1" applyAlignment="1">
      <alignment horizontal="left"/>
    </xf>
  </cellXfs>
  <cellStyles count="9">
    <cellStyle name="20 % - Akzent1" xfId="5" builtinId="30"/>
    <cellStyle name="60 % - Akzent1" xfId="6" builtinId="32"/>
    <cellStyle name="Akzent1" xfId="4" builtinId="29"/>
    <cellStyle name="Akzent3" xfId="7" builtinId="37"/>
    <cellStyle name="Akzent5" xfId="8" builtinId="45"/>
    <cellStyle name="Gut" xfId="1" builtinId="26"/>
    <cellStyle name="Notiz" xfId="3" builtinId="10"/>
    <cellStyle name="Schlecht" xfId="2" builtinId="27"/>
    <cellStyle name="Standard" xfId="0" builtinId="0"/>
  </cellStyles>
  <dxfs count="3">
    <dxf>
      <numFmt numFmtId="0" formatCode="General"/>
    </dxf>
    <dxf>
      <numFmt numFmtId="13" formatCode="0%"/>
    </dxf>
    <dxf>
      <font>
        <strike val="0"/>
        <outline val="0"/>
        <shadow val="0"/>
        <u val="none"/>
        <vertAlign val="baseline"/>
        <sz val="14"/>
        <name val="Calibri"/>
        <scheme val="minor"/>
      </font>
    </dxf>
  </dxfs>
  <tableStyles count="0" defaultTableStyle="TableStyleMedium2" defaultPivotStyle="PivotStyleMedium9"/>
  <colors>
    <mruColors>
      <color rgb="FF9EBB33"/>
      <color rgb="FFFF9FAA"/>
      <color rgb="FFFF9BA7"/>
      <color rgb="FFC96765"/>
      <color rgb="FFD28280"/>
      <color rgb="FFFF8190"/>
      <color rgb="FFF2FF4F"/>
      <color rgb="FF7ABC32"/>
      <color rgb="FFE3B0AF"/>
      <color rgb="FF7D942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id="1" name="Tabelle1" displayName="Tabelle1" ref="A5:G10" totalsRowShown="0" headerRowDxfId="2" headerRowCellStyle="Akzent1">
  <autoFilter ref="A5:G10"/>
  <tableColumns count="7">
    <tableColumn id="1" name="Gewichtung" dataDxfId="1"/>
    <tableColumn id="2" name="Beurteilung"/>
    <tableColumn id="3" name="Thema"/>
    <tableColumn id="4" name="Erreichte Punkte"/>
    <tableColumn id="5" name="Maximale Punktzahl"/>
    <tableColumn id="7" name="# Beurteilungskriterien" dataDxfId="0">
      <calculatedColumnFormula>COUNTA('Teil1 - MockUPs'!B6:B21)</calculatedColumnFormula>
    </tableColumn>
    <tableColumn id="6" name="Note">
      <calculatedColumnFormula>D6*5/E6+1</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
  <sheetViews>
    <sheetView tabSelected="1" workbookViewId="0">
      <selection activeCell="K4" sqref="K4"/>
    </sheetView>
  </sheetViews>
  <sheetFormatPr baseColWidth="10" defaultRowHeight="15" x14ac:dyDescent="0.25"/>
  <cols>
    <col min="1" max="1" width="20.7109375" customWidth="1"/>
    <col min="2" max="2" width="17" bestFit="1" customWidth="1"/>
    <col min="3" max="3" width="35.42578125" bestFit="1" customWidth="1"/>
    <col min="4" max="4" width="22.7109375" bestFit="1" customWidth="1"/>
    <col min="5" max="5" width="26.85546875" bestFit="1" customWidth="1"/>
    <col min="6" max="6" width="30.42578125" bestFit="1" customWidth="1"/>
    <col min="7" max="7" width="9.28515625" bestFit="1" customWidth="1"/>
  </cols>
  <sheetData>
    <row r="1" spans="1:7" ht="26.25" x14ac:dyDescent="0.4">
      <c r="A1" s="2" t="s">
        <v>0</v>
      </c>
    </row>
    <row r="2" spans="1:7" ht="26.25" x14ac:dyDescent="0.4">
      <c r="A2" s="2"/>
    </row>
    <row r="3" spans="1:7" ht="21" x14ac:dyDescent="0.35">
      <c r="A3" s="68" t="s">
        <v>102</v>
      </c>
      <c r="B3" s="67"/>
    </row>
    <row r="5" spans="1:7" s="24" customFormat="1" ht="18.75" x14ac:dyDescent="0.3">
      <c r="A5" s="23" t="s">
        <v>1</v>
      </c>
      <c r="B5" s="23" t="s">
        <v>2</v>
      </c>
      <c r="C5" s="23" t="s">
        <v>10</v>
      </c>
      <c r="D5" s="23" t="s">
        <v>3</v>
      </c>
      <c r="E5" s="23" t="s">
        <v>4</v>
      </c>
      <c r="F5" s="23" t="s">
        <v>60</v>
      </c>
      <c r="G5" s="23" t="s">
        <v>5</v>
      </c>
    </row>
    <row r="6" spans="1:7" x14ac:dyDescent="0.25">
      <c r="A6" s="3">
        <v>0.2</v>
      </c>
      <c r="B6" t="s">
        <v>6</v>
      </c>
      <c r="C6" t="s">
        <v>11</v>
      </c>
      <c r="D6">
        <f>'Teil1 - MockUPs'!K22</f>
        <v>0</v>
      </c>
      <c r="E6">
        <f>'Teil1 - MockUPs'!J22</f>
        <v>65</v>
      </c>
      <c r="F6">
        <f>COUNTA('Teil1 - MockUPs'!B6:B21)</f>
        <v>14</v>
      </c>
      <c r="G6">
        <f t="shared" ref="G6:G8" si="0">D6*5/E6+1</f>
        <v>1</v>
      </c>
    </row>
    <row r="7" spans="1:7" x14ac:dyDescent="0.25">
      <c r="A7" s="3">
        <v>0.3</v>
      </c>
      <c r="B7" t="s">
        <v>7</v>
      </c>
      <c r="C7" t="s">
        <v>12</v>
      </c>
      <c r="D7">
        <f>'Teil 2 - Fachgespräch 1'!K18</f>
        <v>0</v>
      </c>
      <c r="E7">
        <f>'Teil 2 - Fachgespräch 1'!J18</f>
        <v>50</v>
      </c>
      <c r="F7">
        <f>COUNTA('Teil 2 - Fachgespräch 1'!B6:B17)</f>
        <v>10</v>
      </c>
      <c r="G7">
        <f t="shared" si="0"/>
        <v>1</v>
      </c>
    </row>
    <row r="8" spans="1:7" x14ac:dyDescent="0.25">
      <c r="A8" s="3">
        <v>0.1</v>
      </c>
      <c r="B8" t="s">
        <v>8</v>
      </c>
      <c r="C8" t="s">
        <v>13</v>
      </c>
      <c r="D8">
        <f>'Teil 3 - Präsentation'!K15</f>
        <v>0</v>
      </c>
      <c r="E8">
        <f>'Teil 3 - Präsentation'!J15</f>
        <v>35</v>
      </c>
      <c r="F8">
        <f>COUNTA('Teil 3 - Präsentation'!B6:B14)</f>
        <v>9</v>
      </c>
      <c r="G8">
        <f t="shared" si="0"/>
        <v>1</v>
      </c>
    </row>
    <row r="9" spans="1:7" x14ac:dyDescent="0.25">
      <c r="A9" s="3">
        <v>0.4</v>
      </c>
      <c r="B9" t="s">
        <v>9</v>
      </c>
      <c r="C9" t="s">
        <v>14</v>
      </c>
      <c r="D9">
        <f>'Teil 3 - Produktbewertung'!K30</f>
        <v>0</v>
      </c>
      <c r="E9">
        <f>'Teil 3 - Produktbewertung'!J30</f>
        <v>120</v>
      </c>
      <c r="F9">
        <f>COUNTA('Teil 3 - Produktbewertung'!B7:B29)</f>
        <v>20</v>
      </c>
      <c r="G9">
        <f>D9*5/E9+1</f>
        <v>1</v>
      </c>
    </row>
    <row r="10" spans="1:7" s="24" customFormat="1" ht="18.75" x14ac:dyDescent="0.3">
      <c r="A10" s="23" t="s">
        <v>29</v>
      </c>
      <c r="B10" s="23"/>
      <c r="C10" s="23"/>
      <c r="D10" s="25">
        <f>SUMPRODUCT(A6:A9,D6:D9)</f>
        <v>0</v>
      </c>
      <c r="E10" s="25">
        <f>SUMPRODUCT(A6:A9,E6:E9)</f>
        <v>79.5</v>
      </c>
      <c r="F10" s="25">
        <f>SUM(F6:F9)</f>
        <v>53</v>
      </c>
      <c r="G10" s="26">
        <f>D10*5/E10+1</f>
        <v>1</v>
      </c>
    </row>
  </sheetData>
  <pageMargins left="0.7" right="0.7" top="0.78740157499999996" bottom="0.78740157499999996"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120"/>
  <sheetViews>
    <sheetView zoomScale="82" zoomScaleNormal="82" workbookViewId="0">
      <selection activeCell="J32" sqref="J32"/>
    </sheetView>
  </sheetViews>
  <sheetFormatPr baseColWidth="10" defaultRowHeight="15" x14ac:dyDescent="0.25"/>
  <cols>
    <col min="2" max="2" width="56.42578125" customWidth="1"/>
    <col min="3" max="3" width="16" customWidth="1"/>
    <col min="4" max="9" width="3.7109375" bestFit="1" customWidth="1"/>
    <col min="10" max="10" width="16.7109375" bestFit="1" customWidth="1"/>
    <col min="11" max="11" width="15.7109375" bestFit="1" customWidth="1"/>
    <col min="12" max="12" width="6.7109375" customWidth="1"/>
  </cols>
  <sheetData>
    <row r="1" spans="1:13" ht="26.25" x14ac:dyDescent="0.4">
      <c r="A1" s="72" t="s">
        <v>15</v>
      </c>
      <c r="B1" s="72"/>
      <c r="C1" s="72"/>
      <c r="D1" s="72"/>
      <c r="E1" s="72"/>
      <c r="F1" s="72"/>
      <c r="G1" s="72"/>
      <c r="H1" s="72"/>
      <c r="I1" s="72"/>
      <c r="J1" s="72"/>
      <c r="K1" s="72"/>
      <c r="L1" s="72"/>
      <c r="M1" s="72"/>
    </row>
    <row r="2" spans="1:13" ht="15.75" thickBot="1" x14ac:dyDescent="0.3">
      <c r="G2" s="5"/>
    </row>
    <row r="3" spans="1:13" ht="15.75" thickBot="1" x14ac:dyDescent="0.3">
      <c r="A3" s="11" t="s">
        <v>19</v>
      </c>
      <c r="B3" s="12" t="s">
        <v>20</v>
      </c>
      <c r="C3" s="12" t="s">
        <v>83</v>
      </c>
      <c r="D3" s="71" t="s">
        <v>100</v>
      </c>
      <c r="E3" s="71"/>
      <c r="F3" s="71"/>
      <c r="G3" s="71"/>
      <c r="H3" s="71"/>
      <c r="I3" s="71"/>
      <c r="J3" s="12" t="s">
        <v>21</v>
      </c>
      <c r="K3" s="12" t="s">
        <v>3</v>
      </c>
      <c r="L3" s="9" t="s">
        <v>5</v>
      </c>
      <c r="M3" s="1"/>
    </row>
    <row r="4" spans="1:13" ht="83.25" x14ac:dyDescent="0.25">
      <c r="A4" s="13"/>
      <c r="B4" s="14"/>
      <c r="C4" s="14"/>
      <c r="D4" s="15" t="s">
        <v>26</v>
      </c>
      <c r="E4" s="16" t="s">
        <v>27</v>
      </c>
      <c r="F4" s="17" t="s">
        <v>22</v>
      </c>
      <c r="G4" s="18" t="s">
        <v>25</v>
      </c>
      <c r="H4" s="19" t="s">
        <v>23</v>
      </c>
      <c r="I4" s="20" t="s">
        <v>24</v>
      </c>
      <c r="J4" s="14"/>
      <c r="K4" s="14"/>
      <c r="L4" s="21"/>
    </row>
    <row r="5" spans="1:13" x14ac:dyDescent="0.25">
      <c r="A5" s="73" t="s">
        <v>1</v>
      </c>
      <c r="B5" s="74"/>
      <c r="C5" s="65"/>
      <c r="D5" s="55">
        <v>1</v>
      </c>
      <c r="E5" s="55">
        <v>2</v>
      </c>
      <c r="F5" s="55">
        <v>3</v>
      </c>
      <c r="G5" s="55">
        <v>4</v>
      </c>
      <c r="H5" s="55">
        <v>5</v>
      </c>
      <c r="I5" s="55">
        <v>6</v>
      </c>
      <c r="J5" s="56"/>
      <c r="K5" s="56"/>
      <c r="L5" s="57"/>
      <c r="M5" s="1"/>
    </row>
    <row r="6" spans="1:13" x14ac:dyDescent="0.25">
      <c r="A6" s="8">
        <v>1</v>
      </c>
      <c r="B6" s="40" t="s">
        <v>91</v>
      </c>
      <c r="C6" s="40" t="s">
        <v>6</v>
      </c>
      <c r="D6" s="28"/>
      <c r="E6" s="29"/>
      <c r="F6" s="30"/>
      <c r="G6" s="31"/>
      <c r="H6" s="32"/>
      <c r="I6" s="33"/>
      <c r="J6" s="43">
        <v>5</v>
      </c>
      <c r="K6" s="44">
        <f t="shared" ref="K6:K11" si="0">(J6/(I$5-1))*IF(I6&lt;&gt;"",I$5-1,IF(H6&lt;&gt;"",H$5-1,IF(G6&lt;&gt;"",G$5-1,IF(F6&lt;&gt;"",F$5-1,IF(E6&lt;&gt;"",E$5-1,D$5-1)))))</f>
        <v>0</v>
      </c>
      <c r="L6" s="41">
        <f t="shared" ref="L6:L11" si="1">IF(J6&lt;&gt;"",K6*5/J6+1,)</f>
        <v>1</v>
      </c>
    </row>
    <row r="7" spans="1:13" x14ac:dyDescent="0.25">
      <c r="A7" s="7">
        <v>2</v>
      </c>
      <c r="B7" s="5" t="s">
        <v>30</v>
      </c>
      <c r="C7" s="5" t="s">
        <v>6</v>
      </c>
      <c r="D7" s="34"/>
      <c r="E7" s="35"/>
      <c r="F7" s="36"/>
      <c r="G7" s="37"/>
      <c r="H7" s="38"/>
      <c r="I7" s="39"/>
      <c r="J7" s="45">
        <v>5</v>
      </c>
      <c r="K7" s="4">
        <f t="shared" si="0"/>
        <v>0</v>
      </c>
      <c r="L7" s="42">
        <f t="shared" si="1"/>
        <v>1</v>
      </c>
    </row>
    <row r="8" spans="1:13" x14ac:dyDescent="0.25">
      <c r="A8" s="8">
        <v>3</v>
      </c>
      <c r="B8" s="40" t="s">
        <v>37</v>
      </c>
      <c r="C8" s="40" t="s">
        <v>6</v>
      </c>
      <c r="D8" s="28"/>
      <c r="E8" s="29"/>
      <c r="F8" s="30"/>
      <c r="G8" s="31"/>
      <c r="H8" s="32"/>
      <c r="I8" s="33"/>
      <c r="J8" s="43">
        <v>6</v>
      </c>
      <c r="K8" s="44">
        <f t="shared" si="0"/>
        <v>0</v>
      </c>
      <c r="L8" s="41">
        <f t="shared" si="1"/>
        <v>1</v>
      </c>
    </row>
    <row r="9" spans="1:13" x14ac:dyDescent="0.25">
      <c r="A9" s="7">
        <v>4</v>
      </c>
      <c r="B9" s="5" t="s">
        <v>38</v>
      </c>
      <c r="C9" s="5" t="s">
        <v>6</v>
      </c>
      <c r="D9" s="34"/>
      <c r="E9" s="35"/>
      <c r="F9" s="36"/>
      <c r="G9" s="37"/>
      <c r="H9" s="38"/>
      <c r="I9" s="39"/>
      <c r="J9" s="45">
        <v>6</v>
      </c>
      <c r="K9" s="4">
        <f t="shared" si="0"/>
        <v>0</v>
      </c>
      <c r="L9" s="42">
        <f t="shared" si="1"/>
        <v>1</v>
      </c>
    </row>
    <row r="10" spans="1:13" x14ac:dyDescent="0.25">
      <c r="A10" s="8">
        <v>5</v>
      </c>
      <c r="B10" s="40" t="s">
        <v>41</v>
      </c>
      <c r="C10" s="40" t="s">
        <v>6</v>
      </c>
      <c r="D10" s="28"/>
      <c r="E10" s="29"/>
      <c r="F10" s="30"/>
      <c r="G10" s="31"/>
      <c r="H10" s="32"/>
      <c r="I10" s="33"/>
      <c r="J10" s="43">
        <v>6</v>
      </c>
      <c r="K10" s="44">
        <f t="shared" si="0"/>
        <v>0</v>
      </c>
      <c r="L10" s="41">
        <f t="shared" si="1"/>
        <v>1</v>
      </c>
    </row>
    <row r="11" spans="1:13" x14ac:dyDescent="0.25">
      <c r="A11" s="7">
        <v>6</v>
      </c>
      <c r="B11" s="58" t="s">
        <v>98</v>
      </c>
      <c r="C11" s="58" t="s">
        <v>6</v>
      </c>
      <c r="D11" s="34"/>
      <c r="E11" s="35"/>
      <c r="F11" s="36"/>
      <c r="G11" s="37"/>
      <c r="H11" s="38"/>
      <c r="I11" s="39"/>
      <c r="J11" s="45">
        <v>6</v>
      </c>
      <c r="K11" s="4">
        <f t="shared" si="0"/>
        <v>0</v>
      </c>
      <c r="L11" s="42">
        <f t="shared" si="1"/>
        <v>1</v>
      </c>
    </row>
    <row r="12" spans="1:13" x14ac:dyDescent="0.25">
      <c r="A12" s="48" t="s">
        <v>31</v>
      </c>
      <c r="B12" s="48"/>
      <c r="C12" s="48"/>
      <c r="D12" s="49"/>
      <c r="E12" s="49"/>
      <c r="F12" s="49"/>
      <c r="G12" s="49"/>
      <c r="H12" s="49"/>
      <c r="I12" s="49"/>
      <c r="J12" s="49"/>
      <c r="K12" s="52"/>
      <c r="L12" s="53"/>
    </row>
    <row r="13" spans="1:13" x14ac:dyDescent="0.25">
      <c r="A13" s="8">
        <v>7</v>
      </c>
      <c r="B13" s="40" t="s">
        <v>35</v>
      </c>
      <c r="C13" s="40" t="s">
        <v>6</v>
      </c>
      <c r="D13" s="28"/>
      <c r="E13" s="29"/>
      <c r="F13" s="30"/>
      <c r="G13" s="31"/>
      <c r="H13" s="32"/>
      <c r="I13" s="33"/>
      <c r="J13" s="43">
        <v>6</v>
      </c>
      <c r="K13" s="44">
        <f t="shared" ref="K13:K18" si="2">(J13/(I$5-1))*IF(I13&lt;&gt;"",I$5-1,IF(H13&lt;&gt;"",H$5-1,IF(G13&lt;&gt;"",G$5-1,IF(F13&lt;&gt;"",F$5-1,IF(E13&lt;&gt;"",E$5-1,D$5-1)))))</f>
        <v>0</v>
      </c>
      <c r="L13" s="41">
        <f t="shared" ref="L13:L21" si="3">IF(J13&lt;&gt;"",K13*5/J13+1,)</f>
        <v>1</v>
      </c>
    </row>
    <row r="14" spans="1:13" x14ac:dyDescent="0.25">
      <c r="A14" s="7">
        <v>8</v>
      </c>
      <c r="B14" s="47" t="s">
        <v>32</v>
      </c>
      <c r="C14" s="47" t="s">
        <v>6</v>
      </c>
      <c r="D14" s="34"/>
      <c r="E14" s="35"/>
      <c r="F14" s="36"/>
      <c r="G14" s="37"/>
      <c r="H14" s="38"/>
      <c r="I14" s="39"/>
      <c r="J14" s="45">
        <v>5</v>
      </c>
      <c r="K14" s="4">
        <f t="shared" si="2"/>
        <v>0</v>
      </c>
      <c r="L14" s="42">
        <f t="shared" si="3"/>
        <v>1</v>
      </c>
    </row>
    <row r="15" spans="1:13" x14ac:dyDescent="0.25">
      <c r="A15" s="8">
        <v>9</v>
      </c>
      <c r="B15" s="40" t="s">
        <v>34</v>
      </c>
      <c r="C15" s="40" t="s">
        <v>6</v>
      </c>
      <c r="D15" s="28"/>
      <c r="E15" s="29"/>
      <c r="F15" s="30"/>
      <c r="G15" s="31"/>
      <c r="H15" s="32"/>
      <c r="I15" s="33"/>
      <c r="J15" s="43">
        <v>3</v>
      </c>
      <c r="K15" s="44">
        <f t="shared" si="2"/>
        <v>0</v>
      </c>
      <c r="L15" s="41">
        <f t="shared" si="3"/>
        <v>1</v>
      </c>
    </row>
    <row r="16" spans="1:13" x14ac:dyDescent="0.25">
      <c r="A16" s="7">
        <v>10</v>
      </c>
      <c r="B16" s="47" t="s">
        <v>33</v>
      </c>
      <c r="C16" s="47" t="s">
        <v>6</v>
      </c>
      <c r="D16" s="34"/>
      <c r="E16" s="35"/>
      <c r="F16" s="36"/>
      <c r="G16" s="37"/>
      <c r="H16" s="38"/>
      <c r="I16" s="39"/>
      <c r="J16" s="45">
        <v>3</v>
      </c>
      <c r="K16" s="4">
        <f t="shared" si="2"/>
        <v>0</v>
      </c>
      <c r="L16" s="42">
        <f t="shared" si="3"/>
        <v>1</v>
      </c>
    </row>
    <row r="17" spans="1:12" x14ac:dyDescent="0.25">
      <c r="A17" s="8">
        <v>11</v>
      </c>
      <c r="B17" s="40" t="s">
        <v>36</v>
      </c>
      <c r="C17" s="40" t="s">
        <v>6</v>
      </c>
      <c r="D17" s="28"/>
      <c r="E17" s="29"/>
      <c r="F17" s="30"/>
      <c r="G17" s="31"/>
      <c r="H17" s="32"/>
      <c r="I17" s="33"/>
      <c r="J17" s="43">
        <v>1</v>
      </c>
      <c r="K17" s="44">
        <f t="shared" si="2"/>
        <v>0</v>
      </c>
      <c r="L17" s="41">
        <f t="shared" si="3"/>
        <v>1</v>
      </c>
    </row>
    <row r="18" spans="1:12" x14ac:dyDescent="0.25">
      <c r="A18" s="7">
        <v>12</v>
      </c>
      <c r="B18" s="51" t="s">
        <v>97</v>
      </c>
      <c r="C18" s="51" t="s">
        <v>6</v>
      </c>
      <c r="D18" s="34"/>
      <c r="E18" s="35"/>
      <c r="F18" s="36"/>
      <c r="G18" s="37"/>
      <c r="H18" s="38"/>
      <c r="I18" s="39"/>
      <c r="J18" s="45">
        <v>1</v>
      </c>
      <c r="K18" s="4">
        <f t="shared" si="2"/>
        <v>0</v>
      </c>
      <c r="L18" s="42">
        <f t="shared" si="3"/>
        <v>1</v>
      </c>
    </row>
    <row r="19" spans="1:12" x14ac:dyDescent="0.25">
      <c r="A19" s="54" t="s">
        <v>39</v>
      </c>
      <c r="B19" s="48"/>
      <c r="C19" s="48"/>
      <c r="D19" s="49"/>
      <c r="E19" s="49"/>
      <c r="F19" s="49"/>
      <c r="G19" s="49"/>
      <c r="H19" s="49"/>
      <c r="I19" s="49"/>
      <c r="J19" s="50"/>
      <c r="K19" s="49"/>
      <c r="L19" s="53"/>
    </row>
    <row r="20" spans="1:12" x14ac:dyDescent="0.25">
      <c r="A20" s="8">
        <v>13</v>
      </c>
      <c r="B20" s="40" t="s">
        <v>99</v>
      </c>
      <c r="C20" s="40" t="s">
        <v>6</v>
      </c>
      <c r="D20" s="28"/>
      <c r="E20" s="29"/>
      <c r="F20" s="30"/>
      <c r="G20" s="31"/>
      <c r="H20" s="32"/>
      <c r="I20" s="33"/>
      <c r="J20" s="44">
        <v>6</v>
      </c>
      <c r="K20" s="44">
        <f t="shared" ref="K20:K21" si="4">(J20/(I$5-1))*IF(I20&lt;&gt;"",I$5-1,IF(H20&lt;&gt;"",H$5-1,IF(G20&lt;&gt;"",G$5-1,IF(F20&lt;&gt;"",F$5-1,IF(E20&lt;&gt;"",E$5-1,D$5-1)))))</f>
        <v>0</v>
      </c>
      <c r="L20" s="41">
        <f t="shared" ref="L20" si="5">IF(J20&lt;&gt;"",K20*5/J20+1,)</f>
        <v>1</v>
      </c>
    </row>
    <row r="21" spans="1:12" ht="15.75" thickBot="1" x14ac:dyDescent="0.3">
      <c r="A21" s="7">
        <v>14</v>
      </c>
      <c r="B21" s="5" t="s">
        <v>40</v>
      </c>
      <c r="C21" s="5" t="s">
        <v>6</v>
      </c>
      <c r="D21" s="34"/>
      <c r="E21" s="35"/>
      <c r="F21" s="36"/>
      <c r="G21" s="37"/>
      <c r="H21" s="38"/>
      <c r="I21" s="39"/>
      <c r="J21" s="45">
        <v>6</v>
      </c>
      <c r="K21" s="4">
        <f t="shared" si="4"/>
        <v>0</v>
      </c>
      <c r="L21" s="42">
        <f t="shared" si="3"/>
        <v>1</v>
      </c>
    </row>
    <row r="22" spans="1:12" ht="15.75" thickBot="1" x14ac:dyDescent="0.3">
      <c r="A22" s="75" t="s">
        <v>28</v>
      </c>
      <c r="B22" s="76"/>
      <c r="C22" s="66"/>
      <c r="D22" s="10"/>
      <c r="E22" s="10"/>
      <c r="F22" s="10"/>
      <c r="G22" s="10"/>
      <c r="H22" s="10"/>
      <c r="I22" s="10"/>
      <c r="J22" s="46">
        <f>SUM(J6:J21)</f>
        <v>65</v>
      </c>
      <c r="K22" s="46">
        <f>SUM(K6:K21)</f>
        <v>0</v>
      </c>
      <c r="L22" s="27">
        <f>K22*5/J22+1</f>
        <v>1</v>
      </c>
    </row>
    <row r="24" spans="1:12" x14ac:dyDescent="0.25">
      <c r="B24" s="69"/>
    </row>
    <row r="25" spans="1:12" x14ac:dyDescent="0.25">
      <c r="B25" s="1"/>
    </row>
    <row r="31" spans="1:12" x14ac:dyDescent="0.25">
      <c r="B31" s="1"/>
    </row>
    <row r="37" spans="1:3" x14ac:dyDescent="0.25">
      <c r="B37" s="69"/>
    </row>
    <row r="38" spans="1:3" x14ac:dyDescent="0.25">
      <c r="A38" s="1"/>
      <c r="B38" s="1"/>
      <c r="C38" s="1"/>
    </row>
    <row r="39" spans="1:3" x14ac:dyDescent="0.25">
      <c r="B39" s="70"/>
    </row>
    <row r="40" spans="1:3" x14ac:dyDescent="0.25">
      <c r="B40" s="70"/>
    </row>
    <row r="41" spans="1:3" x14ac:dyDescent="0.25">
      <c r="B41" s="70"/>
    </row>
    <row r="42" spans="1:3" x14ac:dyDescent="0.25">
      <c r="B42" s="70"/>
    </row>
    <row r="43" spans="1:3" x14ac:dyDescent="0.25">
      <c r="B43" s="70"/>
    </row>
    <row r="44" spans="1:3" x14ac:dyDescent="0.25">
      <c r="B44" s="70"/>
    </row>
    <row r="45" spans="1:3" x14ac:dyDescent="0.25">
      <c r="B45" s="70"/>
    </row>
    <row r="46" spans="1:3" x14ac:dyDescent="0.25">
      <c r="B46" s="70"/>
    </row>
    <row r="47" spans="1:3" x14ac:dyDescent="0.25">
      <c r="B47" s="70"/>
    </row>
    <row r="48" spans="1:3" x14ac:dyDescent="0.25">
      <c r="B48" s="70"/>
    </row>
    <row r="49" spans="2:7" x14ac:dyDescent="0.25">
      <c r="B49" s="70"/>
    </row>
    <row r="50" spans="2:7" x14ac:dyDescent="0.25">
      <c r="B50" s="70"/>
    </row>
    <row r="52" spans="2:7" x14ac:dyDescent="0.25">
      <c r="B52" s="69"/>
    </row>
    <row r="53" spans="2:7" x14ac:dyDescent="0.25">
      <c r="B53" s="70"/>
    </row>
    <row r="54" spans="2:7" x14ac:dyDescent="0.25">
      <c r="B54" s="70"/>
    </row>
    <row r="55" spans="2:7" x14ac:dyDescent="0.25">
      <c r="B55" s="70"/>
    </row>
    <row r="56" spans="2:7" x14ac:dyDescent="0.25">
      <c r="B56" s="70"/>
    </row>
    <row r="57" spans="2:7" x14ac:dyDescent="0.25">
      <c r="B57" s="70"/>
      <c r="G57" s="1"/>
    </row>
    <row r="58" spans="2:7" x14ac:dyDescent="0.25">
      <c r="B58" s="70"/>
    </row>
    <row r="59" spans="2:7" x14ac:dyDescent="0.25">
      <c r="B59" s="70"/>
    </row>
    <row r="60" spans="2:7" x14ac:dyDescent="0.25">
      <c r="B60" s="70"/>
    </row>
    <row r="61" spans="2:7" x14ac:dyDescent="0.25">
      <c r="B61" s="70"/>
    </row>
    <row r="62" spans="2:7" x14ac:dyDescent="0.25">
      <c r="B62" s="70"/>
    </row>
    <row r="63" spans="2:7" x14ac:dyDescent="0.25">
      <c r="B63" s="70"/>
    </row>
    <row r="64" spans="2:7" x14ac:dyDescent="0.25">
      <c r="B64" s="70"/>
    </row>
    <row r="66" spans="2:2" x14ac:dyDescent="0.25">
      <c r="B66" s="69"/>
    </row>
    <row r="67" spans="2:2" x14ac:dyDescent="0.25">
      <c r="B67" s="70"/>
    </row>
    <row r="68" spans="2:2" x14ac:dyDescent="0.25">
      <c r="B68" s="70"/>
    </row>
    <row r="69" spans="2:2" x14ac:dyDescent="0.25">
      <c r="B69" s="70"/>
    </row>
    <row r="70" spans="2:2" x14ac:dyDescent="0.25">
      <c r="B70" s="70"/>
    </row>
    <row r="71" spans="2:2" x14ac:dyDescent="0.25">
      <c r="B71" s="70"/>
    </row>
    <row r="72" spans="2:2" x14ac:dyDescent="0.25">
      <c r="B72" s="70"/>
    </row>
    <row r="73" spans="2:2" x14ac:dyDescent="0.25">
      <c r="B73" s="70"/>
    </row>
    <row r="74" spans="2:2" x14ac:dyDescent="0.25">
      <c r="B74" s="70"/>
    </row>
    <row r="75" spans="2:2" x14ac:dyDescent="0.25">
      <c r="B75" s="70"/>
    </row>
    <row r="76" spans="2:2" x14ac:dyDescent="0.25">
      <c r="B76" s="70"/>
    </row>
    <row r="77" spans="2:2" x14ac:dyDescent="0.25">
      <c r="B77" s="70"/>
    </row>
    <row r="78" spans="2:2" x14ac:dyDescent="0.25">
      <c r="B78" s="70"/>
    </row>
    <row r="80" spans="2:2" x14ac:dyDescent="0.25">
      <c r="B80" s="69"/>
    </row>
    <row r="81" spans="2:2" x14ac:dyDescent="0.25">
      <c r="B81" s="70"/>
    </row>
    <row r="82" spans="2:2" x14ac:dyDescent="0.25">
      <c r="B82" s="70"/>
    </row>
    <row r="83" spans="2:2" x14ac:dyDescent="0.25">
      <c r="B83" s="70"/>
    </row>
    <row r="84" spans="2:2" x14ac:dyDescent="0.25">
      <c r="B84" s="70"/>
    </row>
    <row r="85" spans="2:2" x14ac:dyDescent="0.25">
      <c r="B85" s="70"/>
    </row>
    <row r="86" spans="2:2" x14ac:dyDescent="0.25">
      <c r="B86" s="70"/>
    </row>
    <row r="87" spans="2:2" x14ac:dyDescent="0.25">
      <c r="B87" s="70"/>
    </row>
    <row r="88" spans="2:2" x14ac:dyDescent="0.25">
      <c r="B88" s="70"/>
    </row>
    <row r="89" spans="2:2" x14ac:dyDescent="0.25">
      <c r="B89" s="70"/>
    </row>
    <row r="90" spans="2:2" x14ac:dyDescent="0.25">
      <c r="B90" s="70"/>
    </row>
    <row r="91" spans="2:2" x14ac:dyDescent="0.25">
      <c r="B91" s="70"/>
    </row>
    <row r="92" spans="2:2" x14ac:dyDescent="0.25">
      <c r="B92" s="70"/>
    </row>
    <row r="94" spans="2:2" x14ac:dyDescent="0.25">
      <c r="B94" s="69"/>
    </row>
    <row r="95" spans="2:2" x14ac:dyDescent="0.25">
      <c r="B95" s="70"/>
    </row>
    <row r="96" spans="2:2" x14ac:dyDescent="0.25">
      <c r="B96" s="70"/>
    </row>
    <row r="97" spans="2:2" x14ac:dyDescent="0.25">
      <c r="B97" s="70"/>
    </row>
    <row r="98" spans="2:2" x14ac:dyDescent="0.25">
      <c r="B98" s="70"/>
    </row>
    <row r="99" spans="2:2" x14ac:dyDescent="0.25">
      <c r="B99" s="70"/>
    </row>
    <row r="100" spans="2:2" x14ac:dyDescent="0.25">
      <c r="B100" s="70"/>
    </row>
    <row r="101" spans="2:2" x14ac:dyDescent="0.25">
      <c r="B101" s="70"/>
    </row>
    <row r="102" spans="2:2" x14ac:dyDescent="0.25">
      <c r="B102" s="70"/>
    </row>
    <row r="103" spans="2:2" x14ac:dyDescent="0.25">
      <c r="B103" s="70"/>
    </row>
    <row r="104" spans="2:2" x14ac:dyDescent="0.25">
      <c r="B104" s="70"/>
    </row>
    <row r="105" spans="2:2" x14ac:dyDescent="0.25">
      <c r="B105" s="70"/>
    </row>
    <row r="106" spans="2:2" x14ac:dyDescent="0.25">
      <c r="B106" s="70"/>
    </row>
    <row r="108" spans="2:2" x14ac:dyDescent="0.25">
      <c r="B108" s="69"/>
    </row>
    <row r="109" spans="2:2" x14ac:dyDescent="0.25">
      <c r="B109" s="70"/>
    </row>
    <row r="110" spans="2:2" x14ac:dyDescent="0.25">
      <c r="B110" s="70"/>
    </row>
    <row r="111" spans="2:2" x14ac:dyDescent="0.25">
      <c r="B111" s="70"/>
    </row>
    <row r="112" spans="2:2" x14ac:dyDescent="0.25">
      <c r="B112" s="70"/>
    </row>
    <row r="113" spans="2:2" x14ac:dyDescent="0.25">
      <c r="B113" s="70"/>
    </row>
    <row r="114" spans="2:2" x14ac:dyDescent="0.25">
      <c r="B114" s="70"/>
    </row>
    <row r="115" spans="2:2" x14ac:dyDescent="0.25">
      <c r="B115" s="70"/>
    </row>
    <row r="116" spans="2:2" x14ac:dyDescent="0.25">
      <c r="B116" s="70"/>
    </row>
    <row r="117" spans="2:2" x14ac:dyDescent="0.25">
      <c r="B117" s="70"/>
    </row>
    <row r="118" spans="2:2" x14ac:dyDescent="0.25">
      <c r="B118" s="70"/>
    </row>
    <row r="119" spans="2:2" x14ac:dyDescent="0.25">
      <c r="B119" s="70"/>
    </row>
    <row r="120" spans="2:2" x14ac:dyDescent="0.25">
      <c r="B120" s="70"/>
    </row>
  </sheetData>
  <mergeCells count="4">
    <mergeCell ref="D3:I3"/>
    <mergeCell ref="A1:M1"/>
    <mergeCell ref="A5:B5"/>
    <mergeCell ref="A22:B22"/>
  </mergeCells>
  <pageMargins left="0.7" right="0.7" top="0.78740157499999996" bottom="0.78740157499999996"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18"/>
  <sheetViews>
    <sheetView zoomScaleNormal="100" workbookViewId="0">
      <selection activeCell="B30" sqref="B30"/>
    </sheetView>
  </sheetViews>
  <sheetFormatPr baseColWidth="10" defaultRowHeight="15" x14ac:dyDescent="0.25"/>
  <cols>
    <col min="2" max="2" width="65.85546875" bestFit="1" customWidth="1"/>
    <col min="3" max="3" width="12.85546875" bestFit="1" customWidth="1"/>
    <col min="4" max="9" width="3.7109375" bestFit="1" customWidth="1"/>
    <col min="10" max="10" width="16.7109375" bestFit="1" customWidth="1"/>
    <col min="11" max="11" width="15.7109375" bestFit="1" customWidth="1"/>
    <col min="12" max="12" width="5.42578125" bestFit="1" customWidth="1"/>
  </cols>
  <sheetData>
    <row r="1" spans="1:13" ht="26.25" x14ac:dyDescent="0.4">
      <c r="A1" s="2" t="s">
        <v>16</v>
      </c>
      <c r="B1" s="22"/>
      <c r="C1" s="64"/>
      <c r="D1" s="22"/>
      <c r="E1" s="22"/>
      <c r="F1" s="22"/>
      <c r="G1" s="22"/>
      <c r="H1" s="22"/>
      <c r="I1" s="22"/>
      <c r="J1" s="22"/>
      <c r="K1" s="22"/>
      <c r="L1" s="22"/>
      <c r="M1" s="22"/>
    </row>
    <row r="2" spans="1:13" ht="15.75" thickBot="1" x14ac:dyDescent="0.3">
      <c r="G2" s="5"/>
    </row>
    <row r="3" spans="1:13" ht="15.75" thickBot="1" x14ac:dyDescent="0.3">
      <c r="A3" s="11" t="s">
        <v>19</v>
      </c>
      <c r="B3" s="12" t="s">
        <v>20</v>
      </c>
      <c r="C3" s="12" t="s">
        <v>83</v>
      </c>
      <c r="D3" s="71" t="s">
        <v>100</v>
      </c>
      <c r="E3" s="71"/>
      <c r="F3" s="71"/>
      <c r="G3" s="71"/>
      <c r="H3" s="71"/>
      <c r="I3" s="71"/>
      <c r="J3" s="12" t="s">
        <v>21</v>
      </c>
      <c r="K3" s="12" t="s">
        <v>3</v>
      </c>
      <c r="L3" s="9" t="s">
        <v>5</v>
      </c>
      <c r="M3" s="1"/>
    </row>
    <row r="4" spans="1:13" ht="83.25" x14ac:dyDescent="0.25">
      <c r="A4" s="13"/>
      <c r="B4" s="14"/>
      <c r="C4" s="14"/>
      <c r="D4" s="15" t="s">
        <v>26</v>
      </c>
      <c r="E4" s="16" t="s">
        <v>27</v>
      </c>
      <c r="F4" s="17" t="s">
        <v>22</v>
      </c>
      <c r="G4" s="18" t="s">
        <v>25</v>
      </c>
      <c r="H4" s="19" t="s">
        <v>23</v>
      </c>
      <c r="I4" s="20" t="s">
        <v>24</v>
      </c>
      <c r="J4" s="14"/>
      <c r="K4" s="14"/>
      <c r="L4" s="21"/>
    </row>
    <row r="5" spans="1:13" x14ac:dyDescent="0.25">
      <c r="A5" s="73" t="s">
        <v>1</v>
      </c>
      <c r="B5" s="74"/>
      <c r="C5" s="65"/>
      <c r="D5" s="55">
        <v>1</v>
      </c>
      <c r="E5" s="55">
        <v>2</v>
      </c>
      <c r="F5" s="55">
        <v>3</v>
      </c>
      <c r="G5" s="55">
        <v>4</v>
      </c>
      <c r="H5" s="55">
        <v>5</v>
      </c>
      <c r="I5" s="55">
        <v>6</v>
      </c>
      <c r="J5" s="56"/>
      <c r="K5" s="56"/>
      <c r="L5" s="57"/>
      <c r="M5" s="1"/>
    </row>
    <row r="6" spans="1:13" x14ac:dyDescent="0.25">
      <c r="A6" s="8">
        <v>1</v>
      </c>
      <c r="B6" s="40" t="s">
        <v>42</v>
      </c>
      <c r="C6" s="40" t="s">
        <v>86</v>
      </c>
      <c r="D6" s="28"/>
      <c r="E6" s="29"/>
      <c r="F6" s="30"/>
      <c r="G6" s="31"/>
      <c r="H6" s="32"/>
      <c r="I6" s="33"/>
      <c r="J6" s="43">
        <v>6</v>
      </c>
      <c r="K6" s="44">
        <f>(J6/(I$5-1))*IF(I6&lt;&gt;"",I$5-1,IF(H6&lt;&gt;"",H$5-1,IF(G6&lt;&gt;"",G$5-1,IF(F6&lt;&gt;"",F$5-1,IF(E6&lt;&gt;"",E$5-1,D$5-1)))))</f>
        <v>0</v>
      </c>
      <c r="L6" s="41">
        <f>IF(J6&lt;&gt;"",K6*5/J6+1,)</f>
        <v>1</v>
      </c>
    </row>
    <row r="7" spans="1:13" x14ac:dyDescent="0.25">
      <c r="A7" s="54" t="s">
        <v>43</v>
      </c>
      <c r="B7" s="48"/>
      <c r="C7" s="48"/>
      <c r="D7" s="49"/>
      <c r="E7" s="49"/>
      <c r="F7" s="49"/>
      <c r="G7" s="49"/>
      <c r="H7" s="49"/>
      <c r="I7" s="49"/>
      <c r="J7" s="49"/>
      <c r="K7" s="49"/>
      <c r="L7" s="53"/>
    </row>
    <row r="8" spans="1:13" x14ac:dyDescent="0.25">
      <c r="A8" s="7">
        <v>2</v>
      </c>
      <c r="B8" s="5" t="s">
        <v>45</v>
      </c>
      <c r="C8" s="5" t="s">
        <v>84</v>
      </c>
      <c r="D8" s="34"/>
      <c r="E8" s="35"/>
      <c r="F8" s="36"/>
      <c r="G8" s="37"/>
      <c r="H8" s="38"/>
      <c r="I8" s="39"/>
      <c r="J8" s="45">
        <v>6</v>
      </c>
      <c r="K8" s="4">
        <f>(J8/(I$5-1))*IF(I8&lt;&gt;"",I$5-1,IF(H8&lt;&gt;"",H$5-1,IF(G8&lt;&gt;"",G$5-1,IF(F8&lt;&gt;"",F$5-1,IF(E8&lt;&gt;"",E$5-1,D$5-1)))))</f>
        <v>0</v>
      </c>
      <c r="L8" s="42">
        <f>IF(J8&lt;&gt;"",K8*5/J8+1,)</f>
        <v>1</v>
      </c>
    </row>
    <row r="9" spans="1:13" x14ac:dyDescent="0.25">
      <c r="A9" s="8">
        <v>3</v>
      </c>
      <c r="B9" s="40" t="s">
        <v>44</v>
      </c>
      <c r="C9" s="40" t="s">
        <v>84</v>
      </c>
      <c r="D9" s="28"/>
      <c r="E9" s="29"/>
      <c r="F9" s="30"/>
      <c r="G9" s="31"/>
      <c r="H9" s="32"/>
      <c r="I9" s="33"/>
      <c r="J9" s="43">
        <v>3</v>
      </c>
      <c r="K9" s="44">
        <f t="shared" ref="K9:K17" si="0">(J9/(I$5-1))*IF(I9&lt;&gt;"",I$5-1,IF(H9&lt;&gt;"",H$5-1,IF(G9&lt;&gt;"",G$5-1,IF(F9&lt;&gt;"",F$5-1,IF(E9&lt;&gt;"",E$5-1,D$5-1)))))</f>
        <v>0</v>
      </c>
      <c r="L9" s="41">
        <f t="shared" ref="L9:L17" si="1">IF(J9&lt;&gt;"",K9*5/J9+1,)</f>
        <v>1</v>
      </c>
    </row>
    <row r="10" spans="1:13" x14ac:dyDescent="0.25">
      <c r="A10" s="7">
        <v>4</v>
      </c>
      <c r="B10" s="5" t="s">
        <v>48</v>
      </c>
      <c r="C10" s="5" t="s">
        <v>84</v>
      </c>
      <c r="D10" s="34"/>
      <c r="E10" s="35"/>
      <c r="F10" s="36"/>
      <c r="G10" s="37"/>
      <c r="H10" s="38"/>
      <c r="I10" s="39"/>
      <c r="J10" s="45">
        <v>3</v>
      </c>
      <c r="K10" s="4">
        <f t="shared" si="0"/>
        <v>0</v>
      </c>
      <c r="L10" s="42">
        <f t="shared" si="1"/>
        <v>1</v>
      </c>
    </row>
    <row r="11" spans="1:13" x14ac:dyDescent="0.25">
      <c r="A11" s="8">
        <v>5</v>
      </c>
      <c r="B11" s="40" t="s">
        <v>49</v>
      </c>
      <c r="C11" s="40" t="s">
        <v>84</v>
      </c>
      <c r="D11" s="28"/>
      <c r="E11" s="29"/>
      <c r="F11" s="30"/>
      <c r="G11" s="31"/>
      <c r="H11" s="32"/>
      <c r="I11" s="33"/>
      <c r="J11" s="43">
        <v>6</v>
      </c>
      <c r="K11" s="43">
        <f t="shared" si="0"/>
        <v>0</v>
      </c>
      <c r="L11" s="41">
        <f t="shared" si="1"/>
        <v>1</v>
      </c>
    </row>
    <row r="12" spans="1:13" x14ac:dyDescent="0.25">
      <c r="A12" s="54" t="s">
        <v>46</v>
      </c>
      <c r="B12" s="48"/>
      <c r="C12" s="48"/>
      <c r="D12" s="49"/>
      <c r="E12" s="49"/>
      <c r="F12" s="49"/>
      <c r="G12" s="49"/>
      <c r="H12" s="49"/>
      <c r="I12" s="49"/>
      <c r="J12" s="49"/>
      <c r="K12" s="49"/>
      <c r="L12" s="53"/>
    </row>
    <row r="13" spans="1:13" x14ac:dyDescent="0.25">
      <c r="A13" s="7">
        <v>6</v>
      </c>
      <c r="B13" s="5" t="s">
        <v>101</v>
      </c>
      <c r="C13" s="5" t="s">
        <v>86</v>
      </c>
      <c r="D13" s="34"/>
      <c r="E13" s="35"/>
      <c r="F13" s="36"/>
      <c r="G13" s="37"/>
      <c r="H13" s="38"/>
      <c r="I13" s="39"/>
      <c r="J13" s="45">
        <v>6</v>
      </c>
      <c r="K13" s="4">
        <f t="shared" si="0"/>
        <v>0</v>
      </c>
      <c r="L13" s="42">
        <f t="shared" si="1"/>
        <v>1</v>
      </c>
    </row>
    <row r="14" spans="1:13" x14ac:dyDescent="0.25">
      <c r="A14" s="8">
        <v>7</v>
      </c>
      <c r="B14" s="40" t="s">
        <v>47</v>
      </c>
      <c r="C14" s="40" t="s">
        <v>86</v>
      </c>
      <c r="D14" s="28"/>
      <c r="E14" s="29"/>
      <c r="F14" s="30"/>
      <c r="G14" s="31"/>
      <c r="H14" s="32"/>
      <c r="I14" s="33"/>
      <c r="J14" s="43">
        <v>5</v>
      </c>
      <c r="K14" s="44">
        <f t="shared" si="0"/>
        <v>0</v>
      </c>
      <c r="L14" s="41">
        <f t="shared" si="1"/>
        <v>1</v>
      </c>
    </row>
    <row r="15" spans="1:13" x14ac:dyDescent="0.25">
      <c r="A15" s="7">
        <v>8</v>
      </c>
      <c r="B15" s="5" t="s">
        <v>50</v>
      </c>
      <c r="C15" s="5" t="s">
        <v>86</v>
      </c>
      <c r="D15" s="34"/>
      <c r="E15" s="35"/>
      <c r="F15" s="36"/>
      <c r="G15" s="37"/>
      <c r="H15" s="38"/>
      <c r="I15" s="39"/>
      <c r="J15" s="45">
        <v>3</v>
      </c>
      <c r="K15" s="4">
        <f t="shared" si="0"/>
        <v>0</v>
      </c>
      <c r="L15" s="42">
        <f t="shared" si="1"/>
        <v>1</v>
      </c>
    </row>
    <row r="16" spans="1:13" x14ac:dyDescent="0.25">
      <c r="A16" s="8">
        <v>9</v>
      </c>
      <c r="B16" s="40" t="s">
        <v>52</v>
      </c>
      <c r="C16" s="40" t="s">
        <v>86</v>
      </c>
      <c r="D16" s="28"/>
      <c r="E16" s="29"/>
      <c r="F16" s="30"/>
      <c r="G16" s="31"/>
      <c r="H16" s="32"/>
      <c r="I16" s="33"/>
      <c r="J16" s="43">
        <v>6</v>
      </c>
      <c r="K16" s="44">
        <f t="shared" si="0"/>
        <v>0</v>
      </c>
      <c r="L16" s="41">
        <f t="shared" si="1"/>
        <v>1</v>
      </c>
    </row>
    <row r="17" spans="1:12" ht="15.75" thickBot="1" x14ac:dyDescent="0.3">
      <c r="A17" s="7">
        <v>10</v>
      </c>
      <c r="B17" s="5" t="s">
        <v>51</v>
      </c>
      <c r="C17" s="5" t="s">
        <v>84</v>
      </c>
      <c r="D17" s="34"/>
      <c r="E17" s="35"/>
      <c r="F17" s="36"/>
      <c r="G17" s="37"/>
      <c r="H17" s="38"/>
      <c r="I17" s="39"/>
      <c r="J17" s="45">
        <v>6</v>
      </c>
      <c r="K17" s="4">
        <f t="shared" si="0"/>
        <v>0</v>
      </c>
      <c r="L17" s="42">
        <f t="shared" si="1"/>
        <v>1</v>
      </c>
    </row>
    <row r="18" spans="1:12" ht="15.75" thickBot="1" x14ac:dyDescent="0.3">
      <c r="A18" s="75" t="s">
        <v>28</v>
      </c>
      <c r="B18" s="76"/>
      <c r="C18" s="66"/>
      <c r="D18" s="10"/>
      <c r="E18" s="10"/>
      <c r="F18" s="10"/>
      <c r="G18" s="10"/>
      <c r="H18" s="10"/>
      <c r="I18" s="10"/>
      <c r="J18" s="46">
        <f>SUM(J6:J17)</f>
        <v>50</v>
      </c>
      <c r="K18" s="46">
        <f>SUM(K6:K17)</f>
        <v>0</v>
      </c>
      <c r="L18" s="27">
        <f>K18*5/J18+1</f>
        <v>1</v>
      </c>
    </row>
  </sheetData>
  <mergeCells count="3">
    <mergeCell ref="D3:I3"/>
    <mergeCell ref="A5:B5"/>
    <mergeCell ref="A18:B18"/>
  </mergeCells>
  <pageMargins left="0.7" right="0.7" top="0.78740157499999996" bottom="0.78740157499999996"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27"/>
  <sheetViews>
    <sheetView zoomScaleNormal="100" workbookViewId="0">
      <selection activeCell="B36" sqref="B36"/>
    </sheetView>
  </sheetViews>
  <sheetFormatPr baseColWidth="10" defaultRowHeight="15" x14ac:dyDescent="0.25"/>
  <cols>
    <col min="2" max="2" width="78.7109375" bestFit="1" customWidth="1"/>
    <col min="3" max="3" width="19" bestFit="1" customWidth="1"/>
    <col min="4" max="9" width="3.7109375" bestFit="1" customWidth="1"/>
    <col min="10" max="10" width="16.7109375" bestFit="1" customWidth="1"/>
    <col min="11" max="11" width="15.7109375" bestFit="1" customWidth="1"/>
    <col min="12" max="12" width="5.42578125" bestFit="1" customWidth="1"/>
  </cols>
  <sheetData>
    <row r="1" spans="1:13" ht="26.25" x14ac:dyDescent="0.4">
      <c r="A1" s="72" t="s">
        <v>17</v>
      </c>
      <c r="B1" s="72"/>
      <c r="C1" s="72"/>
      <c r="D1" s="72"/>
      <c r="E1" s="72"/>
      <c r="F1" s="72"/>
      <c r="G1" s="72"/>
      <c r="H1" s="72"/>
      <c r="I1" s="72"/>
      <c r="J1" s="72"/>
      <c r="K1" s="72"/>
      <c r="L1" s="72"/>
      <c r="M1" s="72"/>
    </row>
    <row r="2" spans="1:13" ht="15.75" thickBot="1" x14ac:dyDescent="0.3">
      <c r="G2" s="5"/>
    </row>
    <row r="3" spans="1:13" ht="15.75" thickBot="1" x14ac:dyDescent="0.3">
      <c r="A3" s="11" t="s">
        <v>19</v>
      </c>
      <c r="B3" s="12" t="s">
        <v>20</v>
      </c>
      <c r="C3" s="12" t="s">
        <v>83</v>
      </c>
      <c r="D3" s="71" t="s">
        <v>100</v>
      </c>
      <c r="E3" s="71"/>
      <c r="F3" s="71"/>
      <c r="G3" s="71"/>
      <c r="H3" s="71"/>
      <c r="I3" s="71"/>
      <c r="J3" s="12" t="s">
        <v>21</v>
      </c>
      <c r="K3" s="12" t="s">
        <v>3</v>
      </c>
      <c r="L3" s="9" t="s">
        <v>5</v>
      </c>
      <c r="M3" s="1"/>
    </row>
    <row r="4" spans="1:13" ht="83.25" x14ac:dyDescent="0.25">
      <c r="A4" s="13"/>
      <c r="B4" s="14"/>
      <c r="C4" s="14"/>
      <c r="D4" s="15" t="s">
        <v>26</v>
      </c>
      <c r="E4" s="16" t="s">
        <v>27</v>
      </c>
      <c r="F4" s="17" t="s">
        <v>22</v>
      </c>
      <c r="G4" s="18" t="s">
        <v>25</v>
      </c>
      <c r="H4" s="19" t="s">
        <v>23</v>
      </c>
      <c r="I4" s="20" t="s">
        <v>24</v>
      </c>
      <c r="J4" s="14"/>
      <c r="K4" s="14"/>
      <c r="L4" s="21"/>
    </row>
    <row r="5" spans="1:13" x14ac:dyDescent="0.25">
      <c r="A5" s="73" t="s">
        <v>1</v>
      </c>
      <c r="B5" s="74"/>
      <c r="C5" s="65"/>
      <c r="D5" s="55">
        <v>1</v>
      </c>
      <c r="E5" s="55">
        <v>2</v>
      </c>
      <c r="F5" s="55">
        <v>3</v>
      </c>
      <c r="G5" s="55">
        <v>4</v>
      </c>
      <c r="H5" s="55">
        <v>5</v>
      </c>
      <c r="I5" s="55">
        <v>6</v>
      </c>
      <c r="J5" s="56"/>
      <c r="K5" s="56"/>
      <c r="L5" s="57"/>
      <c r="M5" s="1"/>
    </row>
    <row r="6" spans="1:13" x14ac:dyDescent="0.25">
      <c r="A6" s="8">
        <v>1</v>
      </c>
      <c r="B6" s="40" t="s">
        <v>53</v>
      </c>
      <c r="C6" s="40" t="s">
        <v>85</v>
      </c>
      <c r="D6" s="28"/>
      <c r="E6" s="29"/>
      <c r="F6" s="30"/>
      <c r="G6" s="31"/>
      <c r="H6" s="32"/>
      <c r="I6" s="33"/>
      <c r="J6" s="43">
        <v>2</v>
      </c>
      <c r="K6" s="44">
        <f>(J6/(I$5-1))*IF(I6&lt;&gt;"",I$5-1,IF(H6&lt;&gt;"",H$5-1,IF(G6&lt;&gt;"",G$5-1,IF(F6&lt;&gt;"",F$5-1,IF(E6&lt;&gt;"",E$5-1,D$5-1)))))</f>
        <v>0</v>
      </c>
      <c r="L6" s="41">
        <f>IF(J6&lt;&gt;"",K6*5/J6+1,)</f>
        <v>1</v>
      </c>
    </row>
    <row r="7" spans="1:13" x14ac:dyDescent="0.25">
      <c r="A7" s="7">
        <v>2</v>
      </c>
      <c r="B7" s="5" t="s">
        <v>54</v>
      </c>
      <c r="C7" s="5" t="s">
        <v>85</v>
      </c>
      <c r="D7" s="34"/>
      <c r="E7" s="35"/>
      <c r="F7" s="36"/>
      <c r="G7" s="37"/>
      <c r="H7" s="38"/>
      <c r="I7" s="39"/>
      <c r="J7" s="45">
        <v>3</v>
      </c>
      <c r="K7" s="4">
        <f>(J7/(I$5-1))*IF(I7&lt;&gt;"",I$5-1,IF(H7&lt;&gt;"",H$5-1,IF(G7&lt;&gt;"",G$5-1,IF(F7&lt;&gt;"",F$5-1,IF(E7&lt;&gt;"",E$5-1,D$5-1)))))</f>
        <v>0</v>
      </c>
      <c r="L7" s="42">
        <f>IF(J7&lt;&gt;"",K7*5/J7+1,)</f>
        <v>1</v>
      </c>
    </row>
    <row r="8" spans="1:13" x14ac:dyDescent="0.25">
      <c r="A8" s="8">
        <v>3</v>
      </c>
      <c r="B8" s="40" t="s">
        <v>55</v>
      </c>
      <c r="C8" s="40" t="s">
        <v>85</v>
      </c>
      <c r="D8" s="28"/>
      <c r="E8" s="29"/>
      <c r="F8" s="30"/>
      <c r="G8" s="31"/>
      <c r="H8" s="32"/>
      <c r="I8" s="33"/>
      <c r="J8" s="43">
        <v>3</v>
      </c>
      <c r="K8" s="44">
        <f t="shared" ref="K8:K14" si="0">(J8/(I$5-1))*IF(I8&lt;&gt;"",I$5-1,IF(H8&lt;&gt;"",H$5-1,IF(G8&lt;&gt;"",G$5-1,IF(F8&lt;&gt;"",F$5-1,IF(E8&lt;&gt;"",E$5-1,D$5-1)))))</f>
        <v>0</v>
      </c>
      <c r="L8" s="41">
        <f t="shared" ref="L8:L14" si="1">IF(J8&lt;&gt;"",K8*5/J8+1,)</f>
        <v>1</v>
      </c>
    </row>
    <row r="9" spans="1:13" x14ac:dyDescent="0.25">
      <c r="A9" s="7">
        <v>4</v>
      </c>
      <c r="B9" s="5" t="s">
        <v>56</v>
      </c>
      <c r="C9" s="5" t="s">
        <v>85</v>
      </c>
      <c r="D9" s="34"/>
      <c r="E9" s="35"/>
      <c r="F9" s="36"/>
      <c r="G9" s="37"/>
      <c r="H9" s="38"/>
      <c r="I9" s="39"/>
      <c r="J9" s="45">
        <v>6</v>
      </c>
      <c r="K9" s="4">
        <f t="shared" si="0"/>
        <v>0</v>
      </c>
      <c r="L9" s="42">
        <f t="shared" si="1"/>
        <v>1</v>
      </c>
    </row>
    <row r="10" spans="1:13" x14ac:dyDescent="0.25">
      <c r="A10" s="8">
        <v>5</v>
      </c>
      <c r="B10" s="40" t="s">
        <v>57</v>
      </c>
      <c r="C10" s="40" t="s">
        <v>85</v>
      </c>
      <c r="D10" s="28"/>
      <c r="E10" s="29"/>
      <c r="F10" s="30"/>
      <c r="G10" s="31"/>
      <c r="H10" s="32"/>
      <c r="I10" s="33"/>
      <c r="J10" s="43">
        <v>3</v>
      </c>
      <c r="K10" s="44">
        <f t="shared" si="0"/>
        <v>0</v>
      </c>
      <c r="L10" s="41">
        <f t="shared" si="1"/>
        <v>1</v>
      </c>
    </row>
    <row r="11" spans="1:13" x14ac:dyDescent="0.25">
      <c r="A11" s="7">
        <v>6</v>
      </c>
      <c r="B11" s="58" t="s">
        <v>58</v>
      </c>
      <c r="C11" s="58" t="s">
        <v>85</v>
      </c>
      <c r="D11" s="34"/>
      <c r="E11" s="35"/>
      <c r="F11" s="36"/>
      <c r="G11" s="37"/>
      <c r="H11" s="38"/>
      <c r="I11" s="39"/>
      <c r="J11" s="45">
        <v>6</v>
      </c>
      <c r="K11" s="4">
        <f t="shared" si="0"/>
        <v>0</v>
      </c>
      <c r="L11" s="42">
        <f t="shared" si="1"/>
        <v>1</v>
      </c>
    </row>
    <row r="12" spans="1:13" x14ac:dyDescent="0.25">
      <c r="A12" s="8">
        <v>7</v>
      </c>
      <c r="B12" s="40" t="s">
        <v>59</v>
      </c>
      <c r="C12" s="40" t="s">
        <v>85</v>
      </c>
      <c r="D12" s="28"/>
      <c r="E12" s="29"/>
      <c r="F12" s="30"/>
      <c r="G12" s="31"/>
      <c r="H12" s="32"/>
      <c r="I12" s="33"/>
      <c r="J12" s="43">
        <v>3</v>
      </c>
      <c r="K12" s="44">
        <f t="shared" si="0"/>
        <v>0</v>
      </c>
      <c r="L12" s="41">
        <f t="shared" si="1"/>
        <v>1</v>
      </c>
    </row>
    <row r="13" spans="1:13" x14ac:dyDescent="0.25">
      <c r="A13" s="7">
        <v>8</v>
      </c>
      <c r="B13" s="5" t="s">
        <v>76</v>
      </c>
      <c r="C13" s="58" t="s">
        <v>85</v>
      </c>
      <c r="D13" s="34"/>
      <c r="E13" s="35"/>
      <c r="F13" s="36"/>
      <c r="G13" s="37"/>
      <c r="H13" s="38"/>
      <c r="I13" s="39"/>
      <c r="J13" s="45">
        <v>3</v>
      </c>
      <c r="K13" s="4">
        <f t="shared" si="0"/>
        <v>0</v>
      </c>
      <c r="L13" s="42">
        <f t="shared" si="1"/>
        <v>1</v>
      </c>
    </row>
    <row r="14" spans="1:13" ht="15.75" thickBot="1" x14ac:dyDescent="0.3">
      <c r="A14" s="8">
        <v>9</v>
      </c>
      <c r="B14" s="40" t="s">
        <v>93</v>
      </c>
      <c r="C14" s="40" t="s">
        <v>85</v>
      </c>
      <c r="D14" s="28"/>
      <c r="E14" s="29"/>
      <c r="F14" s="30"/>
      <c r="G14" s="31"/>
      <c r="H14" s="32"/>
      <c r="I14" s="33"/>
      <c r="J14" s="43">
        <v>6</v>
      </c>
      <c r="K14" s="44">
        <f t="shared" si="0"/>
        <v>0</v>
      </c>
      <c r="L14" s="41">
        <f t="shared" si="1"/>
        <v>1</v>
      </c>
    </row>
    <row r="15" spans="1:13" ht="15.75" thickBot="1" x14ac:dyDescent="0.3">
      <c r="A15" s="75" t="s">
        <v>28</v>
      </c>
      <c r="B15" s="76"/>
      <c r="C15" s="66"/>
      <c r="D15" s="10"/>
      <c r="E15" s="10"/>
      <c r="F15" s="10"/>
      <c r="G15" s="10"/>
      <c r="H15" s="10"/>
      <c r="I15" s="10"/>
      <c r="J15" s="46">
        <f>SUM(J6:J14)</f>
        <v>35</v>
      </c>
      <c r="K15" s="46">
        <f>SUM(K6:K14)</f>
        <v>0</v>
      </c>
      <c r="L15" s="27">
        <f>K15*5/J15+1</f>
        <v>1</v>
      </c>
    </row>
    <row r="18" spans="2:2" x14ac:dyDescent="0.25">
      <c r="B18" s="1"/>
    </row>
    <row r="27" spans="2:2" x14ac:dyDescent="0.25">
      <c r="B27" s="1"/>
    </row>
  </sheetData>
  <mergeCells count="4">
    <mergeCell ref="A1:M1"/>
    <mergeCell ref="D3:I3"/>
    <mergeCell ref="A5:B5"/>
    <mergeCell ref="A15:B15"/>
  </mergeCells>
  <pageMargins left="0.7" right="0.7" top="0.78740157499999996" bottom="0.78740157499999996"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79"/>
  <sheetViews>
    <sheetView zoomScaleNormal="100" workbookViewId="0">
      <selection activeCell="O21" sqref="O21"/>
    </sheetView>
  </sheetViews>
  <sheetFormatPr baseColWidth="10" defaultRowHeight="15" x14ac:dyDescent="0.25"/>
  <cols>
    <col min="2" max="2" width="74" bestFit="1" customWidth="1"/>
    <col min="3" max="3" width="30.28515625" bestFit="1" customWidth="1"/>
    <col min="4" max="9" width="3.7109375" bestFit="1" customWidth="1"/>
    <col min="10" max="10" width="16.7109375" bestFit="1" customWidth="1"/>
    <col min="11" max="11" width="15.7109375" bestFit="1" customWidth="1"/>
    <col min="12" max="12" width="5.42578125" bestFit="1" customWidth="1"/>
  </cols>
  <sheetData>
    <row r="1" spans="1:13" ht="26.25" x14ac:dyDescent="0.4">
      <c r="A1" s="72" t="s">
        <v>18</v>
      </c>
      <c r="B1" s="72"/>
      <c r="C1" s="72"/>
      <c r="D1" s="72"/>
      <c r="E1" s="72"/>
      <c r="F1" s="72"/>
      <c r="G1" s="72"/>
      <c r="H1" s="72"/>
      <c r="I1" s="72"/>
      <c r="J1" s="72"/>
      <c r="K1" s="72"/>
      <c r="L1" s="72"/>
      <c r="M1" s="72"/>
    </row>
    <row r="2" spans="1:13" ht="15.75" thickBot="1" x14ac:dyDescent="0.3">
      <c r="G2" s="5"/>
    </row>
    <row r="3" spans="1:13" ht="15.75" thickBot="1" x14ac:dyDescent="0.3">
      <c r="A3" s="11" t="s">
        <v>19</v>
      </c>
      <c r="B3" s="12" t="s">
        <v>20</v>
      </c>
      <c r="C3" s="12" t="s">
        <v>83</v>
      </c>
      <c r="D3" s="71" t="s">
        <v>100</v>
      </c>
      <c r="E3" s="71"/>
      <c r="F3" s="71"/>
      <c r="G3" s="71"/>
      <c r="H3" s="71"/>
      <c r="I3" s="71"/>
      <c r="J3" s="12" t="s">
        <v>21</v>
      </c>
      <c r="K3" s="12" t="s">
        <v>3</v>
      </c>
      <c r="L3" s="9" t="s">
        <v>5</v>
      </c>
      <c r="M3" s="1"/>
    </row>
    <row r="4" spans="1:13" ht="83.25" x14ac:dyDescent="0.25">
      <c r="A4" s="13"/>
      <c r="B4" s="14"/>
      <c r="C4" s="14"/>
      <c r="D4" s="15" t="s">
        <v>26</v>
      </c>
      <c r="E4" s="16" t="s">
        <v>27</v>
      </c>
      <c r="F4" s="17" t="s">
        <v>22</v>
      </c>
      <c r="G4" s="18" t="s">
        <v>25</v>
      </c>
      <c r="H4" s="19" t="s">
        <v>23</v>
      </c>
      <c r="I4" s="20" t="s">
        <v>24</v>
      </c>
      <c r="J4" s="14"/>
      <c r="K4" s="14"/>
      <c r="L4" s="21"/>
    </row>
    <row r="5" spans="1:13" x14ac:dyDescent="0.25">
      <c r="A5" s="73" t="s">
        <v>1</v>
      </c>
      <c r="B5" s="74"/>
      <c r="C5" s="65"/>
      <c r="D5" s="55">
        <v>1</v>
      </c>
      <c r="E5" s="55">
        <v>2</v>
      </c>
      <c r="F5" s="55">
        <v>3</v>
      </c>
      <c r="G5" s="55">
        <v>4</v>
      </c>
      <c r="H5" s="55">
        <v>5</v>
      </c>
      <c r="I5" s="55">
        <v>6</v>
      </c>
      <c r="J5" s="56"/>
      <c r="K5" s="56"/>
      <c r="L5" s="57"/>
      <c r="M5" s="1"/>
    </row>
    <row r="6" spans="1:13" x14ac:dyDescent="0.25">
      <c r="A6" s="59" t="s">
        <v>61</v>
      </c>
      <c r="B6" s="60"/>
      <c r="C6" s="60"/>
      <c r="D6" s="61"/>
      <c r="E6" s="61"/>
      <c r="F6" s="61"/>
      <c r="G6" s="61"/>
      <c r="H6" s="61"/>
      <c r="I6" s="61"/>
      <c r="J6" s="48"/>
      <c r="K6" s="48"/>
      <c r="L6" s="62"/>
      <c r="M6" s="1"/>
    </row>
    <row r="7" spans="1:13" x14ac:dyDescent="0.25">
      <c r="A7" s="8">
        <v>1</v>
      </c>
      <c r="B7" s="40" t="s">
        <v>62</v>
      </c>
      <c r="C7" s="40" t="s">
        <v>88</v>
      </c>
      <c r="D7" s="28"/>
      <c r="E7" s="29"/>
      <c r="F7" s="30"/>
      <c r="G7" s="31"/>
      <c r="H7" s="32"/>
      <c r="I7" s="33"/>
      <c r="J7" s="43">
        <v>6</v>
      </c>
      <c r="K7" s="44">
        <f>(J7/(I$5-1))*IF(I7&lt;&gt;"",I$5-1,IF(H7&lt;&gt;"",H$5-1,IF(G7&lt;&gt;"",G$5-1,IF(F7&lt;&gt;"",F$5-1,IF(E7&lt;&gt;"",E$5-1,D$5-1)))))</f>
        <v>0</v>
      </c>
      <c r="L7" s="41">
        <f>IF(J7&lt;&gt;"",K7*5/J7+1,)</f>
        <v>1</v>
      </c>
    </row>
    <row r="8" spans="1:13" x14ac:dyDescent="0.25">
      <c r="A8" s="7">
        <v>2</v>
      </c>
      <c r="B8" s="5" t="s">
        <v>63</v>
      </c>
      <c r="C8" s="5" t="s">
        <v>88</v>
      </c>
      <c r="D8" s="34"/>
      <c r="E8" s="35"/>
      <c r="F8" s="36"/>
      <c r="G8" s="37"/>
      <c r="H8" s="38"/>
      <c r="I8" s="39"/>
      <c r="J8" s="45">
        <v>6</v>
      </c>
      <c r="K8" s="4">
        <f>(J8/(I$5-1))*IF(I8&lt;&gt;"",I$5-1,IF(H8&lt;&gt;"",H$5-1,IF(G8&lt;&gt;"",G$5-1,IF(F8&lt;&gt;"",F$5-1,IF(E8&lt;&gt;"",E$5-1,D$5-1)))))</f>
        <v>0</v>
      </c>
      <c r="L8" s="42">
        <f>IF(J8&lt;&gt;"",K8*5/J8+1,)</f>
        <v>1</v>
      </c>
    </row>
    <row r="9" spans="1:13" x14ac:dyDescent="0.25">
      <c r="A9" s="8">
        <v>3</v>
      </c>
      <c r="B9" s="40" t="s">
        <v>64</v>
      </c>
      <c r="C9" s="40" t="s">
        <v>88</v>
      </c>
      <c r="D9" s="28"/>
      <c r="E9" s="29"/>
      <c r="F9" s="30"/>
      <c r="G9" s="31"/>
      <c r="H9" s="32"/>
      <c r="I9" s="33"/>
      <c r="J9" s="43">
        <v>6</v>
      </c>
      <c r="K9" s="44">
        <f t="shared" ref="K9:K29" si="0">(J9/(I$5-1))*IF(I9&lt;&gt;"",I$5-1,IF(H9&lt;&gt;"",H$5-1,IF(G9&lt;&gt;"",G$5-1,IF(F9&lt;&gt;"",F$5-1,IF(E9&lt;&gt;"",E$5-1,D$5-1)))))</f>
        <v>0</v>
      </c>
      <c r="L9" s="41">
        <f t="shared" ref="L9:L29" si="1">IF(J9&lt;&gt;"",K9*5/J9+1,)</f>
        <v>1</v>
      </c>
    </row>
    <row r="10" spans="1:13" x14ac:dyDescent="0.25">
      <c r="A10" s="7">
        <v>4</v>
      </c>
      <c r="B10" t="s">
        <v>82</v>
      </c>
      <c r="C10" t="s">
        <v>88</v>
      </c>
      <c r="D10" s="34"/>
      <c r="E10" s="35"/>
      <c r="F10" s="36"/>
      <c r="G10" s="37"/>
      <c r="H10" s="38"/>
      <c r="I10" s="39"/>
      <c r="J10" s="45">
        <v>6</v>
      </c>
      <c r="K10" s="4">
        <f t="shared" si="0"/>
        <v>0</v>
      </c>
      <c r="L10" s="42">
        <f t="shared" si="1"/>
        <v>1</v>
      </c>
    </row>
    <row r="11" spans="1:13" x14ac:dyDescent="0.25">
      <c r="A11" s="54" t="s">
        <v>66</v>
      </c>
      <c r="B11" s="48"/>
      <c r="C11" s="48"/>
      <c r="D11" s="49"/>
      <c r="E11" s="49"/>
      <c r="F11" s="49"/>
      <c r="G11" s="49"/>
      <c r="H11" s="49"/>
      <c r="I11" s="49"/>
      <c r="J11" s="49"/>
      <c r="K11" s="52"/>
      <c r="L11" s="53"/>
    </row>
    <row r="12" spans="1:13" x14ac:dyDescent="0.25">
      <c r="A12" s="8">
        <v>5</v>
      </c>
      <c r="B12" s="6" t="s">
        <v>65</v>
      </c>
      <c r="C12" s="40" t="s">
        <v>89</v>
      </c>
      <c r="D12" s="28"/>
      <c r="E12" s="29"/>
      <c r="F12" s="30"/>
      <c r="G12" s="31"/>
      <c r="H12" s="32"/>
      <c r="I12" s="33"/>
      <c r="J12" s="43">
        <v>6</v>
      </c>
      <c r="K12" s="44">
        <f t="shared" si="0"/>
        <v>0</v>
      </c>
      <c r="L12" s="41">
        <f t="shared" si="1"/>
        <v>1</v>
      </c>
    </row>
    <row r="13" spans="1:13" x14ac:dyDescent="0.25">
      <c r="A13" s="7">
        <v>6</v>
      </c>
      <c r="B13" s="5" t="s">
        <v>67</v>
      </c>
      <c r="C13" s="5" t="s">
        <v>87</v>
      </c>
      <c r="D13" s="34"/>
      <c r="E13" s="35"/>
      <c r="F13" s="36"/>
      <c r="G13" s="37"/>
      <c r="H13" s="38"/>
      <c r="I13" s="39"/>
      <c r="J13" s="45">
        <v>6</v>
      </c>
      <c r="K13" s="4">
        <f t="shared" si="0"/>
        <v>0</v>
      </c>
      <c r="L13" s="42">
        <f t="shared" si="1"/>
        <v>1</v>
      </c>
    </row>
    <row r="14" spans="1:13" x14ac:dyDescent="0.25">
      <c r="A14" s="8">
        <v>7</v>
      </c>
      <c r="B14" s="40" t="s">
        <v>92</v>
      </c>
      <c r="C14" s="40" t="s">
        <v>84</v>
      </c>
      <c r="D14" s="28"/>
      <c r="E14" s="29"/>
      <c r="F14" s="30"/>
      <c r="G14" s="31"/>
      <c r="H14" s="32"/>
      <c r="I14" s="33"/>
      <c r="J14" s="43">
        <v>6</v>
      </c>
      <c r="K14" s="44">
        <f t="shared" si="0"/>
        <v>0</v>
      </c>
      <c r="L14" s="41">
        <f t="shared" si="1"/>
        <v>1</v>
      </c>
    </row>
    <row r="15" spans="1:13" x14ac:dyDescent="0.25">
      <c r="A15" s="7">
        <v>8</v>
      </c>
      <c r="B15" s="5" t="s">
        <v>68</v>
      </c>
      <c r="C15" s="5" t="s">
        <v>84</v>
      </c>
      <c r="D15" s="34"/>
      <c r="E15" s="35"/>
      <c r="F15" s="36"/>
      <c r="G15" s="37"/>
      <c r="H15" s="38"/>
      <c r="I15" s="39"/>
      <c r="J15" s="45">
        <v>6</v>
      </c>
      <c r="K15" s="4">
        <f t="shared" si="0"/>
        <v>0</v>
      </c>
      <c r="L15" s="42">
        <f t="shared" si="1"/>
        <v>1</v>
      </c>
    </row>
    <row r="16" spans="1:13" x14ac:dyDescent="0.25">
      <c r="A16" s="54" t="s">
        <v>69</v>
      </c>
      <c r="B16" s="48"/>
      <c r="C16" s="48"/>
      <c r="D16" s="49"/>
      <c r="E16" s="49"/>
      <c r="F16" s="49"/>
      <c r="G16" s="49"/>
      <c r="H16" s="49"/>
      <c r="I16" s="49"/>
      <c r="J16" s="49"/>
      <c r="K16" s="52"/>
      <c r="L16" s="53"/>
    </row>
    <row r="17" spans="1:12" x14ac:dyDescent="0.25">
      <c r="A17" s="8">
        <v>9</v>
      </c>
      <c r="B17" s="40" t="s">
        <v>73</v>
      </c>
      <c r="C17" s="40" t="s">
        <v>84</v>
      </c>
      <c r="D17" s="28"/>
      <c r="E17" s="29"/>
      <c r="F17" s="30"/>
      <c r="G17" s="31"/>
      <c r="H17" s="32"/>
      <c r="I17" s="33"/>
      <c r="J17" s="43">
        <v>6</v>
      </c>
      <c r="K17" s="44">
        <f t="shared" ref="K17:K22" si="2">(J17/(I$5-1))*IF(I17&lt;&gt;"",I$5-1,IF(H17&lt;&gt;"",H$5-1,IF(G17&lt;&gt;"",G$5-1,IF(F17&lt;&gt;"",F$5-1,IF(E17&lt;&gt;"",E$5-1,D$5-1)))))</f>
        <v>0</v>
      </c>
      <c r="L17" s="41">
        <f t="shared" si="1"/>
        <v>1</v>
      </c>
    </row>
    <row r="18" spans="1:12" x14ac:dyDescent="0.25">
      <c r="A18" s="7">
        <v>10</v>
      </c>
      <c r="B18" s="5" t="s">
        <v>70</v>
      </c>
      <c r="C18" s="5" t="s">
        <v>84</v>
      </c>
      <c r="D18" s="34"/>
      <c r="E18" s="35"/>
      <c r="F18" s="36"/>
      <c r="G18" s="37"/>
      <c r="H18" s="38"/>
      <c r="I18" s="39"/>
      <c r="J18" s="45">
        <v>6</v>
      </c>
      <c r="K18" s="4">
        <f t="shared" si="2"/>
        <v>0</v>
      </c>
      <c r="L18" s="42">
        <f t="shared" si="1"/>
        <v>1</v>
      </c>
    </row>
    <row r="19" spans="1:12" x14ac:dyDescent="0.25">
      <c r="A19" s="8">
        <v>11</v>
      </c>
      <c r="B19" s="40" t="s">
        <v>71</v>
      </c>
      <c r="C19" s="40" t="s">
        <v>84</v>
      </c>
      <c r="D19" s="28"/>
      <c r="E19" s="29"/>
      <c r="F19" s="30"/>
      <c r="G19" s="31"/>
      <c r="H19" s="32"/>
      <c r="I19" s="33"/>
      <c r="J19" s="43">
        <v>6</v>
      </c>
      <c r="K19" s="44">
        <f t="shared" si="2"/>
        <v>0</v>
      </c>
      <c r="L19" s="41">
        <f t="shared" si="1"/>
        <v>1</v>
      </c>
    </row>
    <row r="20" spans="1:12" x14ac:dyDescent="0.25">
      <c r="A20" s="7">
        <v>12</v>
      </c>
      <c r="B20" s="5" t="s">
        <v>72</v>
      </c>
      <c r="C20" s="5" t="s">
        <v>84</v>
      </c>
      <c r="D20" s="34"/>
      <c r="E20" s="35"/>
      <c r="F20" s="36"/>
      <c r="G20" s="37"/>
      <c r="H20" s="38"/>
      <c r="I20" s="39"/>
      <c r="J20" s="45">
        <v>6</v>
      </c>
      <c r="K20" s="4">
        <f t="shared" si="2"/>
        <v>0</v>
      </c>
      <c r="L20" s="42">
        <f t="shared" si="1"/>
        <v>1</v>
      </c>
    </row>
    <row r="21" spans="1:12" x14ac:dyDescent="0.25">
      <c r="A21" s="8">
        <v>13</v>
      </c>
      <c r="B21" s="63" t="s">
        <v>75</v>
      </c>
      <c r="C21" s="63" t="s">
        <v>84</v>
      </c>
      <c r="D21" s="28"/>
      <c r="E21" s="29"/>
      <c r="F21" s="30"/>
      <c r="G21" s="31"/>
      <c r="H21" s="32"/>
      <c r="I21" s="33"/>
      <c r="J21" s="43">
        <v>6</v>
      </c>
      <c r="K21" s="44">
        <f t="shared" si="2"/>
        <v>0</v>
      </c>
      <c r="L21" s="41">
        <f t="shared" si="1"/>
        <v>1</v>
      </c>
    </row>
    <row r="22" spans="1:12" x14ac:dyDescent="0.25">
      <c r="A22" s="7">
        <v>14</v>
      </c>
      <c r="B22" t="s">
        <v>74</v>
      </c>
      <c r="C22" s="58" t="s">
        <v>84</v>
      </c>
      <c r="D22" s="34"/>
      <c r="E22" s="35"/>
      <c r="F22" s="36"/>
      <c r="G22" s="37"/>
      <c r="H22" s="38"/>
      <c r="I22" s="39"/>
      <c r="J22" s="45">
        <v>6</v>
      </c>
      <c r="K22" s="4">
        <f t="shared" si="2"/>
        <v>0</v>
      </c>
      <c r="L22" s="42">
        <f t="shared" si="1"/>
        <v>1</v>
      </c>
    </row>
    <row r="23" spans="1:12" x14ac:dyDescent="0.25">
      <c r="A23" s="8">
        <v>15</v>
      </c>
      <c r="B23" s="63" t="s">
        <v>77</v>
      </c>
      <c r="C23" s="63" t="s">
        <v>90</v>
      </c>
      <c r="D23" s="28"/>
      <c r="E23" s="29"/>
      <c r="F23" s="30"/>
      <c r="G23" s="31"/>
      <c r="H23" s="32"/>
      <c r="I23" s="33"/>
      <c r="J23" s="43">
        <v>6</v>
      </c>
      <c r="K23" s="44">
        <f t="shared" si="0"/>
        <v>0</v>
      </c>
      <c r="L23" s="41">
        <f t="shared" ref="L23:L25" si="3">IF(J23&lt;&gt;"",K23*5/J23+1,)</f>
        <v>1</v>
      </c>
    </row>
    <row r="24" spans="1:12" x14ac:dyDescent="0.25">
      <c r="A24" s="7">
        <v>16</v>
      </c>
      <c r="B24" t="s">
        <v>96</v>
      </c>
      <c r="C24" s="58" t="s">
        <v>90</v>
      </c>
      <c r="D24" s="34"/>
      <c r="E24" s="35"/>
      <c r="F24" s="36"/>
      <c r="G24" s="37"/>
      <c r="H24" s="38"/>
      <c r="I24" s="39"/>
      <c r="J24" s="45">
        <v>6</v>
      </c>
      <c r="K24" s="4">
        <f t="shared" si="0"/>
        <v>0</v>
      </c>
      <c r="L24" s="42">
        <f t="shared" si="3"/>
        <v>1</v>
      </c>
    </row>
    <row r="25" spans="1:12" x14ac:dyDescent="0.25">
      <c r="A25" s="8">
        <v>17</v>
      </c>
      <c r="B25" s="63" t="s">
        <v>94</v>
      </c>
      <c r="C25" s="63" t="s">
        <v>95</v>
      </c>
      <c r="D25" s="28"/>
      <c r="E25" s="29"/>
      <c r="F25" s="30"/>
      <c r="G25" s="31"/>
      <c r="H25" s="32"/>
      <c r="I25" s="33"/>
      <c r="J25" s="43">
        <v>6</v>
      </c>
      <c r="K25" s="44">
        <f t="shared" si="0"/>
        <v>0</v>
      </c>
      <c r="L25" s="41">
        <f t="shared" si="3"/>
        <v>1</v>
      </c>
    </row>
    <row r="26" spans="1:12" x14ac:dyDescent="0.25">
      <c r="A26" s="54" t="s">
        <v>78</v>
      </c>
      <c r="B26" s="48"/>
      <c r="C26" s="48"/>
      <c r="D26" s="49"/>
      <c r="E26" s="49"/>
      <c r="F26" s="49"/>
      <c r="G26" s="49"/>
      <c r="H26" s="49"/>
      <c r="I26" s="49"/>
      <c r="J26" s="49"/>
      <c r="K26" s="52"/>
      <c r="L26" s="53"/>
    </row>
    <row r="27" spans="1:12" x14ac:dyDescent="0.25">
      <c r="A27" s="8">
        <v>18</v>
      </c>
      <c r="B27" s="40" t="s">
        <v>79</v>
      </c>
      <c r="C27" s="40" t="s">
        <v>90</v>
      </c>
      <c r="D27" s="28"/>
      <c r="E27" s="29"/>
      <c r="F27" s="30"/>
      <c r="G27" s="31"/>
      <c r="H27" s="32"/>
      <c r="I27" s="33"/>
      <c r="J27" s="43">
        <v>6</v>
      </c>
      <c r="K27" s="44">
        <f t="shared" si="0"/>
        <v>0</v>
      </c>
      <c r="L27" s="41">
        <f t="shared" si="1"/>
        <v>1</v>
      </c>
    </row>
    <row r="28" spans="1:12" x14ac:dyDescent="0.25">
      <c r="A28" s="7">
        <v>19</v>
      </c>
      <c r="B28" s="5" t="s">
        <v>80</v>
      </c>
      <c r="C28" s="5" t="s">
        <v>90</v>
      </c>
      <c r="D28" s="34"/>
      <c r="E28" s="35"/>
      <c r="F28" s="36"/>
      <c r="G28" s="37"/>
      <c r="H28" s="38"/>
      <c r="I28" s="39"/>
      <c r="J28" s="45">
        <v>6</v>
      </c>
      <c r="K28" s="4">
        <f t="shared" si="0"/>
        <v>0</v>
      </c>
      <c r="L28" s="42">
        <f t="shared" si="1"/>
        <v>1</v>
      </c>
    </row>
    <row r="29" spans="1:12" ht="15.75" thickBot="1" x14ac:dyDescent="0.3">
      <c r="A29" s="8">
        <v>20</v>
      </c>
      <c r="B29" s="40" t="s">
        <v>81</v>
      </c>
      <c r="C29" s="40" t="s">
        <v>90</v>
      </c>
      <c r="D29" s="28"/>
      <c r="E29" s="29"/>
      <c r="F29" s="30"/>
      <c r="G29" s="31"/>
      <c r="H29" s="32"/>
      <c r="I29" s="33"/>
      <c r="J29" s="43">
        <v>6</v>
      </c>
      <c r="K29" s="44">
        <f t="shared" si="0"/>
        <v>0</v>
      </c>
      <c r="L29" s="41">
        <f t="shared" si="1"/>
        <v>1</v>
      </c>
    </row>
    <row r="30" spans="1:12" ht="15.75" thickBot="1" x14ac:dyDescent="0.3">
      <c r="A30" s="75" t="s">
        <v>28</v>
      </c>
      <c r="B30" s="76"/>
      <c r="C30" s="66"/>
      <c r="D30" s="10"/>
      <c r="E30" s="10"/>
      <c r="F30" s="10"/>
      <c r="G30" s="10"/>
      <c r="H30" s="10"/>
      <c r="I30" s="10"/>
      <c r="J30" s="46">
        <f>SUM(J7:J29)</f>
        <v>120</v>
      </c>
      <c r="K30" s="46">
        <f>SUM(K7:K29)</f>
        <v>0</v>
      </c>
      <c r="L30" s="27">
        <f>K30*5/J30+1</f>
        <v>1</v>
      </c>
    </row>
    <row r="33" spans="2:2" x14ac:dyDescent="0.25">
      <c r="B33" s="1"/>
    </row>
    <row r="47" spans="2:2" x14ac:dyDescent="0.25">
      <c r="B47" s="1"/>
    </row>
    <row r="65" spans="3:3" x14ac:dyDescent="0.25"/>
    <row r="79" spans="3:3" x14ac:dyDescent="0.25"/>
  </sheetData>
  <mergeCells count="4">
    <mergeCell ref="A1:M1"/>
    <mergeCell ref="D3:I3"/>
    <mergeCell ref="A5:B5"/>
    <mergeCell ref="A30:B30"/>
  </mergeCells>
  <pageMargins left="0.7" right="0.7" top="0.78740157499999996" bottom="0.78740157499999996" header="0.3" footer="0.3"/>
  <legacy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5</vt:i4>
      </vt:variant>
    </vt:vector>
  </HeadingPairs>
  <TitlesOfParts>
    <vt:vector size="5" baseType="lpstr">
      <vt:lpstr>Beurteilung</vt:lpstr>
      <vt:lpstr>Teil1 - MockUPs</vt:lpstr>
      <vt:lpstr>Teil 2 - Fachgespräch 1</vt:lpstr>
      <vt:lpstr>Teil 3 - Präsentation</vt:lpstr>
      <vt:lpstr>Teil 3 - Produktbewertung</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2016-10-25T12:42:30Z</dcterms:modified>
</cp:coreProperties>
</file>