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a2bf178765deeee/Documents/GitHub/PI_codes/"/>
    </mc:Choice>
  </mc:AlternateContent>
  <xr:revisionPtr revIDLastSave="98" documentId="8_{E6426539-EE06-4D37-9585-1037DEB69314}" xr6:coauthVersionLast="47" xr6:coauthVersionMax="47" xr10:uidLastSave="{9310DFF5-53CA-4A97-971C-F6AD8CBD5572}"/>
  <bookViews>
    <workbookView xWindow="-108" yWindow="-108" windowWidth="23256" windowHeight="13896" firstSheet="1" activeTab="4" xr2:uid="{00000000-000D-0000-FFFF-FFFF00000000}"/>
  </bookViews>
  <sheets>
    <sheet name="Convergence_domain" sheetId="1" r:id="rId1"/>
    <sheet name="Farfield7&amp;Mesh_Convergence" sheetId="2" r:id="rId2"/>
    <sheet name="Farfield5&amp;Mesh_Convergence" sheetId="4" r:id="rId3"/>
    <sheet name="Farfield3&amp;Mesh_Convergence" sheetId="5" r:id="rId4"/>
    <sheet name="AO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B3" i="5"/>
  <c r="B2" i="5"/>
  <c r="B10" i="4"/>
  <c r="B9" i="4"/>
  <c r="B8" i="4"/>
  <c r="B7" i="4"/>
  <c r="B6" i="4"/>
  <c r="B5" i="4"/>
  <c r="B4" i="4"/>
  <c r="B3" i="4"/>
  <c r="B2" i="4"/>
  <c r="B10" i="2"/>
  <c r="B9" i="2"/>
  <c r="B8" i="2"/>
  <c r="B7" i="2"/>
  <c r="B6" i="2"/>
  <c r="B5" i="2"/>
  <c r="B3" i="2"/>
  <c r="B4" i="2"/>
  <c r="B2" i="2"/>
  <c r="G10" i="1"/>
  <c r="G9" i="1"/>
  <c r="G8" i="1"/>
  <c r="G7" i="1"/>
  <c r="G6" i="1"/>
  <c r="G5" i="1"/>
  <c r="G4" i="1"/>
  <c r="G3" i="1"/>
  <c r="G2" i="1"/>
  <c r="G11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B5" i="1"/>
  <c r="B4" i="1"/>
  <c r="B3" i="1"/>
  <c r="B2" i="1"/>
  <c r="C5" i="1"/>
  <c r="A5" i="1"/>
  <c r="C4" i="1"/>
  <c r="A4" i="1"/>
  <c r="C3" i="1"/>
  <c r="A3" i="1"/>
  <c r="C2" i="1"/>
  <c r="A2" i="1"/>
  <c r="D19" i="1"/>
</calcChain>
</file>

<file path=xl/sharedStrings.xml><?xml version="1.0" encoding="utf-8"?>
<sst xmlns="http://schemas.openxmlformats.org/spreadsheetml/2006/main" count="43" uniqueCount="26">
  <si>
    <t>Box Size length</t>
  </si>
  <si>
    <t>Box size width</t>
  </si>
  <si>
    <t>Box size height</t>
  </si>
  <si>
    <t>Cl</t>
  </si>
  <si>
    <t>Cd</t>
  </si>
  <si>
    <t>Sim_number</t>
  </si>
  <si>
    <t>Mesh Parameter</t>
  </si>
  <si>
    <t>Value</t>
  </si>
  <si>
    <t>msLeRt</t>
  </si>
  <si>
    <t>growth ratio</t>
  </si>
  <si>
    <t>msLeTp</t>
  </si>
  <si>
    <t>Chord at root</t>
  </si>
  <si>
    <t>msTeRt</t>
  </si>
  <si>
    <t>half span</t>
  </si>
  <si>
    <t>msTeTp</t>
  </si>
  <si>
    <t>msf</t>
  </si>
  <si>
    <t>Relative_error_percent</t>
  </si>
  <si>
    <t>Number_element</t>
  </si>
  <si>
    <t>Size_element</t>
  </si>
  <si>
    <t>CD</t>
  </si>
  <si>
    <t>Surface mesh-size</t>
  </si>
  <si>
    <t>info</t>
  </si>
  <si>
    <t>gr_1.1</t>
  </si>
  <si>
    <t>AOA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</si>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</sst>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14.6640625" customWidth="1"/>
    <col min="2" max="2" width="19.88671875" customWidth="1"/>
    <col min="3" max="3" width="14.77734375" customWidth="1"/>
    <col min="6" max="6" width="14.33203125" customWidth="1"/>
    <col min="7" max="7" width="22.88671875" customWidth="1"/>
  </cols>
  <sheetData>
    <row r="1" spans="1:7" ht="23.4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16</v>
      </c>
    </row>
    <row r="2" spans="1:7" x14ac:dyDescent="0.3">
      <c r="A2">
        <f>5*D18</f>
        <v>8.2164999999999999</v>
      </c>
      <c r="B2">
        <f>5*D18/2</f>
        <v>4.10825</v>
      </c>
      <c r="C2">
        <f>5*D18</f>
        <v>8.2164999999999999</v>
      </c>
      <c r="D2">
        <v>0.28443000000000002</v>
      </c>
      <c r="E2">
        <v>6.0499999999999998E-3</v>
      </c>
      <c r="F2">
        <v>0</v>
      </c>
      <c r="G2">
        <f>ABS(D2-D11)/D11 *100</f>
        <v>3.7950279046169482</v>
      </c>
    </row>
    <row r="3" spans="1:7" x14ac:dyDescent="0.3">
      <c r="A3">
        <f>10*D18</f>
        <v>16.433</v>
      </c>
      <c r="B3">
        <f>10*D18/2</f>
        <v>8.2164999999999999</v>
      </c>
      <c r="C3">
        <f>10*D18</f>
        <v>16.433</v>
      </c>
      <c r="D3">
        <v>0.27377000000000001</v>
      </c>
      <c r="E3">
        <v>5.3200000000000001E-3</v>
      </c>
      <c r="F3">
        <v>1</v>
      </c>
      <c r="G3">
        <f>ABS(D3-D11)/D11 *100</f>
        <v>7.4006426517842074</v>
      </c>
    </row>
    <row r="4" spans="1:7" x14ac:dyDescent="0.3">
      <c r="A4">
        <f>20*D18</f>
        <v>32.866</v>
      </c>
      <c r="B4">
        <f>20*D18/2</f>
        <v>16.433</v>
      </c>
      <c r="C4">
        <f>20*D18</f>
        <v>32.866</v>
      </c>
      <c r="D4">
        <v>0.27705000000000002</v>
      </c>
      <c r="E4">
        <v>5.3499999999999997E-3</v>
      </c>
      <c r="F4">
        <v>2</v>
      </c>
      <c r="G4">
        <f>ABS(D4-D11)/D11 *100</f>
        <v>6.2912227295788954</v>
      </c>
    </row>
    <row r="5" spans="1:7" x14ac:dyDescent="0.3">
      <c r="A5">
        <f>30*D18</f>
        <v>49.298999999999999</v>
      </c>
      <c r="B5">
        <f>30*D18/2</f>
        <v>24.6495</v>
      </c>
      <c r="C5">
        <f>30*D18</f>
        <v>49.298999999999999</v>
      </c>
      <c r="D5">
        <v>0.28341</v>
      </c>
      <c r="E5">
        <v>5.2100000000000002E-3</v>
      </c>
      <c r="F5">
        <v>3</v>
      </c>
      <c r="G5">
        <f>ABS(D5-D11)/D11 *100</f>
        <v>4.140030441400314</v>
      </c>
    </row>
    <row r="6" spans="1:7" x14ac:dyDescent="0.3">
      <c r="A6">
        <f>40*D18</f>
        <v>65.731999999999999</v>
      </c>
      <c r="B6">
        <f>40*D18/2</f>
        <v>32.866</v>
      </c>
      <c r="C6">
        <f>40*D18</f>
        <v>65.731999999999999</v>
      </c>
      <c r="D6">
        <v>0.28970000000000001</v>
      </c>
      <c r="E6">
        <v>5.2199999999999998E-3</v>
      </c>
      <c r="F6">
        <v>4</v>
      </c>
      <c r="G6">
        <f>ABS(D6-D11)/D11 *100</f>
        <v>2.012514797902929</v>
      </c>
    </row>
    <row r="7" spans="1:7" x14ac:dyDescent="0.3">
      <c r="A7">
        <f>50*D18</f>
        <v>82.164999999999992</v>
      </c>
      <c r="B7">
        <f>50*D18/2</f>
        <v>41.082499999999996</v>
      </c>
      <c r="C7">
        <f>50*D18</f>
        <v>82.164999999999992</v>
      </c>
      <c r="D7">
        <v>0.29175000000000001</v>
      </c>
      <c r="E7">
        <v>5.1200000000000004E-3</v>
      </c>
      <c r="F7">
        <v>5</v>
      </c>
      <c r="G7">
        <f>ABS(D7-D11)/D11 *100</f>
        <v>1.3191273465246116</v>
      </c>
    </row>
    <row r="8" spans="1:7" x14ac:dyDescent="0.3">
      <c r="A8">
        <f>60*D18</f>
        <v>98.597999999999999</v>
      </c>
      <c r="B8">
        <f>60*D18/2</f>
        <v>49.298999999999999</v>
      </c>
      <c r="C8">
        <f>60*D18</f>
        <v>98.597999999999999</v>
      </c>
      <c r="D8">
        <v>0.29300999999999999</v>
      </c>
      <c r="E8">
        <v>5.1599999999999997E-3</v>
      </c>
      <c r="F8">
        <v>6</v>
      </c>
      <c r="G8">
        <f>ABS(D8-D11)/D11 *100</f>
        <v>0.89294774226282114</v>
      </c>
    </row>
    <row r="9" spans="1:7" x14ac:dyDescent="0.3">
      <c r="A9" s="6">
        <f>70*D18</f>
        <v>115.03100000000001</v>
      </c>
      <c r="B9" s="6">
        <f>70*D18/2</f>
        <v>57.515500000000003</v>
      </c>
      <c r="C9" s="6">
        <f>70*D18</f>
        <v>115.03100000000001</v>
      </c>
      <c r="D9" s="6">
        <v>0.29536000000000001</v>
      </c>
      <c r="E9" s="6">
        <v>5.0899999999999999E-3</v>
      </c>
      <c r="F9" s="6">
        <v>7</v>
      </c>
      <c r="G9" s="6">
        <f>ABS(D9-D11)/D11 *100</f>
        <v>9.808895653644932E-2</v>
      </c>
    </row>
    <row r="10" spans="1:7" x14ac:dyDescent="0.3">
      <c r="A10">
        <f>80*D18</f>
        <v>131.464</v>
      </c>
      <c r="B10">
        <f>80*D18/2</f>
        <v>65.731999999999999</v>
      </c>
      <c r="C10">
        <f>80*D18</f>
        <v>131.464</v>
      </c>
      <c r="D10">
        <v>0.29538999999999999</v>
      </c>
      <c r="E10">
        <v>5.1399999999999996E-3</v>
      </c>
      <c r="F10">
        <v>8</v>
      </c>
      <c r="G10">
        <f>ABS(D10-D11)/D11 *100</f>
        <v>8.7941823101653285E-2</v>
      </c>
    </row>
    <row r="11" spans="1:7" x14ac:dyDescent="0.3">
      <c r="A11">
        <f>90*D18</f>
        <v>147.89699999999999</v>
      </c>
      <c r="B11">
        <f>90*D18/2</f>
        <v>73.948499999999996</v>
      </c>
      <c r="C11">
        <f>90*D18</f>
        <v>147.89699999999999</v>
      </c>
      <c r="D11">
        <v>0.29565000000000002</v>
      </c>
      <c r="E11">
        <v>4.8999999999999998E-3</v>
      </c>
      <c r="F11">
        <v>9</v>
      </c>
      <c r="G11">
        <f>ABS(D11-D11)/D11</f>
        <v>0</v>
      </c>
    </row>
    <row r="15" spans="1:7" ht="15" thickBot="1" x14ac:dyDescent="0.35"/>
    <row r="16" spans="1:7" ht="27.6" thickBot="1" x14ac:dyDescent="0.35">
      <c r="A16" s="3" t="s">
        <v>6</v>
      </c>
      <c r="B16" s="3" t="s">
        <v>7</v>
      </c>
      <c r="C16" s="4"/>
      <c r="D16" s="4"/>
    </row>
    <row r="17" spans="1:4" ht="15" thickBot="1" x14ac:dyDescent="0.35">
      <c r="A17" s="4" t="s">
        <v>8</v>
      </c>
      <c r="B17" s="4">
        <v>0.03</v>
      </c>
      <c r="C17" s="4" t="s">
        <v>9</v>
      </c>
      <c r="D17" s="5">
        <v>1</v>
      </c>
    </row>
    <row r="18" spans="1:4" ht="15" thickBot="1" x14ac:dyDescent="0.35">
      <c r="A18" s="4" t="s">
        <v>10</v>
      </c>
      <c r="B18" s="4">
        <v>0.05</v>
      </c>
      <c r="C18" s="4" t="s">
        <v>11</v>
      </c>
      <c r="D18" s="5">
        <v>1.6433</v>
      </c>
    </row>
    <row r="19" spans="1:4" ht="15" thickBot="1" x14ac:dyDescent="0.35">
      <c r="A19" s="4" t="s">
        <v>12</v>
      </c>
      <c r="B19" s="4">
        <v>0.03</v>
      </c>
      <c r="C19" s="4" t="s">
        <v>13</v>
      </c>
      <c r="D19" s="5">
        <f>7.4771 /2</f>
        <v>3.73855</v>
      </c>
    </row>
    <row r="20" spans="1:4" ht="15" thickBot="1" x14ac:dyDescent="0.35">
      <c r="A20" s="4" t="s">
        <v>14</v>
      </c>
      <c r="B20" s="4">
        <v>0.05</v>
      </c>
      <c r="C20" s="4"/>
      <c r="D20" s="4"/>
    </row>
    <row r="21" spans="1:4" ht="15" thickBot="1" x14ac:dyDescent="0.35">
      <c r="A21" s="4" t="s">
        <v>15</v>
      </c>
      <c r="B21" s="5">
        <v>5</v>
      </c>
      <c r="C21" s="4"/>
      <c r="D21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25E2-2BBB-49FA-AA5B-CF431ED13BBE}">
  <dimension ref="A1:G10"/>
  <sheetViews>
    <sheetView workbookViewId="0">
      <selection activeCell="C9" sqref="C9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32536</v>
      </c>
      <c r="D2">
        <v>0.11910999999999999</v>
      </c>
      <c r="E2">
        <v>5.3E-3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68102</v>
      </c>
      <c r="D3">
        <v>0.12388</v>
      </c>
      <c r="E3">
        <v>3.5400000000000002E-3</v>
      </c>
      <c r="F3">
        <v>1</v>
      </c>
      <c r="G3" t="s">
        <v>22</v>
      </c>
    </row>
    <row r="4" spans="1:7" x14ac:dyDescent="0.3">
      <c r="A4">
        <v>0.3</v>
      </c>
      <c r="B4">
        <f>A4/G2</f>
        <v>0.18255948396519198</v>
      </c>
      <c r="C4">
        <v>78664</v>
      </c>
      <c r="D4">
        <v>0.15198999999999999</v>
      </c>
      <c r="E4">
        <v>4.6600000000000001E-3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113753</v>
      </c>
      <c r="D5">
        <v>0.23224</v>
      </c>
      <c r="E5">
        <v>4.7499999999999999E-3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126249</v>
      </c>
      <c r="D6">
        <v>0.25125999999999998</v>
      </c>
      <c r="E6">
        <v>4.5900000000000003E-3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183154</v>
      </c>
      <c r="D7">
        <v>0.28597</v>
      </c>
      <c r="E7">
        <v>4.7200000000000002E-3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303385</v>
      </c>
      <c r="D8">
        <v>0.30248999999999998</v>
      </c>
      <c r="E8">
        <v>5.0499999999999998E-3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521810</v>
      </c>
      <c r="D9">
        <v>0.31030000000000002</v>
      </c>
      <c r="E9">
        <v>5.1999999999999998E-3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646008</v>
      </c>
      <c r="D10">
        <v>0.30512</v>
      </c>
      <c r="E10">
        <v>5.2500000000000003E-3</v>
      </c>
      <c r="F10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E27-12D2-4C89-BBF4-8DA43281302F}">
  <dimension ref="A1:G10"/>
  <sheetViews>
    <sheetView workbookViewId="0">
      <selection activeCell="F13" sqref="F13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18227</v>
      </c>
      <c r="D2">
        <v>0.12327</v>
      </c>
      <c r="E2">
        <v>4.7699999999999999E-3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19999</v>
      </c>
      <c r="D3">
        <v>0.11455</v>
      </c>
      <c r="E3">
        <v>1.7799999999999999E-3</v>
      </c>
      <c r="F3">
        <v>1</v>
      </c>
    </row>
    <row r="4" spans="1:7" x14ac:dyDescent="0.3">
      <c r="A4">
        <v>0.3</v>
      </c>
      <c r="B4">
        <f>A4/G2</f>
        <v>0.18255948396519198</v>
      </c>
      <c r="C4">
        <v>23151</v>
      </c>
      <c r="D4">
        <v>0.14255000000000001</v>
      </c>
      <c r="E4">
        <v>4.1099999999999999E-3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33587</v>
      </c>
      <c r="D5">
        <v>0.15875</v>
      </c>
      <c r="E5">
        <v>-1.3999999999999999E-4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44285</v>
      </c>
      <c r="D6">
        <v>0.23968</v>
      </c>
      <c r="E6">
        <v>3.7299999999999998E-3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79048</v>
      </c>
      <c r="D7">
        <v>0.27762999999999999</v>
      </c>
      <c r="E7">
        <v>5.0800000000000003E-3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153135</v>
      </c>
      <c r="D8">
        <v>0.29582999999999998</v>
      </c>
      <c r="E8">
        <v>5.5700000000000003E-3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300894</v>
      </c>
      <c r="D9">
        <v>0.30192999999999998</v>
      </c>
      <c r="E9">
        <v>5.79E-3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394183</v>
      </c>
      <c r="D10">
        <v>0.30223</v>
      </c>
      <c r="E10">
        <v>5.9800000000000001E-3</v>
      </c>
      <c r="F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D93B-6560-442A-A234-089F0C70CDDA}">
  <dimension ref="A1:G10"/>
  <sheetViews>
    <sheetView workbookViewId="0">
      <selection activeCell="G3" sqref="G3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9797</v>
      </c>
      <c r="D2">
        <v>0.11339</v>
      </c>
      <c r="E2">
        <v>2.0899999999999998E-3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10285</v>
      </c>
      <c r="D3">
        <v>0.13991000000000001</v>
      </c>
      <c r="E3">
        <v>4.0800000000000003E-3</v>
      </c>
      <c r="F3">
        <v>1</v>
      </c>
    </row>
    <row r="4" spans="1:7" x14ac:dyDescent="0.3">
      <c r="A4">
        <v>0.3</v>
      </c>
      <c r="B4">
        <f>A4/G2</f>
        <v>0.18255948396519198</v>
      </c>
      <c r="C4">
        <v>12842</v>
      </c>
      <c r="D4">
        <v>0.14818000000000001</v>
      </c>
      <c r="E4">
        <v>4.3299999999999996E-3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25935</v>
      </c>
      <c r="D5">
        <v>0.23266000000000001</v>
      </c>
      <c r="E5">
        <v>3.64E-3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29612</v>
      </c>
      <c r="D6">
        <v>0.24662999999999999</v>
      </c>
      <c r="E6">
        <v>3.9100000000000003E-3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57772</v>
      </c>
      <c r="D7">
        <v>0.2757</v>
      </c>
      <c r="E7">
        <v>4.7499999999999999E-3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123405</v>
      </c>
      <c r="D8">
        <v>0.29635</v>
      </c>
      <c r="E8">
        <v>5.77E-3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242208</v>
      </c>
      <c r="D9">
        <v>0.29643999999999998</v>
      </c>
      <c r="E9">
        <v>5.8700000000000002E-3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321902</v>
      </c>
      <c r="D10">
        <v>0.29659999999999997</v>
      </c>
      <c r="E10">
        <v>6.0800000000000003E-3</v>
      </c>
      <c r="F1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C207-CF53-4D4D-9655-5BA6E71041DF}">
  <dimension ref="A1:D14"/>
  <sheetViews>
    <sheetView tabSelected="1" workbookViewId="0">
      <selection activeCell="A3" sqref="A3"/>
    </sheetView>
  </sheetViews>
  <sheetFormatPr baseColWidth="10" defaultRowHeight="14.4" x14ac:dyDescent="0.3"/>
  <sheetData>
    <row r="1" spans="1:4" x14ac:dyDescent="0.3">
      <c r="A1" s="8" t="s">
        <v>23</v>
      </c>
      <c r="B1" s="8" t="s">
        <v>24</v>
      </c>
      <c r="C1" s="8" t="s">
        <v>19</v>
      </c>
      <c r="D1" s="7" t="s">
        <v>25</v>
      </c>
    </row>
    <row r="2" spans="1:4" x14ac:dyDescent="0.3">
      <c r="A2" s="8">
        <v>-1</v>
      </c>
      <c r="B2" s="8">
        <v>0.23096</v>
      </c>
      <c r="C2" s="8">
        <v>3.0599999999999998E-3</v>
      </c>
      <c r="D2">
        <v>-0.143288</v>
      </c>
    </row>
    <row r="3" spans="1:4" x14ac:dyDescent="0.3">
      <c r="A3" s="8">
        <v>-0.875</v>
      </c>
      <c r="B3" s="8">
        <v>0.24462</v>
      </c>
      <c r="C3" s="8">
        <v>3.3800000000000002E-3</v>
      </c>
      <c r="D3">
        <v>-0.14818000000000001</v>
      </c>
    </row>
    <row r="4" spans="1:4" x14ac:dyDescent="0.3">
      <c r="A4" s="8">
        <v>-0.67500000000000004</v>
      </c>
      <c r="B4" s="8">
        <v>0.26650000000000001</v>
      </c>
      <c r="C4" s="8">
        <v>3.9300000000000003E-3</v>
      </c>
      <c r="D4">
        <v>-0.155974</v>
      </c>
    </row>
    <row r="5" spans="1:4" x14ac:dyDescent="0.3">
      <c r="A5" s="8">
        <v>-0.47499999999999998</v>
      </c>
      <c r="B5" s="8">
        <v>0.28839999999999999</v>
      </c>
      <c r="C5" s="8">
        <v>4.5300000000000002E-3</v>
      </c>
      <c r="D5">
        <v>-0.16370399999999999</v>
      </c>
    </row>
    <row r="6" spans="1:4" x14ac:dyDescent="0.3">
      <c r="A6">
        <v>-0.27500000000000002</v>
      </c>
      <c r="B6">
        <v>0.31030000000000002</v>
      </c>
      <c r="C6">
        <v>5.1999999999999998E-3</v>
      </c>
      <c r="D6">
        <v>-0.171375</v>
      </c>
    </row>
    <row r="7" spans="1:4" x14ac:dyDescent="0.3">
      <c r="A7">
        <v>-0.17499999999999999</v>
      </c>
      <c r="B7">
        <v>0.32124000000000003</v>
      </c>
      <c r="C7">
        <v>5.5500000000000002E-3</v>
      </c>
      <c r="D7">
        <v>-0.175176</v>
      </c>
    </row>
    <row r="8" spans="1:4" x14ac:dyDescent="0.3">
      <c r="A8">
        <v>-7.4999999999999997E-2</v>
      </c>
      <c r="B8">
        <v>0.3322</v>
      </c>
      <c r="C8">
        <v>5.9300000000000004E-3</v>
      </c>
      <c r="D8">
        <v>-0.17897299999999999</v>
      </c>
    </row>
    <row r="9" spans="1:4" x14ac:dyDescent="0.3">
      <c r="A9">
        <v>0</v>
      </c>
      <c r="B9">
        <v>0.34045999999999998</v>
      </c>
      <c r="C9">
        <v>6.2199999999999998E-3</v>
      </c>
      <c r="D9">
        <v>-0.181838</v>
      </c>
    </row>
    <row r="10" spans="1:4" x14ac:dyDescent="0.3">
      <c r="A10">
        <v>0.125</v>
      </c>
      <c r="B10">
        <v>0.35419</v>
      </c>
      <c r="C10">
        <v>6.7200000000000003E-3</v>
      </c>
      <c r="D10">
        <v>-0.18656500000000001</v>
      </c>
    </row>
    <row r="11" spans="1:4" x14ac:dyDescent="0.3">
      <c r="A11">
        <v>0.32500000000000001</v>
      </c>
      <c r="B11">
        <v>0.37615999999999999</v>
      </c>
      <c r="C11">
        <v>7.5900000000000004E-3</v>
      </c>
      <c r="D11">
        <v>-0.19406599999999999</v>
      </c>
    </row>
    <row r="12" spans="1:4" x14ac:dyDescent="0.3">
      <c r="A12">
        <v>0.52500000000000002</v>
      </c>
      <c r="B12">
        <v>0.39813999999999999</v>
      </c>
      <c r="C12">
        <v>8.5299999999999994E-3</v>
      </c>
      <c r="D12">
        <v>-0.20149600000000001</v>
      </c>
    </row>
    <row r="13" spans="1:4" x14ac:dyDescent="0.3">
      <c r="A13">
        <v>0.72499999999999998</v>
      </c>
      <c r="B13">
        <v>0.42015000000000002</v>
      </c>
      <c r="C13">
        <v>9.5399999999999999E-3</v>
      </c>
      <c r="D13">
        <v>-0.20885600000000001</v>
      </c>
    </row>
    <row r="14" spans="1:4" x14ac:dyDescent="0.3">
      <c r="A14">
        <v>1</v>
      </c>
      <c r="B14">
        <v>0.44031999999999999</v>
      </c>
      <c r="C14">
        <v>1.0500000000000001E-2</v>
      </c>
      <c r="D14">
        <v>-0.21643000000000001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Convergence_domain</vt:lpstr>
      <vt:lpstr>Farfield7&amp;Mesh_Convergence</vt:lpstr>
      <vt:lpstr>Farfield5&amp;Mesh_Convergence</vt:lpstr>
      <vt:lpstr>Farfield3&amp;Mesh_Convergence</vt:lpstr>
      <vt:lpstr>AOA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Jacquet</dc:creator>
  <cp:lastModifiedBy>Charles Jacquet</cp:lastModifiedBy>
  <dcterms:created xsi:type="dcterms:W3CDTF">2015-06-05T18:19:34Z</dcterms:created>
  <dcterms:modified xsi:type="dcterms:W3CDTF">2023-04-23T17:19:31Z</dcterms:modified>
</cp:coreProperties>
</file>